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30" windowWidth="13880" windowHeight="7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7" i="1"/>
  <c r="S78"/>
  <c r="S77"/>
  <c r="S76"/>
  <c r="S75"/>
  <c r="S74"/>
  <c r="S73"/>
  <c r="S72"/>
  <c r="S71"/>
  <c r="S70"/>
  <c r="S69"/>
  <c r="S68"/>
  <c r="S67"/>
  <c r="S66"/>
  <c r="P78"/>
  <c r="P77"/>
  <c r="P76"/>
  <c r="P75"/>
  <c r="P74"/>
  <c r="P73"/>
  <c r="P72"/>
  <c r="P70"/>
  <c r="P69"/>
  <c r="P67"/>
  <c r="P66"/>
  <c r="N78"/>
  <c r="N77"/>
  <c r="N76"/>
  <c r="N75"/>
  <c r="N74"/>
  <c r="N73"/>
  <c r="N72"/>
  <c r="N71"/>
  <c r="N70"/>
  <c r="N69"/>
  <c r="N68"/>
  <c r="N67"/>
  <c r="N66"/>
  <c r="K78"/>
  <c r="K77"/>
  <c r="K76"/>
  <c r="K75"/>
  <c r="K74"/>
  <c r="K73"/>
  <c r="K72"/>
  <c r="K71"/>
  <c r="K70"/>
  <c r="K69"/>
  <c r="K68"/>
  <c r="K67"/>
  <c r="K66"/>
  <c r="I78"/>
  <c r="I77"/>
  <c r="I76"/>
  <c r="I75"/>
  <c r="I74"/>
  <c r="I73"/>
  <c r="I72"/>
  <c r="I71"/>
  <c r="I70"/>
  <c r="I69"/>
  <c r="I68"/>
  <c r="I67"/>
  <c r="I66"/>
  <c r="H78"/>
  <c r="H77"/>
  <c r="H76"/>
  <c r="H75"/>
  <c r="H74"/>
  <c r="H73"/>
  <c r="H72"/>
  <c r="H71"/>
  <c r="H70"/>
  <c r="H69"/>
  <c r="H68"/>
  <c r="H67"/>
  <c r="H66"/>
  <c r="T78"/>
  <c r="U78"/>
  <c r="V78"/>
  <c r="Q78"/>
  <c r="R78"/>
  <c r="O78"/>
  <c r="M78"/>
  <c r="L78"/>
  <c r="J78"/>
  <c r="E78"/>
  <c r="F78"/>
  <c r="G78"/>
  <c r="B78"/>
  <c r="C78"/>
  <c r="D78" s="1"/>
  <c r="D77"/>
  <c r="D76"/>
  <c r="D75"/>
  <c r="D74"/>
  <c r="D73"/>
  <c r="D72"/>
  <c r="D71"/>
  <c r="D70"/>
  <c r="D69"/>
  <c r="D68"/>
  <c r="D67"/>
  <c r="D66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B61"/>
  <c r="C61"/>
  <c r="E61"/>
  <c r="F61"/>
  <c r="G61"/>
  <c r="J61"/>
  <c r="L61"/>
  <c r="M61"/>
  <c r="O61"/>
  <c r="Q61"/>
  <c r="R61"/>
  <c r="T61"/>
  <c r="U61"/>
  <c r="V61"/>
  <c r="B45"/>
  <c r="C45"/>
  <c r="E45"/>
  <c r="F45"/>
  <c r="G45"/>
  <c r="J45"/>
  <c r="L45"/>
  <c r="M45"/>
  <c r="O45"/>
  <c r="Q45"/>
  <c r="R45"/>
  <c r="T45"/>
  <c r="U45"/>
  <c r="V45"/>
  <c r="B32"/>
  <c r="C32"/>
  <c r="E32"/>
  <c r="F32"/>
  <c r="G32"/>
  <c r="J32"/>
  <c r="L32"/>
  <c r="M32"/>
  <c r="O32"/>
  <c r="Q32"/>
  <c r="R32"/>
  <c r="T32"/>
  <c r="U32"/>
  <c r="V32"/>
  <c r="B27"/>
  <c r="C27"/>
  <c r="E27"/>
  <c r="F27"/>
  <c r="G27"/>
  <c r="J27"/>
  <c r="L27"/>
  <c r="M27"/>
  <c r="O27"/>
  <c r="Q27"/>
  <c r="R27"/>
  <c r="T27"/>
  <c r="U27"/>
  <c r="V27"/>
  <c r="B23"/>
  <c r="C23"/>
  <c r="E23"/>
  <c r="F23"/>
  <c r="G23"/>
  <c r="J23"/>
  <c r="L23"/>
  <c r="M23"/>
  <c r="O23"/>
  <c r="Q23"/>
  <c r="R23"/>
  <c r="T23"/>
  <c r="U23"/>
  <c r="V23"/>
  <c r="B18"/>
  <c r="C18"/>
  <c r="E18"/>
  <c r="F18"/>
  <c r="G18"/>
  <c r="J18"/>
  <c r="L18"/>
  <c r="M18"/>
  <c r="O18"/>
  <c r="Q18"/>
  <c r="R18"/>
  <c r="T18"/>
  <c r="U18"/>
  <c r="V18"/>
  <c r="B10"/>
  <c r="C10"/>
  <c r="E10"/>
  <c r="F10"/>
  <c r="G10"/>
  <c r="J10"/>
  <c r="L10"/>
  <c r="M10"/>
  <c r="O10"/>
  <c r="Q10"/>
  <c r="R10"/>
  <c r="T10"/>
  <c r="U10"/>
  <c r="V10"/>
  <c r="D6"/>
  <c r="B5"/>
  <c r="C5"/>
  <c r="E5"/>
  <c r="F5"/>
  <c r="G5"/>
  <c r="J5"/>
  <c r="L5"/>
  <c r="M5"/>
  <c r="O5"/>
  <c r="Q5"/>
  <c r="R5"/>
  <c r="T5"/>
  <c r="U5"/>
  <c r="V5"/>
  <c r="N6"/>
  <c r="S31"/>
  <c r="P31"/>
  <c r="N31"/>
  <c r="K31"/>
  <c r="H31"/>
  <c r="I31" s="1"/>
  <c r="D31"/>
  <c r="P30"/>
  <c r="S42" l="1"/>
  <c r="P42"/>
  <c r="N42"/>
  <c r="H42"/>
  <c r="I42" s="1"/>
  <c r="D42"/>
  <c r="P59"/>
  <c r="D2"/>
  <c r="D9"/>
  <c r="D8"/>
  <c r="V63"/>
  <c r="U63"/>
  <c r="T63"/>
  <c r="R63"/>
  <c r="Q63"/>
  <c r="O63"/>
  <c r="M63"/>
  <c r="J63"/>
  <c r="G63"/>
  <c r="F63"/>
  <c r="E63"/>
  <c r="C63"/>
  <c r="B63"/>
  <c r="S60"/>
  <c r="P60"/>
  <c r="N60"/>
  <c r="K60"/>
  <c r="H60"/>
  <c r="I60" s="1"/>
  <c r="D60"/>
  <c r="S59"/>
  <c r="N59"/>
  <c r="K59"/>
  <c r="H59"/>
  <c r="D59"/>
  <c r="S57"/>
  <c r="P57"/>
  <c r="N57"/>
  <c r="K57"/>
  <c r="H57"/>
  <c r="I57" s="1"/>
  <c r="D57"/>
  <c r="S11"/>
  <c r="P11"/>
  <c r="N11"/>
  <c r="K11"/>
  <c r="H11"/>
  <c r="I11" s="1"/>
  <c r="D11"/>
  <c r="S53"/>
  <c r="P53"/>
  <c r="N53"/>
  <c r="K53"/>
  <c r="H53"/>
  <c r="I53" s="1"/>
  <c r="D53"/>
  <c r="S51"/>
  <c r="P51"/>
  <c r="N51"/>
  <c r="K51"/>
  <c r="H51"/>
  <c r="I51" s="1"/>
  <c r="D51"/>
  <c r="S50"/>
  <c r="P50"/>
  <c r="N50"/>
  <c r="K50"/>
  <c r="H50"/>
  <c r="I50" s="1"/>
  <c r="D50"/>
  <c r="D52" s="1"/>
  <c r="S48"/>
  <c r="P48"/>
  <c r="N48"/>
  <c r="K48"/>
  <c r="I48"/>
  <c r="H48"/>
  <c r="D48"/>
  <c r="S47"/>
  <c r="P47"/>
  <c r="N47"/>
  <c r="K47"/>
  <c r="H47"/>
  <c r="I47" s="1"/>
  <c r="D47"/>
  <c r="S44"/>
  <c r="P44"/>
  <c r="N44"/>
  <c r="K44"/>
  <c r="H44"/>
  <c r="I44" s="1"/>
  <c r="D44"/>
  <c r="S43"/>
  <c r="P43"/>
  <c r="N43"/>
  <c r="K43"/>
  <c r="H43"/>
  <c r="I43" s="1"/>
  <c r="D43"/>
  <c r="S41"/>
  <c r="P41"/>
  <c r="N41"/>
  <c r="K41"/>
  <c r="H41"/>
  <c r="I41" s="1"/>
  <c r="D41"/>
  <c r="S40"/>
  <c r="P40"/>
  <c r="N40"/>
  <c r="K40"/>
  <c r="H40"/>
  <c r="D40"/>
  <c r="S38"/>
  <c r="P38"/>
  <c r="N38"/>
  <c r="K38"/>
  <c r="H38"/>
  <c r="I38" s="1"/>
  <c r="D38"/>
  <c r="S37"/>
  <c r="P37"/>
  <c r="N37"/>
  <c r="K37"/>
  <c r="H37"/>
  <c r="I37" s="1"/>
  <c r="D37"/>
  <c r="S36"/>
  <c r="P36"/>
  <c r="N36"/>
  <c r="K36"/>
  <c r="H36"/>
  <c r="I36" s="1"/>
  <c r="D36"/>
  <c r="S35"/>
  <c r="P35"/>
  <c r="N35"/>
  <c r="K35"/>
  <c r="H35"/>
  <c r="I35" s="1"/>
  <c r="D35"/>
  <c r="S34"/>
  <c r="P34"/>
  <c r="N34"/>
  <c r="K34"/>
  <c r="H34"/>
  <c r="I34" s="1"/>
  <c r="D34"/>
  <c r="S30"/>
  <c r="N30"/>
  <c r="K30"/>
  <c r="H30"/>
  <c r="I30" s="1"/>
  <c r="D30"/>
  <c r="S29"/>
  <c r="P29"/>
  <c r="P32" s="1"/>
  <c r="N29"/>
  <c r="K29"/>
  <c r="H29"/>
  <c r="D29"/>
  <c r="S26"/>
  <c r="P26"/>
  <c r="N26"/>
  <c r="K26"/>
  <c r="H26"/>
  <c r="I26" s="1"/>
  <c r="D26"/>
  <c r="S25"/>
  <c r="P25"/>
  <c r="P27" s="1"/>
  <c r="N25"/>
  <c r="K25"/>
  <c r="H25"/>
  <c r="D25"/>
  <c r="D27" s="1"/>
  <c r="S22"/>
  <c r="P22"/>
  <c r="N22"/>
  <c r="K22"/>
  <c r="H22"/>
  <c r="I22" s="1"/>
  <c r="D22"/>
  <c r="S21"/>
  <c r="P21"/>
  <c r="N21"/>
  <c r="K21"/>
  <c r="H21"/>
  <c r="I21" s="1"/>
  <c r="D21"/>
  <c r="S20"/>
  <c r="P20"/>
  <c r="N20"/>
  <c r="K20"/>
  <c r="H20"/>
  <c r="D20"/>
  <c r="S17"/>
  <c r="S18" s="1"/>
  <c r="P17"/>
  <c r="P18" s="1"/>
  <c r="N17"/>
  <c r="N18" s="1"/>
  <c r="K17"/>
  <c r="K18" s="1"/>
  <c r="H17"/>
  <c r="D17"/>
  <c r="S16"/>
  <c r="P16"/>
  <c r="N16"/>
  <c r="L63"/>
  <c r="K16"/>
  <c r="H16"/>
  <c r="I16" s="1"/>
  <c r="D16"/>
  <c r="S14"/>
  <c r="P14"/>
  <c r="N14"/>
  <c r="K14"/>
  <c r="H14"/>
  <c r="I14" s="1"/>
  <c r="D14"/>
  <c r="S9"/>
  <c r="P9"/>
  <c r="N9"/>
  <c r="K9"/>
  <c r="H9"/>
  <c r="I9" s="1"/>
  <c r="S8"/>
  <c r="P8"/>
  <c r="N8"/>
  <c r="K8"/>
  <c r="H8"/>
  <c r="S6"/>
  <c r="P6"/>
  <c r="K6"/>
  <c r="H6"/>
  <c r="I6" s="1"/>
  <c r="S4"/>
  <c r="P4"/>
  <c r="N4"/>
  <c r="K4"/>
  <c r="H4"/>
  <c r="I4" s="1"/>
  <c r="D4"/>
  <c r="S3"/>
  <c r="P3"/>
  <c r="N3"/>
  <c r="K3"/>
  <c r="H3"/>
  <c r="I3" s="1"/>
  <c r="D3"/>
  <c r="S2"/>
  <c r="P2"/>
  <c r="N2"/>
  <c r="K2"/>
  <c r="H2"/>
  <c r="K23" l="1"/>
  <c r="N45"/>
  <c r="D61"/>
  <c r="N32"/>
  <c r="K45"/>
  <c r="K32"/>
  <c r="P61"/>
  <c r="I40"/>
  <c r="I45" s="1"/>
  <c r="H45"/>
  <c r="D45"/>
  <c r="S61"/>
  <c r="S23"/>
  <c r="N61"/>
  <c r="S45"/>
  <c r="K61"/>
  <c r="I59"/>
  <c r="I61" s="1"/>
  <c r="H61"/>
  <c r="S32"/>
  <c r="P45"/>
  <c r="I29"/>
  <c r="I32" s="1"/>
  <c r="H32"/>
  <c r="D32"/>
  <c r="K27"/>
  <c r="I25"/>
  <c r="I27" s="1"/>
  <c r="H27"/>
  <c r="S27"/>
  <c r="I20"/>
  <c r="I23" s="1"/>
  <c r="H23"/>
  <c r="D23"/>
  <c r="P23"/>
  <c r="D18"/>
  <c r="N23"/>
  <c r="I17"/>
  <c r="I18" s="1"/>
  <c r="H18"/>
  <c r="K5"/>
  <c r="S10"/>
  <c r="N52"/>
  <c r="P10"/>
  <c r="D10"/>
  <c r="N10"/>
  <c r="K10"/>
  <c r="I8"/>
  <c r="I10" s="1"/>
  <c r="H10"/>
  <c r="S5"/>
  <c r="P5"/>
  <c r="D5"/>
  <c r="I2"/>
  <c r="I5" s="1"/>
  <c r="H5"/>
  <c r="N5"/>
  <c r="P52"/>
  <c r="I52"/>
  <c r="K52"/>
  <c r="S52"/>
  <c r="D63"/>
  <c r="H63"/>
  <c r="I63" s="1"/>
  <c r="K63"/>
  <c r="P63"/>
  <c r="S63"/>
  <c r="N63"/>
  <c r="H52"/>
</calcChain>
</file>

<file path=xl/sharedStrings.xml><?xml version="1.0" encoding="utf-8"?>
<sst xmlns="http://schemas.openxmlformats.org/spreadsheetml/2006/main" count="66" uniqueCount="41">
  <si>
    <t>No</t>
  </si>
  <si>
    <t>Results</t>
  </si>
  <si>
    <t>Result%</t>
  </si>
  <si>
    <t>Inns</t>
  </si>
  <si>
    <t>Runs</t>
  </si>
  <si>
    <t>Balls</t>
  </si>
  <si>
    <t>r/r</t>
  </si>
  <si>
    <t>r/o</t>
  </si>
  <si>
    <t>300+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</si>
  <si>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</si>
  <si>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</si>
  <si>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</si>
  <si>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</si>
  <si>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</si>
  <si>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</si>
  <si>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</si>
  <si>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</si>
  <si>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</si>
  <si>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</si>
  <si>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>Basin</t>
  </si>
  <si>
    <t>Nelson Pk</t>
  </si>
  <si>
    <t>harry barker</t>
  </si>
  <si>
    <t>Rangiora</t>
  </si>
  <si>
    <t>Seddon</t>
  </si>
  <si>
    <t>C Maiden</t>
  </si>
  <si>
    <t xml:space="preserve"> </t>
  </si>
  <si>
    <t>Queenstown</t>
  </si>
  <si>
    <t>Uni Oval</t>
  </si>
  <si>
    <t>Nelson</t>
  </si>
  <si>
    <t>McLean</t>
  </si>
  <si>
    <t>Total</t>
  </si>
  <si>
    <t>cent</t>
  </si>
  <si>
    <t>Eden Park 2</t>
  </si>
  <si>
    <t>Karori</t>
  </si>
  <si>
    <t>Hagley</t>
  </si>
  <si>
    <t>Cobham Oval</t>
  </si>
  <si>
    <t>basin</t>
  </si>
  <si>
    <t>cobham</t>
  </si>
  <si>
    <t>Eden 2</t>
  </si>
  <si>
    <t>Harry</t>
  </si>
  <si>
    <t>Main</t>
  </si>
</sst>
</file>

<file path=xl/styles.xml><?xml version="1.0" encoding="utf-8"?>
<styleSheet xmlns="http://schemas.openxmlformats.org/spreadsheetml/2006/main">
  <fonts count="13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i/>
      <sz val="10"/>
      <color theme="1"/>
      <name val="Times New Roman"/>
      <family val="1"/>
    </font>
    <font>
      <sz val="10"/>
      <color rgb="FFC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"/>
  <sheetViews>
    <sheetView tabSelected="1" topLeftCell="A58" workbookViewId="0">
      <selection activeCell="A77" sqref="A77"/>
    </sheetView>
  </sheetViews>
  <sheetFormatPr defaultRowHeight="13"/>
  <cols>
    <col min="1" max="1" width="12" customWidth="1"/>
    <col min="2" max="2" width="6" customWidth="1"/>
    <col min="3" max="3" width="8.5" customWidth="1"/>
    <col min="4" max="4" width="10.5" customWidth="1"/>
    <col min="10" max="10" width="7.796875" customWidth="1"/>
    <col min="12" max="12" width="7.09765625" customWidth="1"/>
    <col min="13" max="13" width="7.5" customWidth="1"/>
    <col min="14" max="14" width="7.19921875" customWidth="1"/>
    <col min="15" max="15" width="7.296875" customWidth="1"/>
    <col min="17" max="17" width="7.59765625" customWidth="1"/>
    <col min="18" max="18" width="7.69921875" customWidth="1"/>
  </cols>
  <sheetData>
    <row r="1" spans="1:2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>
        <v>3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>
        <v>50</v>
      </c>
      <c r="U1" s="3" t="s">
        <v>17</v>
      </c>
      <c r="V1" s="3" t="s">
        <v>18</v>
      </c>
      <c r="W1" s="5"/>
    </row>
    <row r="2" spans="1:23">
      <c r="A2" s="1" t="s">
        <v>19</v>
      </c>
      <c r="B2" s="6">
        <v>1</v>
      </c>
      <c r="C2" s="3">
        <v>1</v>
      </c>
      <c r="D2" s="7">
        <f t="shared" ref="D2" si="0">C2/B2*(1)</f>
        <v>1</v>
      </c>
      <c r="E2" s="3">
        <v>4</v>
      </c>
      <c r="F2" s="3">
        <v>1458</v>
      </c>
      <c r="G2" s="3">
        <v>2301</v>
      </c>
      <c r="H2" s="8">
        <f t="shared" ref="H2:H60" si="1">F2/(G2/100)</f>
        <v>63.363754889178615</v>
      </c>
      <c r="I2" s="8">
        <f t="shared" ref="I2:I60" si="2">(H2/100)*6</f>
        <v>3.8018252933507171</v>
      </c>
      <c r="J2" s="3">
        <v>4</v>
      </c>
      <c r="K2" s="7">
        <f t="shared" ref="K2:K60" si="3">J2/E2*1</f>
        <v>1</v>
      </c>
      <c r="L2" s="3">
        <v>0</v>
      </c>
      <c r="M2" s="3">
        <v>36</v>
      </c>
      <c r="N2" s="8">
        <f t="shared" ref="N2:N60" si="4">F2/M2</f>
        <v>40.5</v>
      </c>
      <c r="O2" s="3">
        <v>2</v>
      </c>
      <c r="P2" s="9">
        <f>G2/O2</f>
        <v>1150.5</v>
      </c>
      <c r="Q2" s="3">
        <v>0</v>
      </c>
      <c r="R2" s="9">
        <v>4</v>
      </c>
      <c r="S2" s="7">
        <f t="shared" ref="S2:S60" si="5">(R2/M2)*1</f>
        <v>0.1111111111111111</v>
      </c>
      <c r="T2" s="6">
        <v>10</v>
      </c>
      <c r="U2" s="6">
        <v>6</v>
      </c>
      <c r="V2" s="6">
        <v>4</v>
      </c>
      <c r="W2" s="29"/>
    </row>
    <row r="3" spans="1:23">
      <c r="A3" s="1"/>
      <c r="B3" s="6">
        <v>1</v>
      </c>
      <c r="C3" s="3"/>
      <c r="D3" s="7" t="e">
        <f t="shared" ref="D3:D4" si="6">C3/A3*(1)</f>
        <v>#DIV/0!</v>
      </c>
      <c r="E3" s="3">
        <v>4</v>
      </c>
      <c r="F3" s="3">
        <v>1316</v>
      </c>
      <c r="G3" s="3">
        <v>2295</v>
      </c>
      <c r="H3" s="8">
        <f t="shared" si="1"/>
        <v>57.342047930283229</v>
      </c>
      <c r="I3" s="8">
        <f t="shared" si="2"/>
        <v>3.4405228758169937</v>
      </c>
      <c r="J3" s="3">
        <v>3</v>
      </c>
      <c r="K3" s="7">
        <f t="shared" si="3"/>
        <v>0.75</v>
      </c>
      <c r="L3" s="3">
        <v>0</v>
      </c>
      <c r="M3" s="3">
        <v>38</v>
      </c>
      <c r="N3" s="8">
        <f t="shared" si="4"/>
        <v>34.631578947368418</v>
      </c>
      <c r="O3" s="3">
        <v>2</v>
      </c>
      <c r="P3" s="9">
        <f t="shared" ref="P3:P6" si="7">G3/O3</f>
        <v>1147.5</v>
      </c>
      <c r="Q3" s="3">
        <v>2</v>
      </c>
      <c r="R3" s="9">
        <v>5</v>
      </c>
      <c r="S3" s="7">
        <f t="shared" si="5"/>
        <v>0.13157894736842105</v>
      </c>
      <c r="T3" s="6">
        <v>5</v>
      </c>
      <c r="U3" s="6">
        <v>9</v>
      </c>
      <c r="V3" s="6">
        <v>2</v>
      </c>
    </row>
    <row r="4" spans="1:23">
      <c r="A4" s="1"/>
      <c r="B4" s="6">
        <v>1</v>
      </c>
      <c r="C4" s="3">
        <v>1</v>
      </c>
      <c r="D4" s="7" t="e">
        <f t="shared" si="6"/>
        <v>#DIV/0!</v>
      </c>
      <c r="E4" s="3">
        <v>4</v>
      </c>
      <c r="F4" s="3">
        <v>1100</v>
      </c>
      <c r="G4" s="3">
        <v>1990</v>
      </c>
      <c r="H4" s="8">
        <f t="shared" si="1"/>
        <v>55.276381909547744</v>
      </c>
      <c r="I4" s="8">
        <f t="shared" si="2"/>
        <v>3.3165829145728649</v>
      </c>
      <c r="J4" s="3">
        <v>2</v>
      </c>
      <c r="K4" s="7">
        <f t="shared" si="3"/>
        <v>0.5</v>
      </c>
      <c r="L4" s="3">
        <v>0</v>
      </c>
      <c r="M4" s="3">
        <v>40</v>
      </c>
      <c r="N4" s="8">
        <f t="shared" si="4"/>
        <v>27.5</v>
      </c>
      <c r="O4" s="3">
        <v>1</v>
      </c>
      <c r="P4" s="9">
        <f t="shared" si="7"/>
        <v>1990</v>
      </c>
      <c r="Q4" s="3">
        <v>1</v>
      </c>
      <c r="R4" s="9">
        <v>5</v>
      </c>
      <c r="S4" s="7">
        <f t="shared" si="5"/>
        <v>0.125</v>
      </c>
      <c r="T4" s="6">
        <v>5</v>
      </c>
      <c r="U4" s="6">
        <v>7</v>
      </c>
      <c r="V4" s="6">
        <v>0</v>
      </c>
      <c r="W4" s="10"/>
    </row>
    <row r="5" spans="1:23">
      <c r="A5" s="1"/>
      <c r="B5" s="30">
        <f t="shared" ref="B5:V5" si="8">SUM(B2:B4)</f>
        <v>3</v>
      </c>
      <c r="C5" s="31">
        <f t="shared" si="8"/>
        <v>2</v>
      </c>
      <c r="D5" s="32" t="e">
        <f t="shared" si="8"/>
        <v>#DIV/0!</v>
      </c>
      <c r="E5" s="31">
        <f t="shared" si="8"/>
        <v>12</v>
      </c>
      <c r="F5" s="31">
        <f t="shared" si="8"/>
        <v>3874</v>
      </c>
      <c r="G5" s="31">
        <f t="shared" si="8"/>
        <v>6586</v>
      </c>
      <c r="H5" s="33">
        <f t="shared" si="8"/>
        <v>175.98218472900959</v>
      </c>
      <c r="I5" s="33">
        <f t="shared" si="8"/>
        <v>10.558931083740575</v>
      </c>
      <c r="J5" s="31">
        <f t="shared" si="8"/>
        <v>9</v>
      </c>
      <c r="K5" s="32">
        <f t="shared" si="8"/>
        <v>2.25</v>
      </c>
      <c r="L5" s="31">
        <f t="shared" si="8"/>
        <v>0</v>
      </c>
      <c r="M5" s="31">
        <f t="shared" si="8"/>
        <v>114</v>
      </c>
      <c r="N5" s="33">
        <f t="shared" si="8"/>
        <v>102.63157894736841</v>
      </c>
      <c r="O5" s="31">
        <f t="shared" si="8"/>
        <v>5</v>
      </c>
      <c r="P5" s="34">
        <f t="shared" si="8"/>
        <v>4288</v>
      </c>
      <c r="Q5" s="31">
        <f t="shared" si="8"/>
        <v>3</v>
      </c>
      <c r="R5" s="34">
        <f t="shared" si="8"/>
        <v>14</v>
      </c>
      <c r="S5" s="32">
        <f t="shared" si="8"/>
        <v>0.36769005847953218</v>
      </c>
      <c r="T5" s="30">
        <f t="shared" si="8"/>
        <v>20</v>
      </c>
      <c r="U5" s="30">
        <f t="shared" si="8"/>
        <v>22</v>
      </c>
      <c r="V5" s="30">
        <f t="shared" si="8"/>
        <v>6</v>
      </c>
    </row>
    <row r="6" spans="1:23">
      <c r="A6" s="1" t="s">
        <v>35</v>
      </c>
      <c r="B6" s="35">
        <v>1</v>
      </c>
      <c r="C6" s="36">
        <v>1</v>
      </c>
      <c r="D6" s="37">
        <f t="shared" ref="D6" si="9">C6/B6*(1)</f>
        <v>1</v>
      </c>
      <c r="E6" s="36">
        <v>4</v>
      </c>
      <c r="F6" s="36">
        <v>1315</v>
      </c>
      <c r="G6" s="36">
        <v>1969</v>
      </c>
      <c r="H6" s="38">
        <f t="shared" si="1"/>
        <v>66.785170137125434</v>
      </c>
      <c r="I6" s="38">
        <f t="shared" si="2"/>
        <v>4.0071102082275267</v>
      </c>
      <c r="J6" s="36">
        <v>2</v>
      </c>
      <c r="K6" s="37">
        <f t="shared" si="3"/>
        <v>0.5</v>
      </c>
      <c r="L6" s="36">
        <v>0</v>
      </c>
      <c r="M6" s="36">
        <v>35</v>
      </c>
      <c r="N6" s="38">
        <f t="shared" si="4"/>
        <v>37.571428571428569</v>
      </c>
      <c r="O6" s="36">
        <v>3</v>
      </c>
      <c r="P6" s="39">
        <f t="shared" si="7"/>
        <v>656.33333333333337</v>
      </c>
      <c r="Q6" s="36">
        <v>2</v>
      </c>
      <c r="R6" s="39">
        <v>3</v>
      </c>
      <c r="S6" s="37">
        <f t="shared" si="5"/>
        <v>8.5714285714285715E-2</v>
      </c>
      <c r="T6" s="35">
        <v>6</v>
      </c>
      <c r="U6" s="35">
        <v>7</v>
      </c>
      <c r="V6" s="35">
        <v>2</v>
      </c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1"/>
    </row>
    <row r="8" spans="1:23">
      <c r="A8" s="1" t="s">
        <v>20</v>
      </c>
      <c r="B8" s="6">
        <v>1</v>
      </c>
      <c r="C8" s="3">
        <v>1</v>
      </c>
      <c r="D8" s="7">
        <f t="shared" ref="D8:D9" si="10">C8/B8*(1)</f>
        <v>1</v>
      </c>
      <c r="E8" s="3">
        <v>4</v>
      </c>
      <c r="F8" s="3">
        <v>1364</v>
      </c>
      <c r="G8" s="3">
        <v>2197</v>
      </c>
      <c r="H8" s="8">
        <f t="shared" si="1"/>
        <v>62.084660901228951</v>
      </c>
      <c r="I8" s="8">
        <f t="shared" si="2"/>
        <v>3.725079654073737</v>
      </c>
      <c r="J8" s="3">
        <v>3</v>
      </c>
      <c r="K8" s="7">
        <f t="shared" si="3"/>
        <v>0.75</v>
      </c>
      <c r="L8" s="3">
        <v>0</v>
      </c>
      <c r="M8" s="3">
        <v>30</v>
      </c>
      <c r="N8" s="8">
        <f t="shared" si="4"/>
        <v>45.466666666666669</v>
      </c>
      <c r="O8" s="3">
        <v>4</v>
      </c>
      <c r="P8" s="9">
        <f t="shared" ref="P8:P60" si="11">G8/O8</f>
        <v>549.25</v>
      </c>
      <c r="Q8" s="3">
        <v>0</v>
      </c>
      <c r="R8" s="9">
        <v>6</v>
      </c>
      <c r="S8" s="7">
        <f t="shared" si="5"/>
        <v>0.2</v>
      </c>
      <c r="T8" s="6">
        <v>3</v>
      </c>
      <c r="U8" s="6">
        <v>5</v>
      </c>
      <c r="V8" s="6">
        <v>4</v>
      </c>
    </row>
    <row r="9" spans="1:23">
      <c r="A9" s="1"/>
      <c r="B9" s="6">
        <v>1</v>
      </c>
      <c r="C9" s="3">
        <v>1</v>
      </c>
      <c r="D9" s="7">
        <f t="shared" si="10"/>
        <v>1</v>
      </c>
      <c r="E9" s="3">
        <v>4</v>
      </c>
      <c r="F9" s="3">
        <v>1154</v>
      </c>
      <c r="G9" s="3">
        <v>1991</v>
      </c>
      <c r="H9" s="8">
        <f t="shared" si="1"/>
        <v>57.96082370668006</v>
      </c>
      <c r="I9" s="8">
        <f t="shared" si="2"/>
        <v>3.4776494224008037</v>
      </c>
      <c r="J9" s="3">
        <v>2</v>
      </c>
      <c r="K9" s="7">
        <f t="shared" si="3"/>
        <v>0.5</v>
      </c>
      <c r="L9" s="3">
        <v>0</v>
      </c>
      <c r="M9" s="3">
        <v>35</v>
      </c>
      <c r="N9" s="8">
        <f t="shared" si="4"/>
        <v>32.971428571428568</v>
      </c>
      <c r="O9" s="3">
        <v>2</v>
      </c>
      <c r="P9" s="9">
        <f t="shared" si="11"/>
        <v>995.5</v>
      </c>
      <c r="Q9" s="3">
        <v>0</v>
      </c>
      <c r="R9" s="9">
        <v>4</v>
      </c>
      <c r="S9" s="7">
        <f t="shared" si="5"/>
        <v>0.11428571428571428</v>
      </c>
      <c r="T9" s="6">
        <v>3</v>
      </c>
      <c r="U9" s="6">
        <v>6</v>
      </c>
      <c r="V9" s="6">
        <v>1</v>
      </c>
    </row>
    <row r="10" spans="1:23">
      <c r="A10" s="1"/>
      <c r="B10" s="35">
        <f t="shared" ref="B10:V10" si="12">SUM(B8:B9)</f>
        <v>2</v>
      </c>
      <c r="C10" s="36">
        <f t="shared" si="12"/>
        <v>2</v>
      </c>
      <c r="D10" s="37">
        <f t="shared" si="12"/>
        <v>2</v>
      </c>
      <c r="E10" s="36">
        <f t="shared" si="12"/>
        <v>8</v>
      </c>
      <c r="F10" s="36">
        <f t="shared" si="12"/>
        <v>2518</v>
      </c>
      <c r="G10" s="36">
        <f t="shared" si="12"/>
        <v>4188</v>
      </c>
      <c r="H10" s="38">
        <f t="shared" si="12"/>
        <v>120.045484607909</v>
      </c>
      <c r="I10" s="38">
        <f t="shared" si="12"/>
        <v>7.2027290764745402</v>
      </c>
      <c r="J10" s="36">
        <f t="shared" si="12"/>
        <v>5</v>
      </c>
      <c r="K10" s="37">
        <f t="shared" si="12"/>
        <v>1.25</v>
      </c>
      <c r="L10" s="36">
        <f t="shared" si="12"/>
        <v>0</v>
      </c>
      <c r="M10" s="36">
        <f t="shared" si="12"/>
        <v>65</v>
      </c>
      <c r="N10" s="38">
        <f t="shared" si="12"/>
        <v>78.438095238095229</v>
      </c>
      <c r="O10" s="36">
        <f t="shared" si="12"/>
        <v>6</v>
      </c>
      <c r="P10" s="39">
        <f t="shared" si="12"/>
        <v>1544.75</v>
      </c>
      <c r="Q10" s="36">
        <f t="shared" si="12"/>
        <v>0</v>
      </c>
      <c r="R10" s="39">
        <f t="shared" si="12"/>
        <v>10</v>
      </c>
      <c r="S10" s="37">
        <f t="shared" si="12"/>
        <v>0.31428571428571428</v>
      </c>
      <c r="T10" s="35">
        <f t="shared" si="12"/>
        <v>6</v>
      </c>
      <c r="U10" s="35">
        <f t="shared" si="12"/>
        <v>11</v>
      </c>
      <c r="V10" s="35">
        <f t="shared" si="12"/>
        <v>5</v>
      </c>
    </row>
    <row r="11" spans="1:23">
      <c r="A11" s="1"/>
      <c r="B11" s="30">
        <v>1</v>
      </c>
      <c r="C11" s="31">
        <v>0</v>
      </c>
      <c r="D11" s="32">
        <f>C11/B11*(1)</f>
        <v>0</v>
      </c>
      <c r="E11" s="31">
        <v>4</v>
      </c>
      <c r="F11" s="31">
        <v>1236</v>
      </c>
      <c r="G11" s="31">
        <v>2083</v>
      </c>
      <c r="H11" s="33">
        <f>F11/(G11/100)</f>
        <v>59.33749399903985</v>
      </c>
      <c r="I11" s="33">
        <f>(H11/100)*6</f>
        <v>3.5602496399423909</v>
      </c>
      <c r="J11" s="31">
        <v>2</v>
      </c>
      <c r="K11" s="32">
        <f>J11/E11*1</f>
        <v>0.5</v>
      </c>
      <c r="L11" s="31">
        <v>0</v>
      </c>
      <c r="M11" s="31">
        <v>31</v>
      </c>
      <c r="N11" s="33">
        <f>F11/M11</f>
        <v>39.87096774193548</v>
      </c>
      <c r="O11" s="31">
        <v>2</v>
      </c>
      <c r="P11" s="34">
        <f>G11/O11</f>
        <v>1041.5</v>
      </c>
      <c r="Q11" s="31">
        <v>1</v>
      </c>
      <c r="R11" s="34">
        <v>5</v>
      </c>
      <c r="S11" s="32">
        <f>(R11/M11)*1</f>
        <v>0.16129032258064516</v>
      </c>
      <c r="T11" s="30">
        <v>7</v>
      </c>
      <c r="U11" s="30">
        <v>5</v>
      </c>
      <c r="V11" s="30">
        <v>2</v>
      </c>
    </row>
    <row r="12" spans="1:23">
      <c r="A12" s="1"/>
      <c r="B12" s="30">
        <f t="shared" ref="B12:V12" si="13">SUM(B10:B11)</f>
        <v>3</v>
      </c>
      <c r="C12" s="31">
        <f t="shared" si="13"/>
        <v>2</v>
      </c>
      <c r="D12" s="32">
        <f t="shared" si="13"/>
        <v>2</v>
      </c>
      <c r="E12" s="31">
        <f t="shared" si="13"/>
        <v>12</v>
      </c>
      <c r="F12" s="31">
        <f t="shared" si="13"/>
        <v>3754</v>
      </c>
      <c r="G12" s="31">
        <f t="shared" si="13"/>
        <v>6271</v>
      </c>
      <c r="H12" s="33">
        <f t="shared" si="13"/>
        <v>179.38297860694885</v>
      </c>
      <c r="I12" s="33">
        <f t="shared" si="13"/>
        <v>10.762978716416931</v>
      </c>
      <c r="J12" s="31">
        <f t="shared" si="13"/>
        <v>7</v>
      </c>
      <c r="K12" s="32">
        <f t="shared" si="13"/>
        <v>1.75</v>
      </c>
      <c r="L12" s="31">
        <f t="shared" si="13"/>
        <v>0</v>
      </c>
      <c r="M12" s="31">
        <f t="shared" si="13"/>
        <v>96</v>
      </c>
      <c r="N12" s="33">
        <f t="shared" si="13"/>
        <v>118.30906298003072</v>
      </c>
      <c r="O12" s="31">
        <f t="shared" si="13"/>
        <v>8</v>
      </c>
      <c r="P12" s="34">
        <f t="shared" si="13"/>
        <v>2586.25</v>
      </c>
      <c r="Q12" s="31">
        <f t="shared" si="13"/>
        <v>1</v>
      </c>
      <c r="R12" s="34">
        <f t="shared" si="13"/>
        <v>15</v>
      </c>
      <c r="S12" s="32">
        <f t="shared" si="13"/>
        <v>0.47557603686635941</v>
      </c>
      <c r="T12" s="30">
        <f t="shared" si="13"/>
        <v>13</v>
      </c>
      <c r="U12" s="30">
        <f t="shared" si="13"/>
        <v>16</v>
      </c>
      <c r="V12" s="30">
        <f t="shared" si="13"/>
        <v>7</v>
      </c>
    </row>
    <row r="13" spans="1:23">
      <c r="A13" s="1"/>
      <c r="B13" s="35"/>
      <c r="C13" s="36"/>
      <c r="D13" s="37"/>
      <c r="E13" s="36"/>
      <c r="F13" s="36"/>
      <c r="G13" s="36"/>
      <c r="H13" s="38"/>
      <c r="I13" s="38"/>
      <c r="J13" s="36"/>
      <c r="K13" s="37"/>
      <c r="L13" s="36"/>
      <c r="M13" s="36"/>
      <c r="N13" s="38"/>
      <c r="O13" s="36"/>
      <c r="P13" s="39"/>
      <c r="Q13" s="36"/>
      <c r="R13" s="39"/>
      <c r="S13" s="37"/>
      <c r="T13" s="35"/>
      <c r="U13" s="35"/>
      <c r="V13" s="35"/>
    </row>
    <row r="14" spans="1:23">
      <c r="A14" s="1" t="s">
        <v>21</v>
      </c>
      <c r="B14" s="40">
        <v>1</v>
      </c>
      <c r="C14" s="40">
        <v>1</v>
      </c>
      <c r="D14" s="32">
        <f t="shared" ref="D14:D63" si="14">C14/B14*(1)</f>
        <v>1</v>
      </c>
      <c r="E14" s="31">
        <v>4</v>
      </c>
      <c r="F14" s="31">
        <v>871</v>
      </c>
      <c r="G14" s="31">
        <v>1840</v>
      </c>
      <c r="H14" s="33">
        <f t="shared" ref="H14" si="15">F14/(G14/100)</f>
        <v>47.336956521739133</v>
      </c>
      <c r="I14" s="33">
        <f t="shared" ref="I14" si="16">(H14/100)*6</f>
        <v>2.840217391304348</v>
      </c>
      <c r="J14" s="31">
        <v>1</v>
      </c>
      <c r="K14" s="32">
        <f t="shared" ref="K14" si="17">J14/E14*1</f>
        <v>0.25</v>
      </c>
      <c r="L14" s="31">
        <v>0</v>
      </c>
      <c r="M14" s="31">
        <v>32</v>
      </c>
      <c r="N14" s="33">
        <f t="shared" ref="N14" si="18">F14/M14</f>
        <v>27.21875</v>
      </c>
      <c r="O14" s="31">
        <v>0</v>
      </c>
      <c r="P14" s="34" t="e">
        <f t="shared" ref="P14" si="19">G14/O14</f>
        <v>#DIV/0!</v>
      </c>
      <c r="Q14" s="31"/>
      <c r="R14" s="34">
        <v>8</v>
      </c>
      <c r="S14" s="32">
        <f t="shared" ref="S14" si="20">(R14/M14)*1</f>
        <v>0.25</v>
      </c>
      <c r="T14" s="30">
        <v>6</v>
      </c>
      <c r="U14" s="30">
        <v>8</v>
      </c>
      <c r="V14" s="30">
        <v>0</v>
      </c>
    </row>
    <row r="15" spans="1:23">
      <c r="A15" s="1"/>
      <c r="B15" s="6"/>
      <c r="C15" s="3"/>
      <c r="D15" s="7"/>
      <c r="E15" s="3"/>
      <c r="F15" s="3"/>
      <c r="G15" s="3"/>
      <c r="H15" s="8"/>
      <c r="I15" s="8"/>
      <c r="J15" s="3"/>
      <c r="K15" s="7"/>
      <c r="L15" s="3"/>
      <c r="M15" s="3"/>
      <c r="N15" s="8"/>
      <c r="O15" s="3"/>
      <c r="P15" s="9"/>
      <c r="Q15" s="3"/>
      <c r="R15" s="9"/>
      <c r="S15" s="7"/>
      <c r="T15" s="6"/>
      <c r="U15" s="6"/>
      <c r="V15" s="6"/>
      <c r="W15" s="12"/>
    </row>
    <row r="16" spans="1:23">
      <c r="A16" s="1" t="s">
        <v>33</v>
      </c>
      <c r="B16" s="6">
        <v>1</v>
      </c>
      <c r="C16" s="3">
        <v>1</v>
      </c>
      <c r="D16" s="7">
        <f t="shared" si="14"/>
        <v>1</v>
      </c>
      <c r="E16" s="3">
        <v>4</v>
      </c>
      <c r="F16" s="3">
        <v>1300</v>
      </c>
      <c r="G16" s="3">
        <v>2043</v>
      </c>
      <c r="H16" s="13">
        <f>F16/(G16/100)</f>
        <v>63.631913852178172</v>
      </c>
      <c r="I16" s="13">
        <f>(H16/100)*6</f>
        <v>3.8179148311306901</v>
      </c>
      <c r="J16" s="5">
        <v>2</v>
      </c>
      <c r="K16" s="14">
        <f>J16/E16*1</f>
        <v>0.5</v>
      </c>
      <c r="L16" s="5">
        <v>0</v>
      </c>
      <c r="M16" s="15">
        <v>33</v>
      </c>
      <c r="N16" s="13">
        <f>F16/M16</f>
        <v>39.393939393939391</v>
      </c>
      <c r="O16" s="16">
        <v>4</v>
      </c>
      <c r="P16" s="15">
        <f>G16/O16</f>
        <v>510.75</v>
      </c>
      <c r="Q16" s="5"/>
      <c r="R16" s="5">
        <v>3</v>
      </c>
      <c r="S16" s="14">
        <f>R16/M16</f>
        <v>9.0909090909090912E-2</v>
      </c>
      <c r="T16" s="6">
        <v>5</v>
      </c>
      <c r="U16" s="6">
        <v>4</v>
      </c>
      <c r="V16" s="6">
        <v>3</v>
      </c>
      <c r="W16" s="12"/>
    </row>
    <row r="17" spans="1:23">
      <c r="A17" s="1"/>
      <c r="B17" s="6">
        <v>1</v>
      </c>
      <c r="C17" s="3">
        <v>1</v>
      </c>
      <c r="D17" s="7">
        <f t="shared" si="14"/>
        <v>1</v>
      </c>
      <c r="E17" s="3">
        <v>4</v>
      </c>
      <c r="F17" s="3">
        <v>1195</v>
      </c>
      <c r="G17" s="3">
        <v>1667</v>
      </c>
      <c r="H17" s="8">
        <f t="shared" si="1"/>
        <v>71.685662867426501</v>
      </c>
      <c r="I17" s="8">
        <f t="shared" si="2"/>
        <v>4.3011397720455902</v>
      </c>
      <c r="J17" s="3">
        <v>2</v>
      </c>
      <c r="K17" s="7">
        <f t="shared" si="3"/>
        <v>0.5</v>
      </c>
      <c r="L17" s="3">
        <v>0</v>
      </c>
      <c r="M17" s="3">
        <v>32</v>
      </c>
      <c r="N17" s="8">
        <f t="shared" si="4"/>
        <v>37.34375</v>
      </c>
      <c r="O17" s="3">
        <v>4</v>
      </c>
      <c r="P17" s="9">
        <f t="shared" si="11"/>
        <v>416.75</v>
      </c>
      <c r="Q17" s="3">
        <v>2</v>
      </c>
      <c r="R17" s="9">
        <v>2</v>
      </c>
      <c r="S17" s="7">
        <f t="shared" si="5"/>
        <v>6.25E-2</v>
      </c>
      <c r="T17" s="6">
        <v>1</v>
      </c>
      <c r="U17" s="6">
        <v>6</v>
      </c>
      <c r="V17" s="6">
        <v>3</v>
      </c>
      <c r="W17" s="12"/>
    </row>
    <row r="18" spans="1:23">
      <c r="A18" s="1"/>
      <c r="B18" s="30">
        <f t="shared" ref="B18:V18" si="21">SUM(B16:B17)</f>
        <v>2</v>
      </c>
      <c r="C18" s="31">
        <f t="shared" si="21"/>
        <v>2</v>
      </c>
      <c r="D18" s="32">
        <f t="shared" si="21"/>
        <v>2</v>
      </c>
      <c r="E18" s="31">
        <f t="shared" si="21"/>
        <v>8</v>
      </c>
      <c r="F18" s="31">
        <f t="shared" si="21"/>
        <v>2495</v>
      </c>
      <c r="G18" s="31">
        <f t="shared" si="21"/>
        <v>3710</v>
      </c>
      <c r="H18" s="33">
        <f t="shared" si="21"/>
        <v>135.31757671960469</v>
      </c>
      <c r="I18" s="33">
        <f t="shared" si="21"/>
        <v>8.1190546031762807</v>
      </c>
      <c r="J18" s="31">
        <f t="shared" si="21"/>
        <v>4</v>
      </c>
      <c r="K18" s="32">
        <f t="shared" si="21"/>
        <v>1</v>
      </c>
      <c r="L18" s="31">
        <f t="shared" si="21"/>
        <v>0</v>
      </c>
      <c r="M18" s="34">
        <f t="shared" si="21"/>
        <v>65</v>
      </c>
      <c r="N18" s="33">
        <f t="shared" si="21"/>
        <v>76.737689393939391</v>
      </c>
      <c r="O18" s="31">
        <f t="shared" si="21"/>
        <v>8</v>
      </c>
      <c r="P18" s="34">
        <f t="shared" si="21"/>
        <v>927.5</v>
      </c>
      <c r="Q18" s="31">
        <f t="shared" si="21"/>
        <v>2</v>
      </c>
      <c r="R18" s="34">
        <f t="shared" si="21"/>
        <v>5</v>
      </c>
      <c r="S18" s="32">
        <f t="shared" si="21"/>
        <v>0.15340909090909091</v>
      </c>
      <c r="T18" s="30">
        <f t="shared" si="21"/>
        <v>6</v>
      </c>
      <c r="U18" s="30">
        <f t="shared" si="21"/>
        <v>10</v>
      </c>
      <c r="V18" s="30">
        <f t="shared" si="21"/>
        <v>6</v>
      </c>
      <c r="W18" s="12"/>
    </row>
    <row r="19" spans="1:23">
      <c r="A19" s="1"/>
      <c r="B19" s="6"/>
      <c r="C19" s="6"/>
      <c r="D19" s="17"/>
      <c r="E19" s="6"/>
      <c r="F19" s="6"/>
      <c r="G19" s="6"/>
      <c r="H19" s="18"/>
      <c r="I19" s="8"/>
      <c r="J19" s="6"/>
      <c r="K19" s="17"/>
      <c r="L19" s="6"/>
      <c r="M19" s="6"/>
      <c r="N19" s="18"/>
      <c r="O19" s="6"/>
      <c r="P19" s="19"/>
      <c r="Q19" s="6"/>
      <c r="R19" s="19"/>
      <c r="S19" s="17"/>
      <c r="T19" s="6"/>
      <c r="U19" s="6"/>
      <c r="V19" s="6"/>
      <c r="W19" s="12"/>
    </row>
    <row r="20" spans="1:23">
      <c r="A20" s="1" t="s">
        <v>22</v>
      </c>
      <c r="B20" s="6">
        <v>1</v>
      </c>
      <c r="C20" s="3">
        <v>1</v>
      </c>
      <c r="D20" s="7">
        <f t="shared" si="14"/>
        <v>1</v>
      </c>
      <c r="E20" s="3">
        <v>4</v>
      </c>
      <c r="F20" s="3">
        <v>1299</v>
      </c>
      <c r="G20" s="3">
        <v>2241</v>
      </c>
      <c r="H20" s="8">
        <f t="shared" si="1"/>
        <v>57.965194109772426</v>
      </c>
      <c r="I20" s="8">
        <f t="shared" si="2"/>
        <v>3.4779116465863451</v>
      </c>
      <c r="J20" s="3">
        <v>2</v>
      </c>
      <c r="K20" s="7">
        <f t="shared" si="3"/>
        <v>0.5</v>
      </c>
      <c r="L20" s="3">
        <v>0</v>
      </c>
      <c r="M20" s="3">
        <v>32</v>
      </c>
      <c r="N20" s="8">
        <f t="shared" si="4"/>
        <v>40.59375</v>
      </c>
      <c r="O20" s="3">
        <v>3</v>
      </c>
      <c r="P20" s="9">
        <f t="shared" si="11"/>
        <v>747</v>
      </c>
      <c r="Q20" s="3">
        <v>2</v>
      </c>
      <c r="R20" s="9">
        <v>7</v>
      </c>
      <c r="S20" s="7">
        <f t="shared" si="5"/>
        <v>0.21875</v>
      </c>
      <c r="T20" s="6">
        <v>4</v>
      </c>
      <c r="U20" s="6">
        <v>7</v>
      </c>
      <c r="V20" s="6">
        <v>3</v>
      </c>
      <c r="W20" s="12"/>
    </row>
    <row r="21" spans="1:23">
      <c r="A21" s="1"/>
      <c r="B21" s="6">
        <v>1</v>
      </c>
      <c r="C21" s="3">
        <v>1</v>
      </c>
      <c r="D21" s="7">
        <f t="shared" si="14"/>
        <v>1</v>
      </c>
      <c r="E21" s="3">
        <v>4</v>
      </c>
      <c r="F21" s="3">
        <v>1207</v>
      </c>
      <c r="G21" s="3">
        <v>1859</v>
      </c>
      <c r="H21" s="8">
        <f t="shared" si="1"/>
        <v>64.927380311995691</v>
      </c>
      <c r="I21" s="8">
        <f t="shared" si="2"/>
        <v>3.8956428187197414</v>
      </c>
      <c r="J21" s="3">
        <v>3</v>
      </c>
      <c r="K21" s="7">
        <f t="shared" si="3"/>
        <v>0.75</v>
      </c>
      <c r="L21" s="3">
        <v>0</v>
      </c>
      <c r="M21" s="3">
        <v>27</v>
      </c>
      <c r="N21" s="8">
        <f t="shared" si="4"/>
        <v>44.703703703703702</v>
      </c>
      <c r="O21" s="3">
        <v>3</v>
      </c>
      <c r="P21" s="9">
        <f t="shared" si="11"/>
        <v>619.66666666666663</v>
      </c>
      <c r="Q21" s="3">
        <v>1</v>
      </c>
      <c r="R21" s="9">
        <v>3</v>
      </c>
      <c r="S21" s="7">
        <f t="shared" si="5"/>
        <v>0.1111111111111111</v>
      </c>
      <c r="T21" s="6">
        <v>5</v>
      </c>
      <c r="U21" s="6">
        <v>5</v>
      </c>
      <c r="V21" s="6">
        <v>3</v>
      </c>
      <c r="W21" s="12"/>
    </row>
    <row r="22" spans="1:23">
      <c r="A22" s="1"/>
      <c r="B22" s="6">
        <v>1</v>
      </c>
      <c r="C22" s="3">
        <v>1</v>
      </c>
      <c r="D22" s="7">
        <f t="shared" si="14"/>
        <v>1</v>
      </c>
      <c r="E22" s="3">
        <v>4</v>
      </c>
      <c r="F22" s="3">
        <v>1015</v>
      </c>
      <c r="G22" s="3">
        <v>1894</v>
      </c>
      <c r="H22" s="8">
        <f t="shared" si="1"/>
        <v>53.590285110876451</v>
      </c>
      <c r="I22" s="8">
        <f t="shared" si="2"/>
        <v>3.2154171066525867</v>
      </c>
      <c r="J22" s="3">
        <v>0</v>
      </c>
      <c r="K22" s="7">
        <f t="shared" si="3"/>
        <v>0</v>
      </c>
      <c r="L22" s="3">
        <v>0</v>
      </c>
      <c r="M22" s="3">
        <v>36</v>
      </c>
      <c r="N22" s="8">
        <f t="shared" si="4"/>
        <v>28.194444444444443</v>
      </c>
      <c r="O22" s="3">
        <v>1</v>
      </c>
      <c r="P22" s="9">
        <f t="shared" si="11"/>
        <v>1894</v>
      </c>
      <c r="Q22" s="3">
        <v>2</v>
      </c>
      <c r="R22" s="9">
        <v>5</v>
      </c>
      <c r="S22" s="7">
        <f t="shared" si="5"/>
        <v>0.1388888888888889</v>
      </c>
      <c r="T22" s="6">
        <v>8</v>
      </c>
      <c r="U22" s="6">
        <v>3</v>
      </c>
      <c r="V22" s="6">
        <v>3</v>
      </c>
      <c r="W22" s="12"/>
    </row>
    <row r="23" spans="1:23">
      <c r="A23" s="1"/>
      <c r="B23" s="30">
        <f t="shared" ref="B23:V23" si="22">SUM(B20:B22)</f>
        <v>3</v>
      </c>
      <c r="C23" s="31">
        <f t="shared" si="22"/>
        <v>3</v>
      </c>
      <c r="D23" s="32">
        <f t="shared" si="22"/>
        <v>3</v>
      </c>
      <c r="E23" s="31">
        <f t="shared" si="22"/>
        <v>12</v>
      </c>
      <c r="F23" s="31">
        <f t="shared" si="22"/>
        <v>3521</v>
      </c>
      <c r="G23" s="31">
        <f t="shared" si="22"/>
        <v>5994</v>
      </c>
      <c r="H23" s="33">
        <f t="shared" si="22"/>
        <v>176.48285953264457</v>
      </c>
      <c r="I23" s="33">
        <f t="shared" si="22"/>
        <v>10.588971571958673</v>
      </c>
      <c r="J23" s="31">
        <f t="shared" si="22"/>
        <v>5</v>
      </c>
      <c r="K23" s="32">
        <f t="shared" si="22"/>
        <v>1.25</v>
      </c>
      <c r="L23" s="31">
        <f t="shared" si="22"/>
        <v>0</v>
      </c>
      <c r="M23" s="31">
        <f t="shared" si="22"/>
        <v>95</v>
      </c>
      <c r="N23" s="33">
        <f t="shared" si="22"/>
        <v>113.49189814814814</v>
      </c>
      <c r="O23" s="31">
        <f t="shared" si="22"/>
        <v>7</v>
      </c>
      <c r="P23" s="34">
        <f t="shared" si="22"/>
        <v>3260.6666666666665</v>
      </c>
      <c r="Q23" s="31">
        <f t="shared" si="22"/>
        <v>5</v>
      </c>
      <c r="R23" s="34">
        <f t="shared" si="22"/>
        <v>15</v>
      </c>
      <c r="S23" s="32">
        <f t="shared" si="22"/>
        <v>0.46875</v>
      </c>
      <c r="T23" s="30">
        <f t="shared" si="22"/>
        <v>17</v>
      </c>
      <c r="U23" s="30">
        <f t="shared" si="22"/>
        <v>15</v>
      </c>
      <c r="V23" s="30">
        <f t="shared" si="22"/>
        <v>9</v>
      </c>
      <c r="W23" s="12"/>
    </row>
    <row r="24" spans="1:23">
      <c r="A24" s="1"/>
      <c r="B24" s="6"/>
      <c r="C24" s="3"/>
      <c r="D24" s="7"/>
      <c r="E24" s="3"/>
      <c r="F24" s="3"/>
      <c r="G24" s="3"/>
      <c r="H24" s="8"/>
      <c r="I24" s="8"/>
      <c r="J24" s="3"/>
      <c r="K24" s="7"/>
      <c r="L24" s="3"/>
      <c r="M24" s="3"/>
      <c r="N24" s="8"/>
      <c r="O24" s="3"/>
      <c r="P24" s="9"/>
      <c r="Q24" s="3"/>
      <c r="R24" s="9"/>
      <c r="S24" s="7"/>
      <c r="T24" s="6"/>
      <c r="U24" s="6"/>
      <c r="V24" s="6"/>
      <c r="W24" s="12"/>
    </row>
    <row r="25" spans="1:23">
      <c r="A25" s="1" t="s">
        <v>34</v>
      </c>
      <c r="B25" s="6">
        <v>1</v>
      </c>
      <c r="C25" s="3">
        <v>1</v>
      </c>
      <c r="D25" s="7">
        <f t="shared" si="14"/>
        <v>1</v>
      </c>
      <c r="E25" s="3">
        <v>4</v>
      </c>
      <c r="F25" s="3">
        <v>646</v>
      </c>
      <c r="G25" s="3">
        <v>1149</v>
      </c>
      <c r="H25" s="8">
        <f t="shared" si="1"/>
        <v>56.222802436901652</v>
      </c>
      <c r="I25" s="8">
        <f t="shared" si="2"/>
        <v>3.3733681462140992</v>
      </c>
      <c r="J25" s="3">
        <v>0</v>
      </c>
      <c r="K25" s="7">
        <f t="shared" si="3"/>
        <v>0</v>
      </c>
      <c r="L25" s="3">
        <v>0</v>
      </c>
      <c r="M25" s="3">
        <v>34</v>
      </c>
      <c r="N25" s="8">
        <f t="shared" si="4"/>
        <v>19</v>
      </c>
      <c r="O25" s="3">
        <v>0</v>
      </c>
      <c r="P25" s="9" t="e">
        <f t="shared" si="11"/>
        <v>#DIV/0!</v>
      </c>
      <c r="Q25" s="3">
        <v>2</v>
      </c>
      <c r="R25" s="9">
        <v>6</v>
      </c>
      <c r="S25" s="7">
        <f t="shared" si="5"/>
        <v>0.17647058823529413</v>
      </c>
      <c r="T25" s="6">
        <v>2</v>
      </c>
      <c r="U25" s="6">
        <v>3</v>
      </c>
      <c r="V25" s="6">
        <v>0</v>
      </c>
    </row>
    <row r="26" spans="1:23">
      <c r="A26" s="1"/>
      <c r="B26" s="6">
        <v>1</v>
      </c>
      <c r="C26" s="3">
        <v>1</v>
      </c>
      <c r="D26" s="7">
        <f t="shared" si="14"/>
        <v>1</v>
      </c>
      <c r="E26" s="3">
        <v>3</v>
      </c>
      <c r="F26" s="3">
        <v>688</v>
      </c>
      <c r="G26" s="3">
        <v>1290</v>
      </c>
      <c r="H26" s="8">
        <f t="shared" si="1"/>
        <v>53.333333333333329</v>
      </c>
      <c r="I26" s="8">
        <f t="shared" si="2"/>
        <v>3.2</v>
      </c>
      <c r="J26" s="3">
        <v>1</v>
      </c>
      <c r="K26" s="7">
        <f t="shared" si="3"/>
        <v>0.33333333333333331</v>
      </c>
      <c r="L26" s="3">
        <v>0</v>
      </c>
      <c r="M26" s="3">
        <v>31</v>
      </c>
      <c r="N26" s="8">
        <f t="shared" si="4"/>
        <v>22.193548387096776</v>
      </c>
      <c r="O26" s="3">
        <v>0</v>
      </c>
      <c r="P26" s="9" t="e">
        <f t="shared" si="11"/>
        <v>#DIV/0!</v>
      </c>
      <c r="Q26" s="3">
        <v>1</v>
      </c>
      <c r="R26" s="9">
        <v>7</v>
      </c>
      <c r="S26" s="7">
        <f t="shared" si="5"/>
        <v>0.22580645161290322</v>
      </c>
      <c r="T26" s="6">
        <v>3</v>
      </c>
      <c r="U26" s="6">
        <v>2</v>
      </c>
      <c r="V26" s="6">
        <v>1</v>
      </c>
    </row>
    <row r="27" spans="1:23">
      <c r="A27" s="1"/>
      <c r="B27" s="30">
        <f t="shared" ref="B27:V27" si="23">SUM(B25:B26)</f>
        <v>2</v>
      </c>
      <c r="C27" s="31">
        <f t="shared" si="23"/>
        <v>2</v>
      </c>
      <c r="D27" s="32">
        <f t="shared" si="23"/>
        <v>2</v>
      </c>
      <c r="E27" s="31">
        <f t="shared" si="23"/>
        <v>7</v>
      </c>
      <c r="F27" s="31">
        <f t="shared" si="23"/>
        <v>1334</v>
      </c>
      <c r="G27" s="31">
        <f t="shared" si="23"/>
        <v>2439</v>
      </c>
      <c r="H27" s="33">
        <f t="shared" si="23"/>
        <v>109.55613577023499</v>
      </c>
      <c r="I27" s="33">
        <f t="shared" si="23"/>
        <v>6.5733681462140989</v>
      </c>
      <c r="J27" s="31">
        <f t="shared" si="23"/>
        <v>1</v>
      </c>
      <c r="K27" s="32">
        <f t="shared" si="23"/>
        <v>0.33333333333333331</v>
      </c>
      <c r="L27" s="31">
        <f t="shared" si="23"/>
        <v>0</v>
      </c>
      <c r="M27" s="31">
        <f t="shared" si="23"/>
        <v>65</v>
      </c>
      <c r="N27" s="8">
        <f t="shared" si="4"/>
        <v>20.523076923076925</v>
      </c>
      <c r="O27" s="31">
        <f t="shared" si="23"/>
        <v>0</v>
      </c>
      <c r="P27" s="34" t="e">
        <f t="shared" si="23"/>
        <v>#DIV/0!</v>
      </c>
      <c r="Q27" s="31">
        <f t="shared" si="23"/>
        <v>3</v>
      </c>
      <c r="R27" s="34">
        <f t="shared" si="23"/>
        <v>13</v>
      </c>
      <c r="S27" s="32">
        <f t="shared" si="23"/>
        <v>0.40227703984819735</v>
      </c>
      <c r="T27" s="30">
        <f t="shared" si="23"/>
        <v>5</v>
      </c>
      <c r="U27" s="30">
        <f t="shared" si="23"/>
        <v>5</v>
      </c>
      <c r="V27" s="30">
        <f t="shared" si="23"/>
        <v>1</v>
      </c>
    </row>
    <row r="28" spans="1:23">
      <c r="A28" s="1"/>
      <c r="B28" s="20"/>
      <c r="C28" s="20"/>
      <c r="D28" s="21"/>
      <c r="E28" s="20"/>
      <c r="F28" s="20"/>
      <c r="G28" s="20"/>
      <c r="H28" s="22"/>
      <c r="I28" s="22"/>
      <c r="J28" s="20"/>
      <c r="K28" s="21"/>
      <c r="L28" s="20"/>
      <c r="M28" s="20"/>
      <c r="N28" s="22"/>
      <c r="O28" s="20"/>
      <c r="P28" s="23"/>
      <c r="Q28" s="20"/>
      <c r="R28" s="23"/>
      <c r="S28" s="21"/>
      <c r="T28" s="20"/>
      <c r="U28" s="20"/>
      <c r="V28" s="20"/>
    </row>
    <row r="29" spans="1:23">
      <c r="A29" s="1" t="s">
        <v>23</v>
      </c>
      <c r="B29" s="6">
        <v>1</v>
      </c>
      <c r="C29" s="3"/>
      <c r="D29" s="7">
        <f t="shared" si="14"/>
        <v>0</v>
      </c>
      <c r="E29" s="3">
        <v>4</v>
      </c>
      <c r="F29" s="3">
        <v>1388</v>
      </c>
      <c r="G29" s="3">
        <v>2359</v>
      </c>
      <c r="H29" s="8">
        <f t="shared" si="1"/>
        <v>58.838490885968632</v>
      </c>
      <c r="I29" s="8">
        <f t="shared" si="2"/>
        <v>3.5303094531581181</v>
      </c>
      <c r="J29" s="3">
        <v>2</v>
      </c>
      <c r="K29" s="7">
        <f t="shared" si="3"/>
        <v>0.5</v>
      </c>
      <c r="L29" s="3">
        <v>0</v>
      </c>
      <c r="M29" s="3">
        <v>34</v>
      </c>
      <c r="N29" s="8">
        <f t="shared" si="4"/>
        <v>40.823529411764703</v>
      </c>
      <c r="O29" s="3">
        <v>4</v>
      </c>
      <c r="P29" s="9">
        <f t="shared" si="11"/>
        <v>589.75</v>
      </c>
      <c r="Q29" s="3">
        <v>1</v>
      </c>
      <c r="R29" s="9">
        <v>6</v>
      </c>
      <c r="S29" s="7">
        <f t="shared" si="5"/>
        <v>0.17647058823529413</v>
      </c>
      <c r="T29" s="6">
        <v>4</v>
      </c>
      <c r="U29" s="6">
        <v>4</v>
      </c>
      <c r="V29" s="6">
        <v>4</v>
      </c>
    </row>
    <row r="30" spans="1:23">
      <c r="A30" s="1"/>
      <c r="B30" s="6">
        <v>1</v>
      </c>
      <c r="C30" s="3"/>
      <c r="D30" s="7">
        <f t="shared" si="14"/>
        <v>0</v>
      </c>
      <c r="E30" s="3">
        <v>4</v>
      </c>
      <c r="F30" s="3">
        <v>908</v>
      </c>
      <c r="G30" s="3">
        <v>1651</v>
      </c>
      <c r="H30" s="8">
        <f t="shared" si="1"/>
        <v>54.996971532404601</v>
      </c>
      <c r="I30" s="8">
        <f t="shared" si="2"/>
        <v>3.299818291944276</v>
      </c>
      <c r="J30" s="3">
        <v>1</v>
      </c>
      <c r="K30" s="7">
        <f t="shared" si="3"/>
        <v>0.25</v>
      </c>
      <c r="L30" s="3">
        <v>0</v>
      </c>
      <c r="M30" s="3">
        <v>27</v>
      </c>
      <c r="N30" s="8">
        <f t="shared" si="4"/>
        <v>33.629629629629626</v>
      </c>
      <c r="O30" s="3">
        <v>1</v>
      </c>
      <c r="P30" s="9">
        <f t="shared" si="11"/>
        <v>1651</v>
      </c>
      <c r="Q30" s="3">
        <v>1</v>
      </c>
      <c r="R30" s="9">
        <v>5</v>
      </c>
      <c r="S30" s="7">
        <f t="shared" si="5"/>
        <v>0.18518518518518517</v>
      </c>
      <c r="T30" s="6">
        <v>7</v>
      </c>
      <c r="U30" s="6">
        <v>3</v>
      </c>
      <c r="V30" s="6">
        <v>3</v>
      </c>
    </row>
    <row r="31" spans="1:23">
      <c r="A31" s="1"/>
      <c r="B31" s="6">
        <v>1</v>
      </c>
      <c r="C31" s="3">
        <v>1</v>
      </c>
      <c r="D31" s="7">
        <f t="shared" ref="D31" si="24">C31/B31*(1)</f>
        <v>1</v>
      </c>
      <c r="E31" s="3">
        <v>3</v>
      </c>
      <c r="F31" s="3">
        <v>1138</v>
      </c>
      <c r="G31" s="3">
        <v>1738</v>
      </c>
      <c r="H31" s="8">
        <f t="shared" ref="H31" si="25">F31/(G31/100)</f>
        <v>65.477560414269277</v>
      </c>
      <c r="I31" s="8">
        <f t="shared" ref="I31" si="26">(H31/100)*6</f>
        <v>3.9286536248561568</v>
      </c>
      <c r="J31" s="3">
        <v>1</v>
      </c>
      <c r="K31" s="7">
        <f t="shared" ref="K31" si="27">J31/E31*1</f>
        <v>0.33333333333333331</v>
      </c>
      <c r="L31" s="3">
        <v>0</v>
      </c>
      <c r="M31" s="3">
        <v>26</v>
      </c>
      <c r="N31" s="8">
        <f t="shared" ref="N31" si="28">F31/M31</f>
        <v>43.769230769230766</v>
      </c>
      <c r="O31" s="3">
        <v>5</v>
      </c>
      <c r="P31" s="9">
        <f t="shared" ref="P31" si="29">G31/O31</f>
        <v>347.6</v>
      </c>
      <c r="Q31" s="3">
        <v>1</v>
      </c>
      <c r="R31" s="9">
        <v>6</v>
      </c>
      <c r="S31" s="7">
        <f t="shared" ref="S31" si="30">(R31/M31)*1</f>
        <v>0.23076923076923078</v>
      </c>
      <c r="T31" s="6">
        <v>2</v>
      </c>
      <c r="U31" s="6">
        <v>4</v>
      </c>
      <c r="V31" s="6">
        <v>3</v>
      </c>
      <c r="W31" s="11"/>
    </row>
    <row r="32" spans="1:23">
      <c r="A32" s="1"/>
      <c r="B32" s="30">
        <f t="shared" ref="B32:V32" si="31">SUM(B29:B31)</f>
        <v>3</v>
      </c>
      <c r="C32" s="31">
        <f t="shared" si="31"/>
        <v>1</v>
      </c>
      <c r="D32" s="32">
        <f t="shared" si="31"/>
        <v>1</v>
      </c>
      <c r="E32" s="31">
        <f t="shared" si="31"/>
        <v>11</v>
      </c>
      <c r="F32" s="31">
        <f t="shared" si="31"/>
        <v>3434</v>
      </c>
      <c r="G32" s="31">
        <f t="shared" si="31"/>
        <v>5748</v>
      </c>
      <c r="H32" s="33">
        <f t="shared" si="31"/>
        <v>179.3130228326425</v>
      </c>
      <c r="I32" s="33">
        <f t="shared" si="31"/>
        <v>10.758781369958552</v>
      </c>
      <c r="J32" s="31">
        <f t="shared" si="31"/>
        <v>4</v>
      </c>
      <c r="K32" s="32">
        <f t="shared" si="31"/>
        <v>1.0833333333333333</v>
      </c>
      <c r="L32" s="31">
        <f t="shared" si="31"/>
        <v>0</v>
      </c>
      <c r="M32" s="31">
        <f t="shared" si="31"/>
        <v>87</v>
      </c>
      <c r="N32" s="33">
        <f t="shared" si="31"/>
        <v>118.22238981062509</v>
      </c>
      <c r="O32" s="31">
        <f t="shared" si="31"/>
        <v>10</v>
      </c>
      <c r="P32" s="34">
        <f t="shared" si="31"/>
        <v>2588.35</v>
      </c>
      <c r="Q32" s="31">
        <f t="shared" si="31"/>
        <v>3</v>
      </c>
      <c r="R32" s="34">
        <f t="shared" si="31"/>
        <v>17</v>
      </c>
      <c r="S32" s="32">
        <f t="shared" si="31"/>
        <v>0.59242500418971011</v>
      </c>
      <c r="T32" s="30">
        <f t="shared" si="31"/>
        <v>13</v>
      </c>
      <c r="U32" s="30">
        <f t="shared" si="31"/>
        <v>11</v>
      </c>
      <c r="V32" s="30">
        <f t="shared" si="31"/>
        <v>10</v>
      </c>
      <c r="W32" s="1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1"/>
    </row>
    <row r="34" spans="1:23">
      <c r="A34" s="1" t="s">
        <v>24</v>
      </c>
      <c r="B34" s="6"/>
      <c r="C34" s="3"/>
      <c r="D34" s="7" t="e">
        <f t="shared" si="14"/>
        <v>#DIV/0!</v>
      </c>
      <c r="E34" s="3"/>
      <c r="F34" s="3"/>
      <c r="G34" s="3"/>
      <c r="H34" s="8" t="e">
        <f t="shared" si="1"/>
        <v>#DIV/0!</v>
      </c>
      <c r="I34" s="8" t="e">
        <f t="shared" si="2"/>
        <v>#DIV/0!</v>
      </c>
      <c r="J34" s="3"/>
      <c r="K34" s="7" t="e">
        <f t="shared" si="3"/>
        <v>#DIV/0!</v>
      </c>
      <c r="L34" s="3"/>
      <c r="M34" s="3"/>
      <c r="N34" s="8" t="e">
        <f t="shared" si="4"/>
        <v>#DIV/0!</v>
      </c>
      <c r="O34" s="3"/>
      <c r="P34" s="9" t="e">
        <f t="shared" si="11"/>
        <v>#DIV/0!</v>
      </c>
      <c r="Q34" s="3"/>
      <c r="R34" s="9"/>
      <c r="S34" s="7" t="e">
        <f t="shared" si="5"/>
        <v>#DIV/0!</v>
      </c>
      <c r="T34" s="6"/>
      <c r="U34" s="6"/>
      <c r="V34" s="6"/>
    </row>
    <row r="35" spans="1:23">
      <c r="A35" s="1"/>
      <c r="B35" s="6"/>
      <c r="C35" s="3"/>
      <c r="D35" s="7" t="e">
        <f t="shared" si="14"/>
        <v>#DIV/0!</v>
      </c>
      <c r="E35" s="3"/>
      <c r="F35" s="3"/>
      <c r="G35" s="3"/>
      <c r="H35" s="8" t="e">
        <f t="shared" si="1"/>
        <v>#DIV/0!</v>
      </c>
      <c r="I35" s="8" t="e">
        <f t="shared" si="2"/>
        <v>#DIV/0!</v>
      </c>
      <c r="J35" s="3"/>
      <c r="K35" s="7" t="e">
        <f t="shared" si="3"/>
        <v>#DIV/0!</v>
      </c>
      <c r="L35" s="3"/>
      <c r="M35" s="3"/>
      <c r="N35" s="8" t="e">
        <f t="shared" si="4"/>
        <v>#DIV/0!</v>
      </c>
      <c r="O35" s="3"/>
      <c r="P35" s="9" t="e">
        <f t="shared" si="11"/>
        <v>#DIV/0!</v>
      </c>
      <c r="Q35" s="3"/>
      <c r="R35" s="9"/>
      <c r="S35" s="7" t="e">
        <f t="shared" si="5"/>
        <v>#DIV/0!</v>
      </c>
      <c r="T35" s="6"/>
      <c r="U35" s="6"/>
      <c r="V35" s="6"/>
      <c r="W35" t="s">
        <v>25</v>
      </c>
    </row>
    <row r="36" spans="1:23">
      <c r="A36" s="1"/>
      <c r="B36" s="6"/>
      <c r="C36" s="3"/>
      <c r="D36" s="7" t="e">
        <f t="shared" si="14"/>
        <v>#DIV/0!</v>
      </c>
      <c r="E36" s="3"/>
      <c r="F36" s="3"/>
      <c r="G36" s="3"/>
      <c r="H36" s="8" t="e">
        <f t="shared" si="1"/>
        <v>#DIV/0!</v>
      </c>
      <c r="I36" s="8" t="e">
        <f t="shared" si="2"/>
        <v>#DIV/0!</v>
      </c>
      <c r="J36" s="3"/>
      <c r="K36" s="7" t="e">
        <f t="shared" si="3"/>
        <v>#DIV/0!</v>
      </c>
      <c r="L36" s="3"/>
      <c r="M36" s="3"/>
      <c r="N36" s="8" t="e">
        <f t="shared" si="4"/>
        <v>#DIV/0!</v>
      </c>
      <c r="O36" s="3"/>
      <c r="P36" s="9" t="e">
        <f t="shared" si="11"/>
        <v>#DIV/0!</v>
      </c>
      <c r="Q36" s="3"/>
      <c r="R36" s="9"/>
      <c r="S36" s="7" t="e">
        <f t="shared" si="5"/>
        <v>#DIV/0!</v>
      </c>
      <c r="T36" s="6"/>
      <c r="U36" s="6"/>
      <c r="V36" s="6"/>
    </row>
    <row r="37" spans="1:23">
      <c r="B37" s="6"/>
      <c r="C37" s="3"/>
      <c r="D37" s="7" t="e">
        <f t="shared" si="14"/>
        <v>#DIV/0!</v>
      </c>
      <c r="E37" s="3"/>
      <c r="F37" s="3"/>
      <c r="G37" s="3"/>
      <c r="H37" s="8" t="e">
        <f t="shared" si="1"/>
        <v>#DIV/0!</v>
      </c>
      <c r="I37" s="8" t="e">
        <f t="shared" si="2"/>
        <v>#DIV/0!</v>
      </c>
      <c r="J37" s="3"/>
      <c r="K37" s="7" t="e">
        <f t="shared" si="3"/>
        <v>#DIV/0!</v>
      </c>
      <c r="L37" s="3"/>
      <c r="M37" s="3"/>
      <c r="N37" s="8" t="e">
        <f t="shared" si="4"/>
        <v>#DIV/0!</v>
      </c>
      <c r="O37" s="3"/>
      <c r="P37" s="9" t="e">
        <f t="shared" si="11"/>
        <v>#DIV/0!</v>
      </c>
      <c r="Q37" s="3"/>
      <c r="R37" s="9"/>
      <c r="S37" s="7" t="e">
        <f t="shared" si="5"/>
        <v>#DIV/0!</v>
      </c>
      <c r="T37" s="6"/>
      <c r="U37" s="6"/>
      <c r="V37" s="6"/>
    </row>
    <row r="38" spans="1:23">
      <c r="B38" s="6"/>
      <c r="C38" s="3"/>
      <c r="D38" s="7" t="e">
        <f t="shared" si="14"/>
        <v>#DIV/0!</v>
      </c>
      <c r="E38" s="3"/>
      <c r="F38" s="3"/>
      <c r="G38" s="3"/>
      <c r="H38" s="8" t="e">
        <f t="shared" si="1"/>
        <v>#DIV/0!</v>
      </c>
      <c r="I38" s="8" t="e">
        <f t="shared" si="2"/>
        <v>#DIV/0!</v>
      </c>
      <c r="J38" s="3"/>
      <c r="K38" s="7" t="e">
        <f t="shared" si="3"/>
        <v>#DIV/0!</v>
      </c>
      <c r="L38" s="3"/>
      <c r="M38" s="3"/>
      <c r="N38" s="8" t="e">
        <f t="shared" si="4"/>
        <v>#DIV/0!</v>
      </c>
      <c r="O38" s="3"/>
      <c r="P38" s="9" t="e">
        <f t="shared" si="11"/>
        <v>#DIV/0!</v>
      </c>
      <c r="Q38" s="3"/>
      <c r="R38" s="9"/>
      <c r="S38" s="7" t="e">
        <f t="shared" si="5"/>
        <v>#DIV/0!</v>
      </c>
      <c r="T38" s="6"/>
      <c r="U38" s="6"/>
      <c r="V38" s="6"/>
    </row>
    <row r="39" spans="1:23">
      <c r="B39" s="6"/>
      <c r="C39" s="3"/>
      <c r="D39" s="7"/>
      <c r="E39" s="3"/>
      <c r="F39" s="3"/>
      <c r="G39" s="3"/>
      <c r="H39" s="8"/>
      <c r="I39" s="8"/>
      <c r="J39" s="3"/>
      <c r="K39" s="7"/>
      <c r="L39" s="3"/>
      <c r="M39" s="3"/>
      <c r="N39" s="8"/>
      <c r="O39" s="3"/>
      <c r="P39" s="9"/>
      <c r="Q39" s="3"/>
      <c r="R39" s="9"/>
      <c r="S39" s="7"/>
      <c r="T39" s="6"/>
      <c r="U39" s="6"/>
      <c r="V39" s="6"/>
    </row>
    <row r="40" spans="1:23">
      <c r="A40" s="1" t="s">
        <v>32</v>
      </c>
      <c r="B40" s="6">
        <v>1</v>
      </c>
      <c r="C40" s="3">
        <v>1</v>
      </c>
      <c r="D40" s="7">
        <f t="shared" si="14"/>
        <v>1</v>
      </c>
      <c r="E40" s="3">
        <v>3</v>
      </c>
      <c r="F40" s="3">
        <v>810</v>
      </c>
      <c r="G40" s="3">
        <v>1700</v>
      </c>
      <c r="H40" s="8">
        <f t="shared" si="1"/>
        <v>47.647058823529413</v>
      </c>
      <c r="I40" s="8">
        <f t="shared" si="2"/>
        <v>2.8588235294117648</v>
      </c>
      <c r="J40" s="3">
        <v>1</v>
      </c>
      <c r="K40" s="7">
        <f t="shared" si="3"/>
        <v>0.33333333333333331</v>
      </c>
      <c r="L40" s="3">
        <v>0</v>
      </c>
      <c r="M40" s="3">
        <v>30</v>
      </c>
      <c r="N40" s="8">
        <f t="shared" si="4"/>
        <v>27</v>
      </c>
      <c r="O40" s="3">
        <v>2</v>
      </c>
      <c r="P40" s="9">
        <f t="shared" si="11"/>
        <v>850</v>
      </c>
      <c r="Q40" s="3">
        <v>0</v>
      </c>
      <c r="R40" s="9">
        <v>5</v>
      </c>
      <c r="S40" s="7">
        <f t="shared" si="5"/>
        <v>0.16666666666666666</v>
      </c>
      <c r="T40" s="6">
        <v>1</v>
      </c>
      <c r="U40" s="6">
        <v>3</v>
      </c>
      <c r="V40" s="6">
        <v>1</v>
      </c>
    </row>
    <row r="41" spans="1:23">
      <c r="A41" s="1"/>
      <c r="B41" s="6">
        <v>1</v>
      </c>
      <c r="C41" s="3">
        <v>0</v>
      </c>
      <c r="D41" s="7">
        <f t="shared" si="14"/>
        <v>0</v>
      </c>
      <c r="E41" s="3">
        <v>3</v>
      </c>
      <c r="F41" s="3">
        <v>1183</v>
      </c>
      <c r="G41" s="3">
        <v>1711</v>
      </c>
      <c r="H41" s="8">
        <f t="shared" si="1"/>
        <v>69.140853302162483</v>
      </c>
      <c r="I41" s="8">
        <f t="shared" si="2"/>
        <v>4.1484511981297487</v>
      </c>
      <c r="J41" s="3">
        <v>2</v>
      </c>
      <c r="K41" s="7">
        <f t="shared" si="3"/>
        <v>0.66666666666666663</v>
      </c>
      <c r="L41" s="3">
        <v>0</v>
      </c>
      <c r="M41" s="3">
        <v>21</v>
      </c>
      <c r="N41" s="8">
        <f t="shared" si="4"/>
        <v>56.333333333333336</v>
      </c>
      <c r="O41" s="3">
        <v>3</v>
      </c>
      <c r="P41" s="9">
        <f t="shared" si="11"/>
        <v>570.33333333333337</v>
      </c>
      <c r="Q41" s="3">
        <v>0</v>
      </c>
      <c r="R41" s="9">
        <v>3</v>
      </c>
      <c r="S41" s="7">
        <f t="shared" si="5"/>
        <v>0.14285714285714285</v>
      </c>
      <c r="T41" s="6">
        <v>2</v>
      </c>
      <c r="U41" s="6">
        <v>5</v>
      </c>
      <c r="V41" s="6">
        <v>2</v>
      </c>
    </row>
    <row r="42" spans="1:23">
      <c r="A42" s="1"/>
      <c r="B42" s="6">
        <v>1</v>
      </c>
      <c r="C42" s="3">
        <v>1</v>
      </c>
      <c r="D42" s="7">
        <f t="shared" si="14"/>
        <v>1</v>
      </c>
      <c r="E42" s="3">
        <v>4</v>
      </c>
      <c r="F42" s="3">
        <v>946</v>
      </c>
      <c r="G42" s="3">
        <v>1593</v>
      </c>
      <c r="H42" s="8">
        <f t="shared" ref="H42" si="32">F42/(G42/100)</f>
        <v>59.384808537350914</v>
      </c>
      <c r="I42" s="8">
        <f t="shared" ref="I42" si="33">(H42/100)*6</f>
        <v>3.5630885122410545</v>
      </c>
      <c r="J42" s="3">
        <v>0</v>
      </c>
      <c r="K42" s="7"/>
      <c r="L42" s="3">
        <v>0</v>
      </c>
      <c r="M42" s="3">
        <v>37</v>
      </c>
      <c r="N42" s="8">
        <f t="shared" si="4"/>
        <v>25.567567567567568</v>
      </c>
      <c r="O42" s="3">
        <v>1</v>
      </c>
      <c r="P42" s="9">
        <f t="shared" si="11"/>
        <v>1593</v>
      </c>
      <c r="Q42" s="3">
        <v>2</v>
      </c>
      <c r="R42" s="9">
        <v>4</v>
      </c>
      <c r="S42" s="7">
        <f t="shared" si="5"/>
        <v>0.10810810810810811</v>
      </c>
      <c r="T42" s="6">
        <v>4</v>
      </c>
      <c r="U42" s="6">
        <v>10</v>
      </c>
      <c r="V42" s="6">
        <v>1</v>
      </c>
    </row>
    <row r="43" spans="1:23">
      <c r="A43" s="1"/>
      <c r="B43" s="6">
        <v>1</v>
      </c>
      <c r="C43" s="3">
        <v>1</v>
      </c>
      <c r="D43" s="7">
        <f t="shared" si="14"/>
        <v>1</v>
      </c>
      <c r="E43" s="3">
        <v>4</v>
      </c>
      <c r="F43" s="3">
        <v>1051</v>
      </c>
      <c r="G43" s="3">
        <v>1797</v>
      </c>
      <c r="H43" s="8">
        <f t="shared" si="1"/>
        <v>58.486366165831946</v>
      </c>
      <c r="I43" s="8">
        <f t="shared" si="2"/>
        <v>3.5091819699499167</v>
      </c>
      <c r="J43" s="3">
        <v>2</v>
      </c>
      <c r="K43" s="7">
        <f t="shared" si="3"/>
        <v>0.5</v>
      </c>
      <c r="L43" s="3">
        <v>0</v>
      </c>
      <c r="M43" s="3">
        <v>32</v>
      </c>
      <c r="N43" s="8">
        <f t="shared" si="4"/>
        <v>32.84375</v>
      </c>
      <c r="O43" s="3">
        <v>2</v>
      </c>
      <c r="P43" s="9">
        <f t="shared" si="11"/>
        <v>898.5</v>
      </c>
      <c r="Q43" s="3">
        <v>4</v>
      </c>
      <c r="R43" s="9">
        <v>5</v>
      </c>
      <c r="S43" s="7">
        <f t="shared" si="5"/>
        <v>0.15625</v>
      </c>
      <c r="T43" s="6">
        <v>6</v>
      </c>
      <c r="U43" s="6">
        <v>6</v>
      </c>
      <c r="V43" s="6">
        <v>2</v>
      </c>
    </row>
    <row r="44" spans="1:23">
      <c r="A44" s="1"/>
      <c r="B44" s="6">
        <v>1</v>
      </c>
      <c r="C44" s="3">
        <v>1</v>
      </c>
      <c r="D44" s="7">
        <f t="shared" si="14"/>
        <v>1</v>
      </c>
      <c r="E44" s="3">
        <v>4</v>
      </c>
      <c r="F44" s="3">
        <v>1189</v>
      </c>
      <c r="G44" s="3">
        <v>2030</v>
      </c>
      <c r="H44" s="8">
        <f t="shared" si="1"/>
        <v>58.571428571428569</v>
      </c>
      <c r="I44" s="8">
        <f t="shared" si="2"/>
        <v>3.5142857142857142</v>
      </c>
      <c r="J44" s="3">
        <v>2</v>
      </c>
      <c r="K44" s="7">
        <f t="shared" si="3"/>
        <v>0.5</v>
      </c>
      <c r="L44" s="3">
        <v>0</v>
      </c>
      <c r="M44" s="3">
        <v>37</v>
      </c>
      <c r="N44" s="8">
        <f t="shared" si="4"/>
        <v>32.135135135135137</v>
      </c>
      <c r="O44" s="3">
        <v>2</v>
      </c>
      <c r="P44" s="9">
        <f t="shared" si="11"/>
        <v>1015</v>
      </c>
      <c r="Q44" s="3">
        <v>2</v>
      </c>
      <c r="R44" s="9">
        <v>6</v>
      </c>
      <c r="S44" s="7">
        <f t="shared" si="5"/>
        <v>0.16216216216216217</v>
      </c>
      <c r="T44" s="6">
        <v>4</v>
      </c>
      <c r="U44" s="6">
        <v>5</v>
      </c>
      <c r="V44" s="6">
        <v>3</v>
      </c>
    </row>
    <row r="45" spans="1:23">
      <c r="A45" s="1"/>
      <c r="B45" s="30">
        <f t="shared" ref="B45:V45" si="34">SUM(B40:B44)</f>
        <v>5</v>
      </c>
      <c r="C45" s="31">
        <f t="shared" si="34"/>
        <v>4</v>
      </c>
      <c r="D45" s="32">
        <f t="shared" si="34"/>
        <v>4</v>
      </c>
      <c r="E45" s="31">
        <f t="shared" si="34"/>
        <v>18</v>
      </c>
      <c r="F45" s="31">
        <f t="shared" si="34"/>
        <v>5179</v>
      </c>
      <c r="G45" s="31">
        <f t="shared" si="34"/>
        <v>8831</v>
      </c>
      <c r="H45" s="33">
        <f t="shared" si="34"/>
        <v>293.23051540030332</v>
      </c>
      <c r="I45" s="33">
        <f t="shared" si="34"/>
        <v>17.593830924018199</v>
      </c>
      <c r="J45" s="31">
        <f t="shared" si="34"/>
        <v>7</v>
      </c>
      <c r="K45" s="32">
        <f t="shared" si="34"/>
        <v>2</v>
      </c>
      <c r="L45" s="31">
        <f t="shared" si="34"/>
        <v>0</v>
      </c>
      <c r="M45" s="31">
        <f t="shared" si="34"/>
        <v>157</v>
      </c>
      <c r="N45" s="33">
        <f t="shared" si="34"/>
        <v>173.87978603603605</v>
      </c>
      <c r="O45" s="31">
        <f t="shared" si="34"/>
        <v>10</v>
      </c>
      <c r="P45" s="34">
        <f t="shared" si="34"/>
        <v>4926.8333333333339</v>
      </c>
      <c r="Q45" s="31">
        <f t="shared" si="34"/>
        <v>8</v>
      </c>
      <c r="R45" s="34">
        <f t="shared" si="34"/>
        <v>23</v>
      </c>
      <c r="S45" s="32">
        <f t="shared" si="34"/>
        <v>0.73604407979407982</v>
      </c>
      <c r="T45" s="30">
        <f t="shared" si="34"/>
        <v>17</v>
      </c>
      <c r="U45" s="30">
        <f t="shared" si="34"/>
        <v>29</v>
      </c>
      <c r="V45" s="30">
        <f t="shared" si="34"/>
        <v>9</v>
      </c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3">
      <c r="A47" s="1" t="s">
        <v>26</v>
      </c>
      <c r="B47" s="30">
        <v>1</v>
      </c>
      <c r="C47" s="31">
        <v>1</v>
      </c>
      <c r="D47" s="32">
        <f t="shared" si="14"/>
        <v>1</v>
      </c>
      <c r="E47" s="31">
        <v>4</v>
      </c>
      <c r="F47" s="31">
        <v>889</v>
      </c>
      <c r="G47" s="31">
        <v>1534</v>
      </c>
      <c r="H47" s="33">
        <f t="shared" si="1"/>
        <v>57.953063885267277</v>
      </c>
      <c r="I47" s="33">
        <f t="shared" si="2"/>
        <v>3.4771838331160367</v>
      </c>
      <c r="J47" s="31">
        <v>1</v>
      </c>
      <c r="K47" s="32">
        <f t="shared" si="3"/>
        <v>0.25</v>
      </c>
      <c r="L47" s="31">
        <v>0</v>
      </c>
      <c r="M47" s="31">
        <v>32</v>
      </c>
      <c r="N47" s="33">
        <f t="shared" si="4"/>
        <v>27.78125</v>
      </c>
      <c r="O47" s="31">
        <v>1</v>
      </c>
      <c r="P47" s="34">
        <f t="shared" si="11"/>
        <v>1534</v>
      </c>
      <c r="Q47" s="31">
        <v>1</v>
      </c>
      <c r="R47" s="34">
        <v>7</v>
      </c>
      <c r="S47" s="32">
        <f t="shared" si="5"/>
        <v>0.21875</v>
      </c>
      <c r="T47" s="30">
        <v>5</v>
      </c>
      <c r="U47" s="30">
        <v>6</v>
      </c>
      <c r="V47" s="30">
        <v>1</v>
      </c>
    </row>
    <row r="48" spans="1:23">
      <c r="A48" s="1"/>
      <c r="B48" s="20"/>
      <c r="C48" s="20"/>
      <c r="D48" s="7" t="e">
        <f t="shared" si="14"/>
        <v>#DIV/0!</v>
      </c>
      <c r="E48" s="3"/>
      <c r="F48" s="3"/>
      <c r="G48" s="3"/>
      <c r="H48" s="8" t="e">
        <f t="shared" si="1"/>
        <v>#DIV/0!</v>
      </c>
      <c r="I48" s="8" t="e">
        <f t="shared" si="2"/>
        <v>#DIV/0!</v>
      </c>
      <c r="J48" s="3"/>
      <c r="K48" s="7" t="e">
        <f t="shared" si="3"/>
        <v>#DIV/0!</v>
      </c>
      <c r="L48" s="3"/>
      <c r="M48" s="3"/>
      <c r="N48" s="8" t="e">
        <f t="shared" si="4"/>
        <v>#DIV/0!</v>
      </c>
      <c r="O48" s="3"/>
      <c r="P48" s="9" t="e">
        <f t="shared" si="11"/>
        <v>#DIV/0!</v>
      </c>
      <c r="Q48" s="3"/>
      <c r="R48" s="9"/>
      <c r="S48" s="7" t="e">
        <f t="shared" si="5"/>
        <v>#DIV/0!</v>
      </c>
      <c r="T48" s="3"/>
      <c r="U48" s="3"/>
      <c r="V48" s="3"/>
    </row>
    <row r="49" spans="1:23">
      <c r="A49" s="1"/>
      <c r="B49" s="20"/>
      <c r="C49" s="20"/>
      <c r="D49" s="21"/>
      <c r="E49" s="20"/>
      <c r="F49" s="20"/>
      <c r="G49" s="20"/>
      <c r="H49" s="22"/>
      <c r="I49" s="22"/>
      <c r="J49" s="20"/>
      <c r="K49" s="21"/>
      <c r="L49" s="20"/>
      <c r="M49" s="20"/>
      <c r="N49" s="22"/>
      <c r="O49" s="20"/>
      <c r="P49" s="23"/>
      <c r="Q49" s="20"/>
      <c r="R49" s="23"/>
      <c r="S49" s="21"/>
      <c r="T49" s="20"/>
      <c r="U49" s="20"/>
      <c r="V49" s="20"/>
    </row>
    <row r="50" spans="1:23">
      <c r="A50" s="1" t="s">
        <v>27</v>
      </c>
      <c r="B50" s="3">
        <v>1</v>
      </c>
      <c r="C50" s="3">
        <v>0</v>
      </c>
      <c r="D50" s="7" t="e">
        <f>C50/A14*(1)</f>
        <v>#VALUE!</v>
      </c>
      <c r="E50" s="3">
        <v>4</v>
      </c>
      <c r="F50" s="3">
        <v>981</v>
      </c>
      <c r="G50" s="3">
        <v>2221</v>
      </c>
      <c r="H50" s="8">
        <f>F50/(G50/100)</f>
        <v>44.169293111211168</v>
      </c>
      <c r="I50" s="8">
        <f>(H50/100)*6</f>
        <v>2.6501575866726701</v>
      </c>
      <c r="J50" s="3">
        <v>0</v>
      </c>
      <c r="K50" s="7">
        <f>J50/E50*1</f>
        <v>0</v>
      </c>
      <c r="L50" s="3">
        <v>0</v>
      </c>
      <c r="M50" s="3">
        <v>36</v>
      </c>
      <c r="N50" s="22">
        <f>F50/M50</f>
        <v>27.25</v>
      </c>
      <c r="O50" s="3">
        <v>2</v>
      </c>
      <c r="P50" s="9">
        <f>G50/O50</f>
        <v>1110.5</v>
      </c>
      <c r="Q50" s="3">
        <v>0</v>
      </c>
      <c r="R50" s="9">
        <v>14</v>
      </c>
      <c r="S50" s="7">
        <f>(R50/M50)*1</f>
        <v>0.3888888888888889</v>
      </c>
      <c r="T50" s="3">
        <v>2</v>
      </c>
      <c r="U50" s="3">
        <v>3</v>
      </c>
      <c r="V50" s="3">
        <v>1</v>
      </c>
      <c r="W50" s="2"/>
    </row>
    <row r="51" spans="1:23">
      <c r="A51" s="1"/>
      <c r="B51" s="3">
        <v>1</v>
      </c>
      <c r="C51" s="3">
        <v>0</v>
      </c>
      <c r="D51" s="7">
        <f t="shared" si="14"/>
        <v>0</v>
      </c>
      <c r="E51" s="3">
        <v>4</v>
      </c>
      <c r="F51" s="3">
        <v>1103</v>
      </c>
      <c r="G51" s="3">
        <v>1912</v>
      </c>
      <c r="H51" s="8">
        <f t="shared" si="1"/>
        <v>57.688284518828446</v>
      </c>
      <c r="I51" s="8">
        <f t="shared" si="2"/>
        <v>3.4612970711297066</v>
      </c>
      <c r="J51" s="3">
        <v>2</v>
      </c>
      <c r="K51" s="7">
        <f t="shared" si="3"/>
        <v>0.5</v>
      </c>
      <c r="L51" s="3">
        <v>0</v>
      </c>
      <c r="M51" s="3">
        <v>24</v>
      </c>
      <c r="N51" s="8">
        <f t="shared" si="4"/>
        <v>45.958333333333336</v>
      </c>
      <c r="O51" s="3">
        <v>2</v>
      </c>
      <c r="P51" s="9">
        <f t="shared" si="11"/>
        <v>956</v>
      </c>
      <c r="Q51" s="3">
        <v>0</v>
      </c>
      <c r="R51" s="9">
        <v>3</v>
      </c>
      <c r="S51" s="7">
        <f t="shared" si="5"/>
        <v>0.125</v>
      </c>
      <c r="T51" s="3">
        <v>8</v>
      </c>
      <c r="U51" s="3">
        <v>8</v>
      </c>
      <c r="V51" s="3">
        <v>3</v>
      </c>
      <c r="W51" s="2"/>
    </row>
    <row r="52" spans="1:23">
      <c r="A52" s="1"/>
      <c r="B52" s="6">
        <v>1</v>
      </c>
      <c r="C52" s="3">
        <v>1</v>
      </c>
      <c r="D52" s="7" t="e">
        <f t="shared" ref="D52:S52" si="35">SUM(D50:D51)</f>
        <v>#VALUE!</v>
      </c>
      <c r="E52" s="3">
        <v>3</v>
      </c>
      <c r="F52" s="3">
        <v>1062</v>
      </c>
      <c r="G52" s="3">
        <v>1545</v>
      </c>
      <c r="H52" s="8">
        <f t="shared" si="35"/>
        <v>101.85757763003961</v>
      </c>
      <c r="I52" s="8">
        <f t="shared" si="35"/>
        <v>6.1114546578023763</v>
      </c>
      <c r="J52" s="3">
        <v>1</v>
      </c>
      <c r="K52" s="7">
        <f t="shared" si="35"/>
        <v>0.5</v>
      </c>
      <c r="L52" s="3">
        <v>0</v>
      </c>
      <c r="M52" s="3">
        <v>29</v>
      </c>
      <c r="N52" s="8">
        <f t="shared" si="35"/>
        <v>73.208333333333343</v>
      </c>
      <c r="O52" s="3">
        <v>2</v>
      </c>
      <c r="P52" s="9">
        <f t="shared" si="35"/>
        <v>2066.5</v>
      </c>
      <c r="Q52" s="3">
        <v>2</v>
      </c>
      <c r="R52" s="9">
        <v>4</v>
      </c>
      <c r="S52" s="7">
        <f t="shared" si="35"/>
        <v>0.51388888888888884</v>
      </c>
      <c r="T52" s="6">
        <v>2</v>
      </c>
      <c r="U52" s="6">
        <v>4</v>
      </c>
      <c r="V52" s="6">
        <v>2</v>
      </c>
    </row>
    <row r="53" spans="1:23">
      <c r="A53" s="1"/>
      <c r="B53" s="6">
        <v>1</v>
      </c>
      <c r="C53" s="3">
        <v>1</v>
      </c>
      <c r="D53" s="7">
        <f t="shared" ref="D53" si="36">C53/B53*(1)</f>
        <v>1</v>
      </c>
      <c r="E53" s="3">
        <v>3</v>
      </c>
      <c r="F53" s="3">
        <v>1145</v>
      </c>
      <c r="G53" s="3">
        <v>2121</v>
      </c>
      <c r="H53" s="8">
        <f t="shared" ref="H53" si="37">F53/(G53/100)</f>
        <v>53.983969825553984</v>
      </c>
      <c r="I53" s="8">
        <f t="shared" ref="I53" si="38">(H53/100)*6</f>
        <v>3.2390381895332387</v>
      </c>
      <c r="J53" s="3">
        <v>2</v>
      </c>
      <c r="K53" s="7">
        <f t="shared" ref="K53" si="39">J53/E53*1</f>
        <v>0.66666666666666663</v>
      </c>
      <c r="L53" s="3">
        <v>0</v>
      </c>
      <c r="M53" s="3">
        <v>28</v>
      </c>
      <c r="N53" s="8">
        <f t="shared" ref="N53" si="40">F53/M53</f>
        <v>40.892857142857146</v>
      </c>
      <c r="O53" s="3">
        <v>2</v>
      </c>
      <c r="P53" s="9">
        <f t="shared" ref="P53" si="41">G53/O53</f>
        <v>1060.5</v>
      </c>
      <c r="Q53" s="3">
        <v>1</v>
      </c>
      <c r="R53" s="9">
        <v>3</v>
      </c>
      <c r="S53" s="7">
        <f t="shared" ref="S53" si="42">(R53/M53)*1</f>
        <v>0.10714285714285714</v>
      </c>
      <c r="T53" s="6">
        <v>5</v>
      </c>
      <c r="U53" s="6">
        <v>4</v>
      </c>
      <c r="V53" s="6">
        <v>2</v>
      </c>
    </row>
    <row r="54" spans="1:23">
      <c r="A54" s="1"/>
      <c r="B54" s="30">
        <f>SUM(B50:B53)</f>
        <v>4</v>
      </c>
      <c r="C54" s="31">
        <f>SUM(C50:C53)</f>
        <v>2</v>
      </c>
      <c r="D54" s="32">
        <f>SUM(D53)</f>
        <v>1</v>
      </c>
      <c r="E54" s="31">
        <f>SUM(E50:E53)</f>
        <v>14</v>
      </c>
      <c r="F54" s="31">
        <f>SUM(F50:F53)</f>
        <v>4291</v>
      </c>
      <c r="G54" s="31">
        <f>SUM(G50:G53)</f>
        <v>7799</v>
      </c>
      <c r="H54" s="33">
        <f>SUM(H53)</f>
        <v>53.983969825553984</v>
      </c>
      <c r="I54" s="33">
        <f>SUM(I53)</f>
        <v>3.2390381895332387</v>
      </c>
      <c r="J54" s="31">
        <f>SUM(J50:J53)</f>
        <v>5</v>
      </c>
      <c r="K54" s="32">
        <f>SUM(K53)</f>
        <v>0.66666666666666663</v>
      </c>
      <c r="L54" s="31">
        <f>SUM(L50:L53)</f>
        <v>0</v>
      </c>
      <c r="M54" s="31">
        <f>SUM(M50:M53)</f>
        <v>117</v>
      </c>
      <c r="N54" s="33">
        <f>SUM(N53)</f>
        <v>40.892857142857146</v>
      </c>
      <c r="O54" s="31">
        <f>SUM(O50:O53)</f>
        <v>8</v>
      </c>
      <c r="P54" s="34">
        <f>SUM(P53)</f>
        <v>1060.5</v>
      </c>
      <c r="Q54" s="31">
        <f>SUM(Q50:Q53)</f>
        <v>3</v>
      </c>
      <c r="R54" s="34">
        <f>SUM(R50:R53)</f>
        <v>24</v>
      </c>
      <c r="S54" s="32">
        <f>SUM(S53)</f>
        <v>0.10714285714285714</v>
      </c>
      <c r="T54" s="30">
        <f>SUM(T50:T53)</f>
        <v>17</v>
      </c>
      <c r="U54" s="30">
        <f>SUM(U50:U53)</f>
        <v>19</v>
      </c>
      <c r="V54" s="30">
        <f>SUM(V50:V53)</f>
        <v>8</v>
      </c>
    </row>
    <row r="55" spans="1:23">
      <c r="A55" s="1"/>
      <c r="B55" s="6"/>
      <c r="C55" s="3"/>
      <c r="D55" s="7"/>
      <c r="E55" s="3"/>
      <c r="F55" s="3"/>
      <c r="G55" s="3"/>
      <c r="H55" s="8"/>
      <c r="I55" s="8"/>
      <c r="J55" s="3"/>
      <c r="K55" s="7"/>
      <c r="L55" s="3"/>
      <c r="M55" s="3"/>
      <c r="N55" s="8"/>
      <c r="O55" s="3"/>
      <c r="P55" s="9"/>
      <c r="Q55" s="3"/>
      <c r="R55" s="9"/>
      <c r="S55" s="7"/>
      <c r="T55" s="6"/>
      <c r="U55" s="6"/>
      <c r="V55" s="6"/>
    </row>
    <row r="56" spans="1:23">
      <c r="A56" s="1" t="s">
        <v>28</v>
      </c>
    </row>
    <row r="57" spans="1:23">
      <c r="A57" s="1"/>
      <c r="B57" s="6"/>
      <c r="C57" s="3"/>
      <c r="D57" s="7" t="e">
        <f t="shared" si="14"/>
        <v>#DIV/0!</v>
      </c>
      <c r="E57" s="3"/>
      <c r="F57" s="3"/>
      <c r="G57" s="3"/>
      <c r="H57" s="8" t="e">
        <f t="shared" si="1"/>
        <v>#DIV/0!</v>
      </c>
      <c r="I57" s="8" t="e">
        <f t="shared" si="2"/>
        <v>#DIV/0!</v>
      </c>
      <c r="J57" s="3"/>
      <c r="K57" s="7" t="e">
        <f t="shared" si="3"/>
        <v>#DIV/0!</v>
      </c>
      <c r="L57" s="3"/>
      <c r="M57" s="3"/>
      <c r="N57" s="8" t="e">
        <f t="shared" si="4"/>
        <v>#DIV/0!</v>
      </c>
      <c r="O57" s="3"/>
      <c r="P57" s="9" t="e">
        <f t="shared" si="11"/>
        <v>#DIV/0!</v>
      </c>
      <c r="Q57" s="3"/>
      <c r="R57" s="9"/>
      <c r="S57" s="7" t="e">
        <f t="shared" si="5"/>
        <v>#DIV/0!</v>
      </c>
      <c r="T57" s="6"/>
      <c r="U57" s="6"/>
      <c r="V57" s="6"/>
    </row>
    <row r="58" spans="1:23">
      <c r="A58" s="1"/>
      <c r="B58" s="6"/>
      <c r="C58" s="3"/>
      <c r="D58" s="7"/>
      <c r="E58" s="3"/>
      <c r="F58" s="3"/>
      <c r="G58" s="3"/>
      <c r="H58" s="8"/>
      <c r="I58" s="8"/>
      <c r="J58" s="3"/>
      <c r="K58" s="7"/>
      <c r="L58" s="3"/>
      <c r="M58" s="3"/>
      <c r="N58" s="8"/>
      <c r="O58" s="3"/>
      <c r="P58" s="9"/>
      <c r="Q58" s="3"/>
      <c r="R58" s="9"/>
      <c r="S58" s="7"/>
      <c r="T58" s="6"/>
      <c r="U58" s="6"/>
      <c r="V58" s="6"/>
    </row>
    <row r="59" spans="1:23">
      <c r="A59" s="1" t="s">
        <v>29</v>
      </c>
      <c r="B59" s="6">
        <v>1</v>
      </c>
      <c r="C59" s="3">
        <v>1</v>
      </c>
      <c r="D59" s="7">
        <f t="shared" si="14"/>
        <v>1</v>
      </c>
      <c r="E59" s="3">
        <v>3</v>
      </c>
      <c r="F59" s="3">
        <v>993</v>
      </c>
      <c r="G59" s="3">
        <v>1824</v>
      </c>
      <c r="H59" s="8">
        <f t="shared" si="1"/>
        <v>54.440789473684212</v>
      </c>
      <c r="I59" s="8">
        <f t="shared" si="2"/>
        <v>3.2664473684210531</v>
      </c>
      <c r="J59" s="3">
        <v>1</v>
      </c>
      <c r="K59" s="7">
        <f t="shared" si="3"/>
        <v>0.33333333333333331</v>
      </c>
      <c r="L59" s="3">
        <v>0</v>
      </c>
      <c r="M59" s="3">
        <v>30</v>
      </c>
      <c r="N59" s="8">
        <f t="shared" si="4"/>
        <v>33.1</v>
      </c>
      <c r="O59" s="3">
        <v>2</v>
      </c>
      <c r="P59" s="9">
        <f t="shared" si="11"/>
        <v>912</v>
      </c>
      <c r="Q59" s="3">
        <v>2</v>
      </c>
      <c r="R59" s="9">
        <v>7</v>
      </c>
      <c r="S59" s="7">
        <f t="shared" si="5"/>
        <v>0.23333333333333334</v>
      </c>
      <c r="T59" s="6">
        <v>5</v>
      </c>
      <c r="U59" s="6">
        <v>2</v>
      </c>
      <c r="V59" s="6">
        <v>3</v>
      </c>
    </row>
    <row r="60" spans="1:23">
      <c r="A60" s="1"/>
      <c r="B60" s="6">
        <v>1</v>
      </c>
      <c r="C60" s="3">
        <v>1</v>
      </c>
      <c r="D60" s="7">
        <f t="shared" si="14"/>
        <v>1</v>
      </c>
      <c r="E60" s="3">
        <v>4</v>
      </c>
      <c r="F60" s="3">
        <v>1165</v>
      </c>
      <c r="G60" s="3">
        <v>2081</v>
      </c>
      <c r="H60" s="8">
        <f t="shared" si="1"/>
        <v>55.982700624699667</v>
      </c>
      <c r="I60" s="8">
        <f t="shared" si="2"/>
        <v>3.3589620374819802</v>
      </c>
      <c r="J60" s="3">
        <v>2</v>
      </c>
      <c r="K60" s="7">
        <f t="shared" si="3"/>
        <v>0.5</v>
      </c>
      <c r="L60" s="3">
        <v>0</v>
      </c>
      <c r="M60" s="3">
        <v>38</v>
      </c>
      <c r="N60" s="8">
        <f t="shared" si="4"/>
        <v>30.657894736842106</v>
      </c>
      <c r="O60" s="3">
        <v>0</v>
      </c>
      <c r="P60" s="9" t="e">
        <f t="shared" si="11"/>
        <v>#DIV/0!</v>
      </c>
      <c r="Q60" s="3">
        <v>1</v>
      </c>
      <c r="R60" s="9">
        <v>6</v>
      </c>
      <c r="S60" s="7">
        <f t="shared" si="5"/>
        <v>0.15789473684210525</v>
      </c>
      <c r="T60" s="6">
        <v>8</v>
      </c>
      <c r="U60" s="6">
        <v>7</v>
      </c>
      <c r="V60" s="6">
        <v>1</v>
      </c>
    </row>
    <row r="61" spans="1:23">
      <c r="A61" s="1"/>
      <c r="B61" s="30">
        <f t="shared" ref="B61:V61" si="43">SUM(B59:B60)</f>
        <v>2</v>
      </c>
      <c r="C61" s="31">
        <f t="shared" si="43"/>
        <v>2</v>
      </c>
      <c r="D61" s="32">
        <f t="shared" si="43"/>
        <v>2</v>
      </c>
      <c r="E61" s="31">
        <f t="shared" si="43"/>
        <v>7</v>
      </c>
      <c r="F61" s="31">
        <f t="shared" si="43"/>
        <v>2158</v>
      </c>
      <c r="G61" s="31">
        <f t="shared" si="43"/>
        <v>3905</v>
      </c>
      <c r="H61" s="33">
        <f t="shared" si="43"/>
        <v>110.42349009838388</v>
      </c>
      <c r="I61" s="33">
        <f t="shared" si="43"/>
        <v>6.6254094059030333</v>
      </c>
      <c r="J61" s="31">
        <f t="shared" si="43"/>
        <v>3</v>
      </c>
      <c r="K61" s="32">
        <f t="shared" si="43"/>
        <v>0.83333333333333326</v>
      </c>
      <c r="L61" s="31">
        <f t="shared" si="43"/>
        <v>0</v>
      </c>
      <c r="M61" s="31">
        <f t="shared" si="43"/>
        <v>68</v>
      </c>
      <c r="N61" s="33">
        <f t="shared" si="43"/>
        <v>63.757894736842104</v>
      </c>
      <c r="O61" s="31">
        <f t="shared" si="43"/>
        <v>2</v>
      </c>
      <c r="P61" s="34" t="e">
        <f t="shared" si="43"/>
        <v>#DIV/0!</v>
      </c>
      <c r="Q61" s="31">
        <f t="shared" si="43"/>
        <v>3</v>
      </c>
      <c r="R61" s="34">
        <f t="shared" si="43"/>
        <v>13</v>
      </c>
      <c r="S61" s="32">
        <f t="shared" si="43"/>
        <v>0.39122807017543859</v>
      </c>
      <c r="T61" s="30">
        <f t="shared" si="43"/>
        <v>13</v>
      </c>
      <c r="U61" s="30">
        <f t="shared" si="43"/>
        <v>9</v>
      </c>
      <c r="V61" s="30">
        <f t="shared" si="43"/>
        <v>4</v>
      </c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3">
      <c r="A63" s="1" t="s">
        <v>30</v>
      </c>
      <c r="B63" s="24">
        <f>SUM(B2:B62)</f>
        <v>59</v>
      </c>
      <c r="C63" s="24">
        <f>SUM(C2:C62)</f>
        <v>45</v>
      </c>
      <c r="D63" s="25">
        <f t="shared" si="14"/>
        <v>0.76271186440677963</v>
      </c>
      <c r="E63" s="24">
        <f>SUM(E2:E62)</f>
        <v>222</v>
      </c>
      <c r="F63" s="24">
        <f>SUM(F2:F62)</f>
        <v>65673</v>
      </c>
      <c r="G63" s="24">
        <f>SUM(G2:G62)</f>
        <v>112097</v>
      </c>
      <c r="H63" s="26">
        <f t="shared" ref="H63" si="44">F63/(G63/100)</f>
        <v>58.585867596813472</v>
      </c>
      <c r="I63" s="26">
        <f t="shared" ref="I63" si="45">(H63/100)*6</f>
        <v>3.5151520558088079</v>
      </c>
      <c r="J63" s="24">
        <f>SUM(J2:J62)</f>
        <v>99</v>
      </c>
      <c r="K63" s="25">
        <f t="shared" ref="K63" si="46">J63/E63*1</f>
        <v>0.44594594594594594</v>
      </c>
      <c r="L63" s="24">
        <f>SUM(L2:L62)</f>
        <v>0</v>
      </c>
      <c r="M63" s="24">
        <f>SUM(M2:M62)</f>
        <v>1892</v>
      </c>
      <c r="N63" s="26">
        <f t="shared" ref="N63" si="47">F63/M63</f>
        <v>34.710887949260041</v>
      </c>
      <c r="O63" s="24">
        <f>SUM(O2:O62)</f>
        <v>126</v>
      </c>
      <c r="P63" s="27">
        <f t="shared" ref="P63" si="48">G63/O63</f>
        <v>889.65873015873012</v>
      </c>
      <c r="Q63" s="24">
        <f>SUM(Q2:Q62)</f>
        <v>65</v>
      </c>
      <c r="R63" s="27">
        <f>SUM(R2:R62)</f>
        <v>306</v>
      </c>
      <c r="S63" s="25">
        <f t="shared" ref="S63" si="49">(R63/M63)*1</f>
        <v>0.16173361522198731</v>
      </c>
      <c r="T63" s="24">
        <f>SUM(T2:T62)</f>
        <v>265</v>
      </c>
      <c r="U63" s="24">
        <f>SUM(U2:U62)</f>
        <v>304</v>
      </c>
      <c r="V63" s="24">
        <f>SUM(V2:V62)</f>
        <v>128</v>
      </c>
      <c r="W63" s="28"/>
    </row>
    <row r="64" spans="1:23">
      <c r="A64" s="42"/>
      <c r="B64" s="43" t="s">
        <v>0</v>
      </c>
      <c r="C64" s="43" t="s">
        <v>1</v>
      </c>
      <c r="D64" s="43" t="s">
        <v>2</v>
      </c>
      <c r="E64" s="43" t="s">
        <v>3</v>
      </c>
      <c r="F64" s="43" t="s">
        <v>4</v>
      </c>
      <c r="G64" s="43" t="s">
        <v>5</v>
      </c>
      <c r="H64" s="43" t="s">
        <v>6</v>
      </c>
      <c r="I64" s="43" t="s">
        <v>7</v>
      </c>
      <c r="J64" s="43" t="s">
        <v>8</v>
      </c>
      <c r="K64" s="44">
        <v>3</v>
      </c>
      <c r="L64" s="43" t="s">
        <v>9</v>
      </c>
      <c r="M64" s="43" t="s">
        <v>10</v>
      </c>
      <c r="N64" s="43" t="s">
        <v>11</v>
      </c>
      <c r="O64" s="43" t="s">
        <v>31</v>
      </c>
      <c r="P64" s="44" t="s">
        <v>13</v>
      </c>
      <c r="Q64" s="43" t="s">
        <v>14</v>
      </c>
      <c r="R64" s="43" t="s">
        <v>15</v>
      </c>
      <c r="S64" s="43" t="s">
        <v>16</v>
      </c>
      <c r="T64" s="43">
        <v>50</v>
      </c>
      <c r="U64" s="43" t="s">
        <v>17</v>
      </c>
      <c r="V64" s="43" t="s">
        <v>18</v>
      </c>
    </row>
    <row r="65" spans="1:30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30">
      <c r="A66" s="46" t="s">
        <v>36</v>
      </c>
      <c r="B66" s="47">
        <v>3</v>
      </c>
      <c r="C66" s="47">
        <v>2</v>
      </c>
      <c r="D66" s="48">
        <f t="shared" ref="D66:D78" si="50">C66/B66*(1)</f>
        <v>0.66666666666666663</v>
      </c>
      <c r="E66" s="47">
        <v>12</v>
      </c>
      <c r="F66" s="47">
        <v>3874</v>
      </c>
      <c r="G66" s="47">
        <v>6586</v>
      </c>
      <c r="H66" s="49">
        <f t="shared" ref="H66:H78" si="51">F66/(G66/100)</f>
        <v>58.821743091406013</v>
      </c>
      <c r="I66" s="50">
        <f t="shared" ref="I66:I78" si="52">(H66/100)*6</f>
        <v>3.5293045854843603</v>
      </c>
      <c r="J66" s="47">
        <v>9</v>
      </c>
      <c r="K66" s="48">
        <f t="shared" ref="K66:K78" si="53">J66/E66*1</f>
        <v>0.75</v>
      </c>
      <c r="L66" s="47">
        <v>0</v>
      </c>
      <c r="M66" s="47">
        <v>114</v>
      </c>
      <c r="N66" s="49">
        <f t="shared" ref="N66:N78" si="54">F66/M66</f>
        <v>33.982456140350877</v>
      </c>
      <c r="O66" s="47">
        <v>5</v>
      </c>
      <c r="P66" s="51">
        <f t="shared" ref="P66:P78" si="55">G66/O66</f>
        <v>1317.2</v>
      </c>
      <c r="Q66" s="47">
        <v>3</v>
      </c>
      <c r="R66" s="47">
        <v>14</v>
      </c>
      <c r="S66" s="48">
        <f t="shared" ref="S66:S78" si="56">(R66/M66)*1</f>
        <v>0.12280701754385964</v>
      </c>
      <c r="T66" s="47">
        <v>20</v>
      </c>
      <c r="U66" s="47">
        <v>22</v>
      </c>
      <c r="V66" s="47">
        <v>6</v>
      </c>
    </row>
    <row r="67" spans="1:30">
      <c r="A67" s="46" t="s">
        <v>37</v>
      </c>
      <c r="B67" s="47">
        <v>1</v>
      </c>
      <c r="C67" s="47">
        <v>1</v>
      </c>
      <c r="D67" s="48">
        <f t="shared" si="50"/>
        <v>1</v>
      </c>
      <c r="E67" s="47">
        <v>4</v>
      </c>
      <c r="F67" s="47">
        <v>1315</v>
      </c>
      <c r="G67" s="47">
        <v>1969</v>
      </c>
      <c r="H67" s="49">
        <f t="shared" si="51"/>
        <v>66.785170137125434</v>
      </c>
      <c r="I67" s="50">
        <f t="shared" si="52"/>
        <v>4.0071102082275267</v>
      </c>
      <c r="J67" s="47">
        <v>2</v>
      </c>
      <c r="K67" s="48">
        <f t="shared" si="53"/>
        <v>0.5</v>
      </c>
      <c r="L67" s="47">
        <v>0</v>
      </c>
      <c r="M67" s="47">
        <v>35</v>
      </c>
      <c r="N67" s="49">
        <f t="shared" si="54"/>
        <v>37.571428571428569</v>
      </c>
      <c r="O67" s="47">
        <v>3</v>
      </c>
      <c r="P67" s="51">
        <f t="shared" si="55"/>
        <v>656.33333333333337</v>
      </c>
      <c r="Q67" s="47">
        <v>2</v>
      </c>
      <c r="R67" s="47">
        <v>3</v>
      </c>
      <c r="S67" s="48">
        <f t="shared" si="56"/>
        <v>8.5714285714285715E-2</v>
      </c>
      <c r="T67" s="47">
        <v>6</v>
      </c>
      <c r="U67" s="47">
        <v>7</v>
      </c>
      <c r="V67" s="47">
        <v>2</v>
      </c>
    </row>
    <row r="68" spans="1:30">
      <c r="A68" s="46" t="s">
        <v>34</v>
      </c>
      <c r="B68" s="47">
        <v>2</v>
      </c>
      <c r="C68" s="47">
        <v>2</v>
      </c>
      <c r="D68" s="48">
        <f t="shared" si="50"/>
        <v>1</v>
      </c>
      <c r="E68" s="47">
        <v>7</v>
      </c>
      <c r="F68" s="47">
        <v>1334</v>
      </c>
      <c r="G68" s="47">
        <v>2439</v>
      </c>
      <c r="H68" s="49">
        <f t="shared" si="51"/>
        <v>54.694546945469455</v>
      </c>
      <c r="I68" s="50">
        <f t="shared" si="52"/>
        <v>3.2816728167281672</v>
      </c>
      <c r="J68" s="47">
        <v>1</v>
      </c>
      <c r="K68" s="48">
        <f t="shared" si="53"/>
        <v>0.14285714285714285</v>
      </c>
      <c r="L68" s="47">
        <v>0</v>
      </c>
      <c r="M68" s="47">
        <v>65</v>
      </c>
      <c r="N68" s="49">
        <f t="shared" si="54"/>
        <v>20.523076923076925</v>
      </c>
      <c r="O68" s="47">
        <v>0</v>
      </c>
      <c r="P68" s="51"/>
      <c r="Q68" s="47">
        <v>3</v>
      </c>
      <c r="R68" s="47">
        <v>13</v>
      </c>
      <c r="S68" s="48">
        <f t="shared" si="56"/>
        <v>0.2</v>
      </c>
      <c r="T68" s="47">
        <v>5</v>
      </c>
      <c r="U68" s="47">
        <v>5</v>
      </c>
      <c r="V68" s="47">
        <v>1</v>
      </c>
    </row>
    <row r="69" spans="1:30">
      <c r="A69" s="46" t="s">
        <v>38</v>
      </c>
      <c r="B69" s="47">
        <v>5</v>
      </c>
      <c r="C69" s="47">
        <v>4</v>
      </c>
      <c r="D69" s="48">
        <f t="shared" si="50"/>
        <v>0.8</v>
      </c>
      <c r="E69" s="47">
        <v>18</v>
      </c>
      <c r="F69" s="47">
        <v>5179</v>
      </c>
      <c r="G69" s="47">
        <v>8831</v>
      </c>
      <c r="H69" s="49">
        <f t="shared" si="51"/>
        <v>58.645679990941005</v>
      </c>
      <c r="I69" s="50">
        <f t="shared" si="52"/>
        <v>3.5187407994564603</v>
      </c>
      <c r="J69" s="47">
        <v>7</v>
      </c>
      <c r="K69" s="48">
        <f t="shared" si="53"/>
        <v>0.3888888888888889</v>
      </c>
      <c r="L69" s="47">
        <v>0</v>
      </c>
      <c r="M69" s="47">
        <v>157</v>
      </c>
      <c r="N69" s="49">
        <f t="shared" si="54"/>
        <v>32.987261146496813</v>
      </c>
      <c r="O69" s="47">
        <v>10</v>
      </c>
      <c r="P69" s="51">
        <f t="shared" si="55"/>
        <v>883.1</v>
      </c>
      <c r="Q69" s="47">
        <v>8</v>
      </c>
      <c r="R69" s="47">
        <v>23</v>
      </c>
      <c r="S69" s="48">
        <f t="shared" si="56"/>
        <v>0.1464968152866242</v>
      </c>
      <c r="T69" s="47">
        <v>17</v>
      </c>
      <c r="U69" s="47">
        <v>29</v>
      </c>
      <c r="V69" s="47">
        <v>9</v>
      </c>
    </row>
    <row r="70" spans="1:30">
      <c r="A70" s="46" t="s">
        <v>28</v>
      </c>
      <c r="B70" s="47">
        <v>3</v>
      </c>
      <c r="C70" s="47">
        <v>2</v>
      </c>
      <c r="D70" s="48">
        <f t="shared" si="50"/>
        <v>0.66666666666666663</v>
      </c>
      <c r="E70" s="47">
        <v>12</v>
      </c>
      <c r="F70" s="47">
        <v>3754</v>
      </c>
      <c r="G70" s="47">
        <v>6271</v>
      </c>
      <c r="H70" s="49">
        <f t="shared" si="51"/>
        <v>59.862860787753149</v>
      </c>
      <c r="I70" s="50">
        <f t="shared" si="52"/>
        <v>3.5917716472651886</v>
      </c>
      <c r="J70" s="47">
        <v>7</v>
      </c>
      <c r="K70" s="48">
        <f t="shared" si="53"/>
        <v>0.58333333333333337</v>
      </c>
      <c r="L70" s="47">
        <v>0</v>
      </c>
      <c r="M70" s="47">
        <v>96</v>
      </c>
      <c r="N70" s="49">
        <f t="shared" si="54"/>
        <v>39.104166666666664</v>
      </c>
      <c r="O70" s="47">
        <v>8</v>
      </c>
      <c r="P70" s="51">
        <f t="shared" si="55"/>
        <v>783.875</v>
      </c>
      <c r="Q70" s="47">
        <v>1</v>
      </c>
      <c r="R70" s="47">
        <v>15</v>
      </c>
      <c r="S70" s="48">
        <f t="shared" si="56"/>
        <v>0.15625</v>
      </c>
      <c r="T70" s="47">
        <v>13</v>
      </c>
      <c r="U70" s="47">
        <v>16</v>
      </c>
      <c r="V70" s="47">
        <v>7</v>
      </c>
    </row>
    <row r="71" spans="1:30">
      <c r="A71" s="46" t="s">
        <v>39</v>
      </c>
      <c r="B71" s="47">
        <v>1</v>
      </c>
      <c r="C71" s="47">
        <v>1</v>
      </c>
      <c r="D71" s="48">
        <f t="shared" si="50"/>
        <v>1</v>
      </c>
      <c r="E71" s="47">
        <v>4</v>
      </c>
      <c r="F71" s="47">
        <v>871</v>
      </c>
      <c r="G71" s="47">
        <v>1840</v>
      </c>
      <c r="H71" s="49">
        <f t="shared" si="51"/>
        <v>47.336956521739133</v>
      </c>
      <c r="I71" s="50">
        <f t="shared" si="52"/>
        <v>2.840217391304348</v>
      </c>
      <c r="J71" s="47">
        <v>1</v>
      </c>
      <c r="K71" s="48">
        <f t="shared" si="53"/>
        <v>0.25</v>
      </c>
      <c r="L71" s="47">
        <v>0</v>
      </c>
      <c r="M71" s="47">
        <v>32</v>
      </c>
      <c r="N71" s="49">
        <f t="shared" si="54"/>
        <v>27.21875</v>
      </c>
      <c r="O71" s="47">
        <v>0</v>
      </c>
      <c r="P71" s="51"/>
      <c r="Q71" s="47"/>
      <c r="R71" s="47">
        <v>8</v>
      </c>
      <c r="S71" s="48">
        <f t="shared" si="56"/>
        <v>0.25</v>
      </c>
      <c r="T71" s="47">
        <v>6</v>
      </c>
      <c r="U71" s="47">
        <v>8</v>
      </c>
      <c r="V71" s="47">
        <v>0</v>
      </c>
    </row>
    <row r="72" spans="1:30">
      <c r="A72" s="46" t="s">
        <v>29</v>
      </c>
      <c r="B72" s="47">
        <v>2</v>
      </c>
      <c r="C72" s="47">
        <v>2</v>
      </c>
      <c r="D72" s="48">
        <f t="shared" si="50"/>
        <v>1</v>
      </c>
      <c r="E72" s="47">
        <v>7</v>
      </c>
      <c r="F72" s="47">
        <v>2158</v>
      </c>
      <c r="G72" s="47">
        <v>3905</v>
      </c>
      <c r="H72" s="49">
        <f t="shared" si="51"/>
        <v>55.262483994878366</v>
      </c>
      <c r="I72" s="50">
        <f t="shared" si="52"/>
        <v>3.3157490396927018</v>
      </c>
      <c r="J72" s="47">
        <v>3</v>
      </c>
      <c r="K72" s="48">
        <f t="shared" si="53"/>
        <v>0.42857142857142855</v>
      </c>
      <c r="L72" s="47">
        <v>0</v>
      </c>
      <c r="M72" s="47">
        <v>68</v>
      </c>
      <c r="N72" s="49">
        <f t="shared" si="54"/>
        <v>31.735294117647058</v>
      </c>
      <c r="O72" s="47">
        <v>2</v>
      </c>
      <c r="P72" s="51">
        <f t="shared" si="55"/>
        <v>1952.5</v>
      </c>
      <c r="Q72" s="47">
        <v>3</v>
      </c>
      <c r="R72" s="47">
        <v>13</v>
      </c>
      <c r="S72" s="48">
        <f t="shared" si="56"/>
        <v>0.19117647058823528</v>
      </c>
      <c r="T72" s="47">
        <v>13</v>
      </c>
      <c r="U72" s="47">
        <v>9</v>
      </c>
      <c r="V72" s="47">
        <v>4</v>
      </c>
    </row>
    <row r="73" spans="1:30">
      <c r="A73" s="46" t="s">
        <v>26</v>
      </c>
      <c r="B73" s="47">
        <v>1</v>
      </c>
      <c r="C73" s="47">
        <v>1</v>
      </c>
      <c r="D73" s="48">
        <f t="shared" si="50"/>
        <v>1</v>
      </c>
      <c r="E73" s="47">
        <v>4</v>
      </c>
      <c r="F73" s="47">
        <v>889</v>
      </c>
      <c r="G73" s="47">
        <v>1534</v>
      </c>
      <c r="H73" s="49">
        <f t="shared" si="51"/>
        <v>57.953063885267277</v>
      </c>
      <c r="I73" s="50">
        <f t="shared" si="52"/>
        <v>3.4771838331160367</v>
      </c>
      <c r="J73" s="47">
        <v>1</v>
      </c>
      <c r="K73" s="48">
        <f t="shared" si="53"/>
        <v>0.25</v>
      </c>
      <c r="L73" s="47">
        <v>0</v>
      </c>
      <c r="M73" s="47">
        <v>32</v>
      </c>
      <c r="N73" s="49">
        <f t="shared" si="54"/>
        <v>27.78125</v>
      </c>
      <c r="O73" s="47">
        <v>1</v>
      </c>
      <c r="P73" s="51">
        <f t="shared" si="55"/>
        <v>1534</v>
      </c>
      <c r="Q73" s="47">
        <v>1</v>
      </c>
      <c r="R73" s="47">
        <v>7</v>
      </c>
      <c r="S73" s="48">
        <f t="shared" si="56"/>
        <v>0.21875</v>
      </c>
      <c r="T73" s="47">
        <v>5</v>
      </c>
      <c r="U73" s="47">
        <v>6</v>
      </c>
      <c r="V73" s="47">
        <v>1</v>
      </c>
    </row>
    <row r="74" spans="1:30">
      <c r="A74" s="46" t="s">
        <v>27</v>
      </c>
      <c r="B74" s="47">
        <v>4</v>
      </c>
      <c r="C74" s="47">
        <v>2</v>
      </c>
      <c r="D74" s="48">
        <f t="shared" si="50"/>
        <v>0.5</v>
      </c>
      <c r="E74" s="47">
        <v>14</v>
      </c>
      <c r="F74" s="47">
        <v>4291</v>
      </c>
      <c r="G74" s="47">
        <v>7799</v>
      </c>
      <c r="H74" s="49">
        <f t="shared" si="51"/>
        <v>55.019874342864476</v>
      </c>
      <c r="I74" s="50">
        <f t="shared" si="52"/>
        <v>3.3011924605718681</v>
      </c>
      <c r="J74" s="47">
        <v>5</v>
      </c>
      <c r="K74" s="48">
        <f t="shared" si="53"/>
        <v>0.35714285714285715</v>
      </c>
      <c r="L74" s="47">
        <v>0</v>
      </c>
      <c r="M74" s="47">
        <v>117</v>
      </c>
      <c r="N74" s="49">
        <f t="shared" si="54"/>
        <v>36.675213675213676</v>
      </c>
      <c r="O74" s="47">
        <v>8</v>
      </c>
      <c r="P74" s="51">
        <f t="shared" si="55"/>
        <v>974.875</v>
      </c>
      <c r="Q74" s="47">
        <v>3</v>
      </c>
      <c r="R74" s="47">
        <v>24</v>
      </c>
      <c r="S74" s="48">
        <f t="shared" si="56"/>
        <v>0.20512820512820512</v>
      </c>
      <c r="T74" s="47">
        <v>17</v>
      </c>
      <c r="U74" s="47">
        <v>19</v>
      </c>
      <c r="V74" s="47">
        <v>8</v>
      </c>
    </row>
    <row r="75" spans="1:30">
      <c r="A75" s="46" t="s">
        <v>23</v>
      </c>
      <c r="B75" s="47">
        <v>3</v>
      </c>
      <c r="C75" s="47">
        <v>1</v>
      </c>
      <c r="D75" s="48">
        <f t="shared" si="50"/>
        <v>0.33333333333333331</v>
      </c>
      <c r="E75" s="47">
        <v>11</v>
      </c>
      <c r="F75" s="47">
        <v>3434</v>
      </c>
      <c r="G75" s="47">
        <v>5748</v>
      </c>
      <c r="H75" s="49">
        <f t="shared" si="51"/>
        <v>59.742519137091165</v>
      </c>
      <c r="I75" s="50">
        <f t="shared" si="52"/>
        <v>3.5845511482254699</v>
      </c>
      <c r="J75" s="47">
        <v>4</v>
      </c>
      <c r="K75" s="48">
        <f t="shared" si="53"/>
        <v>0.36363636363636365</v>
      </c>
      <c r="L75" s="47">
        <v>0</v>
      </c>
      <c r="M75" s="47">
        <v>87</v>
      </c>
      <c r="N75" s="49">
        <f t="shared" si="54"/>
        <v>39.47126436781609</v>
      </c>
      <c r="O75" s="47">
        <v>10</v>
      </c>
      <c r="P75" s="51">
        <f t="shared" si="55"/>
        <v>574.79999999999995</v>
      </c>
      <c r="Q75" s="47">
        <v>3</v>
      </c>
      <c r="R75" s="47">
        <v>17</v>
      </c>
      <c r="S75" s="48">
        <f t="shared" si="56"/>
        <v>0.19540229885057472</v>
      </c>
      <c r="T75" s="47">
        <v>13</v>
      </c>
      <c r="U75" s="47">
        <v>11</v>
      </c>
      <c r="V75" s="47">
        <v>10</v>
      </c>
    </row>
    <row r="76" spans="1:30">
      <c r="A76" s="46" t="s">
        <v>33</v>
      </c>
      <c r="B76" s="47">
        <v>2</v>
      </c>
      <c r="C76" s="47">
        <v>2</v>
      </c>
      <c r="D76" s="48">
        <f t="shared" si="50"/>
        <v>1</v>
      </c>
      <c r="E76" s="47">
        <v>8</v>
      </c>
      <c r="F76" s="47">
        <v>2495</v>
      </c>
      <c r="G76" s="47">
        <v>3710</v>
      </c>
      <c r="H76" s="49">
        <f t="shared" si="51"/>
        <v>67.250673854447442</v>
      </c>
      <c r="I76" s="50">
        <f t="shared" si="52"/>
        <v>4.0350404312668466</v>
      </c>
      <c r="J76" s="47">
        <v>4</v>
      </c>
      <c r="K76" s="48">
        <f t="shared" si="53"/>
        <v>0.5</v>
      </c>
      <c r="L76" s="47">
        <v>0</v>
      </c>
      <c r="M76" s="47">
        <v>65</v>
      </c>
      <c r="N76" s="49">
        <f t="shared" si="54"/>
        <v>38.384615384615387</v>
      </c>
      <c r="O76" s="47">
        <v>8</v>
      </c>
      <c r="P76" s="51">
        <f t="shared" si="55"/>
        <v>463.75</v>
      </c>
      <c r="Q76" s="47">
        <v>2</v>
      </c>
      <c r="R76" s="47">
        <v>5</v>
      </c>
      <c r="S76" s="48">
        <f t="shared" si="56"/>
        <v>7.6923076923076927E-2</v>
      </c>
      <c r="T76" s="47">
        <v>6</v>
      </c>
      <c r="U76" s="47">
        <v>10</v>
      </c>
      <c r="V76" s="47">
        <v>6</v>
      </c>
    </row>
    <row r="77" spans="1:30">
      <c r="A77" s="46" t="s">
        <v>40</v>
      </c>
      <c r="B77" s="47">
        <v>3</v>
      </c>
      <c r="C77" s="47">
        <v>3</v>
      </c>
      <c r="D77" s="48">
        <f t="shared" si="50"/>
        <v>1</v>
      </c>
      <c r="E77" s="47">
        <v>12</v>
      </c>
      <c r="F77" s="47">
        <v>3521</v>
      </c>
      <c r="G77" s="47">
        <v>5994</v>
      </c>
      <c r="H77" s="49">
        <f t="shared" si="51"/>
        <v>58.742075408742075</v>
      </c>
      <c r="I77" s="50">
        <f t="shared" si="52"/>
        <v>3.5245245245245247</v>
      </c>
      <c r="J77" s="47">
        <v>5</v>
      </c>
      <c r="K77" s="48">
        <f t="shared" si="53"/>
        <v>0.41666666666666669</v>
      </c>
      <c r="L77" s="47">
        <v>0</v>
      </c>
      <c r="M77" s="47">
        <v>95</v>
      </c>
      <c r="N77" s="49">
        <f t="shared" si="54"/>
        <v>37.06315789473684</v>
      </c>
      <c r="O77" s="47">
        <v>7</v>
      </c>
      <c r="P77" s="51">
        <f t="shared" si="55"/>
        <v>856.28571428571433</v>
      </c>
      <c r="Q77" s="47">
        <v>5</v>
      </c>
      <c r="R77" s="47">
        <v>15</v>
      </c>
      <c r="S77" s="48">
        <f t="shared" si="56"/>
        <v>0.15789473684210525</v>
      </c>
      <c r="T77" s="47">
        <v>17</v>
      </c>
      <c r="U77" s="47">
        <v>15</v>
      </c>
      <c r="V77" s="47">
        <v>9</v>
      </c>
    </row>
    <row r="78" spans="1:30" ht="14">
      <c r="A78" s="47"/>
      <c r="B78" s="52">
        <f>SUM(B66:B77)</f>
        <v>30</v>
      </c>
      <c r="C78" s="52">
        <f>SUM(C66:C77)</f>
        <v>23</v>
      </c>
      <c r="D78" s="53">
        <f t="shared" si="50"/>
        <v>0.76666666666666672</v>
      </c>
      <c r="E78" s="52">
        <f>SUM(E66:E77)</f>
        <v>113</v>
      </c>
      <c r="F78" s="52">
        <f>SUM(F66:F77)</f>
        <v>33115</v>
      </c>
      <c r="G78" s="52">
        <f>SUM(G66:G77)</f>
        <v>56626</v>
      </c>
      <c r="H78" s="50">
        <f t="shared" si="51"/>
        <v>58.480203440115851</v>
      </c>
      <c r="I78" s="50">
        <f t="shared" si="52"/>
        <v>3.5088122064069509</v>
      </c>
      <c r="J78" s="52">
        <f>SUM(J66:J77)</f>
        <v>49</v>
      </c>
      <c r="K78" s="54">
        <f t="shared" si="53"/>
        <v>0.4336283185840708</v>
      </c>
      <c r="L78" s="52">
        <f>SUM(L66:L77)</f>
        <v>0</v>
      </c>
      <c r="M78" s="52">
        <f>SUM(M66:M77)</f>
        <v>963</v>
      </c>
      <c r="N78" s="50">
        <f t="shared" si="54"/>
        <v>34.387331256490135</v>
      </c>
      <c r="O78" s="52">
        <f>SUM(O66:O77)</f>
        <v>62</v>
      </c>
      <c r="P78" s="55">
        <f t="shared" si="55"/>
        <v>913.32258064516134</v>
      </c>
      <c r="Q78" s="52">
        <f>SUM(Q66:Q77)</f>
        <v>34</v>
      </c>
      <c r="R78" s="52">
        <f>SUM(R66:R77)</f>
        <v>157</v>
      </c>
      <c r="S78" s="54">
        <f t="shared" si="56"/>
        <v>0.16303219106957426</v>
      </c>
      <c r="T78" s="52">
        <f>SUM(T66:T77)</f>
        <v>138</v>
      </c>
      <c r="U78" s="52">
        <f>SUM(U66:U77)</f>
        <v>157</v>
      </c>
      <c r="V78" s="52">
        <f>SUM(V66:V77)</f>
        <v>63</v>
      </c>
      <c r="W78" s="41"/>
    </row>
    <row r="80" spans="1:30">
      <c r="B80">
        <v>33115</v>
      </c>
      <c r="C80">
        <v>33115</v>
      </c>
      <c r="D80">
        <v>963</v>
      </c>
      <c r="E80">
        <v>963</v>
      </c>
      <c r="F80">
        <v>56626</v>
      </c>
      <c r="G80">
        <v>56626</v>
      </c>
      <c r="H80">
        <v>34.387331256490135</v>
      </c>
      <c r="I80">
        <v>34.387331256490135</v>
      </c>
      <c r="J80">
        <v>58.801661474558671</v>
      </c>
      <c r="K80">
        <v>58.801661474558671</v>
      </c>
      <c r="L80">
        <v>3.5088122064069509</v>
      </c>
      <c r="M80">
        <v>3.5088122064069509</v>
      </c>
      <c r="N80">
        <v>62</v>
      </c>
      <c r="O80">
        <v>62</v>
      </c>
      <c r="P80">
        <v>23</v>
      </c>
      <c r="Q80">
        <v>23</v>
      </c>
      <c r="R80">
        <v>138</v>
      </c>
      <c r="S80">
        <v>138</v>
      </c>
      <c r="T80">
        <v>63</v>
      </c>
      <c r="U80">
        <v>63</v>
      </c>
      <c r="V80">
        <v>157</v>
      </c>
      <c r="W80">
        <v>157</v>
      </c>
      <c r="X80">
        <v>49</v>
      </c>
      <c r="Y80">
        <v>49</v>
      </c>
      <c r="Z80">
        <v>913.32258064516134</v>
      </c>
      <c r="AA80">
        <v>913.32258064516134</v>
      </c>
      <c r="AB80">
        <v>19</v>
      </c>
      <c r="AC80">
        <v>20</v>
      </c>
      <c r="AD80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2012-11-07T08:33:59Z</dcterms:created>
  <dcterms:modified xsi:type="dcterms:W3CDTF">2017-07-20T05:05:19Z</dcterms:modified>
</cp:coreProperties>
</file>