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580" windowWidth="14710" windowHeight="76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42" i="1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D72" l="1"/>
  <c r="D71"/>
  <c r="D70"/>
  <c r="D68"/>
  <c r="D67"/>
  <c r="D66"/>
  <c r="D65"/>
  <c r="D64"/>
  <c r="D63"/>
  <c r="D62"/>
  <c r="D61"/>
  <c r="D60"/>
  <c r="S72"/>
  <c r="S71"/>
  <c r="S70"/>
  <c r="S68"/>
  <c r="S67"/>
  <c r="S66"/>
  <c r="S65"/>
  <c r="S64"/>
  <c r="S63"/>
  <c r="S62"/>
  <c r="S61"/>
  <c r="S60"/>
  <c r="S59"/>
  <c r="P73"/>
  <c r="P72"/>
  <c r="P71"/>
  <c r="P70"/>
  <c r="P68"/>
  <c r="P67"/>
  <c r="P66"/>
  <c r="P65"/>
  <c r="P64"/>
  <c r="P63"/>
  <c r="P62"/>
  <c r="P61"/>
  <c r="P60"/>
  <c r="P59"/>
  <c r="N72"/>
  <c r="N71"/>
  <c r="N70"/>
  <c r="N68"/>
  <c r="N67"/>
  <c r="N66"/>
  <c r="N65"/>
  <c r="N64"/>
  <c r="N63"/>
  <c r="N62"/>
  <c r="N61"/>
  <c r="N60"/>
  <c r="N59"/>
  <c r="K72"/>
  <c r="K71"/>
  <c r="K70"/>
  <c r="K68"/>
  <c r="K67"/>
  <c r="K66"/>
  <c r="K65"/>
  <c r="K64"/>
  <c r="K63"/>
  <c r="K62"/>
  <c r="K61"/>
  <c r="K60"/>
  <c r="K59"/>
  <c r="T73"/>
  <c r="U73"/>
  <c r="V73"/>
  <c r="W73"/>
  <c r="X73"/>
  <c r="Q73"/>
  <c r="R73"/>
  <c r="S73" s="1"/>
  <c r="O73"/>
  <c r="L73"/>
  <c r="M73"/>
  <c r="J73"/>
  <c r="H72"/>
  <c r="H71"/>
  <c r="I71" s="1"/>
  <c r="H70"/>
  <c r="I70" s="1"/>
  <c r="H68"/>
  <c r="H67"/>
  <c r="H66"/>
  <c r="H65"/>
  <c r="I65" s="1"/>
  <c r="H64"/>
  <c r="I64" s="1"/>
  <c r="H63"/>
  <c r="I63" s="1"/>
  <c r="H62"/>
  <c r="I62" s="1"/>
  <c r="H61"/>
  <c r="I61" s="1"/>
  <c r="H60"/>
  <c r="I60" s="1"/>
  <c r="H59"/>
  <c r="I59" s="1"/>
  <c r="I68"/>
  <c r="I67"/>
  <c r="I66"/>
  <c r="E73"/>
  <c r="K73" s="1"/>
  <c r="F73"/>
  <c r="H73" s="1"/>
  <c r="I73" s="1"/>
  <c r="G73"/>
  <c r="B73"/>
  <c r="C73"/>
  <c r="D59"/>
  <c r="D22"/>
  <c r="B16"/>
  <c r="C16"/>
  <c r="D16" s="1"/>
  <c r="E16"/>
  <c r="F16"/>
  <c r="G16"/>
  <c r="J16"/>
  <c r="L16"/>
  <c r="M16"/>
  <c r="O16"/>
  <c r="Q16"/>
  <c r="R16"/>
  <c r="T16"/>
  <c r="U16"/>
  <c r="V16"/>
  <c r="W16"/>
  <c r="X16"/>
  <c r="D52"/>
  <c r="D48"/>
  <c r="D40"/>
  <c r="D39"/>
  <c r="B52"/>
  <c r="C52"/>
  <c r="E52"/>
  <c r="F52"/>
  <c r="G52"/>
  <c r="J52"/>
  <c r="L52"/>
  <c r="M52"/>
  <c r="O52"/>
  <c r="Q52"/>
  <c r="R52"/>
  <c r="T52"/>
  <c r="U52"/>
  <c r="V52"/>
  <c r="X52"/>
  <c r="B48"/>
  <c r="C48"/>
  <c r="E48"/>
  <c r="F48"/>
  <c r="G48"/>
  <c r="J48"/>
  <c r="L48"/>
  <c r="M48"/>
  <c r="O48"/>
  <c r="Q48"/>
  <c r="R48"/>
  <c r="T48"/>
  <c r="U48"/>
  <c r="V48"/>
  <c r="W48"/>
  <c r="X48"/>
  <c r="B30"/>
  <c r="E30"/>
  <c r="F30"/>
  <c r="G30"/>
  <c r="J30"/>
  <c r="L30"/>
  <c r="M30"/>
  <c r="O30"/>
  <c r="Q30"/>
  <c r="R30"/>
  <c r="T30"/>
  <c r="U30"/>
  <c r="V30"/>
  <c r="W30"/>
  <c r="X30"/>
  <c r="B27"/>
  <c r="C27"/>
  <c r="D27" s="1"/>
  <c r="E27"/>
  <c r="F27"/>
  <c r="G27"/>
  <c r="J27"/>
  <c r="L27"/>
  <c r="M27"/>
  <c r="O27"/>
  <c r="Q27"/>
  <c r="R27"/>
  <c r="T27"/>
  <c r="U27"/>
  <c r="V27"/>
  <c r="W27"/>
  <c r="X27"/>
  <c r="D19"/>
  <c r="D18"/>
  <c r="B20"/>
  <c r="C20"/>
  <c r="E20"/>
  <c r="F20"/>
  <c r="G20"/>
  <c r="J20"/>
  <c r="L20"/>
  <c r="M20"/>
  <c r="O20"/>
  <c r="Q20"/>
  <c r="R20"/>
  <c r="T20"/>
  <c r="U20"/>
  <c r="V20"/>
  <c r="W20"/>
  <c r="X20"/>
  <c r="B9"/>
  <c r="C9"/>
  <c r="E9"/>
  <c r="F9"/>
  <c r="G9"/>
  <c r="J9"/>
  <c r="L9"/>
  <c r="M9"/>
  <c r="O9"/>
  <c r="Q9"/>
  <c r="R9"/>
  <c r="T9"/>
  <c r="U9"/>
  <c r="V9"/>
  <c r="W9"/>
  <c r="X9"/>
  <c r="B5"/>
  <c r="C5"/>
  <c r="D5" s="1"/>
  <c r="E5"/>
  <c r="F5"/>
  <c r="G5"/>
  <c r="J5"/>
  <c r="L5"/>
  <c r="M5"/>
  <c r="O5"/>
  <c r="Q5"/>
  <c r="R5"/>
  <c r="T5"/>
  <c r="U5"/>
  <c r="V5"/>
  <c r="W5"/>
  <c r="X5"/>
  <c r="D73" l="1"/>
  <c r="N73"/>
  <c r="D20"/>
  <c r="S15" l="1"/>
  <c r="P15"/>
  <c r="N15"/>
  <c r="K15"/>
  <c r="I15"/>
  <c r="H15"/>
  <c r="D15"/>
  <c r="S26"/>
  <c r="P26"/>
  <c r="N26"/>
  <c r="K26"/>
  <c r="I26"/>
  <c r="H26"/>
  <c r="S47"/>
  <c r="P47"/>
  <c r="N47"/>
  <c r="K47"/>
  <c r="H47"/>
  <c r="I47" s="1"/>
  <c r="D47"/>
  <c r="S46"/>
  <c r="P46"/>
  <c r="N46"/>
  <c r="K46"/>
  <c r="H46"/>
  <c r="I46" l="1"/>
  <c r="Z46" s="1"/>
  <c r="Z47"/>
  <c r="S40"/>
  <c r="P40"/>
  <c r="N40"/>
  <c r="K40"/>
  <c r="H40"/>
  <c r="I40" s="1"/>
  <c r="S14" l="1"/>
  <c r="P14"/>
  <c r="N14"/>
  <c r="K14"/>
  <c r="H14"/>
  <c r="I14" s="1"/>
  <c r="U55"/>
  <c r="V55"/>
  <c r="S28"/>
  <c r="P28"/>
  <c r="N28"/>
  <c r="K28"/>
  <c r="H28"/>
  <c r="D28"/>
  <c r="G55"/>
  <c r="I28" l="1"/>
  <c r="X55"/>
  <c r="W55"/>
  <c r="T55"/>
  <c r="R55" l="1"/>
  <c r="Q55"/>
  <c r="O55"/>
  <c r="M55"/>
  <c r="L55"/>
  <c r="J55"/>
  <c r="F55"/>
  <c r="E55"/>
  <c r="C55"/>
  <c r="B55"/>
  <c r="S53"/>
  <c r="P53"/>
  <c r="N53"/>
  <c r="K53"/>
  <c r="H53"/>
  <c r="D53"/>
  <c r="S51"/>
  <c r="P51"/>
  <c r="N51"/>
  <c r="H51"/>
  <c r="D51"/>
  <c r="S50"/>
  <c r="P50"/>
  <c r="N50"/>
  <c r="N52" s="1"/>
  <c r="K50"/>
  <c r="K52" s="1"/>
  <c r="H50"/>
  <c r="H52" s="1"/>
  <c r="D50"/>
  <c r="S45"/>
  <c r="P45"/>
  <c r="N45"/>
  <c r="K45"/>
  <c r="H45"/>
  <c r="D45"/>
  <c r="S44"/>
  <c r="S48" s="1"/>
  <c r="P44"/>
  <c r="N44"/>
  <c r="N48" s="1"/>
  <c r="K44"/>
  <c r="H44"/>
  <c r="D44"/>
  <c r="S43"/>
  <c r="P43"/>
  <c r="N43"/>
  <c r="K43"/>
  <c r="H43"/>
  <c r="D43"/>
  <c r="S41"/>
  <c r="P41"/>
  <c r="N41"/>
  <c r="K41"/>
  <c r="H41"/>
  <c r="I41" s="1"/>
  <c r="D41"/>
  <c r="K48" l="1"/>
  <c r="P48"/>
  <c r="H48"/>
  <c r="S52"/>
  <c r="P52"/>
  <c r="I50"/>
  <c r="I44"/>
  <c r="I53"/>
  <c r="I43"/>
  <c r="I45"/>
  <c r="Z45" s="1"/>
  <c r="I51"/>
  <c r="P55"/>
  <c r="S55"/>
  <c r="K55"/>
  <c r="H55"/>
  <c r="I55" s="1"/>
  <c r="N55"/>
  <c r="D55"/>
  <c r="S39"/>
  <c r="P39"/>
  <c r="N39"/>
  <c r="K39"/>
  <c r="H39"/>
  <c r="S38"/>
  <c r="P38"/>
  <c r="N38"/>
  <c r="K38"/>
  <c r="H38"/>
  <c r="D38"/>
  <c r="S37"/>
  <c r="P37"/>
  <c r="N37"/>
  <c r="K37"/>
  <c r="H37"/>
  <c r="D37"/>
  <c r="S35"/>
  <c r="P35"/>
  <c r="N35"/>
  <c r="K35"/>
  <c r="H35"/>
  <c r="D35"/>
  <c r="S33"/>
  <c r="P33"/>
  <c r="N33"/>
  <c r="K33"/>
  <c r="I33" s="1"/>
  <c r="H33"/>
  <c r="D33"/>
  <c r="S32"/>
  <c r="P32"/>
  <c r="N32"/>
  <c r="K32"/>
  <c r="H32"/>
  <c r="I32" s="1"/>
  <c r="D32"/>
  <c r="S31"/>
  <c r="P31"/>
  <c r="N31"/>
  <c r="K31"/>
  <c r="H31"/>
  <c r="D31"/>
  <c r="S29"/>
  <c r="S30" s="1"/>
  <c r="P29"/>
  <c r="P30" s="1"/>
  <c r="N29"/>
  <c r="N30" s="1"/>
  <c r="K29"/>
  <c r="K30" s="1"/>
  <c r="H29"/>
  <c r="H30" s="1"/>
  <c r="D29"/>
  <c r="D30" s="1"/>
  <c r="S25"/>
  <c r="P25"/>
  <c r="N25"/>
  <c r="K25"/>
  <c r="I25" s="1"/>
  <c r="H25"/>
  <c r="S24"/>
  <c r="P24"/>
  <c r="P27" s="1"/>
  <c r="N24"/>
  <c r="K24"/>
  <c r="H24"/>
  <c r="D24"/>
  <c r="S22"/>
  <c r="P22"/>
  <c r="N22"/>
  <c r="K22"/>
  <c r="H22"/>
  <c r="S21"/>
  <c r="P21"/>
  <c r="N21"/>
  <c r="K21"/>
  <c r="H21"/>
  <c r="D21"/>
  <c r="S19"/>
  <c r="P19"/>
  <c r="N19"/>
  <c r="K19"/>
  <c r="H19"/>
  <c r="S18"/>
  <c r="P18"/>
  <c r="N18"/>
  <c r="K18"/>
  <c r="H18"/>
  <c r="S13"/>
  <c r="P13"/>
  <c r="N13"/>
  <c r="K13"/>
  <c r="H13"/>
  <c r="D13"/>
  <c r="S12"/>
  <c r="P12"/>
  <c r="N12"/>
  <c r="K12"/>
  <c r="H12"/>
  <c r="D12"/>
  <c r="S11"/>
  <c r="P11"/>
  <c r="N11"/>
  <c r="N16" s="1"/>
  <c r="K11"/>
  <c r="K16" s="1"/>
  <c r="H11"/>
  <c r="H16" s="1"/>
  <c r="D11"/>
  <c r="S8"/>
  <c r="P8"/>
  <c r="N8"/>
  <c r="K8"/>
  <c r="H8"/>
  <c r="D8"/>
  <c r="S7"/>
  <c r="P7"/>
  <c r="N7"/>
  <c r="K7"/>
  <c r="H7"/>
  <c r="D7"/>
  <c r="S6"/>
  <c r="P6"/>
  <c r="N6"/>
  <c r="K6"/>
  <c r="H6"/>
  <c r="D6"/>
  <c r="S4"/>
  <c r="P4"/>
  <c r="N4"/>
  <c r="K4"/>
  <c r="H4"/>
  <c r="D4"/>
  <c r="S3"/>
  <c r="P3"/>
  <c r="N3"/>
  <c r="K3"/>
  <c r="H3"/>
  <c r="D3"/>
  <c r="S2"/>
  <c r="P2"/>
  <c r="N2"/>
  <c r="K2"/>
  <c r="H2"/>
  <c r="D2"/>
  <c r="I48" l="1"/>
  <c r="Z48" s="1"/>
  <c r="S16"/>
  <c r="P16"/>
  <c r="I52"/>
  <c r="Z44"/>
  <c r="H27"/>
  <c r="S20"/>
  <c r="P20"/>
  <c r="S27"/>
  <c r="I18"/>
  <c r="H20"/>
  <c r="N20"/>
  <c r="K20"/>
  <c r="N27"/>
  <c r="I11"/>
  <c r="K27"/>
  <c r="S9"/>
  <c r="P9"/>
  <c r="N9"/>
  <c r="K9"/>
  <c r="D9"/>
  <c r="H9"/>
  <c r="H5"/>
  <c r="S5"/>
  <c r="P5"/>
  <c r="I13"/>
  <c r="I31"/>
  <c r="K5"/>
  <c r="N5"/>
  <c r="I37"/>
  <c r="I19"/>
  <c r="I22"/>
  <c r="I21"/>
  <c r="I24"/>
  <c r="I27" s="1"/>
  <c r="I29"/>
  <c r="I30" s="1"/>
  <c r="I35"/>
  <c r="I38"/>
  <c r="I2"/>
  <c r="I4"/>
  <c r="I6"/>
  <c r="I8"/>
  <c r="I39"/>
  <c r="I3"/>
  <c r="I12"/>
  <c r="I7"/>
  <c r="I16" l="1"/>
  <c r="I20"/>
  <c r="I9"/>
  <c r="I5"/>
</calcChain>
</file>

<file path=xl/sharedStrings.xml><?xml version="1.0" encoding="utf-8"?>
<sst xmlns="http://schemas.openxmlformats.org/spreadsheetml/2006/main" count="93" uniqueCount="49">
  <si>
    <t>No</t>
  </si>
  <si>
    <t>Results</t>
  </si>
  <si>
    <t>Result%</t>
  </si>
  <si>
    <t>Inns</t>
  </si>
  <si>
    <t>Runs</t>
  </si>
  <si>
    <t>Balls</t>
  </si>
  <si>
    <t>r/r</t>
  </si>
  <si>
    <t>r/o</t>
  </si>
  <si>
    <t>300+</t>
  </si>
  <si>
    <t>100-</t>
  </si>
  <si>
    <t>wkt</t>
  </si>
  <si>
    <t>r/wkt</t>
  </si>
  <si>
    <t>Cent</t>
  </si>
  <si>
    <t>100/balls</t>
  </si>
  <si>
    <t>5 wkt</t>
  </si>
  <si>
    <t>LBW</t>
  </si>
  <si>
    <t>LBW%</t>
  </si>
  <si>
    <t>50 part</t>
  </si>
  <si>
    <t>100 part</t>
  </si>
  <si>
    <t>Basin</t>
  </si>
  <si>
    <t>Cobham Oval</t>
  </si>
  <si>
    <t>harry barker</t>
  </si>
  <si>
    <t>Rangiora</t>
  </si>
  <si>
    <t>Hagley</t>
  </si>
  <si>
    <t>Seddon</t>
  </si>
  <si>
    <t>Eden Park 2</t>
  </si>
  <si>
    <t>McLean</t>
  </si>
  <si>
    <t>Total</t>
  </si>
  <si>
    <t>cent</t>
  </si>
  <si>
    <t xml:space="preserve">400+ </t>
  </si>
  <si>
    <t>declarns</t>
  </si>
  <si>
    <t>400+</t>
  </si>
  <si>
    <t>Declarn</t>
  </si>
  <si>
    <t>otago</t>
  </si>
  <si>
    <t>rain</t>
  </si>
  <si>
    <t>Nelosn Pk</t>
  </si>
  <si>
    <t>Invercargill</t>
  </si>
  <si>
    <t>Karori Pk</t>
  </si>
  <si>
    <t>Uni Oval</t>
  </si>
  <si>
    <t>Saxton</t>
  </si>
  <si>
    <t>Cobham</t>
  </si>
  <si>
    <t>Eden 2</t>
  </si>
  <si>
    <t>Harry</t>
  </si>
  <si>
    <t>Karori</t>
  </si>
  <si>
    <t>Nelson</t>
  </si>
  <si>
    <t>nvercargill</t>
  </si>
  <si>
    <t>Main</t>
  </si>
  <si>
    <t>Otago</t>
  </si>
  <si>
    <t>Uni</t>
  </si>
</sst>
</file>

<file path=xl/styles.xml><?xml version="1.0" encoding="utf-8"?>
<styleSheet xmlns="http://schemas.openxmlformats.org/spreadsheetml/2006/main">
  <fonts count="9">
    <font>
      <sz val="10"/>
      <color theme="1"/>
      <name val="Times New Roman"/>
      <family val="2"/>
    </font>
    <font>
      <sz val="10"/>
      <color theme="1"/>
      <name val="Times New Roman"/>
      <family val="1"/>
    </font>
    <font>
      <sz val="10"/>
      <name val="Times New Roman"/>
      <family val="1"/>
    </font>
    <font>
      <b/>
      <sz val="8"/>
      <name val="Arial"/>
      <family val="2"/>
    </font>
    <font>
      <sz val="10"/>
      <color rgb="FFC00000"/>
      <name val="Times New Roman"/>
      <family val="1"/>
    </font>
    <font>
      <b/>
      <sz val="10"/>
      <color rgb="FFFF0000"/>
      <name val="Times New Roman"/>
      <family val="1"/>
    </font>
    <font>
      <sz val="8"/>
      <name val="Arial"/>
      <family val="2"/>
    </font>
    <font>
      <sz val="10"/>
      <name val="Times New Roman"/>
      <family val="2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0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0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10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0" fontId="5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/>
    <xf numFmtId="0" fontId="1" fillId="0" borderId="0" xfId="0" applyFont="1" applyFill="1"/>
    <xf numFmtId="0" fontId="4" fillId="0" borderId="0" xfId="0" applyFont="1" applyFill="1" applyAlignment="1">
      <alignment horizontal="center"/>
    </xf>
    <xf numFmtId="10" fontId="0" fillId="0" borderId="0" xfId="0" applyNumberFormat="1"/>
    <xf numFmtId="2" fontId="0" fillId="0" borderId="0" xfId="0" applyNumberFormat="1"/>
    <xf numFmtId="1" fontId="0" fillId="0" borderId="0" xfId="0" applyNumberFormat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0" fontId="1" fillId="2" borderId="0" xfId="0" applyFont="1" applyFill="1"/>
    <xf numFmtId="0" fontId="0" fillId="2" borderId="0" xfId="0" applyFill="1"/>
    <xf numFmtId="10" fontId="1" fillId="2" borderId="0" xfId="0" applyNumberFormat="1" applyFont="1" applyFill="1"/>
    <xf numFmtId="2" fontId="1" fillId="2" borderId="0" xfId="0" applyNumberFormat="1" applyFont="1" applyFill="1"/>
    <xf numFmtId="1" fontId="1" fillId="2" borderId="0" xfId="0" applyNumberFormat="1" applyFont="1" applyFill="1"/>
    <xf numFmtId="10" fontId="0" fillId="2" borderId="0" xfId="0" applyNumberFormat="1" applyFill="1"/>
    <xf numFmtId="2" fontId="0" fillId="2" borderId="0" xfId="0" applyNumberFormat="1" applyFill="1"/>
    <xf numFmtId="1" fontId="0" fillId="2" borderId="0" xfId="0" applyNumberFormat="1" applyFill="1"/>
    <xf numFmtId="10" fontId="2" fillId="0" borderId="1" xfId="0" applyNumberFormat="1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7" fillId="0" borderId="1" xfId="0" applyFont="1" applyBorder="1"/>
    <xf numFmtId="0" fontId="6" fillId="0" borderId="1" xfId="0" applyFont="1" applyBorder="1" applyAlignment="1">
      <alignment horizontal="center"/>
    </xf>
    <xf numFmtId="0" fontId="2" fillId="0" borderId="1" xfId="0" applyFont="1" applyBorder="1"/>
    <xf numFmtId="0" fontId="8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10" fontId="8" fillId="0" borderId="1" xfId="0" applyNumberFormat="1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1" fontId="8" fillId="0" borderId="1" xfId="0" applyNumberFormat="1" applyFont="1" applyBorder="1" applyAlignment="1">
      <alignment horizontal="center"/>
    </xf>
    <xf numFmtId="0" fontId="7" fillId="3" borderId="1" xfId="0" applyFont="1" applyFill="1" applyBorder="1"/>
    <xf numFmtId="10" fontId="2" fillId="0" borderId="2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73"/>
  <sheetViews>
    <sheetView tabSelected="1" topLeftCell="A52" workbookViewId="0">
      <selection activeCell="A72" sqref="A72"/>
    </sheetView>
  </sheetViews>
  <sheetFormatPr defaultRowHeight="13"/>
  <cols>
    <col min="1" max="1" width="12.09765625" customWidth="1"/>
    <col min="2" max="2" width="4.796875" customWidth="1"/>
    <col min="3" max="3" width="5.296875" customWidth="1"/>
    <col min="4" max="4" width="10.296875" customWidth="1"/>
    <col min="5" max="5" width="4.796875" customWidth="1"/>
    <col min="6" max="6" width="6.69921875" customWidth="1"/>
    <col min="7" max="7" width="7" customWidth="1"/>
    <col min="8" max="8" width="8.296875" customWidth="1"/>
    <col min="9" max="9" width="7.796875" customWidth="1"/>
    <col min="10" max="10" width="5" customWidth="1"/>
    <col min="11" max="11" width="9.3984375" customWidth="1"/>
    <col min="12" max="12" width="5.296875" customWidth="1"/>
    <col min="13" max="13" width="5" customWidth="1"/>
    <col min="14" max="14" width="8.09765625" customWidth="1"/>
    <col min="15" max="15" width="5.69921875" customWidth="1"/>
    <col min="17" max="17" width="6.69921875" customWidth="1"/>
    <col min="18" max="18" width="7.296875" customWidth="1"/>
    <col min="19" max="19" width="9.09765625" customWidth="1"/>
    <col min="20" max="20" width="6.296875" customWidth="1"/>
    <col min="21" max="21" width="5.796875" customWidth="1"/>
    <col min="22" max="22" width="8.296875" customWidth="1"/>
    <col min="23" max="23" width="6.09765625" customWidth="1"/>
    <col min="24" max="24" width="7.296875" customWidth="1"/>
  </cols>
  <sheetData>
    <row r="1" spans="1:25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4">
        <v>3</v>
      </c>
      <c r="L1" s="3" t="s">
        <v>9</v>
      </c>
      <c r="M1" s="3" t="s">
        <v>10</v>
      </c>
      <c r="N1" s="3" t="s">
        <v>11</v>
      </c>
      <c r="O1" s="3" t="s">
        <v>12</v>
      </c>
      <c r="P1" s="4" t="s">
        <v>13</v>
      </c>
      <c r="Q1" s="3" t="s">
        <v>14</v>
      </c>
      <c r="R1" s="3" t="s">
        <v>15</v>
      </c>
      <c r="S1" s="3" t="s">
        <v>16</v>
      </c>
      <c r="T1" s="3">
        <v>50</v>
      </c>
      <c r="U1" s="3" t="s">
        <v>17</v>
      </c>
      <c r="V1" s="3" t="s">
        <v>18</v>
      </c>
      <c r="W1" s="3" t="s">
        <v>29</v>
      </c>
      <c r="X1" s="3" t="s">
        <v>30</v>
      </c>
    </row>
    <row r="2" spans="1:25">
      <c r="A2" s="1" t="s">
        <v>19</v>
      </c>
      <c r="B2" s="5">
        <v>1</v>
      </c>
      <c r="C2" s="3">
        <v>1</v>
      </c>
      <c r="D2" s="6">
        <f>C2/B2*(1)</f>
        <v>1</v>
      </c>
      <c r="E2" s="3">
        <v>4</v>
      </c>
      <c r="F2" s="3">
        <v>1205</v>
      </c>
      <c r="G2" s="3">
        <v>1987</v>
      </c>
      <c r="H2" s="7">
        <f t="shared" ref="H2:H14" si="0">F2/(G2/100)</f>
        <v>60.644187216909913</v>
      </c>
      <c r="I2" s="7">
        <f t="shared" ref="I2:I14" si="1">(H2/100)*6</f>
        <v>3.638651233014595</v>
      </c>
      <c r="J2" s="3">
        <v>2</v>
      </c>
      <c r="K2" s="6">
        <f t="shared" ref="K2:K14" si="2">J2/E2*1</f>
        <v>0.5</v>
      </c>
      <c r="L2" s="3">
        <v>0</v>
      </c>
      <c r="M2" s="3">
        <v>30</v>
      </c>
      <c r="N2" s="7">
        <f t="shared" ref="N2:N14" si="3">F2/M2</f>
        <v>40.166666666666664</v>
      </c>
      <c r="O2" s="3">
        <v>1</v>
      </c>
      <c r="P2" s="8">
        <f t="shared" ref="P2:P14" si="4">G2/O2</f>
        <v>1987</v>
      </c>
      <c r="Q2" s="3">
        <v>1</v>
      </c>
      <c r="R2" s="8">
        <v>9</v>
      </c>
      <c r="S2" s="6">
        <f t="shared" ref="S2:S7" si="5">(R2/M2)*1</f>
        <v>0.3</v>
      </c>
      <c r="T2" s="5">
        <v>9</v>
      </c>
      <c r="U2" s="5">
        <v>7</v>
      </c>
      <c r="V2" s="25">
        <v>3</v>
      </c>
      <c r="W2" s="5">
        <v>2</v>
      </c>
      <c r="X2" s="5">
        <v>3</v>
      </c>
      <c r="Y2" s="1" t="s">
        <v>19</v>
      </c>
    </row>
    <row r="3" spans="1:25">
      <c r="B3" s="5">
        <v>1</v>
      </c>
      <c r="C3" s="3"/>
      <c r="D3" s="6">
        <f>C3/B3*(1)</f>
        <v>0</v>
      </c>
      <c r="E3" s="3">
        <v>4</v>
      </c>
      <c r="F3" s="3">
        <v>1431</v>
      </c>
      <c r="G3" s="3">
        <v>2186</v>
      </c>
      <c r="H3" s="7">
        <f t="shared" si="0"/>
        <v>65.462031107044837</v>
      </c>
      <c r="I3" s="7">
        <f t="shared" si="1"/>
        <v>3.9277218664226901</v>
      </c>
      <c r="J3" s="3">
        <v>3</v>
      </c>
      <c r="K3" s="6">
        <f t="shared" si="2"/>
        <v>0.75</v>
      </c>
      <c r="L3" s="3">
        <v>0</v>
      </c>
      <c r="M3" s="3">
        <v>25</v>
      </c>
      <c r="N3" s="7">
        <f t="shared" si="3"/>
        <v>57.24</v>
      </c>
      <c r="O3" s="3">
        <v>4</v>
      </c>
      <c r="P3" s="8">
        <f t="shared" si="4"/>
        <v>546.5</v>
      </c>
      <c r="Q3" s="3"/>
      <c r="R3" s="8">
        <v>5</v>
      </c>
      <c r="S3" s="6">
        <f t="shared" si="5"/>
        <v>0.2</v>
      </c>
      <c r="T3" s="5">
        <v>6</v>
      </c>
      <c r="U3" s="5">
        <v>7</v>
      </c>
      <c r="V3" s="25">
        <v>2</v>
      </c>
      <c r="X3" s="5">
        <v>1</v>
      </c>
    </row>
    <row r="4" spans="1:25">
      <c r="B4" s="5">
        <v>1</v>
      </c>
      <c r="C4" s="3"/>
      <c r="D4" s="6" t="e">
        <f>C4/A7*(1)</f>
        <v>#VALUE!</v>
      </c>
      <c r="E4" s="3">
        <v>3</v>
      </c>
      <c r="F4" s="3">
        <v>1107</v>
      </c>
      <c r="G4" s="3">
        <v>2030</v>
      </c>
      <c r="H4" s="7">
        <f t="shared" si="0"/>
        <v>54.532019704433495</v>
      </c>
      <c r="I4" s="7">
        <f t="shared" si="1"/>
        <v>3.2719211822660101</v>
      </c>
      <c r="J4" s="3">
        <v>2</v>
      </c>
      <c r="K4" s="6">
        <f t="shared" si="2"/>
        <v>0.66666666666666663</v>
      </c>
      <c r="L4" s="3">
        <v>0</v>
      </c>
      <c r="M4" s="3">
        <v>29</v>
      </c>
      <c r="N4" s="7">
        <f t="shared" si="3"/>
        <v>38.172413793103445</v>
      </c>
      <c r="O4" s="3">
        <v>3</v>
      </c>
      <c r="P4" s="8">
        <f t="shared" si="4"/>
        <v>676.66666666666663</v>
      </c>
      <c r="Q4" s="3">
        <v>0</v>
      </c>
      <c r="R4" s="8">
        <v>4</v>
      </c>
      <c r="S4" s="6">
        <f t="shared" si="5"/>
        <v>0.13793103448275862</v>
      </c>
      <c r="T4" s="5">
        <v>4</v>
      </c>
      <c r="U4" s="5">
        <v>7</v>
      </c>
      <c r="V4" s="25">
        <v>2</v>
      </c>
      <c r="W4" s="5">
        <v>0</v>
      </c>
      <c r="X4" s="5">
        <v>1</v>
      </c>
    </row>
    <row r="5" spans="1:25">
      <c r="B5" s="32">
        <f>SUM(B2:B4)</f>
        <v>3</v>
      </c>
      <c r="C5" s="33">
        <f>SUM(C2:C4)</f>
        <v>1</v>
      </c>
      <c r="D5" s="6">
        <f>C5/B5*(1)</f>
        <v>0.33333333333333331</v>
      </c>
      <c r="E5" s="33">
        <f t="shared" ref="E5:X5" si="6">SUM(E2:E4)</f>
        <v>11</v>
      </c>
      <c r="F5" s="33">
        <f t="shared" si="6"/>
        <v>3743</v>
      </c>
      <c r="G5" s="33">
        <f t="shared" si="6"/>
        <v>6203</v>
      </c>
      <c r="H5" s="35">
        <f t="shared" si="6"/>
        <v>180.63823802838823</v>
      </c>
      <c r="I5" s="35">
        <f t="shared" si="6"/>
        <v>10.838294281703295</v>
      </c>
      <c r="J5" s="33">
        <f t="shared" si="6"/>
        <v>7</v>
      </c>
      <c r="K5" s="34">
        <f t="shared" si="6"/>
        <v>1.9166666666666665</v>
      </c>
      <c r="L5" s="33">
        <f t="shared" si="6"/>
        <v>0</v>
      </c>
      <c r="M5" s="33">
        <f t="shared" si="6"/>
        <v>84</v>
      </c>
      <c r="N5" s="35">
        <f t="shared" si="6"/>
        <v>135.57908045977013</v>
      </c>
      <c r="O5" s="33">
        <f t="shared" si="6"/>
        <v>8</v>
      </c>
      <c r="P5" s="36">
        <f t="shared" si="6"/>
        <v>3210.1666666666665</v>
      </c>
      <c r="Q5" s="33">
        <f t="shared" si="6"/>
        <v>1</v>
      </c>
      <c r="R5" s="36">
        <f t="shared" si="6"/>
        <v>18</v>
      </c>
      <c r="S5" s="34">
        <f t="shared" si="6"/>
        <v>0.63793103448275867</v>
      </c>
      <c r="T5" s="32">
        <f t="shared" si="6"/>
        <v>19</v>
      </c>
      <c r="U5" s="32">
        <f t="shared" si="6"/>
        <v>21</v>
      </c>
      <c r="V5" s="32">
        <f t="shared" si="6"/>
        <v>7</v>
      </c>
      <c r="W5" s="32">
        <f t="shared" si="6"/>
        <v>2</v>
      </c>
      <c r="X5" s="32">
        <f t="shared" si="6"/>
        <v>5</v>
      </c>
    </row>
    <row r="6" spans="1:25">
      <c r="A6" s="1"/>
      <c r="B6" s="5"/>
      <c r="C6" s="3"/>
      <c r="D6" s="6" t="e">
        <f t="shared" ref="D6:D13" si="7">C6/B6*(1)</f>
        <v>#DIV/0!</v>
      </c>
      <c r="E6" s="3"/>
      <c r="F6" s="3"/>
      <c r="G6" s="3"/>
      <c r="H6" s="7" t="e">
        <f t="shared" si="0"/>
        <v>#DIV/0!</v>
      </c>
      <c r="I6" s="7" t="e">
        <f t="shared" si="1"/>
        <v>#DIV/0!</v>
      </c>
      <c r="J6" s="3"/>
      <c r="K6" s="6" t="e">
        <f t="shared" si="2"/>
        <v>#DIV/0!</v>
      </c>
      <c r="L6" s="3"/>
      <c r="M6" s="3"/>
      <c r="N6" s="7" t="e">
        <f t="shared" si="3"/>
        <v>#DIV/0!</v>
      </c>
      <c r="O6" s="3"/>
      <c r="P6" s="8" t="e">
        <f t="shared" si="4"/>
        <v>#DIV/0!</v>
      </c>
      <c r="Q6" s="3"/>
      <c r="R6" s="8"/>
      <c r="S6" s="6" t="e">
        <f t="shared" si="5"/>
        <v>#DIV/0!</v>
      </c>
      <c r="T6" s="5"/>
      <c r="U6" s="5"/>
      <c r="V6" s="25"/>
      <c r="Y6" s="1"/>
    </row>
    <row r="7" spans="1:25">
      <c r="A7" s="1" t="s">
        <v>20</v>
      </c>
      <c r="B7" s="9">
        <v>1</v>
      </c>
      <c r="C7" s="9">
        <v>0</v>
      </c>
      <c r="D7" s="6">
        <f t="shared" si="7"/>
        <v>0</v>
      </c>
      <c r="E7" s="3">
        <v>4</v>
      </c>
      <c r="F7" s="3">
        <v>723</v>
      </c>
      <c r="G7" s="3">
        <v>1148</v>
      </c>
      <c r="H7" s="7">
        <f t="shared" si="0"/>
        <v>62.979094076655052</v>
      </c>
      <c r="I7" s="7">
        <f t="shared" si="1"/>
        <v>3.7787456445993031</v>
      </c>
      <c r="J7" s="3">
        <v>0</v>
      </c>
      <c r="K7" s="6">
        <f t="shared" si="2"/>
        <v>0</v>
      </c>
      <c r="L7" s="3">
        <v>0</v>
      </c>
      <c r="M7" s="3">
        <v>31</v>
      </c>
      <c r="N7" s="7">
        <f t="shared" si="3"/>
        <v>23.322580645161292</v>
      </c>
      <c r="O7" s="3">
        <v>0</v>
      </c>
      <c r="P7" s="8" t="e">
        <f t="shared" si="4"/>
        <v>#DIV/0!</v>
      </c>
      <c r="Q7" s="3">
        <v>1</v>
      </c>
      <c r="R7" s="8">
        <v>4</v>
      </c>
      <c r="S7" s="6">
        <f t="shared" si="5"/>
        <v>0.12903225806451613</v>
      </c>
      <c r="T7" s="5">
        <v>4</v>
      </c>
      <c r="U7" s="5">
        <v>2</v>
      </c>
      <c r="V7" s="25">
        <v>1</v>
      </c>
      <c r="W7" s="5">
        <v>0</v>
      </c>
      <c r="X7" s="5">
        <v>2</v>
      </c>
      <c r="Y7" s="1" t="s">
        <v>20</v>
      </c>
    </row>
    <row r="8" spans="1:25">
      <c r="B8" s="5">
        <v>1</v>
      </c>
      <c r="C8" s="3">
        <v>0</v>
      </c>
      <c r="D8" s="6">
        <f t="shared" si="7"/>
        <v>0</v>
      </c>
      <c r="E8" s="3">
        <v>3</v>
      </c>
      <c r="F8" s="3">
        <v>868</v>
      </c>
      <c r="G8" s="3">
        <v>1662</v>
      </c>
      <c r="H8" s="10">
        <f t="shared" si="0"/>
        <v>52.226233453670275</v>
      </c>
      <c r="I8" s="10">
        <f t="shared" si="1"/>
        <v>3.1335740072202167</v>
      </c>
      <c r="J8" s="11">
        <v>1</v>
      </c>
      <c r="K8" s="12">
        <f t="shared" si="2"/>
        <v>0.33333333333333331</v>
      </c>
      <c r="L8" s="11">
        <v>0</v>
      </c>
      <c r="M8" s="13">
        <v>27</v>
      </c>
      <c r="N8" s="10">
        <f t="shared" si="3"/>
        <v>32.148148148148145</v>
      </c>
      <c r="O8" s="14">
        <v>1</v>
      </c>
      <c r="P8" s="13">
        <f t="shared" si="4"/>
        <v>1662</v>
      </c>
      <c r="Q8" s="11">
        <v>1</v>
      </c>
      <c r="R8" s="11">
        <v>4</v>
      </c>
      <c r="S8" s="12">
        <f>R8/M8</f>
        <v>0.14814814814814814</v>
      </c>
      <c r="T8" s="5">
        <v>4</v>
      </c>
      <c r="U8" s="5">
        <v>7</v>
      </c>
      <c r="V8" s="25">
        <v>1</v>
      </c>
      <c r="W8" s="25">
        <v>1</v>
      </c>
      <c r="X8" s="5">
        <v>1</v>
      </c>
    </row>
    <row r="9" spans="1:25">
      <c r="B9" s="32">
        <f t="shared" ref="B9:X9" si="8">SUM(B7:B8)</f>
        <v>2</v>
      </c>
      <c r="C9" s="33">
        <f t="shared" si="8"/>
        <v>0</v>
      </c>
      <c r="D9" s="34">
        <f t="shared" si="8"/>
        <v>0</v>
      </c>
      <c r="E9" s="33">
        <f t="shared" si="8"/>
        <v>7</v>
      </c>
      <c r="F9" s="33">
        <f t="shared" si="8"/>
        <v>1591</v>
      </c>
      <c r="G9" s="33">
        <f t="shared" si="8"/>
        <v>2810</v>
      </c>
      <c r="H9" s="35">
        <f t="shared" si="8"/>
        <v>115.20532753032532</v>
      </c>
      <c r="I9" s="35">
        <f t="shared" si="8"/>
        <v>6.9123196518195194</v>
      </c>
      <c r="J9" s="33">
        <f t="shared" si="8"/>
        <v>1</v>
      </c>
      <c r="K9" s="34">
        <f t="shared" si="8"/>
        <v>0.33333333333333331</v>
      </c>
      <c r="L9" s="33">
        <f t="shared" si="8"/>
        <v>0</v>
      </c>
      <c r="M9" s="33">
        <f t="shared" si="8"/>
        <v>58</v>
      </c>
      <c r="N9" s="35">
        <f t="shared" si="8"/>
        <v>55.470728793309434</v>
      </c>
      <c r="O9" s="33">
        <f t="shared" si="8"/>
        <v>1</v>
      </c>
      <c r="P9" s="36" t="e">
        <f t="shared" si="8"/>
        <v>#DIV/0!</v>
      </c>
      <c r="Q9" s="33">
        <f t="shared" si="8"/>
        <v>2</v>
      </c>
      <c r="R9" s="36">
        <f t="shared" si="8"/>
        <v>8</v>
      </c>
      <c r="S9" s="34">
        <f t="shared" si="8"/>
        <v>0.27718040621266427</v>
      </c>
      <c r="T9" s="32">
        <f t="shared" si="8"/>
        <v>8</v>
      </c>
      <c r="U9" s="32">
        <f t="shared" si="8"/>
        <v>9</v>
      </c>
      <c r="V9" s="32">
        <f t="shared" si="8"/>
        <v>2</v>
      </c>
      <c r="W9" s="32">
        <f t="shared" si="8"/>
        <v>1</v>
      </c>
      <c r="X9" s="32">
        <f t="shared" si="8"/>
        <v>3</v>
      </c>
    </row>
    <row r="10" spans="1:25">
      <c r="B10" s="5"/>
      <c r="C10" s="3"/>
      <c r="D10" s="6"/>
      <c r="E10" s="3"/>
      <c r="F10" s="3"/>
      <c r="G10" s="3"/>
      <c r="H10" s="7"/>
      <c r="I10" s="7"/>
      <c r="J10" s="3"/>
      <c r="K10" s="6"/>
      <c r="L10" s="3"/>
      <c r="M10" s="3"/>
      <c r="N10" s="7"/>
      <c r="O10" s="3"/>
      <c r="P10" s="8"/>
      <c r="Q10" s="3"/>
      <c r="R10" s="8"/>
      <c r="S10" s="6"/>
      <c r="T10" s="5"/>
      <c r="U10" s="5"/>
      <c r="V10" s="25"/>
    </row>
    <row r="11" spans="1:25">
      <c r="A11" s="1" t="s">
        <v>25</v>
      </c>
      <c r="B11" s="5">
        <v>1</v>
      </c>
      <c r="C11" s="3">
        <v>1</v>
      </c>
      <c r="D11" s="6">
        <f t="shared" si="7"/>
        <v>1</v>
      </c>
      <c r="E11" s="3">
        <v>4</v>
      </c>
      <c r="F11" s="3">
        <v>1047</v>
      </c>
      <c r="G11" s="3">
        <v>2239</v>
      </c>
      <c r="H11" s="7">
        <f t="shared" si="0"/>
        <v>46.761947297900846</v>
      </c>
      <c r="I11" s="7">
        <f t="shared" si="1"/>
        <v>2.8057168378740509</v>
      </c>
      <c r="J11" s="3">
        <v>1</v>
      </c>
      <c r="K11" s="6">
        <f t="shared" si="2"/>
        <v>0.25</v>
      </c>
      <c r="L11" s="3">
        <v>0</v>
      </c>
      <c r="M11" s="3">
        <v>34</v>
      </c>
      <c r="N11" s="7">
        <f t="shared" si="3"/>
        <v>30.794117647058822</v>
      </c>
      <c r="O11" s="3">
        <v>1</v>
      </c>
      <c r="P11" s="8">
        <f t="shared" si="4"/>
        <v>2239</v>
      </c>
      <c r="Q11" s="3">
        <v>0</v>
      </c>
      <c r="R11" s="8">
        <v>5</v>
      </c>
      <c r="S11" s="6">
        <f t="shared" ref="S11:S14" si="9">(R11/M11)*1</f>
        <v>0.14705882352941177</v>
      </c>
      <c r="T11" s="5">
        <v>5</v>
      </c>
      <c r="U11" s="5">
        <v>9</v>
      </c>
      <c r="V11" s="25">
        <v>1</v>
      </c>
      <c r="Y11" s="1" t="s">
        <v>25</v>
      </c>
    </row>
    <row r="12" spans="1:25">
      <c r="A12" t="s">
        <v>34</v>
      </c>
      <c r="B12" s="5">
        <v>1</v>
      </c>
      <c r="C12" s="3"/>
      <c r="D12" s="6">
        <f t="shared" si="7"/>
        <v>0</v>
      </c>
      <c r="E12" s="3">
        <v>2</v>
      </c>
      <c r="F12" s="3">
        <v>655</v>
      </c>
      <c r="G12" s="3">
        <v>1040</v>
      </c>
      <c r="H12" s="7">
        <f t="shared" si="0"/>
        <v>62.980769230769226</v>
      </c>
      <c r="I12" s="7">
        <f t="shared" si="1"/>
        <v>3.7788461538461537</v>
      </c>
      <c r="J12" s="3">
        <v>1</v>
      </c>
      <c r="K12" s="6">
        <f t="shared" si="2"/>
        <v>0.5</v>
      </c>
      <c r="L12" s="3">
        <v>0</v>
      </c>
      <c r="M12" s="3">
        <v>11</v>
      </c>
      <c r="N12" s="7">
        <f t="shared" si="3"/>
        <v>59.545454545454547</v>
      </c>
      <c r="O12" s="3">
        <v>0</v>
      </c>
      <c r="P12" s="8" t="e">
        <f t="shared" si="4"/>
        <v>#DIV/0!</v>
      </c>
      <c r="Q12" s="3">
        <v>0</v>
      </c>
      <c r="R12" s="8">
        <v>0</v>
      </c>
      <c r="S12" s="6">
        <f t="shared" si="9"/>
        <v>0</v>
      </c>
      <c r="T12" s="5">
        <v>7</v>
      </c>
      <c r="U12" s="5">
        <v>3</v>
      </c>
      <c r="V12" s="25">
        <v>2</v>
      </c>
      <c r="W12" s="5">
        <v>1</v>
      </c>
      <c r="X12" s="5">
        <v>1</v>
      </c>
      <c r="Y12" t="s">
        <v>34</v>
      </c>
    </row>
    <row r="13" spans="1:25">
      <c r="B13" s="5">
        <v>1</v>
      </c>
      <c r="C13" s="3">
        <v>1</v>
      </c>
      <c r="D13" s="6">
        <f t="shared" si="7"/>
        <v>1</v>
      </c>
      <c r="E13" s="3">
        <v>4</v>
      </c>
      <c r="F13" s="3">
        <v>1521</v>
      </c>
      <c r="G13" s="3">
        <v>2274</v>
      </c>
      <c r="H13" s="7">
        <f t="shared" si="0"/>
        <v>66.886543535620063</v>
      </c>
      <c r="I13" s="7">
        <f t="shared" si="1"/>
        <v>4.0131926121372041</v>
      </c>
      <c r="J13" s="3">
        <v>3</v>
      </c>
      <c r="K13" s="6">
        <f t="shared" si="2"/>
        <v>0.75</v>
      </c>
      <c r="L13" s="3">
        <v>0</v>
      </c>
      <c r="M13" s="3">
        <v>17</v>
      </c>
      <c r="N13" s="7">
        <f t="shared" si="3"/>
        <v>89.470588235294116</v>
      </c>
      <c r="O13" s="3">
        <v>4</v>
      </c>
      <c r="P13" s="8">
        <f t="shared" si="4"/>
        <v>568.5</v>
      </c>
      <c r="Q13" s="3">
        <v>0</v>
      </c>
      <c r="R13" s="8">
        <v>2</v>
      </c>
      <c r="S13" s="6">
        <f t="shared" si="9"/>
        <v>0.11764705882352941</v>
      </c>
      <c r="T13" s="5">
        <v>7</v>
      </c>
      <c r="U13" s="5">
        <v>5</v>
      </c>
      <c r="V13" s="25">
        <v>7</v>
      </c>
      <c r="W13" s="5">
        <v>2</v>
      </c>
      <c r="X13" s="5">
        <v>3</v>
      </c>
    </row>
    <row r="14" spans="1:25">
      <c r="B14" s="5">
        <v>1</v>
      </c>
      <c r="C14" s="3">
        <v>0</v>
      </c>
      <c r="D14" s="6"/>
      <c r="E14" s="3">
        <v>3</v>
      </c>
      <c r="F14" s="3">
        <v>1213</v>
      </c>
      <c r="G14" s="3">
        <v>2142</v>
      </c>
      <c r="H14" s="7">
        <f t="shared" si="0"/>
        <v>56.629318394024274</v>
      </c>
      <c r="I14" s="7">
        <f t="shared" si="1"/>
        <v>3.3977591036414565</v>
      </c>
      <c r="J14" s="3">
        <v>3</v>
      </c>
      <c r="K14" s="6">
        <f t="shared" si="2"/>
        <v>1</v>
      </c>
      <c r="L14" s="3">
        <v>0</v>
      </c>
      <c r="M14" s="3">
        <v>28</v>
      </c>
      <c r="N14" s="7">
        <f t="shared" si="3"/>
        <v>43.321428571428569</v>
      </c>
      <c r="O14" s="3">
        <v>4</v>
      </c>
      <c r="P14" s="8">
        <f t="shared" si="4"/>
        <v>535.5</v>
      </c>
      <c r="Q14" s="3">
        <v>0</v>
      </c>
      <c r="R14" s="8">
        <v>6</v>
      </c>
      <c r="S14" s="6">
        <f t="shared" si="9"/>
        <v>0.21428571428571427</v>
      </c>
      <c r="T14" s="5">
        <v>4</v>
      </c>
      <c r="U14" s="5">
        <v>5</v>
      </c>
      <c r="V14" s="25">
        <v>2</v>
      </c>
      <c r="W14" s="25">
        <v>2</v>
      </c>
      <c r="X14" s="25">
        <v>0</v>
      </c>
    </row>
    <row r="15" spans="1:25">
      <c r="B15" s="5">
        <v>1</v>
      </c>
      <c r="C15" s="3">
        <v>1</v>
      </c>
      <c r="D15" s="6">
        <f t="shared" ref="D15:D16" si="10">C15/B15*(1)</f>
        <v>1</v>
      </c>
      <c r="E15" s="3">
        <v>4</v>
      </c>
      <c r="F15" s="3">
        <v>1338</v>
      </c>
      <c r="G15" s="3">
        <v>2268</v>
      </c>
      <c r="H15" s="7">
        <f t="shared" ref="H15" si="11">F15/(G15/100)</f>
        <v>58.994708994708994</v>
      </c>
      <c r="I15" s="7">
        <f t="shared" ref="I15" si="12">(H15/100)*6</f>
        <v>3.5396825396825395</v>
      </c>
      <c r="J15" s="3">
        <v>3</v>
      </c>
      <c r="K15" s="6">
        <f t="shared" ref="K15" si="13">J15/E15*1</f>
        <v>0.75</v>
      </c>
      <c r="L15" s="3">
        <v>0</v>
      </c>
      <c r="M15" s="3">
        <v>38</v>
      </c>
      <c r="N15" s="7">
        <f t="shared" ref="N15" si="14">F15/M15</f>
        <v>35.210526315789473</v>
      </c>
      <c r="O15" s="3">
        <v>2</v>
      </c>
      <c r="P15" s="8">
        <f t="shared" ref="P15" si="15">G15/O15</f>
        <v>1134</v>
      </c>
      <c r="Q15" s="3">
        <v>1</v>
      </c>
      <c r="R15" s="8">
        <v>5</v>
      </c>
      <c r="S15" s="6">
        <f t="shared" ref="S15" si="16">(R15/M15)*1</f>
        <v>0.13157894736842105</v>
      </c>
      <c r="T15" s="5">
        <v>7</v>
      </c>
      <c r="U15" s="5">
        <v>7</v>
      </c>
      <c r="V15" s="25">
        <v>2</v>
      </c>
      <c r="W15" s="25">
        <v>0</v>
      </c>
      <c r="X15" s="25">
        <v>1</v>
      </c>
    </row>
    <row r="16" spans="1:25">
      <c r="B16" s="38">
        <f>SUM(B11:B15)</f>
        <v>5</v>
      </c>
      <c r="C16" s="38">
        <f>SUM(C11:C15)</f>
        <v>3</v>
      </c>
      <c r="D16" s="6">
        <f t="shared" si="10"/>
        <v>0.6</v>
      </c>
      <c r="E16" s="38">
        <f t="shared" ref="E16:X16" si="17">SUM(E11:E15)</f>
        <v>17</v>
      </c>
      <c r="F16" s="38">
        <f t="shared" si="17"/>
        <v>5774</v>
      </c>
      <c r="G16" s="38">
        <f t="shared" si="17"/>
        <v>9963</v>
      </c>
      <c r="H16" s="43">
        <f t="shared" si="17"/>
        <v>292.2532874530234</v>
      </c>
      <c r="I16" s="35">
        <f t="shared" si="17"/>
        <v>17.535197247181404</v>
      </c>
      <c r="J16" s="38">
        <f t="shared" si="17"/>
        <v>11</v>
      </c>
      <c r="K16" s="42">
        <f t="shared" si="17"/>
        <v>3.25</v>
      </c>
      <c r="L16" s="38">
        <f t="shared" si="17"/>
        <v>0</v>
      </c>
      <c r="M16" s="38">
        <f t="shared" si="17"/>
        <v>128</v>
      </c>
      <c r="N16" s="43">
        <f t="shared" si="17"/>
        <v>258.34211531502552</v>
      </c>
      <c r="O16" s="38">
        <f t="shared" si="17"/>
        <v>11</v>
      </c>
      <c r="P16" s="44" t="e">
        <f t="shared" si="17"/>
        <v>#DIV/0!</v>
      </c>
      <c r="Q16" s="38">
        <f t="shared" si="17"/>
        <v>1</v>
      </c>
      <c r="R16" s="44">
        <f t="shared" si="17"/>
        <v>18</v>
      </c>
      <c r="S16" s="42">
        <f t="shared" si="17"/>
        <v>0.61057054400707644</v>
      </c>
      <c r="T16" s="38">
        <f t="shared" si="17"/>
        <v>30</v>
      </c>
      <c r="U16" s="38">
        <f t="shared" si="17"/>
        <v>29</v>
      </c>
      <c r="V16" s="38">
        <f t="shared" si="17"/>
        <v>14</v>
      </c>
      <c r="W16" s="38">
        <f t="shared" si="17"/>
        <v>5</v>
      </c>
      <c r="X16" s="38">
        <f t="shared" si="17"/>
        <v>5</v>
      </c>
    </row>
    <row r="17" spans="1:25">
      <c r="D17" s="29"/>
      <c r="H17" s="30"/>
      <c r="I17" s="7"/>
      <c r="K17" s="29"/>
      <c r="N17" s="30"/>
      <c r="P17" s="31"/>
      <c r="R17" s="31"/>
      <c r="S17" s="29"/>
      <c r="V17" s="26"/>
      <c r="W17" s="26"/>
      <c r="X17" s="26"/>
    </row>
    <row r="18" spans="1:25">
      <c r="A18" s="1" t="s">
        <v>23</v>
      </c>
      <c r="B18" s="3">
        <v>1</v>
      </c>
      <c r="C18" s="3">
        <v>1</v>
      </c>
      <c r="D18" s="6">
        <f t="shared" ref="D18:D22" si="18">C18/B18*(1)</f>
        <v>1</v>
      </c>
      <c r="E18" s="3">
        <v>4</v>
      </c>
      <c r="F18" s="3">
        <v>1081</v>
      </c>
      <c r="G18" s="3">
        <v>2255</v>
      </c>
      <c r="H18" s="7">
        <f>F18/(G18/100)</f>
        <v>47.937915742793791</v>
      </c>
      <c r="I18" s="7">
        <f>(H18/100)*6</f>
        <v>2.8762749445676272</v>
      </c>
      <c r="J18" s="3">
        <v>2</v>
      </c>
      <c r="K18" s="6">
        <f>J18/E18*1</f>
        <v>0.5</v>
      </c>
      <c r="L18" s="3">
        <v>0</v>
      </c>
      <c r="M18" s="3">
        <v>34</v>
      </c>
      <c r="N18" s="17">
        <f>F18/M18</f>
        <v>31.794117647058822</v>
      </c>
      <c r="O18" s="3">
        <v>2</v>
      </c>
      <c r="P18" s="8">
        <f>G18/O18</f>
        <v>1127.5</v>
      </c>
      <c r="Q18" s="3">
        <v>0</v>
      </c>
      <c r="R18" s="8">
        <v>6</v>
      </c>
      <c r="S18" s="6">
        <f>(R18/M18)*1</f>
        <v>0.17647058823529413</v>
      </c>
      <c r="T18" s="3">
        <v>5</v>
      </c>
      <c r="U18" s="3">
        <v>7</v>
      </c>
      <c r="V18" s="24">
        <v>2</v>
      </c>
      <c r="W18" s="3">
        <v>0</v>
      </c>
      <c r="X18" s="3">
        <v>0</v>
      </c>
      <c r="Y18" s="1" t="s">
        <v>23</v>
      </c>
    </row>
    <row r="19" spans="1:25">
      <c r="B19" s="5">
        <v>1</v>
      </c>
      <c r="C19" s="3">
        <v>1</v>
      </c>
      <c r="D19" s="6">
        <f t="shared" si="18"/>
        <v>1</v>
      </c>
      <c r="E19" s="3">
        <v>4</v>
      </c>
      <c r="F19" s="3">
        <v>1256</v>
      </c>
      <c r="G19" s="3">
        <v>2230</v>
      </c>
      <c r="H19" s="7">
        <f>F19/(G19/100)</f>
        <v>56.322869955156946</v>
      </c>
      <c r="I19" s="7">
        <f>(H19/100)*6</f>
        <v>3.3793721973094168</v>
      </c>
      <c r="J19" s="3">
        <v>3</v>
      </c>
      <c r="K19" s="6">
        <f>J19/E19*1</f>
        <v>0.75</v>
      </c>
      <c r="L19" s="3">
        <v>0</v>
      </c>
      <c r="M19" s="3">
        <v>31</v>
      </c>
      <c r="N19" s="7">
        <f>F19/M19</f>
        <v>40.516129032258064</v>
      </c>
      <c r="O19" s="3">
        <v>1</v>
      </c>
      <c r="P19" s="8">
        <f>G19/O19</f>
        <v>2230</v>
      </c>
      <c r="Q19" s="3">
        <v>0</v>
      </c>
      <c r="R19" s="8">
        <v>6</v>
      </c>
      <c r="S19" s="6">
        <f>(R19/M19)*1</f>
        <v>0.19354838709677419</v>
      </c>
      <c r="T19" s="5">
        <v>8</v>
      </c>
      <c r="U19" s="5">
        <v>6</v>
      </c>
      <c r="V19" s="25">
        <v>3</v>
      </c>
      <c r="W19" s="25">
        <v>0</v>
      </c>
      <c r="X19" s="25">
        <v>2</v>
      </c>
    </row>
    <row r="20" spans="1:25">
      <c r="B20" s="32">
        <f>SUM(B18:B19)</f>
        <v>2</v>
      </c>
      <c r="C20" s="33">
        <f>SUM(C18:C19)</f>
        <v>2</v>
      </c>
      <c r="D20" s="6">
        <f t="shared" si="18"/>
        <v>1</v>
      </c>
      <c r="E20" s="33">
        <f t="shared" ref="E20:X20" si="19">SUM(E18:E19)</f>
        <v>8</v>
      </c>
      <c r="F20" s="33">
        <f t="shared" si="19"/>
        <v>2337</v>
      </c>
      <c r="G20" s="33">
        <f t="shared" si="19"/>
        <v>4485</v>
      </c>
      <c r="H20" s="35">
        <f t="shared" si="19"/>
        <v>104.26078569795074</v>
      </c>
      <c r="I20" s="35">
        <f t="shared" si="19"/>
        <v>6.2556471418770441</v>
      </c>
      <c r="J20" s="33">
        <f t="shared" si="19"/>
        <v>5</v>
      </c>
      <c r="K20" s="34">
        <f t="shared" si="19"/>
        <v>1.25</v>
      </c>
      <c r="L20" s="33">
        <f t="shared" si="19"/>
        <v>0</v>
      </c>
      <c r="M20" s="33">
        <f t="shared" si="19"/>
        <v>65</v>
      </c>
      <c r="N20" s="35">
        <f t="shared" si="19"/>
        <v>72.31024667931689</v>
      </c>
      <c r="O20" s="33">
        <f t="shared" si="19"/>
        <v>3</v>
      </c>
      <c r="P20" s="36">
        <f t="shared" si="19"/>
        <v>3357.5</v>
      </c>
      <c r="Q20" s="33">
        <f t="shared" si="19"/>
        <v>0</v>
      </c>
      <c r="R20" s="36">
        <f t="shared" si="19"/>
        <v>12</v>
      </c>
      <c r="S20" s="34">
        <f t="shared" si="19"/>
        <v>0.37001897533206829</v>
      </c>
      <c r="T20" s="32">
        <f t="shared" si="19"/>
        <v>13</v>
      </c>
      <c r="U20" s="32">
        <f t="shared" si="19"/>
        <v>13</v>
      </c>
      <c r="V20" s="32">
        <f t="shared" si="19"/>
        <v>5</v>
      </c>
      <c r="W20" s="32">
        <f t="shared" si="19"/>
        <v>0</v>
      </c>
      <c r="X20" s="32">
        <f t="shared" si="19"/>
        <v>2</v>
      </c>
    </row>
    <row r="21" spans="1:25">
      <c r="B21" s="5"/>
      <c r="C21" s="3"/>
      <c r="D21" s="6" t="e">
        <f>C21/#REF!*(1)</f>
        <v>#REF!</v>
      </c>
      <c r="E21" s="3"/>
      <c r="F21" s="3"/>
      <c r="G21" s="3"/>
      <c r="H21" s="7" t="e">
        <f>F21/(G21/100)</f>
        <v>#DIV/0!</v>
      </c>
      <c r="I21" s="7" t="e">
        <f>(H21/100)*6</f>
        <v>#DIV/0!</v>
      </c>
      <c r="J21" s="3"/>
      <c r="K21" s="6" t="e">
        <f>J21/E21*1</f>
        <v>#DIV/0!</v>
      </c>
      <c r="L21" s="3"/>
      <c r="M21" s="3"/>
      <c r="N21" s="7" t="e">
        <f>F21/M21</f>
        <v>#DIV/0!</v>
      </c>
      <c r="O21" s="3"/>
      <c r="P21" s="8" t="e">
        <f>G21/O21</f>
        <v>#DIV/0!</v>
      </c>
      <c r="Q21" s="3"/>
      <c r="R21" s="8"/>
      <c r="S21" s="6" t="e">
        <f>(R21/M21)*1</f>
        <v>#DIV/0!</v>
      </c>
      <c r="T21" s="5"/>
      <c r="U21" s="5"/>
      <c r="V21" s="25"/>
    </row>
    <row r="22" spans="1:25">
      <c r="A22" s="1" t="s">
        <v>21</v>
      </c>
      <c r="B22" s="32">
        <v>1</v>
      </c>
      <c r="C22" s="33">
        <v>1</v>
      </c>
      <c r="D22" s="6">
        <f t="shared" si="18"/>
        <v>1</v>
      </c>
      <c r="E22" s="33">
        <v>3</v>
      </c>
      <c r="F22" s="33">
        <v>734</v>
      </c>
      <c r="G22" s="33">
        <v>1353</v>
      </c>
      <c r="H22" s="35">
        <f>F22/(G22/100)</f>
        <v>54.249815225424982</v>
      </c>
      <c r="I22" s="35">
        <f>(H22/100)*6</f>
        <v>3.2549889135254988</v>
      </c>
      <c r="J22" s="33">
        <v>1</v>
      </c>
      <c r="K22" s="34">
        <f>J22/E22*1</f>
        <v>0.33333333333333331</v>
      </c>
      <c r="L22" s="33">
        <v>1</v>
      </c>
      <c r="M22" s="33">
        <v>20</v>
      </c>
      <c r="N22" s="35">
        <f>F22/M22</f>
        <v>36.700000000000003</v>
      </c>
      <c r="O22" s="33">
        <v>2</v>
      </c>
      <c r="P22" s="36">
        <f>G22/O22</f>
        <v>676.5</v>
      </c>
      <c r="Q22" s="33">
        <v>2</v>
      </c>
      <c r="R22" s="36">
        <v>5</v>
      </c>
      <c r="S22" s="34">
        <f>(R22/M22)*1</f>
        <v>0.25</v>
      </c>
      <c r="T22" s="32">
        <v>4</v>
      </c>
      <c r="U22" s="32">
        <v>1</v>
      </c>
      <c r="V22" s="32">
        <v>3</v>
      </c>
      <c r="W22" s="32">
        <v>1</v>
      </c>
      <c r="X22" s="32">
        <v>2</v>
      </c>
      <c r="Y22" s="37" t="s">
        <v>21</v>
      </c>
    </row>
    <row r="23" spans="1: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27"/>
      <c r="Y23" s="1"/>
    </row>
    <row r="24" spans="1:25">
      <c r="A24" s="1" t="s">
        <v>26</v>
      </c>
      <c r="B24" s="5">
        <v>1</v>
      </c>
      <c r="C24" s="3">
        <v>1</v>
      </c>
      <c r="D24" s="6">
        <f>C24/B24*(1)</f>
        <v>1</v>
      </c>
      <c r="E24" s="3">
        <v>4</v>
      </c>
      <c r="F24" s="3">
        <v>672</v>
      </c>
      <c r="G24" s="3">
        <v>1255</v>
      </c>
      <c r="H24" s="7">
        <f>F24/(G24/100)</f>
        <v>53.545816733067724</v>
      </c>
      <c r="I24" s="7">
        <f>(H24/100)*6</f>
        <v>3.2127490039840634</v>
      </c>
      <c r="J24" s="3">
        <v>0</v>
      </c>
      <c r="K24" s="6">
        <f>J24/E24*1</f>
        <v>0</v>
      </c>
      <c r="L24" s="3">
        <v>0</v>
      </c>
      <c r="M24" s="3">
        <v>37</v>
      </c>
      <c r="N24" s="7">
        <f>F24/M24</f>
        <v>18.162162162162161</v>
      </c>
      <c r="O24" s="3">
        <v>0</v>
      </c>
      <c r="P24" s="8" t="e">
        <f>G24/O24</f>
        <v>#DIV/0!</v>
      </c>
      <c r="Q24" s="3">
        <v>0</v>
      </c>
      <c r="R24" s="8">
        <v>9</v>
      </c>
      <c r="S24" s="6">
        <f>(R24/M24)*1</f>
        <v>0.24324324324324326</v>
      </c>
      <c r="T24" s="5">
        <v>2</v>
      </c>
      <c r="U24" s="5">
        <v>3</v>
      </c>
      <c r="V24" s="25">
        <v>0</v>
      </c>
      <c r="W24" s="5">
        <v>0</v>
      </c>
      <c r="X24" s="5">
        <v>0</v>
      </c>
      <c r="Y24" s="1" t="s">
        <v>26</v>
      </c>
    </row>
    <row r="25" spans="1:25">
      <c r="B25" s="5">
        <v>1</v>
      </c>
      <c r="C25" s="3">
        <v>0</v>
      </c>
      <c r="D25" s="6"/>
      <c r="E25" s="3">
        <v>4</v>
      </c>
      <c r="F25" s="3">
        <v>964</v>
      </c>
      <c r="G25" s="3">
        <v>1842</v>
      </c>
      <c r="H25" s="7">
        <f>F25/(G25/100)</f>
        <v>52.334419109663408</v>
      </c>
      <c r="I25" s="7">
        <f>(H25/100)*6</f>
        <v>3.1400651465798046</v>
      </c>
      <c r="J25" s="3">
        <v>1</v>
      </c>
      <c r="K25" s="6">
        <f>J25/E25*1</f>
        <v>0.25</v>
      </c>
      <c r="L25" s="3">
        <v>0</v>
      </c>
      <c r="M25" s="3">
        <v>33</v>
      </c>
      <c r="N25" s="7">
        <f>F25/M25</f>
        <v>29.212121212121211</v>
      </c>
      <c r="O25" s="3">
        <v>0</v>
      </c>
      <c r="P25" s="8" t="e">
        <f>G25/O25</f>
        <v>#DIV/0!</v>
      </c>
      <c r="Q25" s="3">
        <v>1</v>
      </c>
      <c r="R25" s="8">
        <v>5</v>
      </c>
      <c r="S25" s="6">
        <f>(R25/M25)*1</f>
        <v>0.15151515151515152</v>
      </c>
      <c r="T25" s="5">
        <v>5</v>
      </c>
      <c r="U25" s="5">
        <v>6</v>
      </c>
      <c r="V25" s="25">
        <v>1</v>
      </c>
      <c r="W25" s="25">
        <v>0</v>
      </c>
      <c r="X25" s="25">
        <v>1</v>
      </c>
    </row>
    <row r="26" spans="1:25">
      <c r="B26" s="5">
        <v>1</v>
      </c>
      <c r="C26" s="3">
        <v>1</v>
      </c>
      <c r="D26" s="6"/>
      <c r="E26" s="3">
        <v>3</v>
      </c>
      <c r="F26" s="3">
        <v>1171</v>
      </c>
      <c r="G26" s="3">
        <v>2358</v>
      </c>
      <c r="H26" s="7">
        <f>F26/(G26/100)</f>
        <v>49.660729431721805</v>
      </c>
      <c r="I26" s="7">
        <f>(H26/100)*6</f>
        <v>2.9796437659033082</v>
      </c>
      <c r="J26" s="3">
        <v>2</v>
      </c>
      <c r="K26" s="6">
        <f>J26/E26*1</f>
        <v>0.66666666666666663</v>
      </c>
      <c r="L26" s="3">
        <v>0</v>
      </c>
      <c r="M26" s="3">
        <v>31</v>
      </c>
      <c r="N26" s="7">
        <f>F26/M26</f>
        <v>37.774193548387096</v>
      </c>
      <c r="O26" s="3">
        <v>2</v>
      </c>
      <c r="P26" s="8">
        <f>G26/O26</f>
        <v>1179</v>
      </c>
      <c r="Q26" s="3">
        <v>3</v>
      </c>
      <c r="R26" s="8">
        <v>6</v>
      </c>
      <c r="S26" s="6">
        <f>(R26/M26)*1</f>
        <v>0.19354838709677419</v>
      </c>
      <c r="T26" s="5">
        <v>4</v>
      </c>
      <c r="U26" s="5">
        <v>6</v>
      </c>
      <c r="V26" s="25">
        <v>3</v>
      </c>
      <c r="W26" s="25">
        <v>2</v>
      </c>
      <c r="X26" s="25">
        <v>0</v>
      </c>
    </row>
    <row r="27" spans="1:25">
      <c r="B27" s="32">
        <f>SUM(B24:B26)</f>
        <v>3</v>
      </c>
      <c r="C27" s="33">
        <f>SUM(C24:C26)</f>
        <v>2</v>
      </c>
      <c r="D27" s="6">
        <f>C27/B27*(1)</f>
        <v>0.66666666666666663</v>
      </c>
      <c r="E27" s="33">
        <f t="shared" ref="E27:X27" si="20">SUM(E24:E26)</f>
        <v>11</v>
      </c>
      <c r="F27" s="33">
        <f t="shared" si="20"/>
        <v>2807</v>
      </c>
      <c r="G27" s="33">
        <f t="shared" si="20"/>
        <v>5455</v>
      </c>
      <c r="H27" s="35">
        <f t="shared" si="20"/>
        <v>155.54096527445296</v>
      </c>
      <c r="I27" s="35">
        <f t="shared" si="20"/>
        <v>9.3324579164671757</v>
      </c>
      <c r="J27" s="33">
        <f t="shared" si="20"/>
        <v>3</v>
      </c>
      <c r="K27" s="34">
        <f t="shared" si="20"/>
        <v>0.91666666666666663</v>
      </c>
      <c r="L27" s="33">
        <f t="shared" si="20"/>
        <v>0</v>
      </c>
      <c r="M27" s="33">
        <f t="shared" si="20"/>
        <v>101</v>
      </c>
      <c r="N27" s="35">
        <f t="shared" si="20"/>
        <v>85.148476922670469</v>
      </c>
      <c r="O27" s="33">
        <f t="shared" si="20"/>
        <v>2</v>
      </c>
      <c r="P27" s="36" t="e">
        <f t="shared" si="20"/>
        <v>#DIV/0!</v>
      </c>
      <c r="Q27" s="33">
        <f t="shared" si="20"/>
        <v>4</v>
      </c>
      <c r="R27" s="36">
        <f t="shared" si="20"/>
        <v>20</v>
      </c>
      <c r="S27" s="34">
        <f t="shared" si="20"/>
        <v>0.58830678185516905</v>
      </c>
      <c r="T27" s="32">
        <f t="shared" si="20"/>
        <v>11</v>
      </c>
      <c r="U27" s="32">
        <f t="shared" si="20"/>
        <v>15</v>
      </c>
      <c r="V27" s="32">
        <f t="shared" si="20"/>
        <v>4</v>
      </c>
      <c r="W27" s="32">
        <f t="shared" si="20"/>
        <v>2</v>
      </c>
      <c r="X27" s="32">
        <f t="shared" si="20"/>
        <v>1</v>
      </c>
    </row>
    <row r="28" spans="1:25">
      <c r="A28" s="1" t="s">
        <v>37</v>
      </c>
      <c r="B28" s="5">
        <v>1</v>
      </c>
      <c r="C28" s="3"/>
      <c r="D28" s="6">
        <f>C28/B28*(1)</f>
        <v>0</v>
      </c>
      <c r="E28" s="3">
        <v>4</v>
      </c>
      <c r="F28" s="3">
        <v>1191</v>
      </c>
      <c r="G28" s="3">
        <v>2143</v>
      </c>
      <c r="H28" s="7">
        <f>F28/(G28/100)</f>
        <v>55.57629491367242</v>
      </c>
      <c r="I28" s="7">
        <f>(H28/100)*6</f>
        <v>3.3345776948203452</v>
      </c>
      <c r="J28" s="3">
        <v>2</v>
      </c>
      <c r="K28" s="6">
        <f>J28/E28*1</f>
        <v>0.5</v>
      </c>
      <c r="L28" s="3">
        <v>0</v>
      </c>
      <c r="M28" s="3">
        <v>23</v>
      </c>
      <c r="N28" s="7">
        <f>F28/M28</f>
        <v>51.782608695652172</v>
      </c>
      <c r="O28" s="3">
        <v>3</v>
      </c>
      <c r="P28" s="8">
        <f>G28/O28</f>
        <v>714.33333333333337</v>
      </c>
      <c r="Q28" s="3">
        <v>1</v>
      </c>
      <c r="R28" s="8">
        <v>2</v>
      </c>
      <c r="S28" s="6">
        <f>(R28/M28)*1</f>
        <v>8.6956521739130432E-2</v>
      </c>
      <c r="T28" s="5">
        <v>5</v>
      </c>
      <c r="U28" s="5">
        <v>4</v>
      </c>
      <c r="V28" s="25">
        <v>5</v>
      </c>
      <c r="W28" s="5">
        <v>1</v>
      </c>
      <c r="X28" s="5">
        <v>2</v>
      </c>
      <c r="Y28" s="1" t="s">
        <v>37</v>
      </c>
    </row>
    <row r="29" spans="1:25">
      <c r="B29" s="5">
        <v>1</v>
      </c>
      <c r="C29" s="3"/>
      <c r="D29" s="6">
        <f>C29/B29*(1)</f>
        <v>0</v>
      </c>
      <c r="E29" s="3">
        <v>1</v>
      </c>
      <c r="F29" s="3">
        <v>169</v>
      </c>
      <c r="G29" s="3">
        <v>304</v>
      </c>
      <c r="H29" s="7">
        <f>F29/(G29/100)</f>
        <v>55.592105263157897</v>
      </c>
      <c r="I29" s="7">
        <f>(H29/100)*6</f>
        <v>3.3355263157894739</v>
      </c>
      <c r="J29" s="3">
        <v>0</v>
      </c>
      <c r="K29" s="6">
        <f>J29/E29*1</f>
        <v>0</v>
      </c>
      <c r="L29" s="3">
        <v>0</v>
      </c>
      <c r="M29" s="3">
        <v>2</v>
      </c>
      <c r="N29" s="7">
        <f>F29/M29</f>
        <v>84.5</v>
      </c>
      <c r="O29" s="3">
        <v>0</v>
      </c>
      <c r="P29" s="8" t="e">
        <f>G29/O29</f>
        <v>#DIV/0!</v>
      </c>
      <c r="Q29" s="3">
        <v>0</v>
      </c>
      <c r="R29" s="8">
        <v>0</v>
      </c>
      <c r="S29" s="6">
        <f>(R29/M29)*1</f>
        <v>0</v>
      </c>
      <c r="T29" s="5">
        <v>1</v>
      </c>
      <c r="U29" s="5">
        <v>1</v>
      </c>
      <c r="V29" s="25">
        <v>0</v>
      </c>
      <c r="W29" s="5">
        <v>0</v>
      </c>
      <c r="X29" s="5">
        <v>0</v>
      </c>
    </row>
    <row r="30" spans="1:25">
      <c r="B30" s="32">
        <f>SUM(B28:B29)</f>
        <v>2</v>
      </c>
      <c r="C30" s="33"/>
      <c r="D30" s="34">
        <f t="shared" ref="D30:X30" si="21">SUM(D28:D29)</f>
        <v>0</v>
      </c>
      <c r="E30" s="33">
        <f t="shared" si="21"/>
        <v>5</v>
      </c>
      <c r="F30" s="33">
        <f t="shared" si="21"/>
        <v>1360</v>
      </c>
      <c r="G30" s="33">
        <f t="shared" si="21"/>
        <v>2447</v>
      </c>
      <c r="H30" s="35">
        <f t="shared" si="21"/>
        <v>111.16840017683032</v>
      </c>
      <c r="I30" s="35">
        <f t="shared" si="21"/>
        <v>6.6701040106098191</v>
      </c>
      <c r="J30" s="33">
        <f t="shared" si="21"/>
        <v>2</v>
      </c>
      <c r="K30" s="34">
        <f t="shared" si="21"/>
        <v>0.5</v>
      </c>
      <c r="L30" s="33">
        <f t="shared" si="21"/>
        <v>0</v>
      </c>
      <c r="M30" s="33">
        <f t="shared" si="21"/>
        <v>25</v>
      </c>
      <c r="N30" s="35">
        <f t="shared" si="21"/>
        <v>136.28260869565219</v>
      </c>
      <c r="O30" s="33">
        <f t="shared" si="21"/>
        <v>3</v>
      </c>
      <c r="P30" s="36" t="e">
        <f t="shared" si="21"/>
        <v>#DIV/0!</v>
      </c>
      <c r="Q30" s="33">
        <f t="shared" si="21"/>
        <v>1</v>
      </c>
      <c r="R30" s="36">
        <f t="shared" si="21"/>
        <v>2</v>
      </c>
      <c r="S30" s="34">
        <f t="shared" si="21"/>
        <v>8.6956521739130432E-2</v>
      </c>
      <c r="T30" s="32">
        <f t="shared" si="21"/>
        <v>6</v>
      </c>
      <c r="U30" s="32">
        <f t="shared" si="21"/>
        <v>5</v>
      </c>
      <c r="V30" s="32">
        <f t="shared" si="21"/>
        <v>5</v>
      </c>
      <c r="W30" s="32">
        <f t="shared" si="21"/>
        <v>1</v>
      </c>
      <c r="X30" s="32">
        <f t="shared" si="21"/>
        <v>2</v>
      </c>
    </row>
    <row r="31" spans="1:25">
      <c r="B31" s="5"/>
      <c r="C31" s="3"/>
      <c r="D31" s="6" t="e">
        <f>C31/B31*(1)</f>
        <v>#DIV/0!</v>
      </c>
      <c r="E31" s="3"/>
      <c r="F31" s="3"/>
      <c r="G31" s="3"/>
      <c r="H31" s="7" t="e">
        <f>F31/(G31/100)</f>
        <v>#DIV/0!</v>
      </c>
      <c r="I31" s="7" t="e">
        <f>(H31/100)*6</f>
        <v>#DIV/0!</v>
      </c>
      <c r="J31" s="3"/>
      <c r="K31" s="6" t="e">
        <f>J31/E31*1</f>
        <v>#DIV/0!</v>
      </c>
      <c r="L31" s="3"/>
      <c r="M31" s="3"/>
      <c r="N31" s="7" t="e">
        <f>F31/M31</f>
        <v>#DIV/0!</v>
      </c>
      <c r="O31" s="3"/>
      <c r="P31" s="8" t="e">
        <f>G31/O31</f>
        <v>#DIV/0!</v>
      </c>
      <c r="Q31" s="3"/>
      <c r="R31" s="8"/>
      <c r="S31" s="6" t="e">
        <f>(R31/M31)*1</f>
        <v>#DIV/0!</v>
      </c>
      <c r="T31" s="5"/>
      <c r="U31" s="5"/>
      <c r="V31" s="25"/>
    </row>
    <row r="32" spans="1:25">
      <c r="A32" t="s">
        <v>35</v>
      </c>
      <c r="B32" s="32">
        <v>1</v>
      </c>
      <c r="C32" s="33">
        <v>0</v>
      </c>
      <c r="D32" s="34">
        <f>C32/B32*(1)</f>
        <v>0</v>
      </c>
      <c r="E32" s="33">
        <v>4</v>
      </c>
      <c r="F32" s="33">
        <v>1224</v>
      </c>
      <c r="G32" s="33">
        <v>2277</v>
      </c>
      <c r="H32" s="35">
        <f>F32/(G32/100)</f>
        <v>53.754940711462453</v>
      </c>
      <c r="I32" s="35">
        <f>(H32/100)*6</f>
        <v>3.2252964426877471</v>
      </c>
      <c r="J32" s="33">
        <v>2</v>
      </c>
      <c r="K32" s="34">
        <f>J32/E32*1</f>
        <v>0.5</v>
      </c>
      <c r="L32" s="33">
        <v>0</v>
      </c>
      <c r="M32" s="33">
        <v>36</v>
      </c>
      <c r="N32" s="35">
        <f>F32/M32</f>
        <v>34</v>
      </c>
      <c r="O32" s="33">
        <v>2</v>
      </c>
      <c r="P32" s="36">
        <f>G32/O32</f>
        <v>1138.5</v>
      </c>
      <c r="Q32" s="33">
        <v>0</v>
      </c>
      <c r="R32" s="36">
        <v>4</v>
      </c>
      <c r="S32" s="34">
        <f>(R32/M32)*1</f>
        <v>0.1111111111111111</v>
      </c>
      <c r="T32" s="32">
        <v>6</v>
      </c>
      <c r="U32" s="32">
        <v>3</v>
      </c>
      <c r="V32" s="32">
        <v>2</v>
      </c>
      <c r="W32" s="32">
        <v>1</v>
      </c>
      <c r="X32" s="32">
        <v>0</v>
      </c>
      <c r="Y32" t="s">
        <v>35</v>
      </c>
    </row>
    <row r="33" spans="1:26">
      <c r="B33" s="5"/>
      <c r="C33" s="3"/>
      <c r="D33" s="6" t="e">
        <f>C33/B33*(1)</f>
        <v>#DIV/0!</v>
      </c>
      <c r="E33" s="3"/>
      <c r="F33" s="3"/>
      <c r="G33" s="3"/>
      <c r="H33" s="7" t="e">
        <f>F33/(G33/100)</f>
        <v>#DIV/0!</v>
      </c>
      <c r="I33" s="7" t="e">
        <f>(H33/100)*6</f>
        <v>#DIV/0!</v>
      </c>
      <c r="J33" s="3"/>
      <c r="K33" s="6" t="e">
        <f>J33/E33*1</f>
        <v>#DIV/0!</v>
      </c>
      <c r="L33" s="3"/>
      <c r="M33" s="3"/>
      <c r="N33" s="7" t="e">
        <f>F33/M33</f>
        <v>#DIV/0!</v>
      </c>
      <c r="O33" s="3"/>
      <c r="P33" s="8" t="e">
        <f>G33/O33</f>
        <v>#DIV/0!</v>
      </c>
      <c r="Q33" s="3"/>
      <c r="R33" s="8"/>
      <c r="S33" s="6" t="e">
        <f>(R33/M33)*1</f>
        <v>#DIV/0!</v>
      </c>
      <c r="T33" s="5"/>
      <c r="U33" s="5"/>
      <c r="V33" s="25"/>
    </row>
    <row r="34" spans="1:26">
      <c r="A34" s="1"/>
      <c r="B34" s="5"/>
      <c r="C34" s="3"/>
      <c r="D34" s="6"/>
      <c r="E34" s="3"/>
      <c r="F34" s="3"/>
      <c r="G34" s="3"/>
      <c r="H34" s="7"/>
      <c r="I34" s="7"/>
      <c r="J34" s="3"/>
      <c r="K34" s="6"/>
      <c r="L34" s="3"/>
      <c r="M34" s="3"/>
      <c r="N34" s="7"/>
      <c r="O34" s="3"/>
      <c r="P34" s="8"/>
      <c r="Q34" s="3"/>
      <c r="R34" s="8"/>
      <c r="S34" s="6"/>
      <c r="T34" s="5"/>
      <c r="U34" s="5"/>
      <c r="V34" s="25"/>
      <c r="Y34" s="1"/>
    </row>
    <row r="35" spans="1:26">
      <c r="A35" t="s">
        <v>36</v>
      </c>
      <c r="B35" s="32">
        <v>1</v>
      </c>
      <c r="C35" s="33">
        <v>1</v>
      </c>
      <c r="D35" s="34">
        <f>C35/B35*(1)</f>
        <v>1</v>
      </c>
      <c r="E35" s="33">
        <v>4</v>
      </c>
      <c r="F35" s="33">
        <v>1137</v>
      </c>
      <c r="G35" s="33">
        <v>1766</v>
      </c>
      <c r="H35" s="35">
        <f>F35/(G35/100)</f>
        <v>64.382785956964895</v>
      </c>
      <c r="I35" s="35">
        <f>(H35/100)*6</f>
        <v>3.8629671574178936</v>
      </c>
      <c r="J35" s="33">
        <v>2</v>
      </c>
      <c r="K35" s="34">
        <f>J35/E35*1</f>
        <v>0.5</v>
      </c>
      <c r="L35" s="33">
        <v>0</v>
      </c>
      <c r="M35" s="33">
        <v>32</v>
      </c>
      <c r="N35" s="35">
        <f>F35/M35</f>
        <v>35.53125</v>
      </c>
      <c r="O35" s="33">
        <v>2</v>
      </c>
      <c r="P35" s="36">
        <f>G35/O35</f>
        <v>883</v>
      </c>
      <c r="Q35" s="33">
        <v>1</v>
      </c>
      <c r="R35" s="36">
        <v>3</v>
      </c>
      <c r="S35" s="34">
        <f>(R35/M35)*1</f>
        <v>9.375E-2</v>
      </c>
      <c r="T35" s="32">
        <v>7</v>
      </c>
      <c r="U35" s="32">
        <v>8</v>
      </c>
      <c r="V35" s="32">
        <v>1</v>
      </c>
      <c r="W35" s="32">
        <v>1</v>
      </c>
      <c r="X35" s="32">
        <v>0</v>
      </c>
      <c r="Y35" t="s">
        <v>36</v>
      </c>
    </row>
    <row r="36" spans="1:26">
      <c r="B36" s="15"/>
      <c r="C36" s="15"/>
      <c r="D36" s="16"/>
      <c r="E36" s="15"/>
      <c r="F36" s="15"/>
      <c r="G36" s="15"/>
      <c r="H36" s="17"/>
      <c r="I36" s="17"/>
      <c r="J36" s="15"/>
      <c r="K36" s="16"/>
      <c r="L36" s="15"/>
      <c r="M36" s="15"/>
      <c r="N36" s="17"/>
      <c r="O36" s="15"/>
      <c r="P36" s="18"/>
      <c r="Q36" s="15"/>
      <c r="R36" s="18"/>
      <c r="S36" s="16"/>
      <c r="T36" s="15"/>
      <c r="U36" s="15"/>
      <c r="V36" s="28"/>
    </row>
    <row r="37" spans="1:26">
      <c r="A37" s="1" t="s">
        <v>39</v>
      </c>
      <c r="B37" s="32">
        <v>1</v>
      </c>
      <c r="C37" s="33">
        <v>1</v>
      </c>
      <c r="D37" s="34">
        <f>C37/B37*(1)</f>
        <v>1</v>
      </c>
      <c r="E37" s="33">
        <v>4</v>
      </c>
      <c r="F37" s="33">
        <v>1230</v>
      </c>
      <c r="G37" s="33">
        <v>2074</v>
      </c>
      <c r="H37" s="35">
        <f t="shared" ref="H37:H45" si="22">F37/(G37/100)</f>
        <v>59.305689488910325</v>
      </c>
      <c r="I37" s="35">
        <f t="shared" ref="I37:I45" si="23">(H37/100)*6</f>
        <v>3.5583413693346198</v>
      </c>
      <c r="J37" s="33">
        <v>2</v>
      </c>
      <c r="K37" s="34">
        <f t="shared" ref="K37:K45" si="24">J37/E37*1</f>
        <v>0.5</v>
      </c>
      <c r="L37" s="33">
        <v>0</v>
      </c>
      <c r="M37" s="33">
        <v>27</v>
      </c>
      <c r="N37" s="35">
        <f t="shared" ref="N37:N45" si="25">F37/M37</f>
        <v>45.555555555555557</v>
      </c>
      <c r="O37" s="33">
        <v>4</v>
      </c>
      <c r="P37" s="36">
        <f t="shared" ref="P37:P45" si="26">G37/O37</f>
        <v>518.5</v>
      </c>
      <c r="Q37" s="33">
        <v>0</v>
      </c>
      <c r="R37" s="36">
        <v>4</v>
      </c>
      <c r="S37" s="34">
        <f t="shared" ref="S37:S45" si="27">(R37/M37)*1</f>
        <v>0.14814814814814814</v>
      </c>
      <c r="T37" s="32">
        <v>4</v>
      </c>
      <c r="U37" s="32">
        <v>4</v>
      </c>
      <c r="V37" s="32">
        <v>6</v>
      </c>
      <c r="W37" s="32">
        <v>0</v>
      </c>
      <c r="X37" s="32">
        <v>2</v>
      </c>
      <c r="Y37" s="1"/>
    </row>
    <row r="38" spans="1:26">
      <c r="A38" s="1"/>
      <c r="B38" s="5"/>
      <c r="C38" s="3"/>
      <c r="D38" s="6" t="e">
        <f>C38/B38*(1)</f>
        <v>#DIV/0!</v>
      </c>
      <c r="E38" s="3"/>
      <c r="F38" s="3"/>
      <c r="G38" s="3"/>
      <c r="H38" s="7" t="e">
        <f t="shared" si="22"/>
        <v>#DIV/0!</v>
      </c>
      <c r="I38" s="7" t="e">
        <f t="shared" si="23"/>
        <v>#DIV/0!</v>
      </c>
      <c r="J38" s="3"/>
      <c r="K38" s="6" t="e">
        <f t="shared" si="24"/>
        <v>#DIV/0!</v>
      </c>
      <c r="L38" s="3"/>
      <c r="M38" s="3"/>
      <c r="N38" s="7" t="e">
        <f t="shared" si="25"/>
        <v>#DIV/0!</v>
      </c>
      <c r="O38" s="3"/>
      <c r="P38" s="8" t="e">
        <f t="shared" si="26"/>
        <v>#DIV/0!</v>
      </c>
      <c r="Q38" s="3"/>
      <c r="R38" s="8"/>
      <c r="S38" s="6" t="e">
        <f t="shared" si="27"/>
        <v>#DIV/0!</v>
      </c>
      <c r="T38" s="5"/>
      <c r="U38" s="5"/>
      <c r="V38" s="25"/>
      <c r="Y38" s="1"/>
    </row>
    <row r="39" spans="1:26">
      <c r="A39" s="1" t="s">
        <v>22</v>
      </c>
      <c r="B39" s="5">
        <v>1</v>
      </c>
      <c r="C39" s="5">
        <v>1</v>
      </c>
      <c r="D39" s="6">
        <f t="shared" ref="D39:D40" si="28">C39/B39*(1)</f>
        <v>1</v>
      </c>
      <c r="E39" s="5">
        <v>4</v>
      </c>
      <c r="F39" s="5">
        <v>1188</v>
      </c>
      <c r="G39" s="5">
        <v>2178</v>
      </c>
      <c r="H39" s="7">
        <f t="shared" si="22"/>
        <v>54.54545454545454</v>
      </c>
      <c r="I39" s="7">
        <f t="shared" si="23"/>
        <v>3.2727272727272725</v>
      </c>
      <c r="J39" s="3">
        <v>2</v>
      </c>
      <c r="K39" s="6">
        <f t="shared" si="24"/>
        <v>0.5</v>
      </c>
      <c r="L39" s="3">
        <v>0</v>
      </c>
      <c r="M39" s="3">
        <v>38</v>
      </c>
      <c r="N39" s="7">
        <f t="shared" si="25"/>
        <v>31.263157894736842</v>
      </c>
      <c r="O39" s="3">
        <v>2</v>
      </c>
      <c r="P39" s="8">
        <f t="shared" si="26"/>
        <v>1089</v>
      </c>
      <c r="Q39" s="3">
        <v>0</v>
      </c>
      <c r="R39" s="8">
        <v>8</v>
      </c>
      <c r="S39" s="6">
        <f t="shared" si="27"/>
        <v>0.21052631578947367</v>
      </c>
      <c r="T39" s="5">
        <v>5</v>
      </c>
      <c r="U39" s="5">
        <v>7</v>
      </c>
      <c r="V39" s="25">
        <v>3</v>
      </c>
      <c r="W39" s="5">
        <v>1</v>
      </c>
      <c r="X39" s="5">
        <v>1</v>
      </c>
      <c r="Y39" s="1" t="s">
        <v>22</v>
      </c>
    </row>
    <row r="40" spans="1:26">
      <c r="A40" s="1" t="s">
        <v>22</v>
      </c>
      <c r="B40" s="5">
        <v>1</v>
      </c>
      <c r="C40" s="5">
        <v>0</v>
      </c>
      <c r="D40" s="6">
        <f t="shared" si="28"/>
        <v>0</v>
      </c>
      <c r="E40" s="5">
        <v>3</v>
      </c>
      <c r="F40" s="5">
        <v>1022</v>
      </c>
      <c r="G40" s="5">
        <v>2126</v>
      </c>
      <c r="H40" s="7">
        <f t="shared" ref="H40" si="29">F40/(G40/100)</f>
        <v>48.071495766698021</v>
      </c>
      <c r="I40" s="7">
        <f t="shared" ref="I40" si="30">(H40/100)*6</f>
        <v>2.884289746001881</v>
      </c>
      <c r="J40" s="3">
        <v>2</v>
      </c>
      <c r="K40" s="6">
        <f t="shared" ref="K40" si="31">J40/E40*1</f>
        <v>0.66666666666666663</v>
      </c>
      <c r="L40" s="3">
        <v>0</v>
      </c>
      <c r="M40" s="3">
        <v>21</v>
      </c>
      <c r="N40" s="7">
        <f t="shared" ref="N40" si="32">F40/M40</f>
        <v>48.666666666666664</v>
      </c>
      <c r="O40" s="3">
        <v>1</v>
      </c>
      <c r="P40" s="8">
        <f t="shared" ref="P40" si="33">G40/O40</f>
        <v>2126</v>
      </c>
      <c r="Q40" s="3">
        <v>1</v>
      </c>
      <c r="R40" s="8">
        <v>4</v>
      </c>
      <c r="S40" s="6">
        <f t="shared" ref="S40" si="34">(R40/M40)*1</f>
        <v>0.19047619047619047</v>
      </c>
      <c r="T40" s="5">
        <v>8</v>
      </c>
      <c r="U40" s="5">
        <v>4</v>
      </c>
      <c r="V40" s="25">
        <v>3</v>
      </c>
      <c r="W40" s="5">
        <v>1</v>
      </c>
      <c r="X40" s="5">
        <v>1</v>
      </c>
      <c r="Y40" s="1"/>
    </row>
    <row r="41" spans="1:26">
      <c r="A41" s="1"/>
      <c r="B41" s="32">
        <v>1</v>
      </c>
      <c r="C41" s="33">
        <v>1</v>
      </c>
      <c r="D41" s="34">
        <f>C41/B41*(1)</f>
        <v>1</v>
      </c>
      <c r="E41" s="33">
        <v>4</v>
      </c>
      <c r="F41" s="33">
        <v>876</v>
      </c>
      <c r="G41" s="33">
        <v>1351</v>
      </c>
      <c r="H41" s="35">
        <f>F41/(G41/100)</f>
        <v>64.840858623242042</v>
      </c>
      <c r="I41" s="35">
        <f>(H41/100)*6</f>
        <v>3.8904515173945224</v>
      </c>
      <c r="J41" s="33">
        <v>1</v>
      </c>
      <c r="K41" s="34">
        <f>J41/E41*1</f>
        <v>0.25</v>
      </c>
      <c r="L41" s="33">
        <v>0</v>
      </c>
      <c r="M41" s="33">
        <v>31</v>
      </c>
      <c r="N41" s="35">
        <f>F41/M41</f>
        <v>28.258064516129032</v>
      </c>
      <c r="O41" s="33">
        <v>2</v>
      </c>
      <c r="P41" s="36">
        <f>G41/O41</f>
        <v>675.5</v>
      </c>
      <c r="Q41" s="33">
        <v>1</v>
      </c>
      <c r="R41" s="36">
        <v>7</v>
      </c>
      <c r="S41" s="34">
        <f>(R41/M41)*1</f>
        <v>0.22580645161290322</v>
      </c>
      <c r="T41" s="32">
        <v>3</v>
      </c>
      <c r="U41" s="32">
        <v>4</v>
      </c>
      <c r="V41" s="32">
        <v>1</v>
      </c>
      <c r="W41" s="32">
        <v>0</v>
      </c>
      <c r="X41" s="32">
        <v>0</v>
      </c>
      <c r="Y41" s="38" t="s">
        <v>33</v>
      </c>
    </row>
    <row r="42" spans="1:26">
      <c r="A42" t="s">
        <v>33</v>
      </c>
      <c r="B42">
        <f t="shared" ref="B42:X42" si="35">SUM(B39:B41)</f>
        <v>3</v>
      </c>
      <c r="C42">
        <f t="shared" si="35"/>
        <v>2</v>
      </c>
      <c r="D42" s="29">
        <f t="shared" si="35"/>
        <v>2</v>
      </c>
      <c r="E42">
        <f t="shared" si="35"/>
        <v>11</v>
      </c>
      <c r="F42">
        <f t="shared" si="35"/>
        <v>3086</v>
      </c>
      <c r="G42">
        <f t="shared" si="35"/>
        <v>5655</v>
      </c>
      <c r="H42" s="30">
        <f t="shared" si="35"/>
        <v>167.45780893539461</v>
      </c>
      <c r="I42" s="7">
        <f t="shared" si="35"/>
        <v>10.047468536123676</v>
      </c>
      <c r="J42">
        <f t="shared" si="35"/>
        <v>5</v>
      </c>
      <c r="K42" s="29">
        <f t="shared" si="35"/>
        <v>1.4166666666666665</v>
      </c>
      <c r="L42">
        <f t="shared" si="35"/>
        <v>0</v>
      </c>
      <c r="M42">
        <f t="shared" si="35"/>
        <v>90</v>
      </c>
      <c r="N42" s="30">
        <f t="shared" si="35"/>
        <v>108.18788907753253</v>
      </c>
      <c r="O42">
        <f t="shared" si="35"/>
        <v>5</v>
      </c>
      <c r="P42" s="31">
        <f t="shared" si="35"/>
        <v>3890.5</v>
      </c>
      <c r="Q42">
        <f t="shared" si="35"/>
        <v>2</v>
      </c>
      <c r="R42" s="31">
        <f t="shared" si="35"/>
        <v>19</v>
      </c>
      <c r="S42" s="29">
        <f t="shared" si="35"/>
        <v>0.62680895787856739</v>
      </c>
      <c r="T42">
        <f t="shared" si="35"/>
        <v>16</v>
      </c>
      <c r="U42">
        <f t="shared" si="35"/>
        <v>15</v>
      </c>
      <c r="V42">
        <f t="shared" si="35"/>
        <v>7</v>
      </c>
      <c r="W42">
        <f t="shared" si="35"/>
        <v>2</v>
      </c>
      <c r="X42">
        <f t="shared" si="35"/>
        <v>2</v>
      </c>
    </row>
    <row r="43" spans="1:26">
      <c r="A43" s="1"/>
      <c r="B43" s="5"/>
      <c r="C43" s="3"/>
      <c r="D43" s="6" t="e">
        <f>C43/B43*(1)</f>
        <v>#DIV/0!</v>
      </c>
      <c r="E43" s="3"/>
      <c r="F43" s="3"/>
      <c r="G43" s="3"/>
      <c r="H43" s="7" t="e">
        <f t="shared" si="22"/>
        <v>#DIV/0!</v>
      </c>
      <c r="I43" s="7" t="e">
        <f t="shared" si="23"/>
        <v>#DIV/0!</v>
      </c>
      <c r="J43" s="3"/>
      <c r="K43" s="6" t="e">
        <f t="shared" si="24"/>
        <v>#DIV/0!</v>
      </c>
      <c r="L43" s="3"/>
      <c r="M43" s="3"/>
      <c r="N43" s="7" t="e">
        <f t="shared" si="25"/>
        <v>#DIV/0!</v>
      </c>
      <c r="O43" s="3"/>
      <c r="P43" s="8" t="e">
        <f t="shared" si="26"/>
        <v>#DIV/0!</v>
      </c>
      <c r="Q43" s="3"/>
      <c r="R43" s="8"/>
      <c r="S43" s="6" t="e">
        <f t="shared" si="27"/>
        <v>#DIV/0!</v>
      </c>
      <c r="T43" s="5"/>
      <c r="U43" s="5"/>
      <c r="V43" s="25"/>
      <c r="Y43" s="1"/>
    </row>
    <row r="44" spans="1:26">
      <c r="A44" s="1" t="s">
        <v>38</v>
      </c>
      <c r="B44" s="5">
        <v>1</v>
      </c>
      <c r="C44" s="3"/>
      <c r="D44" s="6">
        <f>C44/B44*(1)</f>
        <v>0</v>
      </c>
      <c r="E44" s="3">
        <v>3</v>
      </c>
      <c r="F44" s="3">
        <v>879</v>
      </c>
      <c r="G44" s="3">
        <v>1728</v>
      </c>
      <c r="H44" s="7">
        <f t="shared" si="22"/>
        <v>50.86805555555555</v>
      </c>
      <c r="I44" s="7">
        <f t="shared" si="23"/>
        <v>3.052083333333333</v>
      </c>
      <c r="J44" s="3">
        <v>1</v>
      </c>
      <c r="K44" s="6">
        <f t="shared" si="24"/>
        <v>0.33333333333333331</v>
      </c>
      <c r="L44" s="3">
        <v>0</v>
      </c>
      <c r="M44" s="3">
        <v>29</v>
      </c>
      <c r="N44" s="7">
        <f t="shared" si="25"/>
        <v>30.310344827586206</v>
      </c>
      <c r="O44" s="3">
        <v>1</v>
      </c>
      <c r="P44" s="8">
        <f t="shared" si="26"/>
        <v>1728</v>
      </c>
      <c r="Q44" s="3">
        <v>0</v>
      </c>
      <c r="R44" s="8">
        <v>6</v>
      </c>
      <c r="S44" s="6">
        <f t="shared" si="27"/>
        <v>0.20689655172413793</v>
      </c>
      <c r="T44" s="5">
        <v>3</v>
      </c>
      <c r="U44" s="5">
        <v>2</v>
      </c>
      <c r="V44" s="25">
        <v>2</v>
      </c>
      <c r="W44" s="5">
        <v>0</v>
      </c>
      <c r="X44" s="5">
        <v>1</v>
      </c>
      <c r="Y44" s="1" t="s">
        <v>38</v>
      </c>
      <c r="Z44">
        <f>SUM(B44:Y44)</f>
        <v>4468.7707136015324</v>
      </c>
    </row>
    <row r="45" spans="1:26">
      <c r="A45" s="1"/>
      <c r="B45" s="5">
        <v>1</v>
      </c>
      <c r="C45" s="3">
        <v>1</v>
      </c>
      <c r="D45" s="6">
        <f>C45/B45*(1)</f>
        <v>1</v>
      </c>
      <c r="E45" s="3">
        <v>4</v>
      </c>
      <c r="F45" s="3">
        <v>1159</v>
      </c>
      <c r="G45" s="3">
        <v>1877</v>
      </c>
      <c r="H45" s="7">
        <f t="shared" si="22"/>
        <v>61.747469366009589</v>
      </c>
      <c r="I45" s="7">
        <f t="shared" si="23"/>
        <v>3.7048481619605753</v>
      </c>
      <c r="J45" s="3">
        <v>1</v>
      </c>
      <c r="K45" s="6">
        <f t="shared" si="24"/>
        <v>0.25</v>
      </c>
      <c r="L45" s="3">
        <v>0</v>
      </c>
      <c r="M45" s="3">
        <v>33</v>
      </c>
      <c r="N45" s="7">
        <f t="shared" si="25"/>
        <v>35.121212121212125</v>
      </c>
      <c r="O45" s="3">
        <v>1</v>
      </c>
      <c r="P45" s="8">
        <f t="shared" si="26"/>
        <v>1877</v>
      </c>
      <c r="Q45" s="3">
        <v>3</v>
      </c>
      <c r="R45" s="8">
        <v>5</v>
      </c>
      <c r="S45" s="6">
        <f t="shared" si="27"/>
        <v>0.15151515151515152</v>
      </c>
      <c r="T45" s="5">
        <v>8</v>
      </c>
      <c r="U45" s="5">
        <v>4</v>
      </c>
      <c r="V45" s="25">
        <v>2</v>
      </c>
      <c r="W45" s="5">
        <v>0</v>
      </c>
      <c r="X45" s="5">
        <v>0</v>
      </c>
      <c r="Y45" s="1"/>
      <c r="Z45">
        <f>SUM(B45:Y45)</f>
        <v>5077.9750448006971</v>
      </c>
    </row>
    <row r="46" spans="1:26">
      <c r="A46" s="1"/>
      <c r="B46" s="5">
        <v>1</v>
      </c>
      <c r="C46" s="3"/>
      <c r="D46" s="6"/>
      <c r="E46" s="3">
        <v>3</v>
      </c>
      <c r="F46" s="3">
        <v>1072</v>
      </c>
      <c r="G46" s="3">
        <v>2041</v>
      </c>
      <c r="H46" s="7">
        <f t="shared" ref="H46:H47" si="36">F46/(G46/100)</f>
        <v>52.52327290543851</v>
      </c>
      <c r="I46" s="7">
        <f t="shared" ref="I46:I47" si="37">(H46/100)*6</f>
        <v>3.1513963743263105</v>
      </c>
      <c r="J46" s="3">
        <v>2</v>
      </c>
      <c r="K46" s="6">
        <f t="shared" ref="K46:K47" si="38">J46/E46*1</f>
        <v>0.66666666666666663</v>
      </c>
      <c r="L46" s="3">
        <v>0</v>
      </c>
      <c r="M46" s="3">
        <v>24</v>
      </c>
      <c r="N46" s="7">
        <f t="shared" ref="N46:N47" si="39">F46/M46</f>
        <v>44.666666666666664</v>
      </c>
      <c r="O46" s="3">
        <v>4</v>
      </c>
      <c r="P46" s="8">
        <f t="shared" ref="P46:P47" si="40">G46/O46</f>
        <v>510.25</v>
      </c>
      <c r="Q46" s="3">
        <v>0</v>
      </c>
      <c r="R46" s="8">
        <v>2</v>
      </c>
      <c r="S46" s="6">
        <f t="shared" ref="S46:S47" si="41">(R46/M46)*1</f>
        <v>8.3333333333333329E-2</v>
      </c>
      <c r="T46" s="5">
        <v>2</v>
      </c>
      <c r="U46" s="5">
        <v>4</v>
      </c>
      <c r="V46" s="25">
        <v>2</v>
      </c>
      <c r="W46" s="5">
        <v>1</v>
      </c>
      <c r="X46" s="5">
        <v>1</v>
      </c>
      <c r="Y46" s="1"/>
      <c r="Z46">
        <f>SUM(B46:Y46)</f>
        <v>3770.3413359464316</v>
      </c>
    </row>
    <row r="47" spans="1:26">
      <c r="A47" s="1"/>
      <c r="B47" s="5">
        <v>1</v>
      </c>
      <c r="C47" s="3">
        <v>1</v>
      </c>
      <c r="D47" s="6">
        <f>C47/B47*(1)</f>
        <v>1</v>
      </c>
      <c r="E47" s="3">
        <v>4</v>
      </c>
      <c r="F47" s="3">
        <v>913</v>
      </c>
      <c r="G47" s="3">
        <v>1706</v>
      </c>
      <c r="H47" s="7">
        <f t="shared" si="36"/>
        <v>53.516998827667059</v>
      </c>
      <c r="I47" s="7">
        <f t="shared" si="37"/>
        <v>3.2110199296600239</v>
      </c>
      <c r="J47" s="3">
        <v>2</v>
      </c>
      <c r="K47" s="6">
        <f t="shared" si="38"/>
        <v>0.5</v>
      </c>
      <c r="L47" s="3">
        <v>0</v>
      </c>
      <c r="M47" s="3">
        <v>36</v>
      </c>
      <c r="N47" s="7">
        <f t="shared" si="39"/>
        <v>25.361111111111111</v>
      </c>
      <c r="O47" s="3">
        <v>1</v>
      </c>
      <c r="P47" s="8">
        <f t="shared" si="40"/>
        <v>1706</v>
      </c>
      <c r="Q47" s="3">
        <v>2</v>
      </c>
      <c r="R47" s="8">
        <v>5</v>
      </c>
      <c r="S47" s="6">
        <f t="shared" si="41"/>
        <v>0.1388888888888889</v>
      </c>
      <c r="T47" s="5">
        <v>7</v>
      </c>
      <c r="U47" s="5">
        <v>4</v>
      </c>
      <c r="V47" s="25">
        <v>3</v>
      </c>
      <c r="W47" s="5">
        <v>0</v>
      </c>
      <c r="X47" s="5">
        <v>0</v>
      </c>
      <c r="Y47" s="1"/>
      <c r="Z47">
        <f>SUM(B47:Y47)</f>
        <v>4474.7280187573269</v>
      </c>
    </row>
    <row r="48" spans="1:26">
      <c r="A48" s="1"/>
      <c r="B48" s="32">
        <f>SUM(B44:B47)</f>
        <v>4</v>
      </c>
      <c r="C48" s="33">
        <f>SUM(C44:C47)</f>
        <v>2</v>
      </c>
      <c r="D48" s="6">
        <f>C48/B48*(1)</f>
        <v>0.5</v>
      </c>
      <c r="E48" s="33">
        <f t="shared" ref="E48:X48" si="42">SUM(E44:E47)</f>
        <v>14</v>
      </c>
      <c r="F48" s="33">
        <f t="shared" si="42"/>
        <v>4023</v>
      </c>
      <c r="G48" s="33">
        <f t="shared" si="42"/>
        <v>7352</v>
      </c>
      <c r="H48" s="35">
        <f t="shared" si="42"/>
        <v>218.65579665467072</v>
      </c>
      <c r="I48" s="35">
        <f t="shared" si="42"/>
        <v>13.119347799280243</v>
      </c>
      <c r="J48" s="33">
        <f t="shared" si="42"/>
        <v>6</v>
      </c>
      <c r="K48" s="34">
        <f t="shared" si="42"/>
        <v>1.75</v>
      </c>
      <c r="L48" s="33">
        <f t="shared" si="42"/>
        <v>0</v>
      </c>
      <c r="M48" s="33">
        <f t="shared" si="42"/>
        <v>122</v>
      </c>
      <c r="N48" s="35">
        <f t="shared" si="42"/>
        <v>135.45933472657612</v>
      </c>
      <c r="O48" s="33">
        <f t="shared" si="42"/>
        <v>7</v>
      </c>
      <c r="P48" s="36">
        <f t="shared" si="42"/>
        <v>5821.25</v>
      </c>
      <c r="Q48" s="33">
        <f t="shared" si="42"/>
        <v>5</v>
      </c>
      <c r="R48" s="36">
        <f t="shared" si="42"/>
        <v>18</v>
      </c>
      <c r="S48" s="34">
        <f t="shared" si="42"/>
        <v>0.5806339254615116</v>
      </c>
      <c r="T48" s="32">
        <f t="shared" si="42"/>
        <v>20</v>
      </c>
      <c r="U48" s="32">
        <f t="shared" si="42"/>
        <v>14</v>
      </c>
      <c r="V48" s="32">
        <f t="shared" si="42"/>
        <v>9</v>
      </c>
      <c r="W48" s="32">
        <f t="shared" si="42"/>
        <v>1</v>
      </c>
      <c r="X48" s="32">
        <f t="shared" si="42"/>
        <v>2</v>
      </c>
      <c r="Y48" s="1"/>
      <c r="Z48" s="5">
        <f>SUM(B48:Y48)</f>
        <v>17790.315113105993</v>
      </c>
    </row>
    <row r="49" spans="1:25">
      <c r="A49" s="1"/>
      <c r="B49" s="5"/>
      <c r="C49" s="3"/>
      <c r="D49" s="6"/>
      <c r="E49" s="3"/>
      <c r="F49" s="3"/>
      <c r="G49" s="3"/>
      <c r="H49" s="7"/>
      <c r="I49" s="7"/>
      <c r="J49" s="3"/>
      <c r="K49" s="6"/>
      <c r="L49" s="3"/>
      <c r="M49" s="3"/>
      <c r="N49" s="7"/>
      <c r="O49" s="3"/>
      <c r="P49" s="8"/>
      <c r="Q49" s="3"/>
      <c r="R49" s="8"/>
      <c r="S49" s="6"/>
      <c r="T49" s="5"/>
      <c r="U49" s="5"/>
      <c r="V49" s="25"/>
      <c r="Y49" s="1"/>
    </row>
    <row r="50" spans="1:25">
      <c r="A50" s="1" t="s">
        <v>24</v>
      </c>
      <c r="B50" s="5">
        <v>1</v>
      </c>
      <c r="C50" s="3">
        <v>0</v>
      </c>
      <c r="D50" s="6">
        <f>C50/B50*(1)</f>
        <v>0</v>
      </c>
      <c r="E50" s="3">
        <v>4</v>
      </c>
      <c r="F50" s="3">
        <v>1190</v>
      </c>
      <c r="G50" s="3">
        <v>2177</v>
      </c>
      <c r="H50" s="7">
        <f>F50/(G50/100)</f>
        <v>54.662379421221864</v>
      </c>
      <c r="I50" s="7">
        <f>(H50/100)*6</f>
        <v>3.279742765273312</v>
      </c>
      <c r="J50" s="3">
        <v>3</v>
      </c>
      <c r="K50" s="6">
        <f>J50/E50*1</f>
        <v>0.75</v>
      </c>
      <c r="L50" s="3">
        <v>0</v>
      </c>
      <c r="M50" s="3">
        <v>30</v>
      </c>
      <c r="N50" s="7">
        <f>F50/M50</f>
        <v>39.666666666666664</v>
      </c>
      <c r="O50" s="3">
        <v>2</v>
      </c>
      <c r="P50" s="8">
        <f>G50/O50</f>
        <v>1088.5</v>
      </c>
      <c r="Q50" s="3">
        <v>1</v>
      </c>
      <c r="R50" s="8">
        <v>6</v>
      </c>
      <c r="S50" s="6">
        <f>(R50/M50)*1</f>
        <v>0.2</v>
      </c>
      <c r="T50" s="5">
        <v>9</v>
      </c>
      <c r="U50" s="5">
        <v>6</v>
      </c>
      <c r="V50" s="25">
        <v>2</v>
      </c>
      <c r="X50" s="5">
        <v>1</v>
      </c>
      <c r="Y50" s="1" t="s">
        <v>24</v>
      </c>
    </row>
    <row r="51" spans="1:25">
      <c r="A51" s="1"/>
      <c r="B51" s="5">
        <v>1</v>
      </c>
      <c r="C51" s="3">
        <v>1</v>
      </c>
      <c r="D51" s="6">
        <f>C51/B51*(1)</f>
        <v>1</v>
      </c>
      <c r="E51" s="3">
        <v>4</v>
      </c>
      <c r="F51" s="3">
        <v>771</v>
      </c>
      <c r="G51" s="3">
        <v>1458</v>
      </c>
      <c r="H51" s="7">
        <f>F51/(G51/100)</f>
        <v>52.880658436213992</v>
      </c>
      <c r="I51" s="7">
        <f>(H51/100)*6</f>
        <v>3.1728395061728394</v>
      </c>
      <c r="J51" s="3">
        <v>0</v>
      </c>
      <c r="K51" s="6"/>
      <c r="L51" s="3">
        <v>1</v>
      </c>
      <c r="M51" s="3">
        <v>33</v>
      </c>
      <c r="N51" s="7">
        <f>F51/M51</f>
        <v>23.363636363636363</v>
      </c>
      <c r="O51" s="3">
        <v>0</v>
      </c>
      <c r="P51" s="8" t="e">
        <f>G51/O51</f>
        <v>#DIV/0!</v>
      </c>
      <c r="Q51" s="3">
        <v>1</v>
      </c>
      <c r="R51" s="8">
        <v>4</v>
      </c>
      <c r="S51" s="6">
        <f>(R51/M51)*1</f>
        <v>0.12121212121212122</v>
      </c>
      <c r="T51" s="5">
        <v>4</v>
      </c>
      <c r="U51" s="5">
        <v>3</v>
      </c>
      <c r="V51" s="25">
        <v>1</v>
      </c>
      <c r="Y51" s="1"/>
    </row>
    <row r="52" spans="1:25">
      <c r="A52" s="1"/>
      <c r="B52" s="37">
        <f>SUM(B50:B51)</f>
        <v>2</v>
      </c>
      <c r="C52" s="37">
        <f>SUM(C50:C51)</f>
        <v>1</v>
      </c>
      <c r="D52" s="6">
        <f>C52/B52*(1)</f>
        <v>0.5</v>
      </c>
      <c r="E52" s="37">
        <f t="shared" ref="E52:V52" si="43">SUM(E50:E51)</f>
        <v>8</v>
      </c>
      <c r="F52" s="37">
        <f t="shared" si="43"/>
        <v>1961</v>
      </c>
      <c r="G52" s="37">
        <f t="shared" si="43"/>
        <v>3635</v>
      </c>
      <c r="H52" s="40">
        <f t="shared" si="43"/>
        <v>107.54303785743585</v>
      </c>
      <c r="I52" s="35">
        <f t="shared" si="43"/>
        <v>6.4525822714461514</v>
      </c>
      <c r="J52" s="37">
        <f t="shared" si="43"/>
        <v>3</v>
      </c>
      <c r="K52" s="39">
        <f t="shared" si="43"/>
        <v>0.75</v>
      </c>
      <c r="L52" s="37">
        <f t="shared" si="43"/>
        <v>1</v>
      </c>
      <c r="M52" s="37">
        <f t="shared" si="43"/>
        <v>63</v>
      </c>
      <c r="N52" s="40">
        <f t="shared" si="43"/>
        <v>63.030303030303031</v>
      </c>
      <c r="O52" s="37">
        <f t="shared" si="43"/>
        <v>2</v>
      </c>
      <c r="P52" s="41" t="e">
        <f t="shared" si="43"/>
        <v>#DIV/0!</v>
      </c>
      <c r="Q52" s="37">
        <f t="shared" si="43"/>
        <v>2</v>
      </c>
      <c r="R52" s="41">
        <f t="shared" si="43"/>
        <v>10</v>
      </c>
      <c r="S52" s="39">
        <f t="shared" si="43"/>
        <v>0.32121212121212123</v>
      </c>
      <c r="T52" s="37">
        <f t="shared" si="43"/>
        <v>13</v>
      </c>
      <c r="U52" s="37">
        <f t="shared" si="43"/>
        <v>9</v>
      </c>
      <c r="V52" s="37">
        <f t="shared" si="43"/>
        <v>3</v>
      </c>
      <c r="W52" s="38"/>
      <c r="X52" s="38">
        <f>SUM(X50:X51)</f>
        <v>1</v>
      </c>
      <c r="Y52" s="37"/>
    </row>
    <row r="53" spans="1:25">
      <c r="A53" s="1"/>
      <c r="B53" s="5"/>
      <c r="C53" s="3"/>
      <c r="D53" s="6" t="e">
        <f>C53/B53*(1)</f>
        <v>#DIV/0!</v>
      </c>
      <c r="E53" s="3"/>
      <c r="F53" s="3"/>
      <c r="G53" s="3"/>
      <c r="H53" s="7" t="e">
        <f>F53/(G53/100)</f>
        <v>#DIV/0!</v>
      </c>
      <c r="I53" s="7" t="e">
        <f>(H53/100)*6</f>
        <v>#DIV/0!</v>
      </c>
      <c r="J53" s="3"/>
      <c r="K53" s="6" t="e">
        <f>J53/E53*1</f>
        <v>#DIV/0!</v>
      </c>
      <c r="L53" s="3"/>
      <c r="M53" s="3"/>
      <c r="N53" s="7" t="e">
        <f>F53/M53</f>
        <v>#DIV/0!</v>
      </c>
      <c r="O53" s="3"/>
      <c r="P53" s="8" t="e">
        <f>G53/O53</f>
        <v>#DIV/0!</v>
      </c>
      <c r="Q53" s="3"/>
      <c r="R53" s="8"/>
      <c r="S53" s="6" t="e">
        <f>(R53/M53)*1</f>
        <v>#DIV/0!</v>
      </c>
      <c r="T53" s="5"/>
      <c r="U53" s="5"/>
      <c r="V53" s="25"/>
      <c r="Y53" s="1"/>
    </row>
    <row r="54" spans="1:25">
      <c r="A54" s="1"/>
      <c r="B54" s="5"/>
      <c r="C54" s="3"/>
      <c r="D54" s="6"/>
      <c r="E54" s="3"/>
      <c r="F54" s="3"/>
      <c r="G54" s="3"/>
      <c r="H54" s="7"/>
      <c r="I54" s="7"/>
      <c r="J54" s="3"/>
      <c r="K54" s="6"/>
      <c r="L54" s="3"/>
      <c r="M54" s="3"/>
      <c r="N54" s="7"/>
      <c r="O54" s="3"/>
      <c r="P54" s="8"/>
      <c r="Q54" s="3"/>
      <c r="R54" s="8"/>
      <c r="S54" s="6"/>
      <c r="T54" s="5"/>
      <c r="U54" s="5"/>
      <c r="V54" s="25"/>
      <c r="Y54" s="1"/>
    </row>
    <row r="55" spans="1:25">
      <c r="A55" s="1" t="s">
        <v>27</v>
      </c>
      <c r="B55" s="19">
        <f>SUM(B2:B54)</f>
        <v>56</v>
      </c>
      <c r="C55" s="19">
        <f>SUM(C2:C54)</f>
        <v>29</v>
      </c>
      <c r="D55" s="20">
        <f>C55/B55*(1)</f>
        <v>0.5178571428571429</v>
      </c>
      <c r="E55" s="19">
        <f>SUM(E2:E54)</f>
        <v>199</v>
      </c>
      <c r="F55" s="23">
        <f>SUM(F2:F54)</f>
        <v>57689</v>
      </c>
      <c r="G55" s="19">
        <f>SUM(G2:G54)</f>
        <v>103480</v>
      </c>
      <c r="H55" s="21">
        <f>F55/(G55/100)</f>
        <v>55.748936992655587</v>
      </c>
      <c r="I55" s="21">
        <f>(H55/100)*6</f>
        <v>3.3449362195593348</v>
      </c>
      <c r="J55" s="19">
        <f>SUM(J2:J54)</f>
        <v>93</v>
      </c>
      <c r="K55" s="20">
        <f>J55/E55*1</f>
        <v>0.46733668341708545</v>
      </c>
      <c r="L55" s="19">
        <f>SUM(L1:L13)</f>
        <v>0</v>
      </c>
      <c r="M55" s="19">
        <f>SUM(M2:M54)</f>
        <v>1587</v>
      </c>
      <c r="N55" s="21">
        <f>F55/M55</f>
        <v>36.350976685570259</v>
      </c>
      <c r="O55" s="19">
        <f>SUM(O2:O54)</f>
        <v>94</v>
      </c>
      <c r="P55" s="22">
        <f>G55/O55</f>
        <v>1100.8510638297873</v>
      </c>
      <c r="Q55" s="19">
        <f>SUM(Q2:Q54)</f>
        <v>39</v>
      </c>
      <c r="R55" s="22">
        <f>SUM(R2:R54)</f>
        <v>266</v>
      </c>
      <c r="S55" s="20">
        <f>(R55/M55)*1</f>
        <v>0.16761184625078765</v>
      </c>
      <c r="T55" s="23">
        <f>SUM(T2:T54)</f>
        <v>293</v>
      </c>
      <c r="U55" s="23">
        <f>SUM(U2:U54)</f>
        <v>276</v>
      </c>
      <c r="V55" s="23">
        <f>SUM(V2:V54)</f>
        <v>124</v>
      </c>
      <c r="W55" s="19">
        <f>SUM(W2:W54)</f>
        <v>31</v>
      </c>
      <c r="X55" s="19">
        <f>SUM(X2:X54)</f>
        <v>50</v>
      </c>
    </row>
    <row r="56" spans="1:25">
      <c r="A56" s="1"/>
      <c r="B56" s="3" t="s">
        <v>0</v>
      </c>
      <c r="C56" s="3" t="s">
        <v>1</v>
      </c>
      <c r="D56" s="3" t="s">
        <v>2</v>
      </c>
      <c r="E56" s="3" t="s">
        <v>3</v>
      </c>
      <c r="F56" s="3" t="s">
        <v>4</v>
      </c>
      <c r="G56" s="3" t="s">
        <v>5</v>
      </c>
      <c r="H56" s="3" t="s">
        <v>6</v>
      </c>
      <c r="I56" s="3" t="s">
        <v>7</v>
      </c>
      <c r="J56" s="3" t="s">
        <v>8</v>
      </c>
      <c r="K56" s="4">
        <v>3</v>
      </c>
      <c r="L56" s="3" t="s">
        <v>9</v>
      </c>
      <c r="M56" s="3" t="s">
        <v>10</v>
      </c>
      <c r="N56" s="3" t="s">
        <v>11</v>
      </c>
      <c r="O56" s="3" t="s">
        <v>28</v>
      </c>
      <c r="P56" s="4" t="s">
        <v>13</v>
      </c>
      <c r="Q56" s="3" t="s">
        <v>14</v>
      </c>
      <c r="R56" s="3" t="s">
        <v>15</v>
      </c>
      <c r="S56" s="3" t="s">
        <v>16</v>
      </c>
      <c r="T56" s="3">
        <v>50</v>
      </c>
      <c r="U56" s="24" t="s">
        <v>17</v>
      </c>
      <c r="V56" s="24" t="s">
        <v>18</v>
      </c>
      <c r="W56" s="3" t="s">
        <v>31</v>
      </c>
      <c r="X56" s="3" t="s">
        <v>32</v>
      </c>
    </row>
    <row r="58" spans="1:25">
      <c r="T58" s="60">
        <v>50</v>
      </c>
      <c r="U58" s="61" t="s">
        <v>17</v>
      </c>
      <c r="V58" s="61" t="s">
        <v>18</v>
      </c>
      <c r="W58" s="60" t="s">
        <v>31</v>
      </c>
      <c r="X58" s="60" t="s">
        <v>32</v>
      </c>
    </row>
    <row r="59" spans="1:25">
      <c r="A59" s="58" t="s">
        <v>19</v>
      </c>
      <c r="B59" s="51">
        <v>3</v>
      </c>
      <c r="C59" s="51">
        <v>1</v>
      </c>
      <c r="D59" s="45">
        <f t="shared" ref="D59:D73" si="44">C59/B59*(1)</f>
        <v>0.33333333333333331</v>
      </c>
      <c r="E59" s="51">
        <v>11</v>
      </c>
      <c r="F59" s="51">
        <v>3743</v>
      </c>
      <c r="G59" s="51">
        <v>6203</v>
      </c>
      <c r="H59" s="48">
        <f t="shared" ref="H59:H73" si="45">F59/(G59/100)</f>
        <v>60.341770111236499</v>
      </c>
      <c r="I59" s="48">
        <f t="shared" ref="I59:I73" si="46">(H59/100)*6</f>
        <v>3.6205062066741904</v>
      </c>
      <c r="J59" s="51">
        <v>7</v>
      </c>
      <c r="K59" s="45">
        <f t="shared" ref="K59:K73" si="47">J59/E59*1</f>
        <v>0.63636363636363635</v>
      </c>
      <c r="L59" s="51">
        <v>0</v>
      </c>
      <c r="M59" s="51">
        <v>84</v>
      </c>
      <c r="N59" s="48">
        <f t="shared" ref="N59:N73" si="48">F59/M59</f>
        <v>44.55952380952381</v>
      </c>
      <c r="O59" s="51">
        <v>8</v>
      </c>
      <c r="P59" s="49">
        <f t="shared" ref="P59:P73" si="49">G59/O59</f>
        <v>775.375</v>
      </c>
      <c r="Q59" s="51">
        <v>1</v>
      </c>
      <c r="R59" s="51">
        <v>18</v>
      </c>
      <c r="S59" s="59">
        <f t="shared" ref="S59:S73" si="50">(R59/M59)*1</f>
        <v>0.21428571428571427</v>
      </c>
      <c r="T59" s="51">
        <v>19</v>
      </c>
      <c r="U59" s="51">
        <v>21</v>
      </c>
      <c r="V59" s="51">
        <v>7</v>
      </c>
      <c r="W59" s="51">
        <v>2</v>
      </c>
      <c r="X59" s="51">
        <v>5</v>
      </c>
    </row>
    <row r="60" spans="1:25">
      <c r="A60" s="58" t="s">
        <v>40</v>
      </c>
      <c r="B60" s="51">
        <v>2</v>
      </c>
      <c r="C60" s="51">
        <v>0</v>
      </c>
      <c r="D60" s="45">
        <f t="shared" si="44"/>
        <v>0</v>
      </c>
      <c r="E60" s="51">
        <v>7</v>
      </c>
      <c r="F60" s="51">
        <v>1591</v>
      </c>
      <c r="G60" s="51">
        <v>2810</v>
      </c>
      <c r="H60" s="48">
        <f t="shared" si="45"/>
        <v>56.619217081850529</v>
      </c>
      <c r="I60" s="48">
        <f t="shared" si="46"/>
        <v>3.3971530249110318</v>
      </c>
      <c r="J60" s="51">
        <v>1</v>
      </c>
      <c r="K60" s="45">
        <f t="shared" si="47"/>
        <v>0.14285714285714285</v>
      </c>
      <c r="L60" s="51">
        <v>0</v>
      </c>
      <c r="M60" s="51">
        <v>58</v>
      </c>
      <c r="N60" s="48">
        <f t="shared" si="48"/>
        <v>27.431034482758619</v>
      </c>
      <c r="O60" s="51">
        <v>1</v>
      </c>
      <c r="P60" s="49">
        <f t="shared" si="49"/>
        <v>2810</v>
      </c>
      <c r="Q60" s="51">
        <v>2</v>
      </c>
      <c r="R60" s="51">
        <v>8</v>
      </c>
      <c r="S60" s="59">
        <f t="shared" si="50"/>
        <v>0.13793103448275862</v>
      </c>
      <c r="T60" s="51">
        <v>8</v>
      </c>
      <c r="U60" s="51">
        <v>9</v>
      </c>
      <c r="V60" s="51">
        <v>2</v>
      </c>
      <c r="W60" s="51">
        <v>1</v>
      </c>
      <c r="X60" s="51">
        <v>3</v>
      </c>
    </row>
    <row r="61" spans="1:25">
      <c r="A61" s="50" t="s">
        <v>41</v>
      </c>
      <c r="B61" s="51">
        <v>5</v>
      </c>
      <c r="C61" s="51">
        <v>3</v>
      </c>
      <c r="D61" s="45">
        <f t="shared" si="44"/>
        <v>0.6</v>
      </c>
      <c r="E61" s="51">
        <v>17</v>
      </c>
      <c r="F61" s="51">
        <v>5774</v>
      </c>
      <c r="G61" s="51">
        <v>9963</v>
      </c>
      <c r="H61" s="48">
        <f t="shared" si="45"/>
        <v>57.954431396165816</v>
      </c>
      <c r="I61" s="48">
        <f t="shared" si="46"/>
        <v>3.4772658837699488</v>
      </c>
      <c r="J61" s="51">
        <v>11</v>
      </c>
      <c r="K61" s="45">
        <f t="shared" si="47"/>
        <v>0.6470588235294118</v>
      </c>
      <c r="L61" s="51">
        <v>0</v>
      </c>
      <c r="M61" s="51">
        <v>128</v>
      </c>
      <c r="N61" s="48">
        <f t="shared" si="48"/>
        <v>45.109375</v>
      </c>
      <c r="O61" s="51">
        <v>11</v>
      </c>
      <c r="P61" s="49">
        <f t="shared" si="49"/>
        <v>905.72727272727275</v>
      </c>
      <c r="Q61" s="51">
        <v>1</v>
      </c>
      <c r="R61" s="51">
        <v>18</v>
      </c>
      <c r="S61" s="59">
        <f t="shared" si="50"/>
        <v>0.140625</v>
      </c>
      <c r="T61" s="51">
        <v>30</v>
      </c>
      <c r="U61" s="51">
        <v>29</v>
      </c>
      <c r="V61" s="51">
        <v>14</v>
      </c>
      <c r="W61" s="51">
        <v>5</v>
      </c>
      <c r="X61" s="51">
        <v>5</v>
      </c>
    </row>
    <row r="62" spans="1:25">
      <c r="A62" s="50" t="s">
        <v>23</v>
      </c>
      <c r="B62" s="51">
        <v>2</v>
      </c>
      <c r="C62" s="51">
        <v>2</v>
      </c>
      <c r="D62" s="45">
        <f t="shared" si="44"/>
        <v>1</v>
      </c>
      <c r="E62" s="51">
        <v>8</v>
      </c>
      <c r="F62" s="51">
        <v>2337</v>
      </c>
      <c r="G62" s="51">
        <v>4485</v>
      </c>
      <c r="H62" s="48">
        <f t="shared" si="45"/>
        <v>52.107023411371237</v>
      </c>
      <c r="I62" s="48">
        <f t="shared" si="46"/>
        <v>3.126421404682274</v>
      </c>
      <c r="J62" s="51">
        <v>5</v>
      </c>
      <c r="K62" s="45">
        <f t="shared" si="47"/>
        <v>0.625</v>
      </c>
      <c r="L62" s="51">
        <v>0</v>
      </c>
      <c r="M62" s="51">
        <v>65</v>
      </c>
      <c r="N62" s="48">
        <f t="shared" si="48"/>
        <v>35.95384615384615</v>
      </c>
      <c r="O62" s="51">
        <v>3</v>
      </c>
      <c r="P62" s="49">
        <f t="shared" si="49"/>
        <v>1495</v>
      </c>
      <c r="Q62" s="51">
        <v>0</v>
      </c>
      <c r="R62" s="51">
        <v>12</v>
      </c>
      <c r="S62" s="59">
        <f t="shared" si="50"/>
        <v>0.18461538461538463</v>
      </c>
      <c r="T62" s="51">
        <v>13</v>
      </c>
      <c r="U62" s="51">
        <v>13</v>
      </c>
      <c r="V62" s="51">
        <v>5</v>
      </c>
      <c r="W62" s="51">
        <v>0</v>
      </c>
      <c r="X62" s="51">
        <v>2</v>
      </c>
    </row>
    <row r="63" spans="1:25">
      <c r="A63" s="58" t="s">
        <v>42</v>
      </c>
      <c r="B63" s="51">
        <v>1</v>
      </c>
      <c r="C63" s="51">
        <v>1</v>
      </c>
      <c r="D63" s="45">
        <f t="shared" si="44"/>
        <v>1</v>
      </c>
      <c r="E63" s="51">
        <v>3</v>
      </c>
      <c r="F63" s="51">
        <v>734</v>
      </c>
      <c r="G63" s="51">
        <v>1353</v>
      </c>
      <c r="H63" s="48">
        <f t="shared" si="45"/>
        <v>54.249815225424982</v>
      </c>
      <c r="I63" s="48">
        <f t="shared" si="46"/>
        <v>3.2549889135254988</v>
      </c>
      <c r="J63" s="51">
        <v>1</v>
      </c>
      <c r="K63" s="45">
        <f t="shared" si="47"/>
        <v>0.33333333333333331</v>
      </c>
      <c r="L63" s="51">
        <v>1</v>
      </c>
      <c r="M63" s="51">
        <v>20</v>
      </c>
      <c r="N63" s="48">
        <f t="shared" si="48"/>
        <v>36.700000000000003</v>
      </c>
      <c r="O63" s="51">
        <v>2</v>
      </c>
      <c r="P63" s="49">
        <f t="shared" si="49"/>
        <v>676.5</v>
      </c>
      <c r="Q63" s="51">
        <v>2</v>
      </c>
      <c r="R63" s="51">
        <v>5</v>
      </c>
      <c r="S63" s="45">
        <f t="shared" si="50"/>
        <v>0.25</v>
      </c>
      <c r="T63" s="51">
        <v>4</v>
      </c>
      <c r="U63" s="51">
        <v>1</v>
      </c>
      <c r="V63" s="51">
        <v>3</v>
      </c>
      <c r="W63" s="51">
        <v>1</v>
      </c>
      <c r="X63" s="51">
        <v>2</v>
      </c>
    </row>
    <row r="64" spans="1:25">
      <c r="A64" s="58" t="s">
        <v>26</v>
      </c>
      <c r="B64" s="51">
        <v>3</v>
      </c>
      <c r="C64" s="51">
        <v>2</v>
      </c>
      <c r="D64" s="45">
        <f t="shared" si="44"/>
        <v>0.66666666666666663</v>
      </c>
      <c r="E64" s="51">
        <v>11</v>
      </c>
      <c r="F64" s="51">
        <v>2807</v>
      </c>
      <c r="G64" s="51">
        <v>5455</v>
      </c>
      <c r="H64" s="48">
        <f t="shared" si="45"/>
        <v>51.45737855178735</v>
      </c>
      <c r="I64" s="48">
        <f t="shared" si="46"/>
        <v>3.0874427131072411</v>
      </c>
      <c r="J64" s="51">
        <v>3</v>
      </c>
      <c r="K64" s="45">
        <f t="shared" si="47"/>
        <v>0.27272727272727271</v>
      </c>
      <c r="L64" s="51">
        <v>0</v>
      </c>
      <c r="M64" s="51">
        <v>101</v>
      </c>
      <c r="N64" s="48">
        <f t="shared" si="48"/>
        <v>27.792079207920793</v>
      </c>
      <c r="O64" s="51">
        <v>2</v>
      </c>
      <c r="P64" s="49">
        <f t="shared" si="49"/>
        <v>2727.5</v>
      </c>
      <c r="Q64" s="51">
        <v>4</v>
      </c>
      <c r="R64" s="51">
        <v>20</v>
      </c>
      <c r="S64" s="45">
        <f t="shared" si="50"/>
        <v>0.19801980198019803</v>
      </c>
      <c r="T64" s="51">
        <v>11</v>
      </c>
      <c r="U64" s="51">
        <v>15</v>
      </c>
      <c r="V64" s="51">
        <v>4</v>
      </c>
      <c r="W64" s="51">
        <v>2</v>
      </c>
      <c r="X64" s="51">
        <v>1</v>
      </c>
    </row>
    <row r="65" spans="1:25">
      <c r="A65" s="50" t="s">
        <v>43</v>
      </c>
      <c r="B65" s="46">
        <v>2</v>
      </c>
      <c r="C65" s="46"/>
      <c r="D65" s="45">
        <f t="shared" si="44"/>
        <v>0</v>
      </c>
      <c r="E65" s="46">
        <v>5</v>
      </c>
      <c r="F65" s="46">
        <v>1360</v>
      </c>
      <c r="G65" s="46">
        <v>2447</v>
      </c>
      <c r="H65" s="48">
        <f t="shared" si="45"/>
        <v>55.578259092766658</v>
      </c>
      <c r="I65" s="48">
        <f t="shared" si="46"/>
        <v>3.3346955455659995</v>
      </c>
      <c r="J65" s="46">
        <v>2</v>
      </c>
      <c r="K65" s="45">
        <f t="shared" si="47"/>
        <v>0.4</v>
      </c>
      <c r="L65" s="46">
        <v>0</v>
      </c>
      <c r="M65" s="46">
        <v>25</v>
      </c>
      <c r="N65" s="48">
        <f t="shared" si="48"/>
        <v>54.4</v>
      </c>
      <c r="O65" s="46">
        <v>3</v>
      </c>
      <c r="P65" s="49">
        <f t="shared" si="49"/>
        <v>815.66666666666663</v>
      </c>
      <c r="Q65" s="46">
        <v>1</v>
      </c>
      <c r="R65" s="46">
        <v>2</v>
      </c>
      <c r="S65" s="45">
        <f t="shared" si="50"/>
        <v>0.08</v>
      </c>
      <c r="T65" s="46">
        <v>6</v>
      </c>
      <c r="U65" s="46">
        <v>5</v>
      </c>
      <c r="V65" s="46">
        <v>5</v>
      </c>
      <c r="W65" s="46">
        <v>1</v>
      </c>
      <c r="X65" s="46">
        <v>2</v>
      </c>
      <c r="Y65" s="26"/>
    </row>
    <row r="66" spans="1:25">
      <c r="A66" s="50" t="s">
        <v>44</v>
      </c>
      <c r="B66" s="46">
        <v>1</v>
      </c>
      <c r="C66" s="46">
        <v>0</v>
      </c>
      <c r="D66" s="45">
        <f t="shared" si="44"/>
        <v>0</v>
      </c>
      <c r="E66" s="46">
        <v>4</v>
      </c>
      <c r="F66" s="46">
        <v>1224</v>
      </c>
      <c r="G66" s="46">
        <v>2277</v>
      </c>
      <c r="H66" s="48">
        <f t="shared" si="45"/>
        <v>53.754940711462453</v>
      </c>
      <c r="I66" s="48">
        <f t="shared" si="46"/>
        <v>3.2252964426877471</v>
      </c>
      <c r="J66" s="46">
        <v>2</v>
      </c>
      <c r="K66" s="45">
        <f t="shared" si="47"/>
        <v>0.5</v>
      </c>
      <c r="L66" s="46">
        <v>0</v>
      </c>
      <c r="M66" s="46">
        <v>36</v>
      </c>
      <c r="N66" s="48">
        <f t="shared" si="48"/>
        <v>34</v>
      </c>
      <c r="O66" s="46">
        <v>2</v>
      </c>
      <c r="P66" s="49">
        <f t="shared" si="49"/>
        <v>1138.5</v>
      </c>
      <c r="Q66" s="46">
        <v>0</v>
      </c>
      <c r="R66" s="47">
        <v>4</v>
      </c>
      <c r="S66" s="45">
        <f t="shared" si="50"/>
        <v>0.1111111111111111</v>
      </c>
      <c r="T66" s="46">
        <v>6</v>
      </c>
      <c r="U66" s="46">
        <v>3</v>
      </c>
      <c r="V66" s="46">
        <v>2</v>
      </c>
      <c r="W66" s="46">
        <v>1</v>
      </c>
      <c r="X66" s="46">
        <v>0</v>
      </c>
      <c r="Y66" s="26"/>
    </row>
    <row r="67" spans="1:25">
      <c r="A67" s="52" t="s">
        <v>45</v>
      </c>
      <c r="B67" s="46">
        <v>1</v>
      </c>
      <c r="C67" s="46">
        <v>1</v>
      </c>
      <c r="D67" s="45">
        <f t="shared" si="44"/>
        <v>1</v>
      </c>
      <c r="E67" s="46">
        <v>4</v>
      </c>
      <c r="F67" s="46">
        <v>1137</v>
      </c>
      <c r="G67" s="46">
        <v>1766</v>
      </c>
      <c r="H67" s="48">
        <f t="shared" si="45"/>
        <v>64.382785956964895</v>
      </c>
      <c r="I67" s="48">
        <f t="shared" si="46"/>
        <v>3.8629671574178936</v>
      </c>
      <c r="J67" s="46">
        <v>2</v>
      </c>
      <c r="K67" s="45">
        <f t="shared" si="47"/>
        <v>0.5</v>
      </c>
      <c r="L67" s="46">
        <v>0</v>
      </c>
      <c r="M67" s="46">
        <v>32</v>
      </c>
      <c r="N67" s="48">
        <f t="shared" si="48"/>
        <v>35.53125</v>
      </c>
      <c r="O67" s="46">
        <v>2</v>
      </c>
      <c r="P67" s="49">
        <f t="shared" si="49"/>
        <v>883</v>
      </c>
      <c r="Q67" s="46">
        <v>1</v>
      </c>
      <c r="R67" s="47">
        <v>3</v>
      </c>
      <c r="S67" s="45">
        <f t="shared" si="50"/>
        <v>9.375E-2</v>
      </c>
      <c r="T67" s="46">
        <v>7</v>
      </c>
      <c r="U67" s="46">
        <v>8</v>
      </c>
      <c r="V67" s="46">
        <v>1</v>
      </c>
      <c r="W67" s="46">
        <v>1</v>
      </c>
      <c r="X67" s="46">
        <v>0</v>
      </c>
      <c r="Y67" s="26"/>
    </row>
    <row r="68" spans="1:25">
      <c r="A68" s="52" t="s">
        <v>39</v>
      </c>
      <c r="B68" s="46">
        <v>1</v>
      </c>
      <c r="C68" s="46">
        <v>1</v>
      </c>
      <c r="D68" s="45">
        <f t="shared" si="44"/>
        <v>1</v>
      </c>
      <c r="E68" s="46">
        <v>4</v>
      </c>
      <c r="F68" s="46">
        <v>1230</v>
      </c>
      <c r="G68" s="46">
        <v>2074</v>
      </c>
      <c r="H68" s="48">
        <f t="shared" si="45"/>
        <v>59.305689488910325</v>
      </c>
      <c r="I68" s="48">
        <f t="shared" si="46"/>
        <v>3.5583413693346198</v>
      </c>
      <c r="J68" s="46">
        <v>2</v>
      </c>
      <c r="K68" s="45">
        <f t="shared" si="47"/>
        <v>0.5</v>
      </c>
      <c r="L68" s="46">
        <v>0</v>
      </c>
      <c r="M68" s="46">
        <v>27</v>
      </c>
      <c r="N68" s="48">
        <f t="shared" si="48"/>
        <v>45.555555555555557</v>
      </c>
      <c r="O68" s="46">
        <v>4</v>
      </c>
      <c r="P68" s="49">
        <f t="shared" si="49"/>
        <v>518.5</v>
      </c>
      <c r="Q68" s="46">
        <v>0</v>
      </c>
      <c r="R68" s="46">
        <v>4</v>
      </c>
      <c r="S68" s="45">
        <f t="shared" si="50"/>
        <v>0.14814814814814814</v>
      </c>
      <c r="T68" s="46">
        <v>4</v>
      </c>
      <c r="U68" s="46">
        <v>4</v>
      </c>
      <c r="V68" s="46">
        <v>6</v>
      </c>
      <c r="W68" s="46">
        <v>0</v>
      </c>
      <c r="X68" s="46">
        <v>2</v>
      </c>
      <c r="Y68" s="26"/>
    </row>
    <row r="69" spans="1:25">
      <c r="A69" s="52" t="s">
        <v>46</v>
      </c>
      <c r="B69" s="46">
        <v>3</v>
      </c>
      <c r="C69" s="46">
        <v>2</v>
      </c>
      <c r="D69" s="45">
        <v>2</v>
      </c>
      <c r="E69" s="46">
        <v>11</v>
      </c>
      <c r="F69" s="46">
        <v>3086</v>
      </c>
      <c r="G69" s="46">
        <v>5655</v>
      </c>
      <c r="H69" s="48">
        <v>167.45780893539461</v>
      </c>
      <c r="I69" s="48">
        <v>10.047468536123676</v>
      </c>
      <c r="J69" s="46">
        <v>5</v>
      </c>
      <c r="K69" s="45">
        <v>1.4166666666666665</v>
      </c>
      <c r="L69" s="46">
        <v>0</v>
      </c>
      <c r="M69" s="46">
        <v>90</v>
      </c>
      <c r="N69" s="48">
        <v>108.18788907753253</v>
      </c>
      <c r="O69" s="46">
        <v>5</v>
      </c>
      <c r="P69" s="49">
        <v>3890.5</v>
      </c>
      <c r="Q69" s="46">
        <v>2</v>
      </c>
      <c r="R69" s="46">
        <v>19</v>
      </c>
      <c r="S69" s="45">
        <v>0.62680895787856739</v>
      </c>
      <c r="T69" s="46">
        <v>16</v>
      </c>
      <c r="U69" s="46">
        <v>15</v>
      </c>
      <c r="V69" s="46">
        <v>7</v>
      </c>
      <c r="W69" s="46">
        <v>2</v>
      </c>
      <c r="X69" s="46">
        <v>2</v>
      </c>
      <c r="Y69" s="26"/>
    </row>
    <row r="70" spans="1:25">
      <c r="A70" s="52" t="s">
        <v>47</v>
      </c>
      <c r="B70" s="46">
        <v>1</v>
      </c>
      <c r="C70" s="46">
        <v>1</v>
      </c>
      <c r="D70" s="45">
        <f t="shared" si="44"/>
        <v>1</v>
      </c>
      <c r="E70" s="46">
        <v>4</v>
      </c>
      <c r="F70" s="46">
        <v>876</v>
      </c>
      <c r="G70" s="46">
        <v>1351</v>
      </c>
      <c r="H70" s="48">
        <f t="shared" si="45"/>
        <v>64.840858623242042</v>
      </c>
      <c r="I70" s="48">
        <f t="shared" si="46"/>
        <v>3.8904515173945224</v>
      </c>
      <c r="J70" s="46">
        <v>1</v>
      </c>
      <c r="K70" s="45">
        <f t="shared" si="47"/>
        <v>0.25</v>
      </c>
      <c r="L70" s="46">
        <v>0</v>
      </c>
      <c r="M70" s="46">
        <v>31</v>
      </c>
      <c r="N70" s="48">
        <f t="shared" si="48"/>
        <v>28.258064516129032</v>
      </c>
      <c r="O70" s="46">
        <v>2</v>
      </c>
      <c r="P70" s="49">
        <f t="shared" si="49"/>
        <v>675.5</v>
      </c>
      <c r="Q70" s="46">
        <v>1</v>
      </c>
      <c r="R70" s="46">
        <v>7</v>
      </c>
      <c r="S70" s="45">
        <f t="shared" si="50"/>
        <v>0.22580645161290322</v>
      </c>
      <c r="T70" s="46">
        <v>3</v>
      </c>
      <c r="U70" s="46">
        <v>4</v>
      </c>
      <c r="V70" s="46">
        <v>1</v>
      </c>
      <c r="W70" s="46">
        <v>0</v>
      </c>
      <c r="X70" s="46">
        <v>0</v>
      </c>
      <c r="Y70" s="26" t="s">
        <v>33</v>
      </c>
    </row>
    <row r="71" spans="1:25">
      <c r="A71" s="52" t="s">
        <v>48</v>
      </c>
      <c r="B71" s="46">
        <v>4</v>
      </c>
      <c r="C71" s="46">
        <v>2</v>
      </c>
      <c r="D71" s="45">
        <f t="shared" si="44"/>
        <v>0.5</v>
      </c>
      <c r="E71" s="46">
        <v>14</v>
      </c>
      <c r="F71" s="46">
        <v>4023</v>
      </c>
      <c r="G71" s="46">
        <v>7352</v>
      </c>
      <c r="H71" s="48">
        <f t="shared" si="45"/>
        <v>54.719804134929277</v>
      </c>
      <c r="I71" s="48">
        <f t="shared" si="46"/>
        <v>3.2831882480957564</v>
      </c>
      <c r="J71" s="46">
        <v>6</v>
      </c>
      <c r="K71" s="45">
        <f t="shared" si="47"/>
        <v>0.42857142857142855</v>
      </c>
      <c r="L71" s="46">
        <v>0</v>
      </c>
      <c r="M71" s="46">
        <v>122</v>
      </c>
      <c r="N71" s="48">
        <f t="shared" si="48"/>
        <v>32.975409836065573</v>
      </c>
      <c r="O71" s="46">
        <v>7</v>
      </c>
      <c r="P71" s="49">
        <f t="shared" si="49"/>
        <v>1050.2857142857142</v>
      </c>
      <c r="Q71" s="46">
        <v>5</v>
      </c>
      <c r="R71" s="46">
        <v>18</v>
      </c>
      <c r="S71" s="45">
        <f t="shared" si="50"/>
        <v>0.14754098360655737</v>
      </c>
      <c r="T71" s="46">
        <v>20</v>
      </c>
      <c r="U71" s="46">
        <v>14</v>
      </c>
      <c r="V71" s="46">
        <v>9</v>
      </c>
      <c r="W71" s="46">
        <v>1</v>
      </c>
      <c r="X71" s="46">
        <v>2</v>
      </c>
      <c r="Y71" s="26"/>
    </row>
    <row r="72" spans="1:25">
      <c r="A72" s="52" t="s">
        <v>24</v>
      </c>
      <c r="B72" s="46">
        <v>2</v>
      </c>
      <c r="C72" s="46">
        <v>1</v>
      </c>
      <c r="D72" s="45">
        <f t="shared" si="44"/>
        <v>0.5</v>
      </c>
      <c r="E72" s="46">
        <v>8</v>
      </c>
      <c r="F72" s="46">
        <v>1961</v>
      </c>
      <c r="G72" s="46">
        <v>3635</v>
      </c>
      <c r="H72" s="48">
        <f t="shared" si="45"/>
        <v>53.947730398899587</v>
      </c>
      <c r="I72" s="48">
        <v>6.4525822714461514</v>
      </c>
      <c r="J72" s="46">
        <v>3</v>
      </c>
      <c r="K72" s="45">
        <f t="shared" si="47"/>
        <v>0.375</v>
      </c>
      <c r="L72" s="46">
        <v>1</v>
      </c>
      <c r="M72" s="46">
        <v>63</v>
      </c>
      <c r="N72" s="48">
        <f t="shared" si="48"/>
        <v>31.126984126984127</v>
      </c>
      <c r="O72" s="46">
        <v>2</v>
      </c>
      <c r="P72" s="49">
        <f t="shared" si="49"/>
        <v>1817.5</v>
      </c>
      <c r="Q72" s="46">
        <v>2</v>
      </c>
      <c r="R72" s="46">
        <v>10</v>
      </c>
      <c r="S72" s="45">
        <f t="shared" si="50"/>
        <v>0.15873015873015872</v>
      </c>
      <c r="T72" s="46">
        <v>13</v>
      </c>
      <c r="U72" s="46">
        <v>9</v>
      </c>
      <c r="V72" s="46">
        <v>3</v>
      </c>
      <c r="W72" s="46"/>
      <c r="X72" s="46">
        <v>1</v>
      </c>
      <c r="Y72" s="26"/>
    </row>
    <row r="73" spans="1:25" ht="14">
      <c r="A73" s="53" t="s">
        <v>27</v>
      </c>
      <c r="B73" s="54">
        <f>SUM(B59:B72)</f>
        <v>31</v>
      </c>
      <c r="C73" s="54">
        <f>SUM(C59:C72)</f>
        <v>17</v>
      </c>
      <c r="D73" s="55">
        <f t="shared" si="44"/>
        <v>0.54838709677419351</v>
      </c>
      <c r="E73" s="54">
        <f>SUM(E59:E72)</f>
        <v>111</v>
      </c>
      <c r="F73" s="54">
        <f>SUM(F59:F72)</f>
        <v>31883</v>
      </c>
      <c r="G73" s="54">
        <f>SUM(G59:G72)</f>
        <v>56826</v>
      </c>
      <c r="H73" s="56">
        <f t="shared" si="45"/>
        <v>56.106359764896354</v>
      </c>
      <c r="I73" s="56">
        <f t="shared" si="46"/>
        <v>3.3663815858937811</v>
      </c>
      <c r="J73" s="54">
        <f>SUM(J59:J72)</f>
        <v>51</v>
      </c>
      <c r="K73" s="55">
        <f t="shared" si="47"/>
        <v>0.45945945945945948</v>
      </c>
      <c r="L73" s="54">
        <f>SUM(L59:L72)</f>
        <v>2</v>
      </c>
      <c r="M73" s="54">
        <f>SUM(M59:M72)</f>
        <v>882</v>
      </c>
      <c r="N73" s="56">
        <f t="shared" si="48"/>
        <v>36.148526077097507</v>
      </c>
      <c r="O73" s="54">
        <f>SUM(O59:O72)</f>
        <v>54</v>
      </c>
      <c r="P73" s="57">
        <f t="shared" si="49"/>
        <v>1052.3333333333333</v>
      </c>
      <c r="Q73" s="54">
        <f>SUM(Q59:Q72)</f>
        <v>22</v>
      </c>
      <c r="R73" s="54">
        <f>SUM(R59:R72)</f>
        <v>148</v>
      </c>
      <c r="S73" s="55">
        <f t="shared" si="50"/>
        <v>0.16780045351473924</v>
      </c>
      <c r="T73" s="54">
        <f>SUM(T59:T72)</f>
        <v>160</v>
      </c>
      <c r="U73" s="54">
        <f>SUM(U59:U72)</f>
        <v>150</v>
      </c>
      <c r="V73" s="54">
        <f>SUM(V59:V72)</f>
        <v>69</v>
      </c>
      <c r="W73" s="54">
        <f>SUM(W59:W72)</f>
        <v>17</v>
      </c>
      <c r="X73" s="54">
        <f>SUM(X59:X72)</f>
        <v>27</v>
      </c>
      <c r="Y73" s="26"/>
    </row>
  </sheetData>
  <sortState ref="A2:V56">
    <sortCondition ref="A2:A5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dcterms:created xsi:type="dcterms:W3CDTF">2013-11-18T05:09:07Z</dcterms:created>
  <dcterms:modified xsi:type="dcterms:W3CDTF">2017-07-20T05:18:33Z</dcterms:modified>
</cp:coreProperties>
</file>