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0" yWindow="40" windowWidth="11460" windowHeight="583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W75" i="1"/>
  <c r="W39"/>
  <c r="K75"/>
  <c r="K74"/>
  <c r="K73"/>
  <c r="K72"/>
  <c r="K71"/>
  <c r="K70"/>
  <c r="K69"/>
  <c r="K68"/>
  <c r="K67"/>
  <c r="K66"/>
  <c r="K65"/>
  <c r="K64"/>
  <c r="K63"/>
  <c r="K62"/>
  <c r="K61"/>
  <c r="K60"/>
  <c r="H75"/>
  <c r="H74"/>
  <c r="I74" s="1"/>
  <c r="H73"/>
  <c r="H72"/>
  <c r="H71"/>
  <c r="H70"/>
  <c r="H69"/>
  <c r="H68"/>
  <c r="H67"/>
  <c r="I67" s="1"/>
  <c r="H66"/>
  <c r="H65"/>
  <c r="H64"/>
  <c r="I64" s="1"/>
  <c r="H63"/>
  <c r="H62"/>
  <c r="H61"/>
  <c r="H60"/>
  <c r="I75"/>
  <c r="I73"/>
  <c r="I72"/>
  <c r="I71"/>
  <c r="I70"/>
  <c r="I69"/>
  <c r="I68"/>
  <c r="I66"/>
  <c r="I65"/>
  <c r="I63"/>
  <c r="I62"/>
  <c r="I61"/>
  <c r="I60"/>
  <c r="D75"/>
  <c r="D74"/>
  <c r="D73"/>
  <c r="D72"/>
  <c r="D71"/>
  <c r="D70"/>
  <c r="D69"/>
  <c r="D68"/>
  <c r="D67"/>
  <c r="D66"/>
  <c r="D65"/>
  <c r="D64"/>
  <c r="D63"/>
  <c r="D62"/>
  <c r="D61"/>
  <c r="D60"/>
  <c r="S75"/>
  <c r="S74"/>
  <c r="S73"/>
  <c r="S72"/>
  <c r="S71"/>
  <c r="S70"/>
  <c r="S69"/>
  <c r="S68"/>
  <c r="S67"/>
  <c r="S66"/>
  <c r="S65"/>
  <c r="S64"/>
  <c r="S63"/>
  <c r="S62"/>
  <c r="S61"/>
  <c r="S60"/>
  <c r="N75"/>
  <c r="N74"/>
  <c r="N73"/>
  <c r="N72"/>
  <c r="N71"/>
  <c r="N70"/>
  <c r="N69"/>
  <c r="N68"/>
  <c r="N67"/>
  <c r="N66"/>
  <c r="N65"/>
  <c r="N64"/>
  <c r="N63"/>
  <c r="N62"/>
  <c r="N61"/>
  <c r="N60"/>
  <c r="P75"/>
  <c r="P74"/>
  <c r="P73"/>
  <c r="P72"/>
  <c r="P71"/>
  <c r="P70"/>
  <c r="P69"/>
  <c r="P68"/>
  <c r="P67"/>
  <c r="P66"/>
  <c r="P65"/>
  <c r="P63"/>
  <c r="P62"/>
  <c r="P60"/>
  <c r="E75"/>
  <c r="L75"/>
  <c r="M75"/>
  <c r="O75"/>
  <c r="Q75"/>
  <c r="R75"/>
  <c r="J75"/>
  <c r="F75"/>
  <c r="G75"/>
  <c r="T75"/>
  <c r="U75"/>
  <c r="V75"/>
  <c r="C75"/>
  <c r="B75"/>
  <c r="B56"/>
  <c r="C56"/>
  <c r="E56"/>
  <c r="F56"/>
  <c r="G56"/>
  <c r="J56"/>
  <c r="L56"/>
  <c r="M56"/>
  <c r="O56"/>
  <c r="Q56"/>
  <c r="R56"/>
  <c r="T56"/>
  <c r="U56"/>
  <c r="V56"/>
  <c r="B52"/>
  <c r="C52"/>
  <c r="E52"/>
  <c r="F52"/>
  <c r="G52"/>
  <c r="J52"/>
  <c r="L52"/>
  <c r="M52"/>
  <c r="O52"/>
  <c r="Q52"/>
  <c r="R52"/>
  <c r="T52"/>
  <c r="U52"/>
  <c r="V52"/>
  <c r="B47"/>
  <c r="C47"/>
  <c r="E47"/>
  <c r="F47"/>
  <c r="G47"/>
  <c r="J47"/>
  <c r="L47"/>
  <c r="M47"/>
  <c r="O47"/>
  <c r="Q47"/>
  <c r="R47"/>
  <c r="T47"/>
  <c r="U47"/>
  <c r="V47"/>
  <c r="B43"/>
  <c r="C43"/>
  <c r="E43"/>
  <c r="F43"/>
  <c r="G43"/>
  <c r="J43"/>
  <c r="L43"/>
  <c r="M43"/>
  <c r="O43"/>
  <c r="Q43"/>
  <c r="R43"/>
  <c r="T43"/>
  <c r="U43"/>
  <c r="V43"/>
  <c r="W43"/>
  <c r="B39"/>
  <c r="C39"/>
  <c r="E39"/>
  <c r="F39"/>
  <c r="G39"/>
  <c r="J39"/>
  <c r="L39"/>
  <c r="M39"/>
  <c r="O39"/>
  <c r="Q39"/>
  <c r="R39"/>
  <c r="T39"/>
  <c r="U39"/>
  <c r="V39"/>
  <c r="B26"/>
  <c r="C26"/>
  <c r="E26"/>
  <c r="F26"/>
  <c r="G26"/>
  <c r="J26"/>
  <c r="L26"/>
  <c r="M26"/>
  <c r="O26"/>
  <c r="Q26"/>
  <c r="R26"/>
  <c r="T26"/>
  <c r="U26"/>
  <c r="V26"/>
  <c r="B22"/>
  <c r="C22"/>
  <c r="E22"/>
  <c r="F22"/>
  <c r="G22"/>
  <c r="J22"/>
  <c r="L22"/>
  <c r="M22"/>
  <c r="O22"/>
  <c r="Q22"/>
  <c r="R22"/>
  <c r="T22"/>
  <c r="U22"/>
  <c r="V22"/>
  <c r="B15"/>
  <c r="C15"/>
  <c r="E15"/>
  <c r="F15"/>
  <c r="G15"/>
  <c r="J15"/>
  <c r="L15"/>
  <c r="M15"/>
  <c r="O15"/>
  <c r="Q15"/>
  <c r="R15"/>
  <c r="T15"/>
  <c r="U15"/>
  <c r="V15"/>
  <c r="B10"/>
  <c r="C10"/>
  <c r="E10"/>
  <c r="F10"/>
  <c r="G10"/>
  <c r="J10"/>
  <c r="L10"/>
  <c r="M10"/>
  <c r="O10"/>
  <c r="Q10"/>
  <c r="R10"/>
  <c r="T10"/>
  <c r="U10"/>
  <c r="V10"/>
  <c r="B5"/>
  <c r="C5"/>
  <c r="E5"/>
  <c r="F5"/>
  <c r="G5"/>
  <c r="J5"/>
  <c r="L5"/>
  <c r="M5"/>
  <c r="O5"/>
  <c r="Q5"/>
  <c r="R5"/>
  <c r="T5"/>
  <c r="U5"/>
  <c r="V5"/>
  <c r="S16"/>
  <c r="P16"/>
  <c r="N16"/>
  <c r="K16"/>
  <c r="I16"/>
  <c r="H16"/>
  <c r="D16"/>
  <c r="S14"/>
  <c r="P14"/>
  <c r="N14"/>
  <c r="K14"/>
  <c r="I14"/>
  <c r="H14"/>
  <c r="D14"/>
  <c r="K55" l="1"/>
  <c r="P13"/>
  <c r="H13"/>
  <c r="I13" s="1"/>
  <c r="D17"/>
  <c r="H17"/>
  <c r="I17" s="1"/>
  <c r="K17"/>
  <c r="N17"/>
  <c r="P17"/>
  <c r="S17"/>
  <c r="C57"/>
  <c r="D20" l="1"/>
  <c r="T57"/>
  <c r="D46"/>
  <c r="D45"/>
  <c r="D47" l="1"/>
  <c r="D28"/>
  <c r="D25"/>
  <c r="D24"/>
  <c r="D23"/>
  <c r="X57"/>
  <c r="W57"/>
  <c r="V57"/>
  <c r="U57"/>
  <c r="R57"/>
  <c r="Q57"/>
  <c r="O57"/>
  <c r="M57"/>
  <c r="L57"/>
  <c r="J57"/>
  <c r="G57"/>
  <c r="F57"/>
  <c r="E57"/>
  <c r="B57"/>
  <c r="S55"/>
  <c r="P55"/>
  <c r="N55"/>
  <c r="H55"/>
  <c r="I55" s="1"/>
  <c r="D55"/>
  <c r="S54"/>
  <c r="S56" s="1"/>
  <c r="P54"/>
  <c r="P56" s="1"/>
  <c r="N54"/>
  <c r="K54"/>
  <c r="K56" s="1"/>
  <c r="H54"/>
  <c r="D54"/>
  <c r="D56" s="1"/>
  <c r="S51"/>
  <c r="P51"/>
  <c r="N51"/>
  <c r="K51"/>
  <c r="H51"/>
  <c r="I51" s="1"/>
  <c r="D51"/>
  <c r="S50"/>
  <c r="P50"/>
  <c r="N50"/>
  <c r="K50"/>
  <c r="H50"/>
  <c r="I50" s="1"/>
  <c r="D50"/>
  <c r="S49"/>
  <c r="P49"/>
  <c r="N49"/>
  <c r="K49"/>
  <c r="H49"/>
  <c r="D49"/>
  <c r="S46"/>
  <c r="P46"/>
  <c r="N46"/>
  <c r="K46"/>
  <c r="H46"/>
  <c r="I46" s="1"/>
  <c r="S45"/>
  <c r="P45"/>
  <c r="N45"/>
  <c r="N47" s="1"/>
  <c r="K45"/>
  <c r="K47" s="1"/>
  <c r="H45"/>
  <c r="S44"/>
  <c r="P44"/>
  <c r="N44"/>
  <c r="K44"/>
  <c r="H44"/>
  <c r="I44" s="1"/>
  <c r="D44"/>
  <c r="S42"/>
  <c r="P42"/>
  <c r="N42"/>
  <c r="K42"/>
  <c r="H42"/>
  <c r="I42" s="1"/>
  <c r="D42"/>
  <c r="S41"/>
  <c r="P41"/>
  <c r="N41"/>
  <c r="N43" s="1"/>
  <c r="K41"/>
  <c r="K43" s="1"/>
  <c r="H41"/>
  <c r="D41"/>
  <c r="S38"/>
  <c r="P38"/>
  <c r="N38"/>
  <c r="K38"/>
  <c r="H38"/>
  <c r="I38" s="1"/>
  <c r="D38"/>
  <c r="S37"/>
  <c r="S39" s="1"/>
  <c r="P37"/>
  <c r="N37"/>
  <c r="K37"/>
  <c r="K39" s="1"/>
  <c r="H37"/>
  <c r="D37"/>
  <c r="S36"/>
  <c r="P36"/>
  <c r="N36"/>
  <c r="K36"/>
  <c r="H36"/>
  <c r="I36" s="1"/>
  <c r="D36"/>
  <c r="S35"/>
  <c r="P35"/>
  <c r="N35"/>
  <c r="K35"/>
  <c r="H35"/>
  <c r="I35" s="1"/>
  <c r="D35"/>
  <c r="S34"/>
  <c r="P34"/>
  <c r="N34"/>
  <c r="K34"/>
  <c r="H34"/>
  <c r="I34" s="1"/>
  <c r="D34"/>
  <c r="S32"/>
  <c r="P32"/>
  <c r="N32"/>
  <c r="K32"/>
  <c r="H32"/>
  <c r="I32" s="1"/>
  <c r="D32"/>
  <c r="S31"/>
  <c r="P31"/>
  <c r="N31"/>
  <c r="K31"/>
  <c r="H31"/>
  <c r="I31" s="1"/>
  <c r="D31"/>
  <c r="S30"/>
  <c r="P30"/>
  <c r="N30"/>
  <c r="K30"/>
  <c r="H30"/>
  <c r="I30" s="1"/>
  <c r="D30"/>
  <c r="S28"/>
  <c r="N28"/>
  <c r="H28"/>
  <c r="I28" s="1"/>
  <c r="S25"/>
  <c r="P25"/>
  <c r="N25"/>
  <c r="K25"/>
  <c r="H25"/>
  <c r="I25" s="1"/>
  <c r="S24"/>
  <c r="P24"/>
  <c r="N24"/>
  <c r="K24"/>
  <c r="H24"/>
  <c r="I24" s="1"/>
  <c r="S23"/>
  <c r="P23"/>
  <c r="N23"/>
  <c r="K23"/>
  <c r="H23"/>
  <c r="S21"/>
  <c r="P21"/>
  <c r="N21"/>
  <c r="K21"/>
  <c r="H21"/>
  <c r="I21" s="1"/>
  <c r="D21"/>
  <c r="S20"/>
  <c r="P20"/>
  <c r="N20"/>
  <c r="K20"/>
  <c r="H20"/>
  <c r="I20" s="1"/>
  <c r="S19"/>
  <c r="S22" s="1"/>
  <c r="P19"/>
  <c r="N19"/>
  <c r="K19"/>
  <c r="H19"/>
  <c r="D19"/>
  <c r="D22" s="1"/>
  <c r="S18"/>
  <c r="P18"/>
  <c r="N18"/>
  <c r="K18"/>
  <c r="H18"/>
  <c r="I18" s="1"/>
  <c r="D18"/>
  <c r="S13"/>
  <c r="N13"/>
  <c r="K13"/>
  <c r="D13"/>
  <c r="S12"/>
  <c r="P12"/>
  <c r="N12"/>
  <c r="K12"/>
  <c r="H12"/>
  <c r="I12" s="1"/>
  <c r="D12"/>
  <c r="S11"/>
  <c r="S15" s="1"/>
  <c r="P11"/>
  <c r="P15" s="1"/>
  <c r="N11"/>
  <c r="N15" s="1"/>
  <c r="K11"/>
  <c r="H11"/>
  <c r="D11"/>
  <c r="S9"/>
  <c r="P9"/>
  <c r="N9"/>
  <c r="K9"/>
  <c r="H9"/>
  <c r="I9" s="1"/>
  <c r="D9"/>
  <c r="S8"/>
  <c r="P8"/>
  <c r="P10" s="1"/>
  <c r="N8"/>
  <c r="K8"/>
  <c r="H8"/>
  <c r="D8"/>
  <c r="D10" s="1"/>
  <c r="S7"/>
  <c r="P7"/>
  <c r="N7"/>
  <c r="K7"/>
  <c r="H7"/>
  <c r="I7" s="1"/>
  <c r="D7"/>
  <c r="S6"/>
  <c r="P6"/>
  <c r="N6"/>
  <c r="K6"/>
  <c r="H6"/>
  <c r="I6" s="1"/>
  <c r="D6"/>
  <c r="S4"/>
  <c r="P4"/>
  <c r="N4"/>
  <c r="K4"/>
  <c r="H4"/>
  <c r="I4" s="1"/>
  <c r="D4"/>
  <c r="S3"/>
  <c r="P3"/>
  <c r="N3"/>
  <c r="K3"/>
  <c r="H3"/>
  <c r="I3" s="1"/>
  <c r="D3"/>
  <c r="S2"/>
  <c r="S5" s="1"/>
  <c r="P2"/>
  <c r="P5" s="1"/>
  <c r="N2"/>
  <c r="K2"/>
  <c r="H2"/>
  <c r="D2"/>
  <c r="I45" l="1"/>
  <c r="I47" s="1"/>
  <c r="H47"/>
  <c r="I41"/>
  <c r="I43" s="1"/>
  <c r="H43"/>
  <c r="I11"/>
  <c r="I15" s="1"/>
  <c r="H15"/>
  <c r="I54"/>
  <c r="I56" s="1"/>
  <c r="H56"/>
  <c r="S26"/>
  <c r="K15"/>
  <c r="P22"/>
  <c r="P26"/>
  <c r="S52"/>
  <c r="N56"/>
  <c r="N5"/>
  <c r="S10"/>
  <c r="N22"/>
  <c r="N26"/>
  <c r="P39"/>
  <c r="D43"/>
  <c r="P52"/>
  <c r="K5"/>
  <c r="D15"/>
  <c r="K22"/>
  <c r="K26"/>
  <c r="N39"/>
  <c r="N52"/>
  <c r="D26"/>
  <c r="S47"/>
  <c r="K52"/>
  <c r="I8"/>
  <c r="H10"/>
  <c r="I2"/>
  <c r="I5" s="1"/>
  <c r="H5"/>
  <c r="I19"/>
  <c r="I22" s="1"/>
  <c r="H22"/>
  <c r="I23"/>
  <c r="I26" s="1"/>
  <c r="H26"/>
  <c r="I37"/>
  <c r="I39" s="1"/>
  <c r="H39"/>
  <c r="I49"/>
  <c r="I52" s="1"/>
  <c r="H52"/>
  <c r="N10"/>
  <c r="D5"/>
  <c r="K10"/>
  <c r="S43"/>
  <c r="P47"/>
  <c r="D39"/>
  <c r="P43"/>
  <c r="D52"/>
  <c r="I10"/>
  <c r="K57"/>
  <c r="N57"/>
  <c r="S57"/>
  <c r="D57"/>
  <c r="P57"/>
  <c r="H57"/>
  <c r="I57" s="1"/>
</calcChain>
</file>

<file path=xl/sharedStrings.xml><?xml version="1.0" encoding="utf-8"?>
<sst xmlns="http://schemas.openxmlformats.org/spreadsheetml/2006/main" count="86" uniqueCount="54">
  <si>
    <t>No</t>
  </si>
  <si>
    <t>Results</t>
  </si>
  <si>
    <t>Result%</t>
  </si>
  <si>
    <t>Inns</t>
  </si>
  <si>
    <t>Runs</t>
  </si>
  <si>
    <t>Balls</t>
  </si>
  <si>
    <t>r/r</t>
  </si>
  <si>
    <t>r/o</t>
  </si>
  <si>
    <t>300+</t>
  </si>
  <si>
    <t>100-</t>
  </si>
  <si>
    <t>wkt</t>
  </si>
  <si>
    <t>r/wkt</t>
  </si>
  <si>
    <t>Cent</t>
  </si>
  <si>
    <t>100/balls</t>
  </si>
  <si>
    <t>5 wkt</t>
  </si>
  <si>
    <t>LBW</t>
  </si>
  <si>
    <t>LBW%</t>
  </si>
  <si>
    <t>50 part</t>
  </si>
  <si>
    <t>100 part</t>
  </si>
  <si>
    <t xml:space="preserve">400+ </t>
  </si>
  <si>
    <t>declarns</t>
  </si>
  <si>
    <t>Basin</t>
  </si>
  <si>
    <t>Cobham Oval</t>
  </si>
  <si>
    <t>Eden Park 2</t>
  </si>
  <si>
    <t>rain</t>
  </si>
  <si>
    <t>Hagley</t>
  </si>
  <si>
    <t>McLean</t>
  </si>
  <si>
    <t>Karori Pk</t>
  </si>
  <si>
    <t>Nelosn Pk</t>
  </si>
  <si>
    <t>Invercargill</t>
  </si>
  <si>
    <t>Rangiora</t>
  </si>
  <si>
    <t>Uni Oval</t>
  </si>
  <si>
    <t>Seddon</t>
  </si>
  <si>
    <t>Total</t>
  </si>
  <si>
    <t>cent</t>
  </si>
  <si>
    <t>400+</t>
  </si>
  <si>
    <t>Declarn</t>
  </si>
  <si>
    <t xml:space="preserve">Cobham </t>
  </si>
  <si>
    <t>Nelson Pk</t>
  </si>
  <si>
    <t>Queenstown</t>
  </si>
  <si>
    <t>Colin maiden</t>
  </si>
  <si>
    <t>Pukekura Park</t>
  </si>
  <si>
    <t>Saxton Oval</t>
  </si>
  <si>
    <t>Mt Maunganui</t>
  </si>
  <si>
    <t>obham</t>
  </si>
  <si>
    <t>Colin</t>
  </si>
  <si>
    <t>Eden 2</t>
  </si>
  <si>
    <t>Pukekura</t>
  </si>
  <si>
    <t>Saxton</t>
  </si>
  <si>
    <t>Karori</t>
  </si>
  <si>
    <t>Nelson</t>
  </si>
  <si>
    <t>Quieenstown</t>
  </si>
  <si>
    <t>Main</t>
  </si>
  <si>
    <t>Seddon Park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</si>
</sst>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8"/>
      <color theme="1"/>
      <name val="Arial"/>
      <family val="2"/>
    </font>
    <font>
      <b/>
      <sz val="9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name val="Times New Roman"/>
      <family val="1"/>
    </font>
    <font>
      <b/>
      <sz val="9"/>
      <color rgb="FFFF0000"/>
      <name val="Arial"/>
      <family val="2"/>
    </font>
    <font>
      <b/>
      <sz val="9"/>
      <color rgb="FFFF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Fill="1"/>
    <xf numFmtId="0" fontId="6" fillId="0" borderId="0" xfId="0" applyFont="1" applyFill="1" applyAlignment="1">
      <alignment horizontal="center"/>
    </xf>
    <xf numFmtId="0" fontId="5" fillId="0" borderId="0" xfId="0" applyFont="1" applyFill="1"/>
    <xf numFmtId="0" fontId="9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/>
    </xf>
    <xf numFmtId="2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10" fillId="0" borderId="0" xfId="0" applyFont="1" applyFill="1"/>
    <xf numFmtId="2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0" fontId="11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0" xfId="0" applyNumberFormat="1" applyFont="1" applyFill="1" applyAlignment="1">
      <alignment horizontal="center"/>
    </xf>
    <xf numFmtId="1" fontId="8" fillId="2" borderId="0" xfId="0" applyNumberFormat="1" applyFont="1" applyFill="1" applyAlignment="1">
      <alignment horizontal="center"/>
    </xf>
    <xf numFmtId="0" fontId="7" fillId="2" borderId="0" xfId="0" applyFont="1" applyFill="1"/>
    <xf numFmtId="10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/>
    <xf numFmtId="0" fontId="12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0" fontId="6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10" fontId="15" fillId="0" borderId="1" xfId="0" applyNumberFormat="1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/>
    </xf>
    <xf numFmtId="2" fontId="15" fillId="0" borderId="1" xfId="0" applyNumberFormat="1" applyFont="1" applyFill="1" applyBorder="1" applyAlignment="1">
      <alignment horizontal="center"/>
    </xf>
    <xf numFmtId="10" fontId="13" fillId="0" borderId="1" xfId="0" applyNumberFormat="1" applyFont="1" applyFill="1" applyBorder="1" applyAlignment="1">
      <alignment horizontal="center"/>
    </xf>
    <xf numFmtId="1" fontId="15" fillId="0" borderId="1" xfId="0" applyNumberFormat="1" applyFont="1" applyFill="1" applyBorder="1" applyAlignment="1">
      <alignment horizontal="center"/>
    </xf>
    <xf numFmtId="2" fontId="16" fillId="0" borderId="1" xfId="0" applyNumberFormat="1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8"/>
  <sheetViews>
    <sheetView tabSelected="1" topLeftCell="A52" zoomScaleNormal="100" workbookViewId="0">
      <selection activeCell="X62" sqref="X62"/>
    </sheetView>
  </sheetViews>
  <sheetFormatPr defaultRowHeight="14.5"/>
  <cols>
    <col min="1" max="1" width="10.6328125" customWidth="1"/>
    <col min="2" max="2" width="4.90625" customWidth="1"/>
    <col min="3" max="3" width="6.90625" customWidth="1"/>
    <col min="4" max="4" width="8" customWidth="1"/>
    <col min="5" max="5" width="4.36328125" customWidth="1"/>
    <col min="6" max="7" width="6.6328125" customWidth="1"/>
    <col min="8" max="8" width="5.54296875" customWidth="1"/>
    <col min="9" max="9" width="5.81640625" customWidth="1"/>
    <col min="10" max="10" width="5.1796875" customWidth="1"/>
    <col min="11" max="11" width="6.90625" customWidth="1"/>
    <col min="12" max="12" width="4.81640625" customWidth="1"/>
    <col min="13" max="13" width="4.90625" customWidth="1"/>
    <col min="14" max="14" width="6.08984375" customWidth="1"/>
    <col min="15" max="15" width="5.36328125" customWidth="1"/>
    <col min="16" max="16" width="7.453125" customWidth="1"/>
    <col min="17" max="17" width="5" customWidth="1"/>
    <col min="18" max="18" width="5.453125" customWidth="1"/>
    <col min="19" max="19" width="6.90625" customWidth="1"/>
    <col min="20" max="20" width="4.1796875" customWidth="1"/>
    <col min="21" max="21" width="5.81640625" customWidth="1"/>
    <col min="22" max="22" width="6.08984375" customWidth="1"/>
    <col min="23" max="23" width="5.453125" customWidth="1"/>
    <col min="24" max="24" width="7.453125" customWidth="1"/>
  </cols>
  <sheetData>
    <row r="1" spans="1:26">
      <c r="A1" s="1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>
        <v>3</v>
      </c>
      <c r="L1" s="6" t="s">
        <v>9</v>
      </c>
      <c r="M1" s="6" t="s">
        <v>10</v>
      </c>
      <c r="N1" s="6" t="s">
        <v>11</v>
      </c>
      <c r="O1" s="6" t="s">
        <v>12</v>
      </c>
      <c r="P1" s="7" t="s">
        <v>13</v>
      </c>
      <c r="Q1" s="6" t="s">
        <v>14</v>
      </c>
      <c r="R1" s="6" t="s">
        <v>15</v>
      </c>
      <c r="S1" s="6" t="s">
        <v>16</v>
      </c>
      <c r="T1" s="6">
        <v>50</v>
      </c>
      <c r="U1" s="6" t="s">
        <v>17</v>
      </c>
      <c r="V1" s="6" t="s">
        <v>18</v>
      </c>
      <c r="W1" s="6" t="s">
        <v>19</v>
      </c>
      <c r="X1" s="6" t="s">
        <v>20</v>
      </c>
    </row>
    <row r="2" spans="1:26">
      <c r="A2" s="8" t="s">
        <v>21</v>
      </c>
      <c r="B2" s="9">
        <v>1</v>
      </c>
      <c r="C2" s="10">
        <v>1</v>
      </c>
      <c r="D2" s="11">
        <f>C2/B2*(1)</f>
        <v>1</v>
      </c>
      <c r="E2" s="10">
        <v>4</v>
      </c>
      <c r="F2" s="10">
        <v>665</v>
      </c>
      <c r="G2" s="10">
        <v>1295</v>
      </c>
      <c r="H2" s="12">
        <f t="shared" ref="H2:H21" si="0">F2/(G2/100)</f>
        <v>51.351351351351354</v>
      </c>
      <c r="I2" s="12">
        <f t="shared" ref="I2:I21" si="1">(H2/100)*6</f>
        <v>3.0810810810810816</v>
      </c>
      <c r="J2" s="10">
        <v>0</v>
      </c>
      <c r="K2" s="11">
        <f t="shared" ref="K2:K21" si="2">J2/E2*1</f>
        <v>0</v>
      </c>
      <c r="L2" s="10">
        <v>0</v>
      </c>
      <c r="M2" s="10">
        <v>32</v>
      </c>
      <c r="N2" s="12">
        <f t="shared" ref="N2:N21" si="3">F2/M2</f>
        <v>20.78125</v>
      </c>
      <c r="O2" s="10">
        <v>0</v>
      </c>
      <c r="P2" s="13" t="e">
        <f t="shared" ref="P2:P21" si="4">G2/O2</f>
        <v>#DIV/0!</v>
      </c>
      <c r="Q2" s="10">
        <v>0</v>
      </c>
      <c r="R2" s="13">
        <v>5</v>
      </c>
      <c r="S2" s="11">
        <f t="shared" ref="S2:S8" si="5">(R2/M2)*1</f>
        <v>0.15625</v>
      </c>
      <c r="T2" s="9">
        <v>1</v>
      </c>
      <c r="U2" s="9">
        <v>3</v>
      </c>
      <c r="V2" s="14">
        <v>0</v>
      </c>
      <c r="W2" s="14">
        <v>0</v>
      </c>
      <c r="X2" s="9">
        <v>1</v>
      </c>
      <c r="Y2" s="8" t="s">
        <v>21</v>
      </c>
      <c r="Z2" s="15"/>
    </row>
    <row r="3" spans="1:26">
      <c r="A3" s="15"/>
      <c r="B3" s="9">
        <v>1</v>
      </c>
      <c r="C3" s="10">
        <v>1</v>
      </c>
      <c r="D3" s="11">
        <f>C3/B3*(1)</f>
        <v>1</v>
      </c>
      <c r="E3" s="10">
        <v>4</v>
      </c>
      <c r="F3" s="10">
        <v>1055</v>
      </c>
      <c r="G3" s="10">
        <v>2125</v>
      </c>
      <c r="H3" s="12">
        <f t="shared" si="0"/>
        <v>49.647058823529413</v>
      </c>
      <c r="I3" s="12">
        <f t="shared" si="1"/>
        <v>2.9788235294117644</v>
      </c>
      <c r="J3" s="10">
        <v>1</v>
      </c>
      <c r="K3" s="11">
        <f t="shared" si="2"/>
        <v>0.25</v>
      </c>
      <c r="L3" s="10">
        <v>0</v>
      </c>
      <c r="M3" s="10">
        <v>31</v>
      </c>
      <c r="N3" s="12">
        <f t="shared" si="3"/>
        <v>34.032258064516128</v>
      </c>
      <c r="O3" s="10">
        <v>1</v>
      </c>
      <c r="P3" s="13">
        <f t="shared" si="4"/>
        <v>2125</v>
      </c>
      <c r="Q3" s="10">
        <v>2</v>
      </c>
      <c r="R3" s="13">
        <v>6</v>
      </c>
      <c r="S3" s="11">
        <f t="shared" si="5"/>
        <v>0.19354838709677419</v>
      </c>
      <c r="T3" s="9">
        <v>7</v>
      </c>
      <c r="U3" s="9">
        <v>6</v>
      </c>
      <c r="V3" s="14">
        <v>3</v>
      </c>
      <c r="W3" s="17">
        <v>0</v>
      </c>
      <c r="X3" s="9">
        <v>0</v>
      </c>
      <c r="Y3" s="15"/>
      <c r="Z3" s="15"/>
    </row>
    <row r="4" spans="1:26">
      <c r="A4" s="15"/>
      <c r="B4" s="9">
        <v>1</v>
      </c>
      <c r="C4" s="10">
        <v>1</v>
      </c>
      <c r="D4" s="11" t="e">
        <f>C4/A8*(1)</f>
        <v>#VALUE!</v>
      </c>
      <c r="E4" s="10">
        <v>4</v>
      </c>
      <c r="F4" s="10">
        <v>910</v>
      </c>
      <c r="G4" s="10">
        <v>1580</v>
      </c>
      <c r="H4" s="12">
        <f t="shared" si="0"/>
        <v>57.594936708860757</v>
      </c>
      <c r="I4" s="12">
        <f t="shared" si="1"/>
        <v>3.4556962025316453</v>
      </c>
      <c r="J4" s="10">
        <v>0</v>
      </c>
      <c r="K4" s="11">
        <f t="shared" si="2"/>
        <v>0</v>
      </c>
      <c r="L4" s="10">
        <v>0</v>
      </c>
      <c r="M4" s="10">
        <v>34</v>
      </c>
      <c r="N4" s="12">
        <f t="shared" si="3"/>
        <v>26.764705882352942</v>
      </c>
      <c r="O4" s="10">
        <v>2</v>
      </c>
      <c r="P4" s="13">
        <f t="shared" si="4"/>
        <v>790</v>
      </c>
      <c r="Q4" s="10">
        <v>1</v>
      </c>
      <c r="R4" s="13">
        <v>4</v>
      </c>
      <c r="S4" s="11">
        <f t="shared" si="5"/>
        <v>0.11764705882352941</v>
      </c>
      <c r="T4" s="9">
        <v>4</v>
      </c>
      <c r="U4" s="9">
        <v>4</v>
      </c>
      <c r="V4" s="14">
        <v>1</v>
      </c>
      <c r="W4" s="14">
        <v>0</v>
      </c>
      <c r="X4" s="9">
        <v>0</v>
      </c>
      <c r="Y4" s="15"/>
      <c r="Z4" s="15"/>
    </row>
    <row r="5" spans="1:26">
      <c r="A5" s="15"/>
      <c r="B5" s="33">
        <f t="shared" ref="B5:V5" si="6">SUM(B2:B4)</f>
        <v>3</v>
      </c>
      <c r="C5" s="34">
        <f t="shared" si="6"/>
        <v>3</v>
      </c>
      <c r="D5" s="35" t="e">
        <f t="shared" si="6"/>
        <v>#VALUE!</v>
      </c>
      <c r="E5" s="34">
        <f t="shared" si="6"/>
        <v>12</v>
      </c>
      <c r="F5" s="34">
        <f t="shared" si="6"/>
        <v>2630</v>
      </c>
      <c r="G5" s="34">
        <f t="shared" si="6"/>
        <v>5000</v>
      </c>
      <c r="H5" s="36">
        <f t="shared" si="6"/>
        <v>158.59334688374153</v>
      </c>
      <c r="I5" s="36">
        <f t="shared" si="6"/>
        <v>9.5156008130244913</v>
      </c>
      <c r="J5" s="34">
        <f t="shared" si="6"/>
        <v>1</v>
      </c>
      <c r="K5" s="35">
        <f t="shared" si="6"/>
        <v>0.25</v>
      </c>
      <c r="L5" s="34">
        <f t="shared" si="6"/>
        <v>0</v>
      </c>
      <c r="M5" s="34">
        <f t="shared" si="6"/>
        <v>97</v>
      </c>
      <c r="N5" s="36">
        <f t="shared" si="6"/>
        <v>81.57821394686907</v>
      </c>
      <c r="O5" s="34">
        <f t="shared" si="6"/>
        <v>3</v>
      </c>
      <c r="P5" s="37" t="e">
        <f t="shared" si="6"/>
        <v>#DIV/0!</v>
      </c>
      <c r="Q5" s="34">
        <f t="shared" si="6"/>
        <v>3</v>
      </c>
      <c r="R5" s="37">
        <f t="shared" si="6"/>
        <v>15</v>
      </c>
      <c r="S5" s="35">
        <f t="shared" si="6"/>
        <v>0.46744544592030357</v>
      </c>
      <c r="T5" s="33">
        <f t="shared" si="6"/>
        <v>12</v>
      </c>
      <c r="U5" s="33">
        <f t="shared" si="6"/>
        <v>13</v>
      </c>
      <c r="V5" s="33">
        <f t="shared" si="6"/>
        <v>4</v>
      </c>
      <c r="W5" s="14"/>
      <c r="X5" s="9"/>
      <c r="Y5" s="15"/>
      <c r="Z5" s="15"/>
    </row>
    <row r="6" spans="1:26">
      <c r="A6" s="15" t="s">
        <v>43</v>
      </c>
      <c r="B6" s="33">
        <v>1</v>
      </c>
      <c r="C6" s="34">
        <v>1</v>
      </c>
      <c r="D6" s="35">
        <f t="shared" ref="D6:D20" si="7">C6/B6*(1)</f>
        <v>1</v>
      </c>
      <c r="E6" s="34">
        <v>4</v>
      </c>
      <c r="F6" s="34">
        <v>720</v>
      </c>
      <c r="G6" s="34">
        <v>1252</v>
      </c>
      <c r="H6" s="36">
        <f t="shared" si="0"/>
        <v>57.507987220447284</v>
      </c>
      <c r="I6" s="36">
        <f t="shared" si="1"/>
        <v>3.4504792332268375</v>
      </c>
      <c r="J6" s="34">
        <v>0</v>
      </c>
      <c r="K6" s="35">
        <f t="shared" si="2"/>
        <v>0</v>
      </c>
      <c r="L6" s="34">
        <v>0</v>
      </c>
      <c r="M6" s="34">
        <v>27</v>
      </c>
      <c r="N6" s="36">
        <f t="shared" si="3"/>
        <v>26.666666666666668</v>
      </c>
      <c r="O6" s="34">
        <v>0</v>
      </c>
      <c r="P6" s="37" t="e">
        <f t="shared" si="4"/>
        <v>#DIV/0!</v>
      </c>
      <c r="Q6" s="34">
        <v>1</v>
      </c>
      <c r="R6" s="37">
        <v>5</v>
      </c>
      <c r="S6" s="35">
        <f t="shared" si="5"/>
        <v>0.18518518518518517</v>
      </c>
      <c r="T6" s="33">
        <v>5</v>
      </c>
      <c r="U6" s="33">
        <v>3</v>
      </c>
      <c r="V6" s="33">
        <v>1</v>
      </c>
      <c r="W6" s="17">
        <v>0</v>
      </c>
      <c r="X6" s="15">
        <v>2</v>
      </c>
      <c r="Y6" s="15"/>
      <c r="Z6" s="15"/>
    </row>
    <row r="7" spans="1:26">
      <c r="A7" s="8"/>
      <c r="B7" s="9"/>
      <c r="C7" s="10"/>
      <c r="D7" s="11" t="e">
        <f t="shared" si="7"/>
        <v>#DIV/0!</v>
      </c>
      <c r="E7" s="10"/>
      <c r="F7" s="10"/>
      <c r="G7" s="10"/>
      <c r="H7" s="12" t="e">
        <f t="shared" si="0"/>
        <v>#DIV/0!</v>
      </c>
      <c r="I7" s="12" t="e">
        <f t="shared" si="1"/>
        <v>#DIV/0!</v>
      </c>
      <c r="J7" s="10"/>
      <c r="K7" s="11" t="e">
        <f t="shared" si="2"/>
        <v>#DIV/0!</v>
      </c>
      <c r="L7" s="10"/>
      <c r="M7" s="10"/>
      <c r="N7" s="12" t="e">
        <f t="shared" si="3"/>
        <v>#DIV/0!</v>
      </c>
      <c r="O7" s="10"/>
      <c r="P7" s="13" t="e">
        <f t="shared" si="4"/>
        <v>#DIV/0!</v>
      </c>
      <c r="Q7" s="10"/>
      <c r="R7" s="13"/>
      <c r="S7" s="11" t="e">
        <f t="shared" si="5"/>
        <v>#DIV/0!</v>
      </c>
      <c r="T7" s="9"/>
      <c r="U7" s="9"/>
      <c r="V7" s="14"/>
      <c r="W7" s="17"/>
      <c r="X7" s="15"/>
      <c r="Y7" s="8"/>
      <c r="Z7" s="15"/>
    </row>
    <row r="8" spans="1:26">
      <c r="A8" s="8" t="s">
        <v>37</v>
      </c>
      <c r="B8" s="16">
        <v>1</v>
      </c>
      <c r="C8" s="16">
        <v>1</v>
      </c>
      <c r="D8" s="11">
        <f t="shared" si="7"/>
        <v>1</v>
      </c>
      <c r="E8" s="10">
        <v>4</v>
      </c>
      <c r="F8" s="10">
        <v>989</v>
      </c>
      <c r="G8" s="10">
        <v>2043</v>
      </c>
      <c r="H8" s="12">
        <f t="shared" si="0"/>
        <v>48.409202153695546</v>
      </c>
      <c r="I8" s="12">
        <f t="shared" si="1"/>
        <v>2.9045521292217327</v>
      </c>
      <c r="J8" s="10">
        <v>0</v>
      </c>
      <c r="K8" s="11">
        <f t="shared" si="2"/>
        <v>0</v>
      </c>
      <c r="L8" s="10">
        <v>0</v>
      </c>
      <c r="M8" s="10">
        <v>35</v>
      </c>
      <c r="N8" s="12">
        <f t="shared" si="3"/>
        <v>28.257142857142856</v>
      </c>
      <c r="O8" s="10">
        <v>0</v>
      </c>
      <c r="P8" s="13" t="e">
        <f t="shared" si="4"/>
        <v>#DIV/0!</v>
      </c>
      <c r="Q8" s="10">
        <v>1</v>
      </c>
      <c r="R8" s="13">
        <v>6</v>
      </c>
      <c r="S8" s="11">
        <f t="shared" si="5"/>
        <v>0.17142857142857143</v>
      </c>
      <c r="T8" s="9">
        <v>9</v>
      </c>
      <c r="U8" s="9">
        <v>5</v>
      </c>
      <c r="V8" s="14">
        <v>2</v>
      </c>
      <c r="W8" s="14">
        <v>0</v>
      </c>
      <c r="X8" s="9">
        <v>0</v>
      </c>
      <c r="Y8" s="8" t="s">
        <v>22</v>
      </c>
      <c r="Z8" s="15"/>
    </row>
    <row r="9" spans="1:26">
      <c r="A9" s="15"/>
      <c r="B9" s="9">
        <v>1</v>
      </c>
      <c r="C9" s="10">
        <v>1</v>
      </c>
      <c r="D9" s="11">
        <f t="shared" si="7"/>
        <v>1</v>
      </c>
      <c r="E9" s="10">
        <v>4</v>
      </c>
      <c r="F9" s="10">
        <v>1251</v>
      </c>
      <c r="G9" s="10">
        <v>2268</v>
      </c>
      <c r="H9" s="27">
        <f t="shared" si="0"/>
        <v>55.158730158730158</v>
      </c>
      <c r="I9" s="27">
        <f t="shared" si="1"/>
        <v>3.3095238095238098</v>
      </c>
      <c r="J9" s="28">
        <v>3</v>
      </c>
      <c r="K9" s="29">
        <f t="shared" si="2"/>
        <v>0.75</v>
      </c>
      <c r="L9" s="28">
        <v>0</v>
      </c>
      <c r="M9" s="30">
        <v>34</v>
      </c>
      <c r="N9" s="27">
        <f t="shared" si="3"/>
        <v>36.794117647058826</v>
      </c>
      <c r="O9" s="31">
        <v>1</v>
      </c>
      <c r="P9" s="30">
        <f t="shared" si="4"/>
        <v>2268</v>
      </c>
      <c r="Q9" s="28">
        <v>0</v>
      </c>
      <c r="R9" s="28">
        <v>5</v>
      </c>
      <c r="S9" s="29">
        <f>R9/M9</f>
        <v>0.14705882352941177</v>
      </c>
      <c r="T9" s="9">
        <v>9</v>
      </c>
      <c r="U9" s="9">
        <v>8</v>
      </c>
      <c r="V9" s="14">
        <v>2</v>
      </c>
      <c r="W9" s="14">
        <v>0</v>
      </c>
      <c r="X9" s="9">
        <v>2</v>
      </c>
      <c r="Y9" s="15"/>
      <c r="Z9" s="15"/>
    </row>
    <row r="10" spans="1:26">
      <c r="A10" s="15"/>
      <c r="B10" s="33">
        <f t="shared" ref="B10:V10" si="8">SUM(B8:B9)</f>
        <v>2</v>
      </c>
      <c r="C10" s="34">
        <f t="shared" si="8"/>
        <v>2</v>
      </c>
      <c r="D10" s="35">
        <f t="shared" si="8"/>
        <v>2</v>
      </c>
      <c r="E10" s="34">
        <f t="shared" si="8"/>
        <v>8</v>
      </c>
      <c r="F10" s="34">
        <f t="shared" si="8"/>
        <v>2240</v>
      </c>
      <c r="G10" s="34">
        <f t="shared" si="8"/>
        <v>4311</v>
      </c>
      <c r="H10" s="38">
        <f t="shared" si="8"/>
        <v>103.56793231242571</v>
      </c>
      <c r="I10" s="38">
        <f t="shared" si="8"/>
        <v>6.2140759387455429</v>
      </c>
      <c r="J10" s="39">
        <f t="shared" si="8"/>
        <v>3</v>
      </c>
      <c r="K10" s="40">
        <f t="shared" si="8"/>
        <v>0.75</v>
      </c>
      <c r="L10" s="39">
        <f t="shared" si="8"/>
        <v>0</v>
      </c>
      <c r="M10" s="41">
        <f t="shared" si="8"/>
        <v>69</v>
      </c>
      <c r="N10" s="38">
        <f t="shared" si="8"/>
        <v>65.051260504201679</v>
      </c>
      <c r="O10" s="39">
        <f t="shared" si="8"/>
        <v>1</v>
      </c>
      <c r="P10" s="41" t="e">
        <f t="shared" si="8"/>
        <v>#DIV/0!</v>
      </c>
      <c r="Q10" s="39">
        <f t="shared" si="8"/>
        <v>1</v>
      </c>
      <c r="R10" s="41">
        <f t="shared" si="8"/>
        <v>11</v>
      </c>
      <c r="S10" s="40">
        <f t="shared" si="8"/>
        <v>0.31848739495798317</v>
      </c>
      <c r="T10" s="33">
        <f t="shared" si="8"/>
        <v>18</v>
      </c>
      <c r="U10" s="33">
        <f t="shared" si="8"/>
        <v>13</v>
      </c>
      <c r="V10" s="33">
        <f t="shared" si="8"/>
        <v>4</v>
      </c>
      <c r="W10" s="14"/>
      <c r="X10" s="9"/>
      <c r="Y10" s="15"/>
      <c r="Z10" s="15"/>
    </row>
    <row r="11" spans="1:26">
      <c r="A11" s="15" t="s">
        <v>40</v>
      </c>
      <c r="B11" s="9">
        <v>1</v>
      </c>
      <c r="C11" s="10"/>
      <c r="D11" s="11">
        <f t="shared" si="7"/>
        <v>0</v>
      </c>
      <c r="E11" s="10">
        <v>4</v>
      </c>
      <c r="F11" s="10">
        <v>1093</v>
      </c>
      <c r="G11" s="10">
        <v>2226</v>
      </c>
      <c r="H11" s="12">
        <f t="shared" si="0"/>
        <v>49.101527403414195</v>
      </c>
      <c r="I11" s="12">
        <f t="shared" si="1"/>
        <v>2.9460916442048517</v>
      </c>
      <c r="J11" s="10">
        <v>2</v>
      </c>
      <c r="K11" s="11">
        <f t="shared" si="2"/>
        <v>0.5</v>
      </c>
      <c r="L11" s="10">
        <v>0</v>
      </c>
      <c r="M11" s="10">
        <v>37</v>
      </c>
      <c r="N11" s="12">
        <f t="shared" si="3"/>
        <v>29.54054054054054</v>
      </c>
      <c r="O11" s="10">
        <v>1</v>
      </c>
      <c r="P11" s="13">
        <f t="shared" si="4"/>
        <v>2226</v>
      </c>
      <c r="Q11" s="10">
        <v>1</v>
      </c>
      <c r="R11" s="13">
        <v>6</v>
      </c>
      <c r="S11" s="11">
        <f t="shared" ref="S11:S21" si="9">(R11/M11)*1</f>
        <v>0.16216216216216217</v>
      </c>
      <c r="T11" s="9">
        <v>7</v>
      </c>
      <c r="U11" s="9">
        <v>4</v>
      </c>
      <c r="V11" s="14">
        <v>3</v>
      </c>
      <c r="W11" s="32">
        <v>0</v>
      </c>
      <c r="X11" s="16">
        <v>1</v>
      </c>
      <c r="Y11" s="15"/>
      <c r="Z11" s="15"/>
    </row>
    <row r="12" spans="1:26">
      <c r="A12" s="15"/>
      <c r="B12" s="9">
        <v>1</v>
      </c>
      <c r="C12" s="10">
        <v>1</v>
      </c>
      <c r="D12" s="11">
        <f t="shared" si="7"/>
        <v>1</v>
      </c>
      <c r="E12" s="10">
        <v>4</v>
      </c>
      <c r="F12" s="10">
        <v>1403</v>
      </c>
      <c r="G12" s="10">
        <v>2306</v>
      </c>
      <c r="H12" s="12">
        <f t="shared" si="0"/>
        <v>60.841283607979186</v>
      </c>
      <c r="I12" s="12">
        <f t="shared" si="1"/>
        <v>3.6504770164787512</v>
      </c>
      <c r="J12" s="10">
        <v>3</v>
      </c>
      <c r="K12" s="11">
        <f t="shared" si="2"/>
        <v>0.75</v>
      </c>
      <c r="L12" s="10">
        <v>0</v>
      </c>
      <c r="M12" s="10">
        <v>32</v>
      </c>
      <c r="N12" s="12">
        <f t="shared" si="3"/>
        <v>43.84375</v>
      </c>
      <c r="O12" s="10">
        <v>4</v>
      </c>
      <c r="P12" s="13">
        <f t="shared" si="4"/>
        <v>576.5</v>
      </c>
      <c r="Q12" s="10">
        <v>0</v>
      </c>
      <c r="R12" s="13">
        <v>2</v>
      </c>
      <c r="S12" s="11">
        <f t="shared" si="9"/>
        <v>6.25E-2</v>
      </c>
      <c r="T12" s="9">
        <v>7</v>
      </c>
      <c r="U12" s="14">
        <v>6</v>
      </c>
      <c r="V12" s="14">
        <v>5</v>
      </c>
      <c r="W12" s="32">
        <v>1</v>
      </c>
      <c r="X12" s="16">
        <v>1</v>
      </c>
      <c r="Y12" s="15"/>
      <c r="Z12" s="15"/>
    </row>
    <row r="13" spans="1:26">
      <c r="A13" s="15"/>
      <c r="B13" s="9">
        <v>1</v>
      </c>
      <c r="C13" s="10">
        <v>1</v>
      </c>
      <c r="D13" s="11">
        <f t="shared" si="7"/>
        <v>1</v>
      </c>
      <c r="E13" s="10">
        <v>4</v>
      </c>
      <c r="F13" s="10">
        <v>1249</v>
      </c>
      <c r="G13" s="10">
        <v>2138</v>
      </c>
      <c r="H13" s="12">
        <f t="shared" si="0"/>
        <v>58.419083255378858</v>
      </c>
      <c r="I13" s="12">
        <f t="shared" si="1"/>
        <v>3.5051449953227314</v>
      </c>
      <c r="J13" s="10">
        <v>3</v>
      </c>
      <c r="K13" s="11">
        <f t="shared" si="2"/>
        <v>0.75</v>
      </c>
      <c r="L13" s="10">
        <v>0</v>
      </c>
      <c r="M13" s="10">
        <v>32</v>
      </c>
      <c r="N13" s="12">
        <f t="shared" si="3"/>
        <v>39.03125</v>
      </c>
      <c r="O13" s="10">
        <v>3</v>
      </c>
      <c r="P13" s="13">
        <f t="shared" si="4"/>
        <v>712.66666666666663</v>
      </c>
      <c r="Q13" s="10">
        <v>0</v>
      </c>
      <c r="R13" s="13">
        <v>6</v>
      </c>
      <c r="S13" s="11">
        <f t="shared" si="9"/>
        <v>0.1875</v>
      </c>
      <c r="T13" s="9">
        <v>6</v>
      </c>
      <c r="U13" s="9">
        <v>4</v>
      </c>
      <c r="V13" s="14">
        <v>4</v>
      </c>
      <c r="W13" s="32">
        <v>0</v>
      </c>
      <c r="X13" s="16">
        <v>2</v>
      </c>
      <c r="Y13" s="15"/>
      <c r="Z13" s="15"/>
    </row>
    <row r="14" spans="1:26">
      <c r="A14" s="15"/>
      <c r="B14" s="9">
        <v>1</v>
      </c>
      <c r="C14" s="10">
        <v>1</v>
      </c>
      <c r="D14" s="11">
        <f t="shared" ref="D14:D16" si="10">C14/B14*(1)</f>
        <v>1</v>
      </c>
      <c r="E14" s="10">
        <v>4</v>
      </c>
      <c r="F14" s="10">
        <v>1061</v>
      </c>
      <c r="G14" s="10">
        <v>1859</v>
      </c>
      <c r="H14" s="12">
        <f t="shared" ref="H14:H16" si="11">F14/(G14/100)</f>
        <v>57.073695535233995</v>
      </c>
      <c r="I14" s="12">
        <f t="shared" ref="I14:I16" si="12">(H14/100)*6</f>
        <v>3.4244217321140393</v>
      </c>
      <c r="J14" s="10">
        <v>2</v>
      </c>
      <c r="K14" s="11">
        <f t="shared" ref="K14:K16" si="13">J14/E14*1</f>
        <v>0.5</v>
      </c>
      <c r="L14" s="10">
        <v>0</v>
      </c>
      <c r="M14" s="10">
        <v>34</v>
      </c>
      <c r="N14" s="12">
        <f t="shared" ref="N14:N16" si="14">F14/M14</f>
        <v>31.205882352941178</v>
      </c>
      <c r="O14" s="10">
        <v>0</v>
      </c>
      <c r="P14" s="13" t="e">
        <f t="shared" ref="P14:P16" si="15">G14/O14</f>
        <v>#DIV/0!</v>
      </c>
      <c r="Q14" s="10">
        <v>0</v>
      </c>
      <c r="R14" s="13">
        <v>6</v>
      </c>
      <c r="S14" s="11">
        <f t="shared" si="9"/>
        <v>0.17647058823529413</v>
      </c>
      <c r="T14" s="9">
        <v>7</v>
      </c>
      <c r="U14" s="9">
        <v>6</v>
      </c>
      <c r="V14" s="14">
        <v>1</v>
      </c>
      <c r="W14" s="32">
        <v>0</v>
      </c>
      <c r="X14" s="16">
        <v>0</v>
      </c>
      <c r="Y14" s="15"/>
      <c r="Z14" s="15"/>
    </row>
    <row r="15" spans="1:26">
      <c r="A15" s="15"/>
      <c r="B15" s="33">
        <f t="shared" ref="B15:V15" si="16">SUM(B11:B14)</f>
        <v>4</v>
      </c>
      <c r="C15" s="34">
        <f t="shared" si="16"/>
        <v>3</v>
      </c>
      <c r="D15" s="35">
        <f t="shared" si="16"/>
        <v>3</v>
      </c>
      <c r="E15" s="34">
        <f t="shared" si="16"/>
        <v>16</v>
      </c>
      <c r="F15" s="34">
        <f t="shared" si="16"/>
        <v>4806</v>
      </c>
      <c r="G15" s="34">
        <f t="shared" si="16"/>
        <v>8529</v>
      </c>
      <c r="H15" s="36">
        <f t="shared" si="16"/>
        <v>225.43558980200623</v>
      </c>
      <c r="I15" s="36">
        <f t="shared" si="16"/>
        <v>13.526135388120375</v>
      </c>
      <c r="J15" s="34">
        <f t="shared" si="16"/>
        <v>10</v>
      </c>
      <c r="K15" s="35">
        <f t="shared" si="16"/>
        <v>2.5</v>
      </c>
      <c r="L15" s="34">
        <f t="shared" si="16"/>
        <v>0</v>
      </c>
      <c r="M15" s="34">
        <f t="shared" si="16"/>
        <v>135</v>
      </c>
      <c r="N15" s="36">
        <f t="shared" si="16"/>
        <v>143.62142289348174</v>
      </c>
      <c r="O15" s="34">
        <f t="shared" si="16"/>
        <v>8</v>
      </c>
      <c r="P15" s="37" t="e">
        <f t="shared" si="16"/>
        <v>#DIV/0!</v>
      </c>
      <c r="Q15" s="34">
        <f t="shared" si="16"/>
        <v>1</v>
      </c>
      <c r="R15" s="37">
        <f t="shared" si="16"/>
        <v>20</v>
      </c>
      <c r="S15" s="35">
        <f t="shared" si="16"/>
        <v>0.58863275039745633</v>
      </c>
      <c r="T15" s="33">
        <f t="shared" si="16"/>
        <v>27</v>
      </c>
      <c r="U15" s="33">
        <f t="shared" si="16"/>
        <v>20</v>
      </c>
      <c r="V15" s="33">
        <f t="shared" si="16"/>
        <v>13</v>
      </c>
      <c r="W15" s="32"/>
      <c r="X15" s="16"/>
      <c r="Y15" s="15"/>
      <c r="Z15" s="15"/>
    </row>
    <row r="16" spans="1:26">
      <c r="A16" s="15"/>
      <c r="B16" s="9"/>
      <c r="C16" s="10"/>
      <c r="D16" s="11" t="e">
        <f t="shared" si="10"/>
        <v>#DIV/0!</v>
      </c>
      <c r="E16" s="10"/>
      <c r="F16" s="10"/>
      <c r="G16" s="10"/>
      <c r="H16" s="12" t="e">
        <f t="shared" si="11"/>
        <v>#DIV/0!</v>
      </c>
      <c r="I16" s="12" t="e">
        <f t="shared" si="12"/>
        <v>#DIV/0!</v>
      </c>
      <c r="J16" s="10"/>
      <c r="K16" s="11" t="e">
        <f t="shared" si="13"/>
        <v>#DIV/0!</v>
      </c>
      <c r="L16" s="10"/>
      <c r="M16" s="10"/>
      <c r="N16" s="12" t="e">
        <f t="shared" si="14"/>
        <v>#DIV/0!</v>
      </c>
      <c r="O16" s="10"/>
      <c r="P16" s="13" t="e">
        <f t="shared" si="15"/>
        <v>#DIV/0!</v>
      </c>
      <c r="Q16" s="10"/>
      <c r="R16" s="13"/>
      <c r="S16" s="11" t="e">
        <f t="shared" si="9"/>
        <v>#DIV/0!</v>
      </c>
      <c r="T16" s="9"/>
      <c r="U16" s="9"/>
      <c r="V16" s="14"/>
      <c r="W16" s="32"/>
      <c r="X16" s="16"/>
      <c r="Y16" s="15"/>
      <c r="Z16" s="15"/>
    </row>
    <row r="17" spans="1:26">
      <c r="A17" s="8" t="s">
        <v>23</v>
      </c>
      <c r="B17" s="33">
        <v>1</v>
      </c>
      <c r="C17" s="34">
        <v>1</v>
      </c>
      <c r="D17" s="35">
        <f t="shared" si="7"/>
        <v>1</v>
      </c>
      <c r="E17" s="34">
        <v>4</v>
      </c>
      <c r="F17" s="34">
        <v>739</v>
      </c>
      <c r="G17" s="34">
        <v>1557</v>
      </c>
      <c r="H17" s="36">
        <f t="shared" si="0"/>
        <v>47.463070006422605</v>
      </c>
      <c r="I17" s="36">
        <f t="shared" si="1"/>
        <v>2.8477842003853562</v>
      </c>
      <c r="J17" s="34">
        <v>1</v>
      </c>
      <c r="K17" s="35">
        <f t="shared" si="2"/>
        <v>0.25</v>
      </c>
      <c r="L17" s="34">
        <v>0</v>
      </c>
      <c r="M17" s="34">
        <v>38</v>
      </c>
      <c r="N17" s="36">
        <f t="shared" si="3"/>
        <v>19.44736842105263</v>
      </c>
      <c r="O17" s="34">
        <v>0</v>
      </c>
      <c r="P17" s="37" t="e">
        <f t="shared" si="4"/>
        <v>#DIV/0!</v>
      </c>
      <c r="Q17" s="34">
        <v>0</v>
      </c>
      <c r="R17" s="37">
        <v>7</v>
      </c>
      <c r="S17" s="35">
        <f t="shared" si="9"/>
        <v>0.18421052631578946</v>
      </c>
      <c r="T17" s="33">
        <v>2</v>
      </c>
      <c r="U17" s="33">
        <v>3</v>
      </c>
      <c r="V17" s="33">
        <v>1</v>
      </c>
      <c r="W17" s="32">
        <v>0</v>
      </c>
      <c r="X17" s="16">
        <v>0</v>
      </c>
      <c r="Y17" s="8" t="s">
        <v>23</v>
      </c>
      <c r="Z17" s="15"/>
    </row>
    <row r="18" spans="1:26">
      <c r="A18" s="15"/>
      <c r="B18" s="9"/>
      <c r="C18" s="10"/>
      <c r="D18" s="11" t="e">
        <f t="shared" si="7"/>
        <v>#DIV/0!</v>
      </c>
      <c r="E18" s="10"/>
      <c r="F18" s="10"/>
      <c r="G18" s="10"/>
      <c r="H18" s="12" t="e">
        <f t="shared" si="0"/>
        <v>#DIV/0!</v>
      </c>
      <c r="I18" s="12" t="e">
        <f t="shared" si="1"/>
        <v>#DIV/0!</v>
      </c>
      <c r="J18" s="10"/>
      <c r="K18" s="11" t="e">
        <f t="shared" si="2"/>
        <v>#DIV/0!</v>
      </c>
      <c r="L18" s="10"/>
      <c r="M18" s="10"/>
      <c r="N18" s="12" t="e">
        <f t="shared" si="3"/>
        <v>#DIV/0!</v>
      </c>
      <c r="O18" s="10"/>
      <c r="P18" s="13" t="e">
        <f t="shared" si="4"/>
        <v>#DIV/0!</v>
      </c>
      <c r="Q18" s="10"/>
      <c r="R18" s="13"/>
      <c r="S18" s="11" t="e">
        <f t="shared" si="9"/>
        <v>#DIV/0!</v>
      </c>
      <c r="T18" s="9"/>
      <c r="U18" s="9"/>
      <c r="V18" s="14"/>
      <c r="W18" s="14"/>
      <c r="X18" s="9"/>
      <c r="Y18" s="15" t="s">
        <v>24</v>
      </c>
      <c r="Z18" s="15"/>
    </row>
    <row r="19" spans="1:26">
      <c r="A19" s="15" t="s">
        <v>41</v>
      </c>
      <c r="B19" s="9">
        <v>1</v>
      </c>
      <c r="C19" s="10"/>
      <c r="D19" s="11">
        <f t="shared" si="7"/>
        <v>0</v>
      </c>
      <c r="E19" s="10">
        <v>3</v>
      </c>
      <c r="F19" s="10">
        <v>1225</v>
      </c>
      <c r="G19" s="10">
        <v>2246</v>
      </c>
      <c r="H19" s="12">
        <f t="shared" si="0"/>
        <v>54.54140694568121</v>
      </c>
      <c r="I19" s="12">
        <f t="shared" si="1"/>
        <v>3.2724844167408729</v>
      </c>
      <c r="J19" s="10">
        <v>2</v>
      </c>
      <c r="K19" s="11">
        <f t="shared" si="2"/>
        <v>0.66666666666666663</v>
      </c>
      <c r="L19" s="10">
        <v>0</v>
      </c>
      <c r="M19" s="10">
        <v>23</v>
      </c>
      <c r="N19" s="12">
        <f t="shared" si="3"/>
        <v>53.260869565217391</v>
      </c>
      <c r="O19" s="10">
        <v>3</v>
      </c>
      <c r="P19" s="13">
        <f t="shared" si="4"/>
        <v>748.66666666666663</v>
      </c>
      <c r="Q19" s="10">
        <v>0</v>
      </c>
      <c r="R19" s="13">
        <v>2</v>
      </c>
      <c r="S19" s="11">
        <f t="shared" si="9"/>
        <v>8.6956521739130432E-2</v>
      </c>
      <c r="T19" s="9">
        <v>4</v>
      </c>
      <c r="U19" s="9">
        <v>5</v>
      </c>
      <c r="V19" s="14">
        <v>3</v>
      </c>
      <c r="W19" s="14">
        <v>2</v>
      </c>
      <c r="X19" s="9">
        <v>1</v>
      </c>
      <c r="Y19" s="15"/>
      <c r="Z19" s="15"/>
    </row>
    <row r="20" spans="1:26">
      <c r="A20" s="15"/>
      <c r="B20" s="9">
        <v>1</v>
      </c>
      <c r="C20" s="10">
        <v>1</v>
      </c>
      <c r="D20" s="11">
        <f t="shared" si="7"/>
        <v>1</v>
      </c>
      <c r="E20" s="10">
        <v>4</v>
      </c>
      <c r="F20" s="10">
        <v>963</v>
      </c>
      <c r="G20" s="10">
        <v>1901</v>
      </c>
      <c r="H20" s="12">
        <f t="shared" si="0"/>
        <v>50.657548658600732</v>
      </c>
      <c r="I20" s="12">
        <f t="shared" si="1"/>
        <v>3.0394529195160436</v>
      </c>
      <c r="J20" s="10">
        <v>0</v>
      </c>
      <c r="K20" s="11">
        <f t="shared" si="2"/>
        <v>0</v>
      </c>
      <c r="L20" s="10">
        <v>0</v>
      </c>
      <c r="M20" s="10">
        <v>37</v>
      </c>
      <c r="N20" s="12">
        <f t="shared" si="3"/>
        <v>26.027027027027028</v>
      </c>
      <c r="O20" s="10">
        <v>0</v>
      </c>
      <c r="P20" s="13" t="e">
        <f t="shared" si="4"/>
        <v>#DIV/0!</v>
      </c>
      <c r="Q20" s="10">
        <v>2</v>
      </c>
      <c r="R20" s="13">
        <v>3</v>
      </c>
      <c r="S20" s="11">
        <f t="shared" si="9"/>
        <v>8.1081081081081086E-2</v>
      </c>
      <c r="T20" s="9">
        <v>8</v>
      </c>
      <c r="U20" s="9">
        <v>6</v>
      </c>
      <c r="V20" s="14">
        <v>1</v>
      </c>
      <c r="W20" s="14">
        <v>0</v>
      </c>
      <c r="X20" s="14">
        <v>0</v>
      </c>
      <c r="Y20" s="15"/>
      <c r="Z20" s="15"/>
    </row>
    <row r="21" spans="1:26">
      <c r="A21" s="15"/>
      <c r="B21" s="9"/>
      <c r="C21" s="10"/>
      <c r="D21" s="11" t="e">
        <f t="shared" ref="D21:D28" si="17">C21/B21*(1)</f>
        <v>#DIV/0!</v>
      </c>
      <c r="E21" s="10"/>
      <c r="F21" s="10"/>
      <c r="G21" s="10"/>
      <c r="H21" s="12" t="e">
        <f t="shared" si="0"/>
        <v>#DIV/0!</v>
      </c>
      <c r="I21" s="12" t="e">
        <f t="shared" si="1"/>
        <v>#DIV/0!</v>
      </c>
      <c r="J21" s="10"/>
      <c r="K21" s="11" t="e">
        <f t="shared" si="2"/>
        <v>#DIV/0!</v>
      </c>
      <c r="L21" s="10"/>
      <c r="M21" s="10"/>
      <c r="N21" s="12" t="e">
        <f t="shared" si="3"/>
        <v>#DIV/0!</v>
      </c>
      <c r="O21" s="10"/>
      <c r="P21" s="13" t="e">
        <f t="shared" si="4"/>
        <v>#DIV/0!</v>
      </c>
      <c r="Q21" s="10"/>
      <c r="R21" s="13"/>
      <c r="S21" s="11" t="e">
        <f t="shared" si="9"/>
        <v>#DIV/0!</v>
      </c>
      <c r="T21" s="9"/>
      <c r="U21" s="9"/>
      <c r="V21" s="14"/>
      <c r="W21" s="14"/>
      <c r="X21" s="14"/>
      <c r="Y21" s="15"/>
      <c r="Z21" s="15"/>
    </row>
    <row r="22" spans="1:26">
      <c r="A22" s="15"/>
      <c r="B22" s="42">
        <f t="shared" ref="B22:V22" si="18">SUM(B19:B21)</f>
        <v>2</v>
      </c>
      <c r="C22" s="42">
        <f t="shared" si="18"/>
        <v>1</v>
      </c>
      <c r="D22" s="43" t="e">
        <f t="shared" si="18"/>
        <v>#DIV/0!</v>
      </c>
      <c r="E22" s="42">
        <f t="shared" si="18"/>
        <v>7</v>
      </c>
      <c r="F22" s="42">
        <f t="shared" si="18"/>
        <v>2188</v>
      </c>
      <c r="G22" s="42">
        <f t="shared" si="18"/>
        <v>4147</v>
      </c>
      <c r="H22" s="44" t="e">
        <f t="shared" si="18"/>
        <v>#DIV/0!</v>
      </c>
      <c r="I22" s="44" t="e">
        <f t="shared" si="18"/>
        <v>#DIV/0!</v>
      </c>
      <c r="J22" s="42">
        <f t="shared" si="18"/>
        <v>2</v>
      </c>
      <c r="K22" s="43" t="e">
        <f t="shared" si="18"/>
        <v>#DIV/0!</v>
      </c>
      <c r="L22" s="42">
        <f t="shared" si="18"/>
        <v>0</v>
      </c>
      <c r="M22" s="42">
        <f t="shared" si="18"/>
        <v>60</v>
      </c>
      <c r="N22" s="44" t="e">
        <f t="shared" si="18"/>
        <v>#DIV/0!</v>
      </c>
      <c r="O22" s="42">
        <f t="shared" si="18"/>
        <v>3</v>
      </c>
      <c r="P22" s="45" t="e">
        <f t="shared" si="18"/>
        <v>#DIV/0!</v>
      </c>
      <c r="Q22" s="42">
        <f t="shared" si="18"/>
        <v>2</v>
      </c>
      <c r="R22" s="45">
        <f t="shared" si="18"/>
        <v>5</v>
      </c>
      <c r="S22" s="43" t="e">
        <f t="shared" si="18"/>
        <v>#DIV/0!</v>
      </c>
      <c r="T22" s="42">
        <f t="shared" si="18"/>
        <v>12</v>
      </c>
      <c r="U22" s="42">
        <f t="shared" si="18"/>
        <v>11</v>
      </c>
      <c r="V22" s="42">
        <f t="shared" si="18"/>
        <v>4</v>
      </c>
      <c r="W22" s="17"/>
      <c r="X22" s="15"/>
      <c r="Y22" s="15"/>
      <c r="Z22" s="15"/>
    </row>
    <row r="23" spans="1:26">
      <c r="A23" s="8" t="s">
        <v>25</v>
      </c>
      <c r="B23" s="10">
        <v>1</v>
      </c>
      <c r="C23" s="10">
        <v>1</v>
      </c>
      <c r="D23" s="11">
        <f t="shared" si="17"/>
        <v>1</v>
      </c>
      <c r="E23" s="10">
        <v>4</v>
      </c>
      <c r="F23" s="10">
        <v>1300</v>
      </c>
      <c r="G23" s="10">
        <v>2146</v>
      </c>
      <c r="H23" s="12">
        <f>F23/(G23/100)</f>
        <v>60.577819198508848</v>
      </c>
      <c r="I23" s="12">
        <f>(H23/100)*6</f>
        <v>3.634669151910531</v>
      </c>
      <c r="J23" s="10">
        <v>3</v>
      </c>
      <c r="K23" s="11">
        <f>J23/E23*1</f>
        <v>0.75</v>
      </c>
      <c r="L23" s="10">
        <v>0</v>
      </c>
      <c r="M23" s="10">
        <v>33</v>
      </c>
      <c r="N23" s="12">
        <f>F23/M23</f>
        <v>39.393939393939391</v>
      </c>
      <c r="O23" s="10">
        <v>2</v>
      </c>
      <c r="P23" s="13">
        <f>G23/O23</f>
        <v>1073</v>
      </c>
      <c r="Q23" s="10">
        <v>0</v>
      </c>
      <c r="R23" s="13">
        <v>3</v>
      </c>
      <c r="S23" s="11">
        <f>(R23/M23)*1</f>
        <v>9.0909090909090912E-2</v>
      </c>
      <c r="T23" s="10">
        <v>7</v>
      </c>
      <c r="U23" s="10">
        <v>7</v>
      </c>
      <c r="V23" s="18">
        <v>2</v>
      </c>
      <c r="W23" s="18">
        <v>1</v>
      </c>
      <c r="X23" s="10">
        <v>1</v>
      </c>
      <c r="Y23" s="8" t="s">
        <v>25</v>
      </c>
      <c r="Z23" s="15"/>
    </row>
    <row r="24" spans="1:26">
      <c r="A24" s="15"/>
      <c r="B24" s="9">
        <v>1</v>
      </c>
      <c r="C24" s="10">
        <v>1</v>
      </c>
      <c r="D24" s="11">
        <f t="shared" si="17"/>
        <v>1</v>
      </c>
      <c r="E24" s="10">
        <v>4</v>
      </c>
      <c r="F24" s="10">
        <v>1260</v>
      </c>
      <c r="G24" s="10">
        <v>2280</v>
      </c>
      <c r="H24" s="12">
        <f>F24/(G24/100)</f>
        <v>55.263157894736842</v>
      </c>
      <c r="I24" s="12">
        <f>(H24/100)*6</f>
        <v>3.3157894736842106</v>
      </c>
      <c r="J24" s="10">
        <v>2</v>
      </c>
      <c r="K24" s="11">
        <f>J24/E24*1</f>
        <v>0.5</v>
      </c>
      <c r="L24" s="10">
        <v>0</v>
      </c>
      <c r="M24" s="10">
        <v>37</v>
      </c>
      <c r="N24" s="12">
        <f>F24/M24</f>
        <v>34.054054054054056</v>
      </c>
      <c r="O24" s="10">
        <v>1</v>
      </c>
      <c r="P24" s="13">
        <f>G24/O24</f>
        <v>2280</v>
      </c>
      <c r="Q24" s="10">
        <v>1</v>
      </c>
      <c r="R24" s="13">
        <v>9</v>
      </c>
      <c r="S24" s="11">
        <f>(R24/M24)*1</f>
        <v>0.24324324324324326</v>
      </c>
      <c r="T24" s="9">
        <v>5</v>
      </c>
      <c r="U24" s="9">
        <v>11</v>
      </c>
      <c r="V24" s="14">
        <v>0</v>
      </c>
      <c r="W24" s="14">
        <v>1</v>
      </c>
      <c r="X24" s="14">
        <v>1</v>
      </c>
      <c r="Y24" s="15"/>
      <c r="Z24" s="15"/>
    </row>
    <row r="25" spans="1:26">
      <c r="B25" s="9">
        <v>1</v>
      </c>
      <c r="C25" s="10">
        <v>1</v>
      </c>
      <c r="D25" s="11">
        <f t="shared" si="17"/>
        <v>1</v>
      </c>
      <c r="E25" s="10">
        <v>4</v>
      </c>
      <c r="F25" s="10">
        <v>1137</v>
      </c>
      <c r="G25" s="10">
        <v>2051</v>
      </c>
      <c r="H25" s="12">
        <f>F25/(G25/100)</f>
        <v>55.436372501218912</v>
      </c>
      <c r="I25" s="12">
        <f>(H25/100)*6</f>
        <v>3.3261823500731347</v>
      </c>
      <c r="J25" s="10">
        <v>2</v>
      </c>
      <c r="K25" s="11">
        <f>J25/E25*1</f>
        <v>0.5</v>
      </c>
      <c r="L25" s="10">
        <v>0</v>
      </c>
      <c r="M25" s="10">
        <v>36</v>
      </c>
      <c r="N25" s="12">
        <f>F25/M25</f>
        <v>31.583333333333332</v>
      </c>
      <c r="O25" s="10">
        <v>1</v>
      </c>
      <c r="P25" s="13">
        <f>G25/O25</f>
        <v>2051</v>
      </c>
      <c r="Q25" s="10">
        <v>1</v>
      </c>
      <c r="R25" s="13">
        <v>3</v>
      </c>
      <c r="S25" s="11">
        <f>(R25/M25)*1</f>
        <v>8.3333333333333329E-2</v>
      </c>
      <c r="T25" s="9">
        <v>8</v>
      </c>
      <c r="U25" s="9">
        <v>6</v>
      </c>
      <c r="V25" s="14">
        <v>2</v>
      </c>
      <c r="W25" s="32">
        <v>0</v>
      </c>
      <c r="X25" s="16">
        <v>1</v>
      </c>
      <c r="Y25" s="15"/>
      <c r="Z25" s="15"/>
    </row>
    <row r="26" spans="1:26">
      <c r="B26" s="33">
        <f t="shared" ref="B26:V26" si="19">SUM(B23:B25)</f>
        <v>3</v>
      </c>
      <c r="C26" s="34">
        <f t="shared" si="19"/>
        <v>3</v>
      </c>
      <c r="D26" s="35">
        <f t="shared" si="19"/>
        <v>3</v>
      </c>
      <c r="E26" s="34">
        <f t="shared" si="19"/>
        <v>12</v>
      </c>
      <c r="F26" s="34">
        <f t="shared" si="19"/>
        <v>3697</v>
      </c>
      <c r="G26" s="34">
        <f t="shared" si="19"/>
        <v>6477</v>
      </c>
      <c r="H26" s="36">
        <f t="shared" si="19"/>
        <v>171.27734959446462</v>
      </c>
      <c r="I26" s="36">
        <f t="shared" si="19"/>
        <v>10.276640975667876</v>
      </c>
      <c r="J26" s="34">
        <f t="shared" si="19"/>
        <v>7</v>
      </c>
      <c r="K26" s="35">
        <f t="shared" si="19"/>
        <v>1.75</v>
      </c>
      <c r="L26" s="34">
        <f t="shared" si="19"/>
        <v>0</v>
      </c>
      <c r="M26" s="34">
        <f t="shared" si="19"/>
        <v>106</v>
      </c>
      <c r="N26" s="36">
        <f t="shared" si="19"/>
        <v>105.03132678132677</v>
      </c>
      <c r="O26" s="34">
        <f t="shared" si="19"/>
        <v>4</v>
      </c>
      <c r="P26" s="37">
        <f t="shared" si="19"/>
        <v>5404</v>
      </c>
      <c r="Q26" s="34">
        <f t="shared" si="19"/>
        <v>2</v>
      </c>
      <c r="R26" s="37">
        <f t="shared" si="19"/>
        <v>15</v>
      </c>
      <c r="S26" s="35">
        <f t="shared" si="19"/>
        <v>0.41748566748566746</v>
      </c>
      <c r="T26" s="33">
        <f t="shared" si="19"/>
        <v>20</v>
      </c>
      <c r="U26" s="33">
        <f t="shared" si="19"/>
        <v>24</v>
      </c>
      <c r="V26" s="33">
        <f t="shared" si="19"/>
        <v>4</v>
      </c>
      <c r="W26" s="32"/>
      <c r="X26" s="16"/>
      <c r="Y26" s="15"/>
      <c r="Z26" s="15"/>
    </row>
    <row r="27" spans="1:26">
      <c r="A27" s="15"/>
      <c r="B27" s="9"/>
      <c r="C27" s="10"/>
      <c r="D27" s="11"/>
      <c r="E27" s="10"/>
      <c r="F27" s="10"/>
      <c r="G27" s="10"/>
      <c r="H27" s="12"/>
      <c r="I27" s="12"/>
      <c r="J27" s="10"/>
      <c r="K27" s="11"/>
      <c r="L27" s="10"/>
      <c r="M27" s="10"/>
      <c r="N27" s="12"/>
      <c r="O27" s="10"/>
      <c r="P27" s="13"/>
      <c r="Q27" s="10"/>
      <c r="R27" s="13"/>
      <c r="S27" s="11"/>
      <c r="T27" s="9"/>
      <c r="U27" s="9"/>
      <c r="V27" s="14"/>
      <c r="W27" s="17"/>
      <c r="X27" s="15"/>
      <c r="Y27" s="15"/>
      <c r="Z27" s="15"/>
    </row>
    <row r="28" spans="1:26">
      <c r="A28" s="15" t="s">
        <v>42</v>
      </c>
      <c r="B28" s="33">
        <v>1</v>
      </c>
      <c r="C28" s="34">
        <v>1</v>
      </c>
      <c r="D28" s="35">
        <f t="shared" si="17"/>
        <v>1</v>
      </c>
      <c r="E28" s="34">
        <v>4</v>
      </c>
      <c r="F28" s="34">
        <v>1353</v>
      </c>
      <c r="G28" s="34">
        <v>2012</v>
      </c>
      <c r="H28" s="36">
        <f>F28/(G28/100)</f>
        <v>67.246520874751482</v>
      </c>
      <c r="I28" s="36">
        <f>(H28/100)*6</f>
        <v>4.0347912524850891</v>
      </c>
      <c r="J28" s="34">
        <v>3</v>
      </c>
      <c r="K28" s="35">
        <v>0</v>
      </c>
      <c r="L28" s="34">
        <v>0</v>
      </c>
      <c r="M28" s="34">
        <v>33</v>
      </c>
      <c r="N28" s="36">
        <f>F28/M28</f>
        <v>41</v>
      </c>
      <c r="O28" s="34">
        <v>3</v>
      </c>
      <c r="P28" s="37"/>
      <c r="Q28" s="34">
        <v>0</v>
      </c>
      <c r="R28" s="37">
        <v>7</v>
      </c>
      <c r="S28" s="35">
        <f>(R28/M28)*1</f>
        <v>0.21212121212121213</v>
      </c>
      <c r="T28" s="33">
        <v>5</v>
      </c>
      <c r="U28" s="33">
        <v>9</v>
      </c>
      <c r="V28" s="33">
        <v>2</v>
      </c>
      <c r="W28" s="14">
        <v>1</v>
      </c>
      <c r="X28" s="9">
        <v>3</v>
      </c>
      <c r="Y28" s="8"/>
      <c r="Z28" s="15"/>
    </row>
    <row r="29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19"/>
      <c r="W29" s="15"/>
      <c r="X29" s="15"/>
      <c r="Y29" s="8"/>
      <c r="Z29" s="15"/>
    </row>
    <row r="30" spans="1:26">
      <c r="A30" s="8" t="s">
        <v>26</v>
      </c>
      <c r="B30" s="33">
        <v>1</v>
      </c>
      <c r="C30" s="34">
        <v>0</v>
      </c>
      <c r="D30" s="35">
        <f>C30/B30*(1)</f>
        <v>0</v>
      </c>
      <c r="E30" s="34">
        <v>4</v>
      </c>
      <c r="F30" s="34">
        <v>1107</v>
      </c>
      <c r="G30" s="34">
        <v>2101</v>
      </c>
      <c r="H30" s="36">
        <f>F30/(G30/100)</f>
        <v>52.689195621132789</v>
      </c>
      <c r="I30" s="36">
        <f>(H30/100)*6</f>
        <v>3.1613517372679674</v>
      </c>
      <c r="J30" s="34">
        <v>2</v>
      </c>
      <c r="K30" s="35">
        <f>J30/E30*1</f>
        <v>0.5</v>
      </c>
      <c r="L30" s="34">
        <v>0</v>
      </c>
      <c r="M30" s="34">
        <v>28</v>
      </c>
      <c r="N30" s="36">
        <f>F30/M30</f>
        <v>39.535714285714285</v>
      </c>
      <c r="O30" s="34">
        <v>1</v>
      </c>
      <c r="P30" s="37">
        <f>G30/O30</f>
        <v>2101</v>
      </c>
      <c r="Q30" s="34">
        <v>0</v>
      </c>
      <c r="R30" s="37">
        <v>5</v>
      </c>
      <c r="S30" s="35">
        <f>(R30/M30)*1</f>
        <v>0.17857142857142858</v>
      </c>
      <c r="T30" s="33">
        <v>7</v>
      </c>
      <c r="U30" s="33">
        <v>7</v>
      </c>
      <c r="V30" s="33">
        <v>1</v>
      </c>
      <c r="W30" s="9">
        <v>1</v>
      </c>
      <c r="X30" s="9">
        <v>1</v>
      </c>
      <c r="Y30" s="8" t="s">
        <v>26</v>
      </c>
      <c r="Z30" s="15"/>
    </row>
    <row r="31" spans="1:26">
      <c r="A31" s="15"/>
      <c r="B31" s="9"/>
      <c r="C31" s="10"/>
      <c r="D31" s="11" t="e">
        <f>C31/#REF!*(1)</f>
        <v>#REF!</v>
      </c>
      <c r="E31" s="10"/>
      <c r="F31" s="10"/>
      <c r="G31" s="10"/>
      <c r="H31" s="12" t="e">
        <f>F31/(G31/100)</f>
        <v>#DIV/0!</v>
      </c>
      <c r="I31" s="12" t="e">
        <f>(H31/100)*6</f>
        <v>#DIV/0!</v>
      </c>
      <c r="J31" s="10"/>
      <c r="K31" s="11" t="e">
        <f>J31/E31*1</f>
        <v>#DIV/0!</v>
      </c>
      <c r="L31" s="10"/>
      <c r="M31" s="10"/>
      <c r="N31" s="12" t="e">
        <f>F31/M31</f>
        <v>#DIV/0!</v>
      </c>
      <c r="O31" s="10"/>
      <c r="P31" s="13" t="e">
        <f>G31/O31</f>
        <v>#DIV/0!</v>
      </c>
      <c r="Q31" s="10"/>
      <c r="R31" s="13"/>
      <c r="S31" s="11" t="e">
        <f>(R31/M31)*1</f>
        <v>#DIV/0!</v>
      </c>
      <c r="T31" s="9"/>
      <c r="U31" s="9"/>
      <c r="V31" s="14"/>
      <c r="W31" s="14"/>
      <c r="X31" s="14"/>
      <c r="Y31" s="15"/>
      <c r="Z31" s="15"/>
    </row>
    <row r="32" spans="1:26">
      <c r="A32" s="15"/>
      <c r="B32" s="9"/>
      <c r="C32" s="10"/>
      <c r="D32" s="11" t="e">
        <f>C32/#REF!*(1)</f>
        <v>#REF!</v>
      </c>
      <c r="E32" s="10"/>
      <c r="F32" s="10"/>
      <c r="G32" s="10"/>
      <c r="H32" s="12" t="e">
        <f>F32/(G32/100)</f>
        <v>#DIV/0!</v>
      </c>
      <c r="I32" s="12" t="e">
        <f>(H32/100)*6</f>
        <v>#DIV/0!</v>
      </c>
      <c r="J32" s="10"/>
      <c r="K32" s="11" t="e">
        <f>J32/E32*1</f>
        <v>#DIV/0!</v>
      </c>
      <c r="L32" s="10"/>
      <c r="M32" s="10"/>
      <c r="N32" s="12" t="e">
        <f>F32/M32</f>
        <v>#DIV/0!</v>
      </c>
      <c r="O32" s="10"/>
      <c r="P32" s="13" t="e">
        <f>G32/O32</f>
        <v>#DIV/0!</v>
      </c>
      <c r="Q32" s="10"/>
      <c r="R32" s="13"/>
      <c r="S32" s="11" t="e">
        <f>(R32/M32)*1</f>
        <v>#DIV/0!</v>
      </c>
      <c r="T32" s="9"/>
      <c r="U32" s="9"/>
      <c r="V32" s="14"/>
      <c r="W32" s="14"/>
      <c r="X32" s="14"/>
      <c r="Y32" s="15"/>
      <c r="Z32" s="15"/>
    </row>
    <row r="33" spans="1:26">
      <c r="A33" s="15"/>
      <c r="B33" s="9"/>
      <c r="C33" s="10"/>
      <c r="D33" s="11"/>
      <c r="E33" s="10"/>
      <c r="F33" s="10"/>
      <c r="G33" s="10"/>
      <c r="H33" s="12"/>
      <c r="I33" s="12"/>
      <c r="J33" s="10"/>
      <c r="K33" s="11"/>
      <c r="L33" s="10"/>
      <c r="M33" s="10"/>
      <c r="N33" s="12"/>
      <c r="O33" s="10"/>
      <c r="P33" s="13"/>
      <c r="Q33" s="10"/>
      <c r="R33" s="13"/>
      <c r="S33" s="11"/>
      <c r="T33" s="9"/>
      <c r="U33" s="9"/>
      <c r="V33" s="14"/>
      <c r="W33" s="15"/>
      <c r="X33" s="15"/>
      <c r="Y33" s="15"/>
      <c r="Z33" s="15"/>
    </row>
    <row r="34" spans="1:26">
      <c r="A34" s="8" t="s">
        <v>27</v>
      </c>
      <c r="B34" s="33">
        <v>1</v>
      </c>
      <c r="C34" s="34">
        <v>1</v>
      </c>
      <c r="D34" s="35">
        <f>C34/B34*(1)</f>
        <v>1</v>
      </c>
      <c r="E34" s="34">
        <v>4</v>
      </c>
      <c r="F34" s="34">
        <v>1181</v>
      </c>
      <c r="G34" s="34">
        <v>2235</v>
      </c>
      <c r="H34" s="36">
        <f>F34/(G34/100)</f>
        <v>52.841163310961967</v>
      </c>
      <c r="I34" s="36">
        <f>(H34/100)*6</f>
        <v>3.1704697986577184</v>
      </c>
      <c r="J34" s="34">
        <v>2</v>
      </c>
      <c r="K34" s="35">
        <f>J34/E34*1</f>
        <v>0.5</v>
      </c>
      <c r="L34" s="34">
        <v>0</v>
      </c>
      <c r="M34" s="34">
        <v>34</v>
      </c>
      <c r="N34" s="36">
        <f>F34/M34</f>
        <v>34.735294117647058</v>
      </c>
      <c r="O34" s="34">
        <v>3</v>
      </c>
      <c r="P34" s="37">
        <f>G34/O34</f>
        <v>745</v>
      </c>
      <c r="Q34" s="34">
        <v>0</v>
      </c>
      <c r="R34" s="37">
        <v>2</v>
      </c>
      <c r="S34" s="35">
        <f>(R34/M34)*1</f>
        <v>5.8823529411764705E-2</v>
      </c>
      <c r="T34" s="33">
        <v>5</v>
      </c>
      <c r="U34" s="33">
        <v>5</v>
      </c>
      <c r="V34" s="33">
        <v>2</v>
      </c>
      <c r="W34" s="9">
        <v>0</v>
      </c>
      <c r="X34" s="9">
        <v>0</v>
      </c>
      <c r="Y34" s="8" t="s">
        <v>27</v>
      </c>
      <c r="Z34" s="15"/>
    </row>
    <row r="35" spans="1:26">
      <c r="A35" s="15"/>
      <c r="B35" s="9"/>
      <c r="C35" s="10"/>
      <c r="D35" s="11" t="e">
        <f>C35/B35*(1)</f>
        <v>#DIV/0!</v>
      </c>
      <c r="E35" s="10"/>
      <c r="F35" s="10"/>
      <c r="G35" s="10"/>
      <c r="H35" s="12" t="e">
        <f>F35/(G35/100)</f>
        <v>#DIV/0!</v>
      </c>
      <c r="I35" s="12" t="e">
        <f>(H35/100)*6</f>
        <v>#DIV/0!</v>
      </c>
      <c r="J35" s="10"/>
      <c r="K35" s="11" t="e">
        <f>J35/E35*1</f>
        <v>#DIV/0!</v>
      </c>
      <c r="L35" s="10"/>
      <c r="M35" s="10"/>
      <c r="N35" s="12" t="e">
        <f>F35/M35</f>
        <v>#DIV/0!</v>
      </c>
      <c r="O35" s="10"/>
      <c r="P35" s="13" t="e">
        <f>G35/O35</f>
        <v>#DIV/0!</v>
      </c>
      <c r="Q35" s="10"/>
      <c r="R35" s="13"/>
      <c r="S35" s="11" t="e">
        <f>(R35/M35)*1</f>
        <v>#DIV/0!</v>
      </c>
      <c r="T35" s="9"/>
      <c r="U35" s="9"/>
      <c r="V35" s="14"/>
      <c r="W35" s="9"/>
      <c r="X35" s="9"/>
      <c r="Y35" s="15"/>
      <c r="Z35" s="15"/>
    </row>
    <row r="36" spans="1:26">
      <c r="A36" s="15"/>
      <c r="B36" s="9"/>
      <c r="C36" s="10"/>
      <c r="D36" s="11" t="e">
        <f>C36/B36*(1)</f>
        <v>#DIV/0!</v>
      </c>
      <c r="E36" s="10"/>
      <c r="F36" s="10"/>
      <c r="G36" s="10"/>
      <c r="H36" s="12" t="e">
        <f>F36/(G36/100)</f>
        <v>#DIV/0!</v>
      </c>
      <c r="I36" s="12" t="e">
        <f>(H36/100)*6</f>
        <v>#DIV/0!</v>
      </c>
      <c r="J36" s="10"/>
      <c r="K36" s="11" t="e">
        <f>J36/E36*1</f>
        <v>#DIV/0!</v>
      </c>
      <c r="L36" s="10"/>
      <c r="M36" s="10"/>
      <c r="N36" s="12" t="e">
        <f>F36/M36</f>
        <v>#DIV/0!</v>
      </c>
      <c r="O36" s="10"/>
      <c r="P36" s="13" t="e">
        <f>G36/O36</f>
        <v>#DIV/0!</v>
      </c>
      <c r="Q36" s="10"/>
      <c r="R36" s="13"/>
      <c r="S36" s="11" t="e">
        <f>(R36/M36)*1</f>
        <v>#DIV/0!</v>
      </c>
      <c r="T36" s="9"/>
      <c r="U36" s="9"/>
      <c r="V36" s="14"/>
      <c r="W36" s="15"/>
      <c r="X36" s="15"/>
      <c r="Y36" s="15"/>
      <c r="Z36" s="15"/>
    </row>
    <row r="37" spans="1:26">
      <c r="A37" s="15" t="s">
        <v>38</v>
      </c>
      <c r="B37" s="9">
        <v>1</v>
      </c>
      <c r="C37" s="10">
        <v>1</v>
      </c>
      <c r="D37" s="11">
        <f>C37/B37*(1)</f>
        <v>1</v>
      </c>
      <c r="E37" s="10">
        <v>3</v>
      </c>
      <c r="F37" s="10">
        <v>776</v>
      </c>
      <c r="G37" s="10">
        <v>1623</v>
      </c>
      <c r="H37" s="12">
        <f>F37/(G37/100)</f>
        <v>47.812692544670362</v>
      </c>
      <c r="I37" s="12">
        <f>(H37/100)*6</f>
        <v>2.8687615526802217</v>
      </c>
      <c r="J37" s="10">
        <v>1</v>
      </c>
      <c r="K37" s="11">
        <f>J37/E37*1</f>
        <v>0.33333333333333331</v>
      </c>
      <c r="L37" s="10">
        <v>0</v>
      </c>
      <c r="M37" s="10">
        <v>26</v>
      </c>
      <c r="N37" s="12">
        <f>F37/M37</f>
        <v>29.846153846153847</v>
      </c>
      <c r="O37" s="10">
        <v>1</v>
      </c>
      <c r="P37" s="13">
        <f>G37/O37</f>
        <v>1623</v>
      </c>
      <c r="Q37" s="10">
        <v>1</v>
      </c>
      <c r="R37" s="13">
        <v>5</v>
      </c>
      <c r="S37" s="11">
        <f>(R37/M37)*1</f>
        <v>0.19230769230769232</v>
      </c>
      <c r="T37" s="9">
        <v>3</v>
      </c>
      <c r="U37" s="9">
        <v>3</v>
      </c>
      <c r="V37" s="14">
        <v>2</v>
      </c>
      <c r="W37" s="9">
        <v>1</v>
      </c>
      <c r="X37" s="9">
        <v>1</v>
      </c>
      <c r="Y37" s="15" t="s">
        <v>28</v>
      </c>
      <c r="Z37" s="15"/>
    </row>
    <row r="38" spans="1:26">
      <c r="A38" s="15"/>
      <c r="B38" s="9">
        <v>1</v>
      </c>
      <c r="C38" s="10">
        <v>1</v>
      </c>
      <c r="D38" s="11">
        <f>C38/B38*(1)</f>
        <v>1</v>
      </c>
      <c r="E38" s="10">
        <v>3</v>
      </c>
      <c r="F38" s="10">
        <v>1272</v>
      </c>
      <c r="G38" s="10">
        <v>1858</v>
      </c>
      <c r="H38" s="12">
        <f>F38/(G38/100)</f>
        <v>68.460710441334768</v>
      </c>
      <c r="I38" s="12">
        <f>(H38/100)*6</f>
        <v>4.1076426264800858</v>
      </c>
      <c r="J38" s="10">
        <v>2</v>
      </c>
      <c r="K38" s="11">
        <f>J38/E38*1</f>
        <v>0.66666666666666663</v>
      </c>
      <c r="L38" s="10">
        <v>0</v>
      </c>
      <c r="M38" s="10">
        <v>27</v>
      </c>
      <c r="N38" s="12">
        <f>F38/M38</f>
        <v>47.111111111111114</v>
      </c>
      <c r="O38" s="10">
        <v>2</v>
      </c>
      <c r="P38" s="13">
        <f>G38/O38</f>
        <v>929</v>
      </c>
      <c r="Q38" s="10">
        <v>1</v>
      </c>
      <c r="R38" s="13">
        <v>5</v>
      </c>
      <c r="S38" s="11">
        <f>(R38/M38)*1</f>
        <v>0.18518518518518517</v>
      </c>
      <c r="T38" s="9">
        <v>5</v>
      </c>
      <c r="U38" s="9">
        <v>4</v>
      </c>
      <c r="V38" s="14">
        <v>3</v>
      </c>
      <c r="W38" s="16">
        <v>1</v>
      </c>
      <c r="X38" s="16">
        <v>1</v>
      </c>
      <c r="Y38" s="15"/>
      <c r="Z38" s="15"/>
    </row>
    <row r="39" spans="1:26">
      <c r="A39" s="15"/>
      <c r="B39" s="33">
        <f t="shared" ref="B39:V39" si="20">SUM(B37:B38)</f>
        <v>2</v>
      </c>
      <c r="C39" s="34">
        <f t="shared" si="20"/>
        <v>2</v>
      </c>
      <c r="D39" s="35">
        <f t="shared" si="20"/>
        <v>2</v>
      </c>
      <c r="E39" s="34">
        <f t="shared" si="20"/>
        <v>6</v>
      </c>
      <c r="F39" s="34">
        <f t="shared" si="20"/>
        <v>2048</v>
      </c>
      <c r="G39" s="34">
        <f t="shared" si="20"/>
        <v>3481</v>
      </c>
      <c r="H39" s="36">
        <f t="shared" si="20"/>
        <v>116.27340298600512</v>
      </c>
      <c r="I39" s="36">
        <f t="shared" si="20"/>
        <v>6.9764041791603075</v>
      </c>
      <c r="J39" s="34">
        <f t="shared" si="20"/>
        <v>3</v>
      </c>
      <c r="K39" s="35">
        <f t="shared" si="20"/>
        <v>1</v>
      </c>
      <c r="L39" s="34">
        <f t="shared" si="20"/>
        <v>0</v>
      </c>
      <c r="M39" s="34">
        <f t="shared" si="20"/>
        <v>53</v>
      </c>
      <c r="N39" s="36">
        <f t="shared" si="20"/>
        <v>76.957264957264954</v>
      </c>
      <c r="O39" s="34">
        <f t="shared" si="20"/>
        <v>3</v>
      </c>
      <c r="P39" s="37">
        <f t="shared" si="20"/>
        <v>2552</v>
      </c>
      <c r="Q39" s="34">
        <f t="shared" si="20"/>
        <v>2</v>
      </c>
      <c r="R39" s="37">
        <f t="shared" si="20"/>
        <v>10</v>
      </c>
      <c r="S39" s="35">
        <f t="shared" si="20"/>
        <v>0.37749287749287752</v>
      </c>
      <c r="T39" s="33">
        <f t="shared" si="20"/>
        <v>8</v>
      </c>
      <c r="U39" s="33">
        <f t="shared" si="20"/>
        <v>7</v>
      </c>
      <c r="V39" s="33">
        <f t="shared" si="20"/>
        <v>5</v>
      </c>
      <c r="W39" s="16">
        <f>SUM(W37:W38)</f>
        <v>2</v>
      </c>
      <c r="X39" s="16"/>
      <c r="Y39" s="15"/>
      <c r="Z39" s="15"/>
    </row>
    <row r="40" spans="1:26">
      <c r="A40" s="8"/>
      <c r="B40" s="9"/>
      <c r="C40" s="10"/>
      <c r="D40" s="11"/>
      <c r="E40" s="10"/>
      <c r="F40" s="10"/>
      <c r="G40" s="10"/>
      <c r="H40" s="12"/>
      <c r="I40" s="12"/>
      <c r="J40" s="10"/>
      <c r="K40" s="11"/>
      <c r="L40" s="10"/>
      <c r="M40" s="10"/>
      <c r="N40" s="12"/>
      <c r="O40" s="10"/>
      <c r="P40" s="13"/>
      <c r="Q40" s="10"/>
      <c r="R40" s="13"/>
      <c r="S40" s="11"/>
      <c r="T40" s="9"/>
      <c r="U40" s="9"/>
      <c r="V40" s="14"/>
      <c r="W40" s="15"/>
      <c r="X40" s="15"/>
      <c r="Y40" s="8"/>
      <c r="Z40" s="15"/>
    </row>
    <row r="41" spans="1:26">
      <c r="A41" s="15" t="s">
        <v>39</v>
      </c>
      <c r="B41" s="9">
        <v>1</v>
      </c>
      <c r="C41" s="10"/>
      <c r="D41" s="11">
        <f>C41/B41*(1)</f>
        <v>0</v>
      </c>
      <c r="E41" s="10">
        <v>1</v>
      </c>
      <c r="F41" s="10">
        <v>302</v>
      </c>
      <c r="G41" s="10">
        <v>470</v>
      </c>
      <c r="H41" s="12">
        <f>F41/(G41/100)</f>
        <v>64.255319148936167</v>
      </c>
      <c r="I41" s="12">
        <f>(H41/100)*6</f>
        <v>3.8553191489361698</v>
      </c>
      <c r="J41" s="10">
        <v>0</v>
      </c>
      <c r="K41" s="11">
        <f>J41/E41*1</f>
        <v>0</v>
      </c>
      <c r="L41" s="10">
        <v>0</v>
      </c>
      <c r="M41" s="10">
        <v>10</v>
      </c>
      <c r="N41" s="12">
        <f>F41/M41</f>
        <v>30.2</v>
      </c>
      <c r="O41" s="10">
        <v>1</v>
      </c>
      <c r="P41" s="13">
        <f>G41/O41</f>
        <v>470</v>
      </c>
      <c r="Q41" s="10">
        <v>1</v>
      </c>
      <c r="R41" s="13">
        <v>0</v>
      </c>
      <c r="S41" s="11">
        <f>(R41/M41)*1</f>
        <v>0</v>
      </c>
      <c r="T41" s="9">
        <v>1</v>
      </c>
      <c r="U41" s="9">
        <v>1</v>
      </c>
      <c r="V41" s="14">
        <v>0</v>
      </c>
      <c r="W41" s="9">
        <v>0</v>
      </c>
      <c r="X41" s="9">
        <v>0</v>
      </c>
      <c r="Y41" s="15" t="s">
        <v>29</v>
      </c>
      <c r="Z41" s="15"/>
    </row>
    <row r="42" spans="1:26">
      <c r="A42" s="8" t="s">
        <v>39</v>
      </c>
      <c r="B42" s="9">
        <v>1</v>
      </c>
      <c r="C42" s="10">
        <v>0</v>
      </c>
      <c r="D42" s="11">
        <f>C42/B42*(1)</f>
        <v>0</v>
      </c>
      <c r="E42" s="10">
        <v>3</v>
      </c>
      <c r="F42" s="10">
        <v>803</v>
      </c>
      <c r="G42" s="10">
        <v>1571</v>
      </c>
      <c r="H42" s="12">
        <f t="shared" ref="H42:H51" si="21">F42/(G42/100)</f>
        <v>51.113940165499677</v>
      </c>
      <c r="I42" s="12">
        <f t="shared" ref="I42:I51" si="22">(H42/100)*6</f>
        <v>3.066836409929981</v>
      </c>
      <c r="J42" s="10">
        <v>0</v>
      </c>
      <c r="K42" s="11">
        <f t="shared" ref="K42:K51" si="23">J42/E42*1</f>
        <v>0</v>
      </c>
      <c r="L42" s="10">
        <v>0</v>
      </c>
      <c r="M42" s="10">
        <v>23</v>
      </c>
      <c r="N42" s="12">
        <f t="shared" ref="N42:N51" si="24">F42/M42</f>
        <v>34.913043478260867</v>
      </c>
      <c r="O42" s="10">
        <v>2</v>
      </c>
      <c r="P42" s="13">
        <f t="shared" ref="P42:P51" si="25">G42/O42</f>
        <v>785.5</v>
      </c>
      <c r="Q42" s="10">
        <v>1</v>
      </c>
      <c r="R42" s="13">
        <v>1</v>
      </c>
      <c r="S42" s="11">
        <f t="shared" ref="S42:S51" si="26">(R42/M42)*1</f>
        <v>4.3478260869565216E-2</v>
      </c>
      <c r="T42" s="9">
        <v>2</v>
      </c>
      <c r="U42" s="9">
        <v>5</v>
      </c>
      <c r="V42" s="14">
        <v>1</v>
      </c>
      <c r="W42" s="14">
        <v>0</v>
      </c>
      <c r="X42" s="14">
        <v>1</v>
      </c>
      <c r="Y42" s="8"/>
      <c r="Z42" s="15"/>
    </row>
    <row r="43" spans="1:26">
      <c r="A43" s="8"/>
      <c r="B43" s="33">
        <f t="shared" ref="B43:W43" si="27">SUM(B41:B42)</f>
        <v>2</v>
      </c>
      <c r="C43" s="34">
        <f t="shared" si="27"/>
        <v>0</v>
      </c>
      <c r="D43" s="35">
        <f t="shared" si="27"/>
        <v>0</v>
      </c>
      <c r="E43" s="34">
        <f t="shared" si="27"/>
        <v>4</v>
      </c>
      <c r="F43" s="34">
        <f t="shared" si="27"/>
        <v>1105</v>
      </c>
      <c r="G43" s="34">
        <f t="shared" si="27"/>
        <v>2041</v>
      </c>
      <c r="H43" s="36">
        <f t="shared" si="27"/>
        <v>115.36925931443585</v>
      </c>
      <c r="I43" s="36">
        <f t="shared" si="27"/>
        <v>6.9221555588661507</v>
      </c>
      <c r="J43" s="34">
        <f t="shared" si="27"/>
        <v>0</v>
      </c>
      <c r="K43" s="35">
        <f t="shared" si="27"/>
        <v>0</v>
      </c>
      <c r="L43" s="34">
        <f t="shared" si="27"/>
        <v>0</v>
      </c>
      <c r="M43" s="34">
        <f t="shared" si="27"/>
        <v>33</v>
      </c>
      <c r="N43" s="36">
        <f t="shared" si="27"/>
        <v>65.113043478260863</v>
      </c>
      <c r="O43" s="34">
        <f t="shared" si="27"/>
        <v>3</v>
      </c>
      <c r="P43" s="37">
        <f t="shared" si="27"/>
        <v>1255.5</v>
      </c>
      <c r="Q43" s="34">
        <f t="shared" si="27"/>
        <v>2</v>
      </c>
      <c r="R43" s="37">
        <f t="shared" si="27"/>
        <v>1</v>
      </c>
      <c r="S43" s="35">
        <f t="shared" si="27"/>
        <v>4.3478260869565216E-2</v>
      </c>
      <c r="T43" s="33">
        <f t="shared" si="27"/>
        <v>3</v>
      </c>
      <c r="U43" s="33">
        <f t="shared" si="27"/>
        <v>6</v>
      </c>
      <c r="V43" s="33">
        <f t="shared" si="27"/>
        <v>1</v>
      </c>
      <c r="W43" s="14">
        <f t="shared" si="27"/>
        <v>0</v>
      </c>
      <c r="X43" s="14"/>
      <c r="Y43" s="8"/>
      <c r="Z43" s="15"/>
    </row>
    <row r="44" spans="1:26">
      <c r="A44" s="8"/>
      <c r="B44" s="9"/>
      <c r="C44" s="10"/>
      <c r="D44" s="11" t="e">
        <f>C44/B44*(1)</f>
        <v>#DIV/0!</v>
      </c>
      <c r="E44" s="10"/>
      <c r="F44" s="10"/>
      <c r="G44" s="10"/>
      <c r="H44" s="12" t="e">
        <f t="shared" si="21"/>
        <v>#DIV/0!</v>
      </c>
      <c r="I44" s="12" t="e">
        <f t="shared" si="22"/>
        <v>#DIV/0!</v>
      </c>
      <c r="J44" s="10"/>
      <c r="K44" s="11" t="e">
        <f t="shared" si="23"/>
        <v>#DIV/0!</v>
      </c>
      <c r="L44" s="10"/>
      <c r="M44" s="10"/>
      <c r="N44" s="12" t="e">
        <f t="shared" si="24"/>
        <v>#DIV/0!</v>
      </c>
      <c r="O44" s="10"/>
      <c r="P44" s="13" t="e">
        <f t="shared" si="25"/>
        <v>#DIV/0!</v>
      </c>
      <c r="Q44" s="10"/>
      <c r="R44" s="13"/>
      <c r="S44" s="11" t="e">
        <f t="shared" si="26"/>
        <v>#DIV/0!</v>
      </c>
      <c r="T44" s="9"/>
      <c r="U44" s="9"/>
      <c r="V44" s="14"/>
      <c r="W44" s="15"/>
      <c r="X44" s="15"/>
      <c r="Y44" s="8"/>
      <c r="Z44" s="15"/>
    </row>
    <row r="45" spans="1:26">
      <c r="A45" s="8" t="s">
        <v>30</v>
      </c>
      <c r="B45" s="9">
        <v>1</v>
      </c>
      <c r="C45" s="9">
        <v>1</v>
      </c>
      <c r="D45" s="11">
        <f t="shared" ref="D45:D46" si="28">C45/B45*(1)</f>
        <v>1</v>
      </c>
      <c r="E45" s="9">
        <v>4</v>
      </c>
      <c r="F45" s="9">
        <v>934</v>
      </c>
      <c r="G45" s="9">
        <v>1638</v>
      </c>
      <c r="H45" s="12">
        <f t="shared" si="21"/>
        <v>57.020757020757024</v>
      </c>
      <c r="I45" s="12">
        <f t="shared" si="22"/>
        <v>3.4212454212454215</v>
      </c>
      <c r="J45" s="10">
        <v>1</v>
      </c>
      <c r="K45" s="11">
        <f t="shared" si="23"/>
        <v>0.25</v>
      </c>
      <c r="L45" s="10">
        <v>0</v>
      </c>
      <c r="M45" s="10">
        <v>40</v>
      </c>
      <c r="N45" s="12">
        <f t="shared" si="24"/>
        <v>23.35</v>
      </c>
      <c r="O45" s="10">
        <v>1</v>
      </c>
      <c r="P45" s="13">
        <f t="shared" si="25"/>
        <v>1638</v>
      </c>
      <c r="Q45" s="10">
        <v>1</v>
      </c>
      <c r="R45" s="13">
        <v>4</v>
      </c>
      <c r="S45" s="11">
        <f t="shared" si="26"/>
        <v>0.1</v>
      </c>
      <c r="T45" s="9">
        <v>4</v>
      </c>
      <c r="U45" s="9">
        <v>4</v>
      </c>
      <c r="V45" s="14">
        <v>2</v>
      </c>
      <c r="W45" s="9">
        <v>0</v>
      </c>
      <c r="X45" s="9">
        <v>0</v>
      </c>
      <c r="Y45" s="8" t="s">
        <v>30</v>
      </c>
      <c r="Z45" s="15"/>
    </row>
    <row r="46" spans="1:26">
      <c r="A46" s="8"/>
      <c r="B46" s="9">
        <v>1</v>
      </c>
      <c r="C46" s="9">
        <v>1</v>
      </c>
      <c r="D46" s="11">
        <f t="shared" si="28"/>
        <v>1</v>
      </c>
      <c r="E46" s="9">
        <v>4</v>
      </c>
      <c r="F46" s="9">
        <v>1069</v>
      </c>
      <c r="G46" s="9">
        <v>1974</v>
      </c>
      <c r="H46" s="12">
        <f t="shared" si="21"/>
        <v>54.154002026342454</v>
      </c>
      <c r="I46" s="12">
        <f t="shared" si="22"/>
        <v>3.2492401215805469</v>
      </c>
      <c r="J46" s="10">
        <v>1</v>
      </c>
      <c r="K46" s="11">
        <f t="shared" si="23"/>
        <v>0.25</v>
      </c>
      <c r="L46" s="10">
        <v>0</v>
      </c>
      <c r="M46" s="10">
        <v>30</v>
      </c>
      <c r="N46" s="12">
        <f t="shared" si="24"/>
        <v>35.633333333333333</v>
      </c>
      <c r="O46" s="10">
        <v>1</v>
      </c>
      <c r="P46" s="13">
        <f t="shared" si="25"/>
        <v>1974</v>
      </c>
      <c r="Q46" s="10">
        <v>0</v>
      </c>
      <c r="R46" s="13">
        <v>3</v>
      </c>
      <c r="S46" s="11">
        <f t="shared" si="26"/>
        <v>0.1</v>
      </c>
      <c r="T46" s="9">
        <v>5</v>
      </c>
      <c r="U46" s="9">
        <v>8</v>
      </c>
      <c r="V46" s="14">
        <v>1</v>
      </c>
      <c r="W46" s="9">
        <v>1</v>
      </c>
      <c r="X46" s="9">
        <v>0</v>
      </c>
      <c r="Y46" s="8"/>
      <c r="Z46" s="15"/>
    </row>
    <row r="47" spans="1:26">
      <c r="A47" s="8"/>
      <c r="B47" s="33">
        <f t="shared" ref="B47:V47" si="29">SUM(B45:B46)</f>
        <v>2</v>
      </c>
      <c r="C47" s="33">
        <f t="shared" si="29"/>
        <v>2</v>
      </c>
      <c r="D47" s="35">
        <f t="shared" si="29"/>
        <v>2</v>
      </c>
      <c r="E47" s="33">
        <f t="shared" si="29"/>
        <v>8</v>
      </c>
      <c r="F47" s="33">
        <f t="shared" si="29"/>
        <v>2003</v>
      </c>
      <c r="G47" s="33">
        <f t="shared" si="29"/>
        <v>3612</v>
      </c>
      <c r="H47" s="36">
        <f t="shared" si="29"/>
        <v>111.17475904709949</v>
      </c>
      <c r="I47" s="36">
        <f t="shared" si="29"/>
        <v>6.6704855428259684</v>
      </c>
      <c r="J47" s="34">
        <f t="shared" si="29"/>
        <v>2</v>
      </c>
      <c r="K47" s="35">
        <f t="shared" si="29"/>
        <v>0.5</v>
      </c>
      <c r="L47" s="34">
        <f t="shared" si="29"/>
        <v>0</v>
      </c>
      <c r="M47" s="34">
        <f t="shared" si="29"/>
        <v>70</v>
      </c>
      <c r="N47" s="36">
        <f t="shared" si="29"/>
        <v>58.983333333333334</v>
      </c>
      <c r="O47" s="34">
        <f t="shared" si="29"/>
        <v>2</v>
      </c>
      <c r="P47" s="37">
        <f t="shared" si="29"/>
        <v>3612</v>
      </c>
      <c r="Q47" s="34">
        <f t="shared" si="29"/>
        <v>1</v>
      </c>
      <c r="R47" s="37">
        <f t="shared" si="29"/>
        <v>7</v>
      </c>
      <c r="S47" s="35">
        <f t="shared" si="29"/>
        <v>0.2</v>
      </c>
      <c r="T47" s="33">
        <f t="shared" si="29"/>
        <v>9</v>
      </c>
      <c r="U47" s="33">
        <f t="shared" si="29"/>
        <v>12</v>
      </c>
      <c r="V47" s="33">
        <f t="shared" si="29"/>
        <v>3</v>
      </c>
      <c r="W47" s="9"/>
      <c r="X47" s="9"/>
      <c r="Y47" s="8"/>
      <c r="Z47" s="15"/>
    </row>
    <row r="48" spans="1:26">
      <c r="A48" s="8"/>
      <c r="B48" s="9"/>
      <c r="C48" s="9"/>
      <c r="D48" s="8"/>
      <c r="E48" s="9"/>
      <c r="F48" s="9"/>
      <c r="G48" s="9"/>
      <c r="H48" s="12"/>
      <c r="I48" s="12"/>
      <c r="J48" s="10"/>
      <c r="K48" s="11"/>
      <c r="L48" s="10"/>
      <c r="M48" s="10"/>
      <c r="N48" s="12"/>
      <c r="O48" s="10"/>
      <c r="P48" s="13"/>
      <c r="Q48" s="10"/>
      <c r="R48" s="13"/>
      <c r="S48" s="11"/>
      <c r="T48" s="9"/>
      <c r="U48" s="9"/>
      <c r="V48" s="14"/>
      <c r="W48" s="9"/>
      <c r="X48" s="9"/>
      <c r="Y48" s="8"/>
      <c r="Z48" s="15"/>
    </row>
    <row r="49" spans="1:26">
      <c r="A49" s="8" t="s">
        <v>31</v>
      </c>
      <c r="B49" s="9">
        <v>1</v>
      </c>
      <c r="C49" s="10">
        <v>1</v>
      </c>
      <c r="D49" s="11">
        <f>C49/B49*(1)</f>
        <v>1</v>
      </c>
      <c r="E49" s="10">
        <v>4</v>
      </c>
      <c r="F49" s="10">
        <v>1353</v>
      </c>
      <c r="G49" s="10">
        <v>2196</v>
      </c>
      <c r="H49" s="12">
        <f t="shared" si="21"/>
        <v>61.612021857923494</v>
      </c>
      <c r="I49" s="12">
        <f t="shared" si="22"/>
        <v>3.6967213114754096</v>
      </c>
      <c r="J49" s="10">
        <v>3</v>
      </c>
      <c r="K49" s="11">
        <f t="shared" si="23"/>
        <v>0.75</v>
      </c>
      <c r="L49" s="10">
        <v>0</v>
      </c>
      <c r="M49" s="10">
        <v>34</v>
      </c>
      <c r="N49" s="12">
        <f t="shared" si="24"/>
        <v>39.794117647058826</v>
      </c>
      <c r="O49" s="10">
        <v>3</v>
      </c>
      <c r="P49" s="13">
        <f t="shared" si="25"/>
        <v>732</v>
      </c>
      <c r="Q49" s="10">
        <v>1</v>
      </c>
      <c r="R49" s="13">
        <v>8</v>
      </c>
      <c r="S49" s="11">
        <f t="shared" si="26"/>
        <v>0.23529411764705882</v>
      </c>
      <c r="T49" s="9">
        <v>6</v>
      </c>
      <c r="U49" s="9">
        <v>6</v>
      </c>
      <c r="V49" s="14">
        <v>5</v>
      </c>
      <c r="W49" s="9">
        <v>1</v>
      </c>
      <c r="X49" s="9">
        <v>1</v>
      </c>
      <c r="Y49" s="8" t="s">
        <v>31</v>
      </c>
      <c r="Z49" s="15"/>
    </row>
    <row r="50" spans="1:26">
      <c r="A50" s="8"/>
      <c r="B50" s="9">
        <v>1</v>
      </c>
      <c r="C50" s="10">
        <v>1</v>
      </c>
      <c r="D50" s="11">
        <f>C50/B50*(1)</f>
        <v>1</v>
      </c>
      <c r="E50" s="10">
        <v>4</v>
      </c>
      <c r="F50" s="10">
        <v>1233</v>
      </c>
      <c r="G50" s="10">
        <v>2198</v>
      </c>
      <c r="H50" s="12">
        <f t="shared" si="21"/>
        <v>56.096451319381252</v>
      </c>
      <c r="I50" s="12">
        <f t="shared" si="22"/>
        <v>3.3657870791628755</v>
      </c>
      <c r="J50" s="10">
        <v>2</v>
      </c>
      <c r="K50" s="11">
        <f t="shared" si="23"/>
        <v>0.5</v>
      </c>
      <c r="L50" s="10">
        <v>0</v>
      </c>
      <c r="M50" s="10">
        <v>33</v>
      </c>
      <c r="N50" s="12">
        <f t="shared" si="24"/>
        <v>37.363636363636367</v>
      </c>
      <c r="O50" s="10">
        <v>1</v>
      </c>
      <c r="P50" s="13">
        <f t="shared" si="25"/>
        <v>2198</v>
      </c>
      <c r="Q50" s="10">
        <v>1</v>
      </c>
      <c r="R50" s="13">
        <v>7</v>
      </c>
      <c r="S50" s="11">
        <f t="shared" si="26"/>
        <v>0.21212121212121213</v>
      </c>
      <c r="T50" s="9">
        <v>8</v>
      </c>
      <c r="U50" s="9">
        <v>8</v>
      </c>
      <c r="V50" s="14">
        <v>2</v>
      </c>
      <c r="W50" s="9">
        <v>0</v>
      </c>
      <c r="X50" s="9">
        <v>1</v>
      </c>
      <c r="Y50" s="8"/>
      <c r="Z50" s="15"/>
    </row>
    <row r="51" spans="1:26">
      <c r="A51" s="8"/>
      <c r="B51" s="9">
        <v>1</v>
      </c>
      <c r="C51" s="10">
        <v>1</v>
      </c>
      <c r="D51" s="11">
        <f>C51/B51*(1)</f>
        <v>1</v>
      </c>
      <c r="E51" s="10">
        <v>4</v>
      </c>
      <c r="F51" s="10">
        <v>783</v>
      </c>
      <c r="G51" s="10">
        <v>1480</v>
      </c>
      <c r="H51" s="12">
        <f t="shared" si="21"/>
        <v>52.905405405405403</v>
      </c>
      <c r="I51" s="12">
        <f t="shared" si="22"/>
        <v>3.1743243243243242</v>
      </c>
      <c r="J51" s="10">
        <v>0</v>
      </c>
      <c r="K51" s="11">
        <f t="shared" si="23"/>
        <v>0</v>
      </c>
      <c r="L51" s="10">
        <v>0</v>
      </c>
      <c r="M51" s="10">
        <v>34</v>
      </c>
      <c r="N51" s="12">
        <f t="shared" si="24"/>
        <v>23.029411764705884</v>
      </c>
      <c r="O51" s="10">
        <v>1</v>
      </c>
      <c r="P51" s="13">
        <f t="shared" si="25"/>
        <v>1480</v>
      </c>
      <c r="Q51" s="10">
        <v>1</v>
      </c>
      <c r="R51" s="13">
        <v>6</v>
      </c>
      <c r="S51" s="11">
        <f t="shared" si="26"/>
        <v>0.17647058823529413</v>
      </c>
      <c r="T51" s="9">
        <v>2</v>
      </c>
      <c r="U51" s="9">
        <v>3</v>
      </c>
      <c r="V51" s="14">
        <v>0</v>
      </c>
      <c r="W51" s="9">
        <v>0</v>
      </c>
      <c r="X51" s="9">
        <v>1</v>
      </c>
      <c r="Y51" s="8"/>
      <c r="Z51" s="15"/>
    </row>
    <row r="52" spans="1:26">
      <c r="A52" s="8"/>
      <c r="B52" s="33">
        <f t="shared" ref="B52:V52" si="30">SUM(B49:B51)</f>
        <v>3</v>
      </c>
      <c r="C52" s="34">
        <f t="shared" si="30"/>
        <v>3</v>
      </c>
      <c r="D52" s="35">
        <f t="shared" si="30"/>
        <v>3</v>
      </c>
      <c r="E52" s="34">
        <f t="shared" si="30"/>
        <v>12</v>
      </c>
      <c r="F52" s="34">
        <f t="shared" si="30"/>
        <v>3369</v>
      </c>
      <c r="G52" s="34">
        <f t="shared" si="30"/>
        <v>5874</v>
      </c>
      <c r="H52" s="36">
        <f t="shared" si="30"/>
        <v>170.61387858271013</v>
      </c>
      <c r="I52" s="36">
        <f t="shared" si="30"/>
        <v>10.23683271496261</v>
      </c>
      <c r="J52" s="34">
        <f t="shared" si="30"/>
        <v>5</v>
      </c>
      <c r="K52" s="35">
        <f t="shared" si="30"/>
        <v>1.25</v>
      </c>
      <c r="L52" s="34">
        <f t="shared" si="30"/>
        <v>0</v>
      </c>
      <c r="M52" s="34">
        <f t="shared" si="30"/>
        <v>101</v>
      </c>
      <c r="N52" s="36">
        <f t="shared" si="30"/>
        <v>100.18716577540107</v>
      </c>
      <c r="O52" s="34">
        <f t="shared" si="30"/>
        <v>5</v>
      </c>
      <c r="P52" s="37">
        <f t="shared" si="30"/>
        <v>4410</v>
      </c>
      <c r="Q52" s="34">
        <f t="shared" si="30"/>
        <v>3</v>
      </c>
      <c r="R52" s="37">
        <f t="shared" si="30"/>
        <v>21</v>
      </c>
      <c r="S52" s="35">
        <f t="shared" si="30"/>
        <v>0.62388591800356508</v>
      </c>
      <c r="T52" s="33">
        <f t="shared" si="30"/>
        <v>16</v>
      </c>
      <c r="U52" s="33">
        <f t="shared" si="30"/>
        <v>17</v>
      </c>
      <c r="V52" s="33">
        <f t="shared" si="30"/>
        <v>7</v>
      </c>
      <c r="W52" s="9"/>
      <c r="X52" s="9"/>
      <c r="Y52" s="8"/>
      <c r="Z52" s="15"/>
    </row>
    <row r="53" spans="1:26">
      <c r="A53" s="8"/>
      <c r="B53" s="9"/>
      <c r="C53" s="10"/>
      <c r="D53" s="11"/>
      <c r="E53" s="10"/>
      <c r="F53" s="10"/>
      <c r="G53" s="10"/>
      <c r="H53" s="12"/>
      <c r="I53" s="12"/>
      <c r="J53" s="10"/>
      <c r="K53" s="11"/>
      <c r="L53" s="10"/>
      <c r="M53" s="10"/>
      <c r="N53" s="12"/>
      <c r="O53" s="10"/>
      <c r="P53" s="13"/>
      <c r="Q53" s="10"/>
      <c r="R53" s="13"/>
      <c r="S53" s="11"/>
      <c r="T53" s="9"/>
      <c r="U53" s="9"/>
      <c r="V53" s="14"/>
      <c r="W53" s="15"/>
      <c r="X53" s="15"/>
      <c r="Y53" s="8"/>
      <c r="Z53" s="15"/>
    </row>
    <row r="54" spans="1:26">
      <c r="A54" s="8" t="s">
        <v>32</v>
      </c>
      <c r="B54" s="9">
        <v>1</v>
      </c>
      <c r="C54" s="10">
        <v>1</v>
      </c>
      <c r="D54" s="11">
        <f>C54/B54*(1)</f>
        <v>1</v>
      </c>
      <c r="E54" s="10">
        <v>4</v>
      </c>
      <c r="F54" s="10">
        <v>745</v>
      </c>
      <c r="G54" s="10">
        <v>1297</v>
      </c>
      <c r="H54" s="12">
        <f>F54/(G54/100)</f>
        <v>57.440246723207402</v>
      </c>
      <c r="I54" s="12">
        <f>(H54/100)*6</f>
        <v>3.446414803392444</v>
      </c>
      <c r="J54" s="10">
        <v>1</v>
      </c>
      <c r="K54" s="11">
        <f>J54/E54*1</f>
        <v>0.25</v>
      </c>
      <c r="L54" s="10">
        <v>1</v>
      </c>
      <c r="M54" s="10">
        <v>36</v>
      </c>
      <c r="N54" s="12">
        <f>F54/M54</f>
        <v>20.694444444444443</v>
      </c>
      <c r="O54" s="10">
        <v>1</v>
      </c>
      <c r="P54" s="13">
        <f>G54/O54</f>
        <v>1297</v>
      </c>
      <c r="Q54" s="10">
        <v>1</v>
      </c>
      <c r="R54" s="13">
        <v>7</v>
      </c>
      <c r="S54" s="11">
        <f>(R54/M54)*1</f>
        <v>0.19444444444444445</v>
      </c>
      <c r="T54" s="9">
        <v>1</v>
      </c>
      <c r="U54" s="9">
        <v>2</v>
      </c>
      <c r="V54" s="14">
        <v>1</v>
      </c>
      <c r="W54" s="16">
        <v>0</v>
      </c>
      <c r="X54" s="9">
        <v>1</v>
      </c>
      <c r="Y54" s="8" t="s">
        <v>32</v>
      </c>
      <c r="Z54" s="15"/>
    </row>
    <row r="55" spans="1:26">
      <c r="A55" s="8"/>
      <c r="B55" s="9">
        <v>1</v>
      </c>
      <c r="C55" s="10">
        <v>1</v>
      </c>
      <c r="D55" s="11">
        <f>C55/B55*(1)</f>
        <v>1</v>
      </c>
      <c r="E55" s="10">
        <v>4</v>
      </c>
      <c r="F55" s="10">
        <v>1387</v>
      </c>
      <c r="G55" s="10">
        <v>2282</v>
      </c>
      <c r="H55" s="12">
        <f>F55/(G55/100)</f>
        <v>60.780017528483782</v>
      </c>
      <c r="I55" s="12">
        <f>(H55/100)*6</f>
        <v>3.6468010517090272</v>
      </c>
      <c r="J55" s="10">
        <v>3</v>
      </c>
      <c r="K55" s="11">
        <f>J55/E55*1</f>
        <v>0.75</v>
      </c>
      <c r="L55" s="10">
        <v>0</v>
      </c>
      <c r="M55" s="10">
        <v>38</v>
      </c>
      <c r="N55" s="12">
        <f>F55/M55</f>
        <v>36.5</v>
      </c>
      <c r="O55" s="10">
        <v>3</v>
      </c>
      <c r="P55" s="13">
        <f>G55/O55</f>
        <v>760.66666666666663</v>
      </c>
      <c r="Q55" s="10">
        <v>1</v>
      </c>
      <c r="R55" s="13">
        <v>3</v>
      </c>
      <c r="S55" s="11">
        <f>(R55/M55)*1</f>
        <v>7.8947368421052627E-2</v>
      </c>
      <c r="T55" s="9">
        <v>7</v>
      </c>
      <c r="U55" s="9">
        <v>7</v>
      </c>
      <c r="V55" s="14">
        <v>2</v>
      </c>
      <c r="W55" s="15">
        <v>1</v>
      </c>
      <c r="X55" s="15">
        <v>1</v>
      </c>
      <c r="Y55" s="8"/>
      <c r="Z55" s="15"/>
    </row>
    <row r="56" spans="1:26">
      <c r="A56" s="8"/>
      <c r="B56" s="33">
        <f t="shared" ref="B56:V56" si="31">SUM(B54:B55)</f>
        <v>2</v>
      </c>
      <c r="C56" s="34">
        <f t="shared" si="31"/>
        <v>2</v>
      </c>
      <c r="D56" s="35">
        <f t="shared" si="31"/>
        <v>2</v>
      </c>
      <c r="E56" s="34">
        <f t="shared" si="31"/>
        <v>8</v>
      </c>
      <c r="F56" s="34">
        <f t="shared" si="31"/>
        <v>2132</v>
      </c>
      <c r="G56" s="34">
        <f t="shared" si="31"/>
        <v>3579</v>
      </c>
      <c r="H56" s="36">
        <f t="shared" si="31"/>
        <v>118.22026425169119</v>
      </c>
      <c r="I56" s="36">
        <f t="shared" si="31"/>
        <v>7.0932158551014712</v>
      </c>
      <c r="J56" s="34">
        <f t="shared" si="31"/>
        <v>4</v>
      </c>
      <c r="K56" s="35">
        <f t="shared" si="31"/>
        <v>1</v>
      </c>
      <c r="L56" s="34">
        <f t="shared" si="31"/>
        <v>1</v>
      </c>
      <c r="M56" s="34">
        <f t="shared" si="31"/>
        <v>74</v>
      </c>
      <c r="N56" s="36">
        <f t="shared" si="31"/>
        <v>57.194444444444443</v>
      </c>
      <c r="O56" s="34">
        <f t="shared" si="31"/>
        <v>4</v>
      </c>
      <c r="P56" s="37">
        <f t="shared" si="31"/>
        <v>2057.6666666666665</v>
      </c>
      <c r="Q56" s="34">
        <f t="shared" si="31"/>
        <v>2</v>
      </c>
      <c r="R56" s="37">
        <f t="shared" si="31"/>
        <v>10</v>
      </c>
      <c r="S56" s="35">
        <f t="shared" si="31"/>
        <v>0.27339181286549707</v>
      </c>
      <c r="T56" s="33">
        <f t="shared" si="31"/>
        <v>8</v>
      </c>
      <c r="U56" s="33">
        <f t="shared" si="31"/>
        <v>9</v>
      </c>
      <c r="V56" s="33">
        <f t="shared" si="31"/>
        <v>3</v>
      </c>
      <c r="W56" s="15"/>
      <c r="X56" s="15"/>
      <c r="Y56" s="8"/>
      <c r="Z56" s="15"/>
    </row>
    <row r="57" spans="1:26">
      <c r="A57" s="1" t="s">
        <v>33</v>
      </c>
      <c r="B57" s="4">
        <f>SUM(B2:B55)</f>
        <v>53</v>
      </c>
      <c r="C57" s="20">
        <f>SUM(C2:C55)</f>
        <v>44</v>
      </c>
      <c r="D57" s="21">
        <f>C57/B57*(1)</f>
        <v>0.83018867924528306</v>
      </c>
      <c r="E57" s="20">
        <f>SUM(E2:E55)</f>
        <v>198</v>
      </c>
      <c r="F57" s="22">
        <f>SUM(F2:F55)</f>
        <v>55404</v>
      </c>
      <c r="G57" s="20">
        <f>SUM(G2:G55)</f>
        <v>99680</v>
      </c>
      <c r="H57" s="23">
        <f>F57/(G57/100)</f>
        <v>55.581861958266458</v>
      </c>
      <c r="I57" s="23">
        <f>(H57/100)*6</f>
        <v>3.334911717495987</v>
      </c>
      <c r="J57" s="22">
        <f>SUM(J2:J55)</f>
        <v>78</v>
      </c>
      <c r="K57" s="21">
        <f>J57/E57*1</f>
        <v>0.39393939393939392</v>
      </c>
      <c r="L57" s="20">
        <f>SUM(L1:L19)</f>
        <v>0</v>
      </c>
      <c r="M57" s="22">
        <f>SUM(M2:M55)</f>
        <v>1682</v>
      </c>
      <c r="N57" s="23">
        <f>F57/M57</f>
        <v>32.939357907253267</v>
      </c>
      <c r="O57" s="22">
        <f>SUM(O2:O55)</f>
        <v>75</v>
      </c>
      <c r="P57" s="24">
        <f>G57/O57</f>
        <v>1329.0666666666666</v>
      </c>
      <c r="Q57" s="20">
        <f>SUM(Q2:Q55)</f>
        <v>37</v>
      </c>
      <c r="R57" s="24">
        <f>SUM(R2:R55)</f>
        <v>246</v>
      </c>
      <c r="S57" s="21">
        <f>(R57/M57)*1</f>
        <v>0.14625445897740785</v>
      </c>
      <c r="T57" s="22">
        <f>SUM(T2:T55)</f>
        <v>282</v>
      </c>
      <c r="U57" s="22">
        <f>SUM(U2:U55)</f>
        <v>282</v>
      </c>
      <c r="V57" s="22">
        <f>SUM(V2:V55)</f>
        <v>100</v>
      </c>
      <c r="W57" s="20">
        <f>SUM(W2:W55)</f>
        <v>14</v>
      </c>
      <c r="X57" s="20">
        <f>SUM(X2:X55)</f>
        <v>25</v>
      </c>
      <c r="Y57" s="15"/>
    </row>
    <row r="58" spans="1:26">
      <c r="A58" s="1"/>
      <c r="B58" s="2" t="s">
        <v>0</v>
      </c>
      <c r="C58" s="10" t="s">
        <v>1</v>
      </c>
      <c r="D58" s="10" t="s">
        <v>2</v>
      </c>
      <c r="E58" s="10" t="s">
        <v>3</v>
      </c>
      <c r="F58" s="10" t="s">
        <v>4</v>
      </c>
      <c r="G58" s="10" t="s">
        <v>5</v>
      </c>
      <c r="H58" s="10" t="s">
        <v>6</v>
      </c>
      <c r="I58" s="10" t="s">
        <v>7</v>
      </c>
      <c r="J58" s="18" t="s">
        <v>8</v>
      </c>
      <c r="K58" s="25">
        <v>3</v>
      </c>
      <c r="L58" s="10" t="s">
        <v>9</v>
      </c>
      <c r="M58" s="18" t="s">
        <v>10</v>
      </c>
      <c r="N58" s="10" t="s">
        <v>11</v>
      </c>
      <c r="O58" s="18" t="s">
        <v>34</v>
      </c>
      <c r="P58" s="25" t="s">
        <v>13</v>
      </c>
      <c r="Q58" s="10" t="s">
        <v>14</v>
      </c>
      <c r="R58" s="10" t="s">
        <v>15</v>
      </c>
      <c r="S58" s="10" t="s">
        <v>16</v>
      </c>
      <c r="T58" s="18">
        <v>50</v>
      </c>
      <c r="U58" s="18" t="s">
        <v>17</v>
      </c>
      <c r="V58" s="18" t="s">
        <v>18</v>
      </c>
      <c r="W58" s="10" t="s">
        <v>35</v>
      </c>
      <c r="X58" s="10" t="s">
        <v>36</v>
      </c>
      <c r="Y58" s="15"/>
    </row>
    <row r="59" spans="1:26">
      <c r="J59" s="3"/>
      <c r="M59" s="3"/>
      <c r="O59" s="26"/>
      <c r="T59" s="3"/>
      <c r="U59" s="3"/>
      <c r="V59" s="3"/>
    </row>
    <row r="60" spans="1:26">
      <c r="A60" s="3" t="s">
        <v>21</v>
      </c>
      <c r="B60" s="46">
        <v>3</v>
      </c>
      <c r="C60" s="46">
        <v>3</v>
      </c>
      <c r="D60" s="50">
        <f t="shared" ref="D60:D75" si="32">C60/B60*(1)</f>
        <v>1</v>
      </c>
      <c r="E60" s="46">
        <v>12</v>
      </c>
      <c r="F60" s="46">
        <v>2630</v>
      </c>
      <c r="G60" s="46">
        <v>5000</v>
      </c>
      <c r="H60" s="51">
        <f t="shared" ref="H60:H75" si="33">F60/(G60/100)</f>
        <v>52.6</v>
      </c>
      <c r="I60" s="51">
        <f t="shared" ref="I60:I75" si="34">(H60/100)*6</f>
        <v>3.1560000000000001</v>
      </c>
      <c r="J60" s="46">
        <v>1</v>
      </c>
      <c r="K60" s="50">
        <f t="shared" ref="K60:K75" si="35">J60/E60*1</f>
        <v>8.3333333333333329E-2</v>
      </c>
      <c r="L60" s="46">
        <v>0</v>
      </c>
      <c r="M60" s="46">
        <v>97</v>
      </c>
      <c r="N60" s="51">
        <f t="shared" ref="N60:N75" si="36">F60/M60</f>
        <v>27.11340206185567</v>
      </c>
      <c r="O60" s="46">
        <v>3</v>
      </c>
      <c r="P60" s="52">
        <f t="shared" ref="P60:P75" si="37">G60/O60</f>
        <v>1666.6666666666667</v>
      </c>
      <c r="Q60" s="46">
        <v>3</v>
      </c>
      <c r="R60" s="46">
        <v>15</v>
      </c>
      <c r="S60" s="50">
        <f t="shared" ref="S60:S75" si="38">(R60/M60)*1</f>
        <v>0.15463917525773196</v>
      </c>
      <c r="T60" s="46">
        <v>12</v>
      </c>
      <c r="U60" s="46">
        <v>13</v>
      </c>
      <c r="V60" s="46">
        <v>4</v>
      </c>
      <c r="W60" s="53">
        <v>3</v>
      </c>
      <c r="X60" s="3"/>
      <c r="Y60" s="3"/>
    </row>
    <row r="61" spans="1:26">
      <c r="A61" s="3" t="s">
        <v>43</v>
      </c>
      <c r="B61" s="46">
        <v>1</v>
      </c>
      <c r="C61" s="46">
        <v>1</v>
      </c>
      <c r="D61" s="50">
        <f t="shared" si="32"/>
        <v>1</v>
      </c>
      <c r="E61" s="46">
        <v>4</v>
      </c>
      <c r="F61" s="46">
        <v>720</v>
      </c>
      <c r="G61" s="46">
        <v>1252</v>
      </c>
      <c r="H61" s="51">
        <f t="shared" si="33"/>
        <v>57.507987220447284</v>
      </c>
      <c r="I61" s="51">
        <f t="shared" si="34"/>
        <v>3.4504792332268375</v>
      </c>
      <c r="J61" s="46">
        <v>0</v>
      </c>
      <c r="K61" s="50">
        <f t="shared" si="35"/>
        <v>0</v>
      </c>
      <c r="L61" s="46">
        <v>0</v>
      </c>
      <c r="M61" s="46">
        <v>27</v>
      </c>
      <c r="N61" s="51">
        <f t="shared" si="36"/>
        <v>26.666666666666668</v>
      </c>
      <c r="O61" s="46">
        <v>0</v>
      </c>
      <c r="P61" s="52"/>
      <c r="Q61" s="46">
        <v>1</v>
      </c>
      <c r="R61" s="46">
        <v>5</v>
      </c>
      <c r="S61" s="50">
        <f t="shared" si="38"/>
        <v>0.18518518518518517</v>
      </c>
      <c r="T61" s="46">
        <v>5</v>
      </c>
      <c r="U61" s="46">
        <v>3</v>
      </c>
      <c r="V61" s="46">
        <v>1</v>
      </c>
      <c r="W61" s="53"/>
      <c r="X61" s="3"/>
      <c r="Y61" s="3"/>
    </row>
    <row r="62" spans="1:26">
      <c r="A62" s="3" t="s">
        <v>44</v>
      </c>
      <c r="B62" s="46">
        <v>2</v>
      </c>
      <c r="C62" s="46">
        <v>2</v>
      </c>
      <c r="D62" s="50">
        <f t="shared" si="32"/>
        <v>1</v>
      </c>
      <c r="E62" s="46">
        <v>8</v>
      </c>
      <c r="F62" s="46">
        <v>2240</v>
      </c>
      <c r="G62" s="46">
        <v>4311</v>
      </c>
      <c r="H62" s="51">
        <f t="shared" si="33"/>
        <v>51.9601020644862</v>
      </c>
      <c r="I62" s="51">
        <f t="shared" si="34"/>
        <v>3.1176061238691721</v>
      </c>
      <c r="J62" s="46">
        <v>3</v>
      </c>
      <c r="K62" s="50">
        <f t="shared" si="35"/>
        <v>0.375</v>
      </c>
      <c r="L62" s="46">
        <v>0</v>
      </c>
      <c r="M62" s="46">
        <v>69</v>
      </c>
      <c r="N62" s="51">
        <f t="shared" si="36"/>
        <v>32.463768115942031</v>
      </c>
      <c r="O62" s="46">
        <v>1</v>
      </c>
      <c r="P62" s="52">
        <f t="shared" si="37"/>
        <v>4311</v>
      </c>
      <c r="Q62" s="46">
        <v>1</v>
      </c>
      <c r="R62" s="46">
        <v>11</v>
      </c>
      <c r="S62" s="50">
        <f t="shared" si="38"/>
        <v>0.15942028985507245</v>
      </c>
      <c r="T62" s="46">
        <v>18</v>
      </c>
      <c r="U62" s="46">
        <v>13</v>
      </c>
      <c r="V62" s="46">
        <v>4</v>
      </c>
      <c r="W62" s="53">
        <v>1</v>
      </c>
      <c r="X62" s="3"/>
      <c r="Y62" s="3"/>
    </row>
    <row r="63" spans="1:26">
      <c r="A63" s="3" t="s">
        <v>45</v>
      </c>
      <c r="B63" s="46">
        <v>4</v>
      </c>
      <c r="C63" s="46">
        <v>3</v>
      </c>
      <c r="D63" s="50">
        <f t="shared" si="32"/>
        <v>0.75</v>
      </c>
      <c r="E63" s="46">
        <v>16</v>
      </c>
      <c r="F63" s="46">
        <v>4806</v>
      </c>
      <c r="G63" s="46">
        <v>8529</v>
      </c>
      <c r="H63" s="51">
        <f t="shared" si="33"/>
        <v>56.348927189588458</v>
      </c>
      <c r="I63" s="51">
        <f t="shared" si="34"/>
        <v>3.3809356313753076</v>
      </c>
      <c r="J63" s="46">
        <v>10</v>
      </c>
      <c r="K63" s="50">
        <f t="shared" si="35"/>
        <v>0.625</v>
      </c>
      <c r="L63" s="46">
        <v>0</v>
      </c>
      <c r="M63" s="46">
        <v>135</v>
      </c>
      <c r="N63" s="51">
        <f t="shared" si="36"/>
        <v>35.6</v>
      </c>
      <c r="O63" s="46">
        <v>8</v>
      </c>
      <c r="P63" s="52">
        <f t="shared" si="37"/>
        <v>1066.125</v>
      </c>
      <c r="Q63" s="46">
        <v>1</v>
      </c>
      <c r="R63" s="46">
        <v>20</v>
      </c>
      <c r="S63" s="50">
        <f t="shared" si="38"/>
        <v>0.14814814814814814</v>
      </c>
      <c r="T63" s="46">
        <v>27</v>
      </c>
      <c r="U63" s="46">
        <v>20</v>
      </c>
      <c r="V63" s="46">
        <v>13</v>
      </c>
      <c r="W63" s="53">
        <v>1</v>
      </c>
      <c r="X63" s="3"/>
      <c r="Y63" s="3"/>
    </row>
    <row r="64" spans="1:26">
      <c r="A64" s="3" t="s">
        <v>46</v>
      </c>
      <c r="B64" s="46">
        <v>1</v>
      </c>
      <c r="C64" s="46">
        <v>1</v>
      </c>
      <c r="D64" s="50">
        <f t="shared" si="32"/>
        <v>1</v>
      </c>
      <c r="E64" s="46">
        <v>4</v>
      </c>
      <c r="F64" s="46">
        <v>739</v>
      </c>
      <c r="G64" s="46">
        <v>1557</v>
      </c>
      <c r="H64" s="51">
        <f t="shared" si="33"/>
        <v>47.463070006422605</v>
      </c>
      <c r="I64" s="51">
        <f t="shared" si="34"/>
        <v>2.8477842003853562</v>
      </c>
      <c r="J64" s="46">
        <v>1</v>
      </c>
      <c r="K64" s="50">
        <f t="shared" si="35"/>
        <v>0.25</v>
      </c>
      <c r="L64" s="46">
        <v>0</v>
      </c>
      <c r="M64" s="46">
        <v>38</v>
      </c>
      <c r="N64" s="51">
        <f t="shared" si="36"/>
        <v>19.44736842105263</v>
      </c>
      <c r="O64" s="46">
        <v>0</v>
      </c>
      <c r="P64" s="52">
        <v>0</v>
      </c>
      <c r="Q64" s="46">
        <v>0</v>
      </c>
      <c r="R64" s="46">
        <v>7</v>
      </c>
      <c r="S64" s="50">
        <f t="shared" si="38"/>
        <v>0.18421052631578946</v>
      </c>
      <c r="T64" s="46">
        <v>2</v>
      </c>
      <c r="U64" s="46">
        <v>3</v>
      </c>
      <c r="V64" s="46">
        <v>1</v>
      </c>
      <c r="W64" s="53">
        <v>0</v>
      </c>
      <c r="X64" s="3"/>
      <c r="Y64" s="3"/>
    </row>
    <row r="65" spans="1:30">
      <c r="A65" s="3" t="s">
        <v>47</v>
      </c>
      <c r="B65" s="46">
        <v>2</v>
      </c>
      <c r="C65" s="46">
        <v>1</v>
      </c>
      <c r="D65" s="50">
        <f t="shared" si="32"/>
        <v>0.5</v>
      </c>
      <c r="E65" s="46">
        <v>7</v>
      </c>
      <c r="F65" s="46">
        <v>2188</v>
      </c>
      <c r="G65" s="46">
        <v>4147</v>
      </c>
      <c r="H65" s="51">
        <f t="shared" si="33"/>
        <v>52.761032071376903</v>
      </c>
      <c r="I65" s="51">
        <f t="shared" si="34"/>
        <v>3.1656619242826141</v>
      </c>
      <c r="J65" s="46">
        <v>2</v>
      </c>
      <c r="K65" s="50">
        <f t="shared" si="35"/>
        <v>0.2857142857142857</v>
      </c>
      <c r="L65" s="46">
        <v>0</v>
      </c>
      <c r="M65" s="46">
        <v>60</v>
      </c>
      <c r="N65" s="51">
        <f t="shared" si="36"/>
        <v>36.466666666666669</v>
      </c>
      <c r="O65" s="46">
        <v>3</v>
      </c>
      <c r="P65" s="52">
        <f t="shared" si="37"/>
        <v>1382.3333333333333</v>
      </c>
      <c r="Q65" s="46">
        <v>2</v>
      </c>
      <c r="R65" s="46">
        <v>5</v>
      </c>
      <c r="S65" s="50">
        <f t="shared" si="38"/>
        <v>8.3333333333333329E-2</v>
      </c>
      <c r="T65" s="46">
        <v>12</v>
      </c>
      <c r="U65" s="46">
        <v>11</v>
      </c>
      <c r="V65" s="46">
        <v>4</v>
      </c>
      <c r="W65" s="53">
        <v>2</v>
      </c>
      <c r="X65" s="3"/>
      <c r="Y65" s="3"/>
    </row>
    <row r="66" spans="1:30">
      <c r="A66" s="3" t="s">
        <v>25</v>
      </c>
      <c r="B66" s="46">
        <v>3</v>
      </c>
      <c r="C66" s="46">
        <v>3</v>
      </c>
      <c r="D66" s="50">
        <f t="shared" si="32"/>
        <v>1</v>
      </c>
      <c r="E66" s="46">
        <v>12</v>
      </c>
      <c r="F66" s="46">
        <v>3697</v>
      </c>
      <c r="G66" s="46">
        <v>6477</v>
      </c>
      <c r="H66" s="51">
        <f t="shared" si="33"/>
        <v>57.078894549945964</v>
      </c>
      <c r="I66" s="51">
        <f t="shared" si="34"/>
        <v>3.4247336729967581</v>
      </c>
      <c r="J66" s="46">
        <v>7</v>
      </c>
      <c r="K66" s="50">
        <f t="shared" si="35"/>
        <v>0.58333333333333337</v>
      </c>
      <c r="L66" s="46">
        <v>0</v>
      </c>
      <c r="M66" s="46">
        <v>106</v>
      </c>
      <c r="N66" s="51">
        <f t="shared" si="36"/>
        <v>34.877358490566039</v>
      </c>
      <c r="O66" s="46">
        <v>4</v>
      </c>
      <c r="P66" s="52">
        <f t="shared" si="37"/>
        <v>1619.25</v>
      </c>
      <c r="Q66" s="46">
        <v>2</v>
      </c>
      <c r="R66" s="46">
        <v>15</v>
      </c>
      <c r="S66" s="50">
        <f t="shared" si="38"/>
        <v>0.14150943396226415</v>
      </c>
      <c r="T66" s="46">
        <v>20</v>
      </c>
      <c r="U66" s="46">
        <v>24</v>
      </c>
      <c r="V66" s="46">
        <v>4</v>
      </c>
      <c r="W66" s="53">
        <v>2</v>
      </c>
      <c r="X66" s="3"/>
      <c r="Y66" s="3"/>
    </row>
    <row r="67" spans="1:30">
      <c r="A67" s="3" t="s">
        <v>48</v>
      </c>
      <c r="B67" s="46">
        <v>1</v>
      </c>
      <c r="C67" s="46">
        <v>1</v>
      </c>
      <c r="D67" s="50">
        <f t="shared" si="32"/>
        <v>1</v>
      </c>
      <c r="E67" s="46">
        <v>4</v>
      </c>
      <c r="F67" s="46">
        <v>1353</v>
      </c>
      <c r="G67" s="46">
        <v>2012</v>
      </c>
      <c r="H67" s="51">
        <f t="shared" si="33"/>
        <v>67.246520874751482</v>
      </c>
      <c r="I67" s="51">
        <f t="shared" si="34"/>
        <v>4.0347912524850891</v>
      </c>
      <c r="J67" s="46">
        <v>3</v>
      </c>
      <c r="K67" s="50">
        <f t="shared" si="35"/>
        <v>0.75</v>
      </c>
      <c r="L67" s="46">
        <v>0</v>
      </c>
      <c r="M67" s="46">
        <v>33</v>
      </c>
      <c r="N67" s="51">
        <f t="shared" si="36"/>
        <v>41</v>
      </c>
      <c r="O67" s="46">
        <v>3</v>
      </c>
      <c r="P67" s="52">
        <f t="shared" si="37"/>
        <v>670.66666666666663</v>
      </c>
      <c r="Q67" s="46">
        <v>0</v>
      </c>
      <c r="R67" s="46">
        <v>7</v>
      </c>
      <c r="S67" s="50">
        <f t="shared" si="38"/>
        <v>0.21212121212121213</v>
      </c>
      <c r="T67" s="46">
        <v>5</v>
      </c>
      <c r="U67" s="46">
        <v>9</v>
      </c>
      <c r="V67" s="46">
        <v>2</v>
      </c>
      <c r="W67" s="53">
        <v>1</v>
      </c>
      <c r="X67" s="3"/>
      <c r="Y67" s="3"/>
    </row>
    <row r="68" spans="1:30">
      <c r="A68" s="3" t="s">
        <v>26</v>
      </c>
      <c r="B68" s="46">
        <v>1</v>
      </c>
      <c r="C68" s="46">
        <v>0</v>
      </c>
      <c r="D68" s="50">
        <f t="shared" si="32"/>
        <v>0</v>
      </c>
      <c r="E68" s="46">
        <v>4</v>
      </c>
      <c r="F68" s="46">
        <v>1107</v>
      </c>
      <c r="G68" s="46">
        <v>2101</v>
      </c>
      <c r="H68" s="51">
        <f t="shared" si="33"/>
        <v>52.689195621132789</v>
      </c>
      <c r="I68" s="51">
        <f t="shared" si="34"/>
        <v>3.1613517372679674</v>
      </c>
      <c r="J68" s="46">
        <v>2</v>
      </c>
      <c r="K68" s="50">
        <f t="shared" si="35"/>
        <v>0.5</v>
      </c>
      <c r="L68" s="46">
        <v>0</v>
      </c>
      <c r="M68" s="46">
        <v>28</v>
      </c>
      <c r="N68" s="51">
        <f t="shared" si="36"/>
        <v>39.535714285714285</v>
      </c>
      <c r="O68" s="46">
        <v>1</v>
      </c>
      <c r="P68" s="52">
        <f t="shared" si="37"/>
        <v>2101</v>
      </c>
      <c r="Q68" s="46">
        <v>0</v>
      </c>
      <c r="R68" s="46">
        <v>5</v>
      </c>
      <c r="S68" s="50">
        <f t="shared" si="38"/>
        <v>0.17857142857142858</v>
      </c>
      <c r="T68" s="46">
        <v>7</v>
      </c>
      <c r="U68" s="46">
        <v>7</v>
      </c>
      <c r="V68" s="46">
        <v>1</v>
      </c>
      <c r="W68" s="53">
        <v>1</v>
      </c>
      <c r="X68" s="3"/>
      <c r="Y68" s="3"/>
    </row>
    <row r="69" spans="1:30">
      <c r="A69" s="3" t="s">
        <v>49</v>
      </c>
      <c r="B69" s="46">
        <v>1</v>
      </c>
      <c r="C69" s="46">
        <v>1</v>
      </c>
      <c r="D69" s="50">
        <f t="shared" si="32"/>
        <v>1</v>
      </c>
      <c r="E69" s="46">
        <v>4</v>
      </c>
      <c r="F69" s="46">
        <v>1181</v>
      </c>
      <c r="G69" s="46">
        <v>2235</v>
      </c>
      <c r="H69" s="51">
        <f t="shared" si="33"/>
        <v>52.841163310961967</v>
      </c>
      <c r="I69" s="51">
        <f t="shared" si="34"/>
        <v>3.1704697986577184</v>
      </c>
      <c r="J69" s="46">
        <v>2</v>
      </c>
      <c r="K69" s="50">
        <f t="shared" si="35"/>
        <v>0.5</v>
      </c>
      <c r="L69" s="46">
        <v>0</v>
      </c>
      <c r="M69" s="46">
        <v>34</v>
      </c>
      <c r="N69" s="51">
        <f t="shared" si="36"/>
        <v>34.735294117647058</v>
      </c>
      <c r="O69" s="46">
        <v>3</v>
      </c>
      <c r="P69" s="52">
        <f t="shared" si="37"/>
        <v>745</v>
      </c>
      <c r="Q69" s="46">
        <v>0</v>
      </c>
      <c r="R69" s="46">
        <v>2</v>
      </c>
      <c r="S69" s="50">
        <f t="shared" si="38"/>
        <v>5.8823529411764705E-2</v>
      </c>
      <c r="T69" s="46">
        <v>5</v>
      </c>
      <c r="U69" s="46">
        <v>5</v>
      </c>
      <c r="V69" s="46">
        <v>2</v>
      </c>
      <c r="W69" s="53"/>
      <c r="X69" s="3"/>
      <c r="Y69" s="3"/>
    </row>
    <row r="70" spans="1:30">
      <c r="A70" s="3" t="s">
        <v>50</v>
      </c>
      <c r="B70" s="46">
        <v>2</v>
      </c>
      <c r="C70" s="46">
        <v>2</v>
      </c>
      <c r="D70" s="50">
        <f t="shared" si="32"/>
        <v>1</v>
      </c>
      <c r="E70" s="46">
        <v>6</v>
      </c>
      <c r="F70" s="46">
        <v>2048</v>
      </c>
      <c r="G70" s="46">
        <v>3481</v>
      </c>
      <c r="H70" s="51">
        <f t="shared" si="33"/>
        <v>58.833668486067218</v>
      </c>
      <c r="I70" s="51">
        <f t="shared" si="34"/>
        <v>3.5300201091640329</v>
      </c>
      <c r="J70" s="46">
        <v>3</v>
      </c>
      <c r="K70" s="50">
        <f t="shared" si="35"/>
        <v>0.5</v>
      </c>
      <c r="L70" s="46">
        <v>0</v>
      </c>
      <c r="M70" s="46">
        <v>53</v>
      </c>
      <c r="N70" s="51">
        <f t="shared" si="36"/>
        <v>38.641509433962263</v>
      </c>
      <c r="O70" s="46">
        <v>3</v>
      </c>
      <c r="P70" s="52">
        <f t="shared" si="37"/>
        <v>1160.3333333333333</v>
      </c>
      <c r="Q70" s="46">
        <v>2</v>
      </c>
      <c r="R70" s="46">
        <v>10</v>
      </c>
      <c r="S70" s="50">
        <f t="shared" si="38"/>
        <v>0.18867924528301888</v>
      </c>
      <c r="T70" s="46">
        <v>8</v>
      </c>
      <c r="U70" s="46">
        <v>7</v>
      </c>
      <c r="V70" s="46">
        <v>5</v>
      </c>
      <c r="W70" s="53">
        <v>2</v>
      </c>
      <c r="X70" s="3"/>
      <c r="Y70" s="3"/>
    </row>
    <row r="71" spans="1:30">
      <c r="A71" s="3" t="s">
        <v>51</v>
      </c>
      <c r="B71" s="46">
        <v>2</v>
      </c>
      <c r="C71" s="46">
        <v>0</v>
      </c>
      <c r="D71" s="50">
        <f t="shared" si="32"/>
        <v>0</v>
      </c>
      <c r="E71" s="46">
        <v>4</v>
      </c>
      <c r="F71" s="46">
        <v>1105</v>
      </c>
      <c r="G71" s="46">
        <v>2041</v>
      </c>
      <c r="H71" s="51">
        <f t="shared" si="33"/>
        <v>54.140127388535035</v>
      </c>
      <c r="I71" s="51">
        <f t="shared" si="34"/>
        <v>3.2484076433121016</v>
      </c>
      <c r="J71" s="46">
        <v>0</v>
      </c>
      <c r="K71" s="50">
        <f t="shared" si="35"/>
        <v>0</v>
      </c>
      <c r="L71" s="46">
        <v>0</v>
      </c>
      <c r="M71" s="46">
        <v>33</v>
      </c>
      <c r="N71" s="51">
        <f t="shared" si="36"/>
        <v>33.484848484848484</v>
      </c>
      <c r="O71" s="46">
        <v>3</v>
      </c>
      <c r="P71" s="52">
        <f t="shared" si="37"/>
        <v>680.33333333333337</v>
      </c>
      <c r="Q71" s="46">
        <v>2</v>
      </c>
      <c r="R71" s="46">
        <v>1</v>
      </c>
      <c r="S71" s="50">
        <f t="shared" si="38"/>
        <v>3.0303030303030304E-2</v>
      </c>
      <c r="T71" s="46">
        <v>3</v>
      </c>
      <c r="U71" s="46">
        <v>6</v>
      </c>
      <c r="V71" s="46">
        <v>1</v>
      </c>
      <c r="W71" s="53"/>
      <c r="X71" s="3"/>
      <c r="Y71" s="3"/>
    </row>
    <row r="72" spans="1:30">
      <c r="A72" s="3" t="s">
        <v>52</v>
      </c>
      <c r="B72" s="46">
        <v>2</v>
      </c>
      <c r="C72" s="46">
        <v>2</v>
      </c>
      <c r="D72" s="50">
        <f t="shared" si="32"/>
        <v>1</v>
      </c>
      <c r="E72" s="46">
        <v>8</v>
      </c>
      <c r="F72" s="46">
        <v>2003</v>
      </c>
      <c r="G72" s="46">
        <v>3612</v>
      </c>
      <c r="H72" s="51">
        <f t="shared" si="33"/>
        <v>55.454042081949062</v>
      </c>
      <c r="I72" s="51">
        <f t="shared" si="34"/>
        <v>3.3272425249169437</v>
      </c>
      <c r="J72" s="46">
        <v>2</v>
      </c>
      <c r="K72" s="50">
        <f t="shared" si="35"/>
        <v>0.25</v>
      </c>
      <c r="L72" s="46">
        <v>0</v>
      </c>
      <c r="M72" s="46">
        <v>70</v>
      </c>
      <c r="N72" s="51">
        <f t="shared" si="36"/>
        <v>28.614285714285714</v>
      </c>
      <c r="O72" s="46">
        <v>2</v>
      </c>
      <c r="P72" s="52">
        <f t="shared" si="37"/>
        <v>1806</v>
      </c>
      <c r="Q72" s="46">
        <v>1</v>
      </c>
      <c r="R72" s="46">
        <v>7</v>
      </c>
      <c r="S72" s="50">
        <f t="shared" si="38"/>
        <v>0.1</v>
      </c>
      <c r="T72" s="46">
        <v>9</v>
      </c>
      <c r="U72" s="46">
        <v>12</v>
      </c>
      <c r="V72" s="46">
        <v>3</v>
      </c>
      <c r="W72" s="53">
        <v>1</v>
      </c>
      <c r="X72" s="3"/>
      <c r="Y72" s="3"/>
    </row>
    <row r="73" spans="1:30">
      <c r="A73" s="3" t="s">
        <v>31</v>
      </c>
      <c r="B73" s="46">
        <v>3</v>
      </c>
      <c r="C73" s="46">
        <v>3</v>
      </c>
      <c r="D73" s="50">
        <f t="shared" si="32"/>
        <v>1</v>
      </c>
      <c r="E73" s="46">
        <v>12</v>
      </c>
      <c r="F73" s="46">
        <v>3369</v>
      </c>
      <c r="G73" s="46">
        <v>5874</v>
      </c>
      <c r="H73" s="51">
        <f t="shared" si="33"/>
        <v>57.354443309499487</v>
      </c>
      <c r="I73" s="51">
        <f t="shared" si="34"/>
        <v>3.4412665985699693</v>
      </c>
      <c r="J73" s="46">
        <v>5</v>
      </c>
      <c r="K73" s="50">
        <f t="shared" si="35"/>
        <v>0.41666666666666669</v>
      </c>
      <c r="L73" s="46">
        <v>0</v>
      </c>
      <c r="M73" s="46">
        <v>101</v>
      </c>
      <c r="N73" s="51">
        <f t="shared" si="36"/>
        <v>33.356435643564353</v>
      </c>
      <c r="O73" s="46">
        <v>5</v>
      </c>
      <c r="P73" s="52">
        <f t="shared" si="37"/>
        <v>1174.8</v>
      </c>
      <c r="Q73" s="46">
        <v>3</v>
      </c>
      <c r="R73" s="46">
        <v>21</v>
      </c>
      <c r="S73" s="50">
        <f t="shared" si="38"/>
        <v>0.20792079207920791</v>
      </c>
      <c r="T73" s="46">
        <v>16</v>
      </c>
      <c r="U73" s="46">
        <v>17</v>
      </c>
      <c r="V73" s="46">
        <v>7</v>
      </c>
      <c r="W73" s="53">
        <v>1</v>
      </c>
      <c r="X73" s="3"/>
      <c r="Y73" s="3"/>
    </row>
    <row r="74" spans="1:30">
      <c r="A74" s="3" t="s">
        <v>53</v>
      </c>
      <c r="B74" s="46">
        <v>2</v>
      </c>
      <c r="C74" s="46">
        <v>2</v>
      </c>
      <c r="D74" s="50">
        <f t="shared" si="32"/>
        <v>1</v>
      </c>
      <c r="E74" s="46">
        <v>8</v>
      </c>
      <c r="F74" s="46">
        <v>2132</v>
      </c>
      <c r="G74" s="46">
        <v>3579</v>
      </c>
      <c r="H74" s="51">
        <f t="shared" si="33"/>
        <v>59.56971221011456</v>
      </c>
      <c r="I74" s="51">
        <f t="shared" si="34"/>
        <v>3.5741827326068734</v>
      </c>
      <c r="J74" s="46">
        <v>4</v>
      </c>
      <c r="K74" s="50">
        <f t="shared" si="35"/>
        <v>0.5</v>
      </c>
      <c r="L74" s="46">
        <v>1</v>
      </c>
      <c r="M74" s="46">
        <v>74</v>
      </c>
      <c r="N74" s="51">
        <f t="shared" si="36"/>
        <v>28.810810810810811</v>
      </c>
      <c r="O74" s="46">
        <v>4</v>
      </c>
      <c r="P74" s="52">
        <f t="shared" si="37"/>
        <v>894.75</v>
      </c>
      <c r="Q74" s="46">
        <v>2</v>
      </c>
      <c r="R74" s="46">
        <v>10</v>
      </c>
      <c r="S74" s="50">
        <f t="shared" si="38"/>
        <v>0.13513513513513514</v>
      </c>
      <c r="T74" s="46">
        <v>8</v>
      </c>
      <c r="U74" s="46">
        <v>9</v>
      </c>
      <c r="V74" s="46">
        <v>3</v>
      </c>
      <c r="W74" s="53">
        <v>1</v>
      </c>
      <c r="X74" s="3"/>
      <c r="Y74" s="3"/>
    </row>
    <row r="75" spans="1:30">
      <c r="A75" s="3"/>
      <c r="B75" s="54">
        <f>SUM(B60:B74)</f>
        <v>30</v>
      </c>
      <c r="C75" s="54">
        <f>SUM(C60:C74)</f>
        <v>25</v>
      </c>
      <c r="D75" s="55">
        <f t="shared" si="32"/>
        <v>0.83333333333333337</v>
      </c>
      <c r="E75" s="54">
        <f>SUM(E60:E74)</f>
        <v>113</v>
      </c>
      <c r="F75" s="54">
        <f>SUM(F60:F74)</f>
        <v>31318</v>
      </c>
      <c r="G75" s="54">
        <f>SUM(G60:G74)</f>
        <v>56208</v>
      </c>
      <c r="H75" s="56">
        <f t="shared" si="33"/>
        <v>55.718047253060057</v>
      </c>
      <c r="I75" s="57">
        <f t="shared" si="34"/>
        <v>3.3430828351836031</v>
      </c>
      <c r="J75" s="54">
        <f>SUM(J60:J74)</f>
        <v>45</v>
      </c>
      <c r="K75" s="58">
        <f t="shared" si="35"/>
        <v>0.39823008849557523</v>
      </c>
      <c r="L75" s="54">
        <f>SUM(L60:L74)</f>
        <v>1</v>
      </c>
      <c r="M75" s="54">
        <f>SUM(M60:M74)</f>
        <v>958</v>
      </c>
      <c r="N75" s="57">
        <f t="shared" si="36"/>
        <v>32.691022964509393</v>
      </c>
      <c r="O75" s="54">
        <f>SUM(O60:O74)</f>
        <v>43</v>
      </c>
      <c r="P75" s="59">
        <f t="shared" si="37"/>
        <v>1307.1627906976744</v>
      </c>
      <c r="Q75" s="54">
        <f>SUM(Q60:Q74)</f>
        <v>20</v>
      </c>
      <c r="R75" s="54">
        <f>SUM(R60:R74)</f>
        <v>141</v>
      </c>
      <c r="S75" s="55">
        <f t="shared" si="38"/>
        <v>0.14718162839248433</v>
      </c>
      <c r="T75" s="54">
        <f>SUM(T60:T74)</f>
        <v>157</v>
      </c>
      <c r="U75" s="54">
        <f>SUM(U60:U74)</f>
        <v>159</v>
      </c>
      <c r="V75" s="54">
        <f>SUM(V60:V74)</f>
        <v>55</v>
      </c>
      <c r="W75" s="54">
        <f>SUM(W60:W74)</f>
        <v>16</v>
      </c>
      <c r="X75" s="3"/>
      <c r="Y75" s="3"/>
    </row>
    <row r="76" spans="1:3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30">
      <c r="A77" s="3"/>
      <c r="B77" s="48">
        <v>31318</v>
      </c>
      <c r="C77" s="48">
        <v>31318</v>
      </c>
      <c r="D77" s="48">
        <v>958</v>
      </c>
      <c r="E77" s="48">
        <v>958</v>
      </c>
      <c r="F77" s="48">
        <v>56208</v>
      </c>
      <c r="G77" s="48">
        <v>56208</v>
      </c>
      <c r="H77" s="60">
        <v>32.691022964509393</v>
      </c>
      <c r="I77" s="60">
        <v>32.691022964509393</v>
      </c>
      <c r="J77" s="60">
        <v>58.67223382045929</v>
      </c>
      <c r="K77" s="60">
        <v>58.67223382045929</v>
      </c>
      <c r="L77" s="60">
        <v>3.3430828351836039</v>
      </c>
      <c r="M77" s="60">
        <v>3.3430828351836039</v>
      </c>
      <c r="N77" s="48">
        <v>43</v>
      </c>
      <c r="O77" s="48">
        <v>43</v>
      </c>
      <c r="P77" s="48">
        <v>25</v>
      </c>
      <c r="Q77" s="48">
        <v>25</v>
      </c>
      <c r="R77" s="48">
        <v>157</v>
      </c>
      <c r="S77" s="48">
        <v>157</v>
      </c>
      <c r="T77" s="48">
        <v>55</v>
      </c>
      <c r="U77" s="48">
        <v>55</v>
      </c>
      <c r="V77" s="61">
        <v>159</v>
      </c>
      <c r="W77" s="61">
        <v>159</v>
      </c>
      <c r="X77" s="48">
        <v>45</v>
      </c>
      <c r="Y77" s="48">
        <v>45</v>
      </c>
      <c r="Z77" s="49">
        <v>1307.1627906976744</v>
      </c>
      <c r="AA77" s="49">
        <v>1307.1627906976744</v>
      </c>
      <c r="AB77" s="48">
        <v>25</v>
      </c>
      <c r="AC77" s="47">
        <v>12</v>
      </c>
      <c r="AD77" s="47">
        <v>12</v>
      </c>
    </row>
    <row r="78" spans="1:3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2014-10-30T20:52:05Z</dcterms:created>
  <dcterms:modified xsi:type="dcterms:W3CDTF">2017-07-20T05:48:46Z</dcterms:modified>
</cp:coreProperties>
</file>