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90" yWindow="300" windowWidth="18850" windowHeight="7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56" i="1"/>
  <c r="R67"/>
  <c r="Q67"/>
  <c r="P56"/>
  <c r="N56"/>
  <c r="K56"/>
  <c r="J67"/>
  <c r="I67"/>
  <c r="I66"/>
  <c r="I65"/>
  <c r="I64"/>
  <c r="I63"/>
  <c r="I62"/>
  <c r="I61"/>
  <c r="I60"/>
  <c r="I59"/>
  <c r="I58"/>
  <c r="I57"/>
  <c r="I56"/>
  <c r="I55"/>
  <c r="W67"/>
  <c r="S66"/>
  <c r="S65"/>
  <c r="S64"/>
  <c r="S63"/>
  <c r="S62"/>
  <c r="S61"/>
  <c r="S60"/>
  <c r="S59"/>
  <c r="S58"/>
  <c r="S57"/>
  <c r="S55"/>
  <c r="S54"/>
  <c r="S53"/>
  <c r="P66"/>
  <c r="P65"/>
  <c r="P64"/>
  <c r="P63"/>
  <c r="P62"/>
  <c r="P61"/>
  <c r="P60"/>
  <c r="P59"/>
  <c r="P58"/>
  <c r="P57"/>
  <c r="P55"/>
  <c r="P54"/>
  <c r="P53"/>
  <c r="N66"/>
  <c r="N65"/>
  <c r="N64"/>
  <c r="N63"/>
  <c r="N62"/>
  <c r="N61"/>
  <c r="N60"/>
  <c r="N59"/>
  <c r="N58"/>
  <c r="N57"/>
  <c r="N55"/>
  <c r="N54"/>
  <c r="N53"/>
  <c r="K66"/>
  <c r="K65"/>
  <c r="K64"/>
  <c r="K63"/>
  <c r="K62"/>
  <c r="K61"/>
  <c r="K60"/>
  <c r="K59"/>
  <c r="K58"/>
  <c r="K57"/>
  <c r="K55"/>
  <c r="K54"/>
  <c r="K53"/>
  <c r="I54"/>
  <c r="I53"/>
  <c r="K67" l="1"/>
  <c r="E67"/>
  <c r="F67"/>
  <c r="G67"/>
  <c r="L67"/>
  <c r="M67"/>
  <c r="O67"/>
  <c r="T67"/>
  <c r="U67"/>
  <c r="V67"/>
  <c r="B67"/>
  <c r="C67"/>
  <c r="B48"/>
  <c r="C48"/>
  <c r="E48"/>
  <c r="F48"/>
  <c r="G48"/>
  <c r="J48"/>
  <c r="L48"/>
  <c r="M48"/>
  <c r="O48"/>
  <c r="Q48"/>
  <c r="R48"/>
  <c r="T48"/>
  <c r="U48"/>
  <c r="V48"/>
  <c r="B44"/>
  <c r="C44"/>
  <c r="E44"/>
  <c r="F44"/>
  <c r="G44"/>
  <c r="J44"/>
  <c r="L44"/>
  <c r="M44"/>
  <c r="O44"/>
  <c r="Q44"/>
  <c r="R44"/>
  <c r="T44"/>
  <c r="U44"/>
  <c r="V44"/>
  <c r="B29"/>
  <c r="C29"/>
  <c r="E29"/>
  <c r="F29"/>
  <c r="G29"/>
  <c r="J29"/>
  <c r="L29"/>
  <c r="M29"/>
  <c r="O29"/>
  <c r="Q29"/>
  <c r="R29"/>
  <c r="T29"/>
  <c r="U29"/>
  <c r="V29"/>
  <c r="B26"/>
  <c r="C26"/>
  <c r="E26"/>
  <c r="F26"/>
  <c r="G26"/>
  <c r="J26"/>
  <c r="L26"/>
  <c r="M26"/>
  <c r="O26"/>
  <c r="Q26"/>
  <c r="R26"/>
  <c r="T26"/>
  <c r="U26"/>
  <c r="V26"/>
  <c r="B21"/>
  <c r="C21"/>
  <c r="E21"/>
  <c r="F21"/>
  <c r="G21"/>
  <c r="J21"/>
  <c r="L21"/>
  <c r="M21"/>
  <c r="O21"/>
  <c r="Q21"/>
  <c r="R21"/>
  <c r="T21"/>
  <c r="U21"/>
  <c r="V21"/>
  <c r="B12"/>
  <c r="C12"/>
  <c r="E12"/>
  <c r="F12"/>
  <c r="G12"/>
  <c r="J12"/>
  <c r="L12"/>
  <c r="M12"/>
  <c r="O12"/>
  <c r="Q12"/>
  <c r="R12"/>
  <c r="T12"/>
  <c r="U12"/>
  <c r="V12"/>
  <c r="B6"/>
  <c r="C6"/>
  <c r="E6"/>
  <c r="F6"/>
  <c r="G6"/>
  <c r="J6"/>
  <c r="L6"/>
  <c r="M6"/>
  <c r="O6"/>
  <c r="Q6"/>
  <c r="R6"/>
  <c r="T6"/>
  <c r="U6"/>
  <c r="V6"/>
  <c r="S28"/>
  <c r="P28"/>
  <c r="P29" s="1"/>
  <c r="N28"/>
  <c r="K28"/>
  <c r="K29" s="1"/>
  <c r="I28"/>
  <c r="H28"/>
  <c r="D28"/>
  <c r="D32"/>
  <c r="S5"/>
  <c r="P5"/>
  <c r="N5"/>
  <c r="K5"/>
  <c r="H5"/>
  <c r="I5" s="1"/>
  <c r="D5"/>
  <c r="N67" l="1"/>
  <c r="S67"/>
  <c r="P67"/>
  <c r="B49"/>
  <c r="G49"/>
  <c r="S4"/>
  <c r="P4"/>
  <c r="N4"/>
  <c r="K4"/>
  <c r="H4"/>
  <c r="I4" s="1"/>
  <c r="D4"/>
  <c r="T49"/>
  <c r="O49"/>
  <c r="L49"/>
  <c r="M49"/>
  <c r="Q49"/>
  <c r="R49"/>
  <c r="U49"/>
  <c r="V49"/>
  <c r="W49"/>
  <c r="X49"/>
  <c r="J49"/>
  <c r="E49"/>
  <c r="F49"/>
  <c r="C49"/>
  <c r="S47"/>
  <c r="P47"/>
  <c r="N47"/>
  <c r="K47"/>
  <c r="H47"/>
  <c r="I47" s="1"/>
  <c r="D47"/>
  <c r="S46" l="1"/>
  <c r="P46"/>
  <c r="N46"/>
  <c r="K46"/>
  <c r="H46"/>
  <c r="I46" s="1"/>
  <c r="D46"/>
  <c r="S45"/>
  <c r="S48" s="1"/>
  <c r="P45"/>
  <c r="N45"/>
  <c r="K45"/>
  <c r="K48" s="1"/>
  <c r="I45"/>
  <c r="H45"/>
  <c r="D45"/>
  <c r="D48" s="1"/>
  <c r="S43"/>
  <c r="P43"/>
  <c r="N43"/>
  <c r="K43"/>
  <c r="H43"/>
  <c r="I43" s="1"/>
  <c r="D43"/>
  <c r="S42"/>
  <c r="P42"/>
  <c r="N42"/>
  <c r="K42"/>
  <c r="H42"/>
  <c r="I42" s="1"/>
  <c r="D42"/>
  <c r="S41"/>
  <c r="P41"/>
  <c r="P44" s="1"/>
  <c r="N41"/>
  <c r="K41"/>
  <c r="K44" s="1"/>
  <c r="H41"/>
  <c r="D41"/>
  <c r="S39"/>
  <c r="P39"/>
  <c r="N39"/>
  <c r="K39"/>
  <c r="H39"/>
  <c r="I39" s="1"/>
  <c r="D39"/>
  <c r="S38"/>
  <c r="P38"/>
  <c r="N38"/>
  <c r="K38"/>
  <c r="H38"/>
  <c r="I38" s="1"/>
  <c r="D38"/>
  <c r="S37"/>
  <c r="P37"/>
  <c r="N37"/>
  <c r="K37"/>
  <c r="H37"/>
  <c r="I37" s="1"/>
  <c r="D37"/>
  <c r="S36"/>
  <c r="P36"/>
  <c r="N36"/>
  <c r="K36"/>
  <c r="H36"/>
  <c r="I36" s="1"/>
  <c r="D36"/>
  <c r="S35"/>
  <c r="P35"/>
  <c r="N35"/>
  <c r="K35"/>
  <c r="H35"/>
  <c r="I35" s="1"/>
  <c r="D35"/>
  <c r="S34"/>
  <c r="P34"/>
  <c r="N34"/>
  <c r="K34"/>
  <c r="H34"/>
  <c r="I34" s="1"/>
  <c r="D34"/>
  <c r="S33"/>
  <c r="P33"/>
  <c r="N33"/>
  <c r="K33"/>
  <c r="H33"/>
  <c r="I33" s="1"/>
  <c r="D33"/>
  <c r="S25"/>
  <c r="P25"/>
  <c r="N25"/>
  <c r="K25"/>
  <c r="H25"/>
  <c r="I25" s="1"/>
  <c r="D25"/>
  <c r="S32"/>
  <c r="P32"/>
  <c r="N32"/>
  <c r="K32"/>
  <c r="H32"/>
  <c r="I32" s="1"/>
  <c r="S31"/>
  <c r="P31"/>
  <c r="N31"/>
  <c r="K31"/>
  <c r="H31"/>
  <c r="I31" s="1"/>
  <c r="D31"/>
  <c r="S30"/>
  <c r="P30"/>
  <c r="N30"/>
  <c r="K30"/>
  <c r="H30"/>
  <c r="I30" s="1"/>
  <c r="D30"/>
  <c r="S27"/>
  <c r="S29" s="1"/>
  <c r="N27"/>
  <c r="N29" s="1"/>
  <c r="H27"/>
  <c r="D27"/>
  <c r="D29" s="1"/>
  <c r="S24"/>
  <c r="P24"/>
  <c r="N24"/>
  <c r="K24"/>
  <c r="H24"/>
  <c r="I24" s="1"/>
  <c r="D24"/>
  <c r="S23"/>
  <c r="P23"/>
  <c r="N23"/>
  <c r="K23"/>
  <c r="H23"/>
  <c r="I23" s="1"/>
  <c r="D23"/>
  <c r="S22"/>
  <c r="P22"/>
  <c r="N22"/>
  <c r="K22"/>
  <c r="H22"/>
  <c r="D22"/>
  <c r="S20"/>
  <c r="P20"/>
  <c r="N20"/>
  <c r="K20"/>
  <c r="H20"/>
  <c r="I20" s="1"/>
  <c r="D20"/>
  <c r="S19"/>
  <c r="P19"/>
  <c r="N19"/>
  <c r="K19"/>
  <c r="H19"/>
  <c r="I19" s="1"/>
  <c r="D19"/>
  <c r="S18"/>
  <c r="P18"/>
  <c r="N18"/>
  <c r="K18"/>
  <c r="H18"/>
  <c r="I18" s="1"/>
  <c r="D18"/>
  <c r="S17"/>
  <c r="P17"/>
  <c r="N17"/>
  <c r="K17"/>
  <c r="H17"/>
  <c r="I17" s="1"/>
  <c r="D17"/>
  <c r="S16"/>
  <c r="P16"/>
  <c r="P21" s="1"/>
  <c r="N16"/>
  <c r="K16"/>
  <c r="H16"/>
  <c r="D16"/>
  <c r="S15"/>
  <c r="P15"/>
  <c r="N15"/>
  <c r="K15"/>
  <c r="H15"/>
  <c r="I15" s="1"/>
  <c r="D15"/>
  <c r="S14"/>
  <c r="P14"/>
  <c r="N14"/>
  <c r="K14"/>
  <c r="H14"/>
  <c r="I14" s="1"/>
  <c r="D14"/>
  <c r="S13"/>
  <c r="P13"/>
  <c r="N13"/>
  <c r="K13"/>
  <c r="H13"/>
  <c r="I13" s="1"/>
  <c r="D13"/>
  <c r="S11"/>
  <c r="P11"/>
  <c r="N11"/>
  <c r="K11"/>
  <c r="H11"/>
  <c r="I11" s="1"/>
  <c r="D11"/>
  <c r="S10"/>
  <c r="P10"/>
  <c r="N10"/>
  <c r="K10"/>
  <c r="H10"/>
  <c r="D10"/>
  <c r="S8"/>
  <c r="N8"/>
  <c r="K8"/>
  <c r="H8"/>
  <c r="I8" s="1"/>
  <c r="D8"/>
  <c r="S7"/>
  <c r="P7"/>
  <c r="N7"/>
  <c r="K7"/>
  <c r="H7"/>
  <c r="I7" s="1"/>
  <c r="D7"/>
  <c r="S3"/>
  <c r="P3"/>
  <c r="N3"/>
  <c r="K3"/>
  <c r="H3"/>
  <c r="I3" s="1"/>
  <c r="D3"/>
  <c r="S2"/>
  <c r="P2"/>
  <c r="N2"/>
  <c r="K2"/>
  <c r="H2"/>
  <c r="D2"/>
  <c r="I48" l="1"/>
  <c r="P48"/>
  <c r="N48"/>
  <c r="D44"/>
  <c r="S44"/>
  <c r="N26"/>
  <c r="N44"/>
  <c r="H48"/>
  <c r="I41"/>
  <c r="I44" s="1"/>
  <c r="H44"/>
  <c r="K12"/>
  <c r="P12"/>
  <c r="D26"/>
  <c r="N12"/>
  <c r="I16"/>
  <c r="I21" s="1"/>
  <c r="H21"/>
  <c r="I27"/>
  <c r="I29" s="1"/>
  <c r="H29"/>
  <c r="I22"/>
  <c r="I26" s="1"/>
  <c r="H26"/>
  <c r="S6"/>
  <c r="D21"/>
  <c r="K26"/>
  <c r="S12"/>
  <c r="I10"/>
  <c r="I12" s="1"/>
  <c r="H12"/>
  <c r="S21"/>
  <c r="N21"/>
  <c r="S26"/>
  <c r="D12"/>
  <c r="K21"/>
  <c r="P26"/>
  <c r="P6"/>
  <c r="N6"/>
  <c r="K6"/>
  <c r="I2"/>
  <c r="I6" s="1"/>
  <c r="H6"/>
  <c r="D6"/>
  <c r="S49"/>
  <c r="K49"/>
  <c r="D49"/>
  <c r="P49"/>
  <c r="H49"/>
  <c r="I49" s="1"/>
  <c r="N49"/>
</calcChain>
</file>

<file path=xl/sharedStrings.xml><?xml version="1.0" encoding="utf-8"?>
<sst xmlns="http://schemas.openxmlformats.org/spreadsheetml/2006/main" count="101" uniqueCount="52">
  <si>
    <t>No</t>
  </si>
  <si>
    <t>Results</t>
  </si>
  <si>
    <t>Result%</t>
  </si>
  <si>
    <t>Inns</t>
  </si>
  <si>
    <t>Runs</t>
  </si>
  <si>
    <t>Balls</t>
  </si>
  <si>
    <t>r/r</t>
  </si>
  <si>
    <t>r/o</t>
  </si>
  <si>
    <t>300+</t>
  </si>
  <si>
    <t>100-</t>
  </si>
  <si>
    <t>wkt</t>
  </si>
  <si>
    <t>r/wkt</t>
  </si>
  <si>
    <t>Cent</t>
  </si>
  <si>
    <t>100/balls</t>
  </si>
  <si>
    <t>5 wkt</t>
  </si>
  <si>
    <t>LBW</t>
  </si>
  <si>
    <t>LBW%</t>
  </si>
  <si>
    <t>50 part</t>
  </si>
  <si>
    <t>100 part</t>
  </si>
  <si>
    <t xml:space="preserve">400+ </t>
  </si>
  <si>
    <t>declarns</t>
  </si>
  <si>
    <t>Basin</t>
  </si>
  <si>
    <t>Mt Maunganui</t>
  </si>
  <si>
    <t xml:space="preserve">Cobham </t>
  </si>
  <si>
    <t>Cobham Oval</t>
  </si>
  <si>
    <t>Eden Park 2</t>
  </si>
  <si>
    <t>Hagley</t>
  </si>
  <si>
    <t>Saxton Oval</t>
  </si>
  <si>
    <t>McLean</t>
  </si>
  <si>
    <t>Nelson Pk</t>
  </si>
  <si>
    <t>Queenstown</t>
  </si>
  <si>
    <t>Rangiora</t>
  </si>
  <si>
    <t>Uni Oval</t>
  </si>
  <si>
    <t>Seddon</t>
  </si>
  <si>
    <t>Total</t>
  </si>
  <si>
    <t>cent</t>
  </si>
  <si>
    <t>400+</t>
  </si>
  <si>
    <t>Declarn</t>
  </si>
  <si>
    <t>queenstown</t>
  </si>
  <si>
    <t>Maiden</t>
  </si>
  <si>
    <t>Inver</t>
  </si>
  <si>
    <t>basin</t>
  </si>
  <si>
    <t>mclean</t>
  </si>
  <si>
    <t>colin</t>
  </si>
  <si>
    <t>eden 2</t>
  </si>
  <si>
    <t>hagley</t>
  </si>
  <si>
    <t>saxton</t>
  </si>
  <si>
    <t>invercar</t>
  </si>
  <si>
    <t>elson</t>
  </si>
  <si>
    <t>mainpow</t>
  </si>
  <si>
    <t>uni</t>
  </si>
  <si>
    <t>seddon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</si>
</sst>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FF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9" fillId="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6" fillId="2" borderId="0" xfId="0" applyFont="1" applyFill="1"/>
    <xf numFmtId="10" fontId="6" fillId="2" borderId="0" xfId="0" applyNumberFormat="1" applyFont="1" applyFill="1"/>
    <xf numFmtId="2" fontId="6" fillId="2" borderId="0" xfId="0" applyNumberFormat="1" applyFont="1" applyFill="1"/>
    <xf numFmtId="1" fontId="6" fillId="2" borderId="0" xfId="0" applyNumberFormat="1" applyFont="1" applyFill="1"/>
    <xf numFmtId="0" fontId="4" fillId="2" borderId="0" xfId="0" applyFont="1" applyFill="1"/>
    <xf numFmtId="10" fontId="4" fillId="2" borderId="0" xfId="0" applyNumberFormat="1" applyFont="1" applyFill="1"/>
    <xf numFmtId="2" fontId="4" fillId="2" borderId="0" xfId="0" applyNumberFormat="1" applyFont="1" applyFill="1"/>
    <xf numFmtId="1" fontId="4" fillId="2" borderId="0" xfId="0" applyNumberFormat="1" applyFont="1" applyFill="1"/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2" fontId="11" fillId="0" borderId="1" xfId="0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" fillId="3" borderId="0" xfId="0" applyFont="1" applyFill="1"/>
    <xf numFmtId="0" fontId="1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4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6" fillId="4" borderId="0" xfId="0" applyFont="1" applyFill="1"/>
    <xf numFmtId="0" fontId="4" fillId="4" borderId="0" xfId="0" applyFont="1" applyFill="1"/>
    <xf numFmtId="0" fontId="6" fillId="4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10" fontId="5" fillId="4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69"/>
  <sheetViews>
    <sheetView tabSelected="1" topLeftCell="A52" workbookViewId="0">
      <selection activeCell="X57" sqref="X57"/>
    </sheetView>
  </sheetViews>
  <sheetFormatPr defaultRowHeight="14.5"/>
  <cols>
    <col min="1" max="1" width="10" customWidth="1"/>
    <col min="2" max="2" width="4.1796875" customWidth="1"/>
    <col min="3" max="3" width="5.90625" customWidth="1"/>
    <col min="4" max="4" width="7.1796875" customWidth="1"/>
    <col min="5" max="5" width="3.6328125" customWidth="1"/>
    <col min="6" max="6" width="5.6328125" customWidth="1"/>
    <col min="7" max="7" width="6.36328125" customWidth="1"/>
    <col min="8" max="8" width="7.54296875" customWidth="1"/>
    <col min="9" max="9" width="6.36328125" customWidth="1"/>
    <col min="10" max="10" width="5.6328125" customWidth="1"/>
    <col min="11" max="11" width="6.54296875" customWidth="1"/>
    <col min="12" max="12" width="5" customWidth="1"/>
    <col min="13" max="13" width="5.54296875" customWidth="1"/>
    <col min="14" max="14" width="6.54296875" customWidth="1"/>
    <col min="15" max="15" width="6.08984375" customWidth="1"/>
    <col min="16" max="16" width="7.36328125" customWidth="1"/>
    <col min="17" max="18" width="5.81640625" customWidth="1"/>
    <col min="19" max="19" width="7.1796875" customWidth="1"/>
    <col min="20" max="20" width="5.08984375" customWidth="1"/>
    <col min="21" max="21" width="6.90625" customWidth="1"/>
    <col min="22" max="22" width="7.08984375" customWidth="1"/>
    <col min="23" max="23" width="6.36328125" customWidth="1"/>
    <col min="24" max="24" width="7.1796875" customWidth="1"/>
  </cols>
  <sheetData>
    <row r="1" spans="1:26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>
        <v>3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Q1" s="3" t="s">
        <v>14</v>
      </c>
      <c r="R1" s="3" t="s">
        <v>15</v>
      </c>
      <c r="S1" s="3" t="s">
        <v>16</v>
      </c>
      <c r="T1" s="3">
        <v>50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6">
      <c r="A2" s="5" t="s">
        <v>21</v>
      </c>
      <c r="B2" s="6">
        <v>1</v>
      </c>
      <c r="C2" s="7">
        <v>1</v>
      </c>
      <c r="D2" s="8">
        <f>C2/B2*(1)</f>
        <v>1</v>
      </c>
      <c r="E2" s="7">
        <v>4</v>
      </c>
      <c r="F2" s="7">
        <v>1174</v>
      </c>
      <c r="G2" s="7">
        <v>1939</v>
      </c>
      <c r="H2" s="9">
        <f t="shared" ref="H2:H20" si="0">F2/(G2/100)</f>
        <v>60.546673543063434</v>
      </c>
      <c r="I2" s="9">
        <f t="shared" ref="I2:I20" si="1">(H2/100)*6</f>
        <v>3.6328004125838058</v>
      </c>
      <c r="J2" s="7">
        <v>2</v>
      </c>
      <c r="K2" s="8">
        <f t="shared" ref="K2:K20" si="2">J2/E2*1</f>
        <v>0.5</v>
      </c>
      <c r="L2" s="7">
        <v>0</v>
      </c>
      <c r="M2" s="7">
        <v>32</v>
      </c>
      <c r="N2" s="9">
        <f t="shared" ref="N2:N20" si="3">F2/M2</f>
        <v>36.6875</v>
      </c>
      <c r="O2" s="7">
        <v>3</v>
      </c>
      <c r="P2" s="10">
        <f t="shared" ref="P2:P20" si="4">G2/O2</f>
        <v>646.33333333333337</v>
      </c>
      <c r="Q2" s="7">
        <v>1</v>
      </c>
      <c r="R2" s="10">
        <v>6</v>
      </c>
      <c r="S2" s="8">
        <f t="shared" ref="S2:S8" si="5">(R2/M2)*1</f>
        <v>0.1875</v>
      </c>
      <c r="T2" s="6">
        <v>6</v>
      </c>
      <c r="U2" s="6">
        <v>7</v>
      </c>
      <c r="V2" s="11">
        <v>2</v>
      </c>
      <c r="W2" s="51">
        <v>0</v>
      </c>
      <c r="X2" s="6">
        <v>2</v>
      </c>
      <c r="Y2" s="5" t="s">
        <v>21</v>
      </c>
      <c r="Z2" s="12"/>
    </row>
    <row r="3" spans="1:26">
      <c r="A3" s="12"/>
      <c r="B3" s="6">
        <v>1</v>
      </c>
      <c r="C3" s="7">
        <v>1</v>
      </c>
      <c r="D3" s="8">
        <f>C3/B3*(1)</f>
        <v>1</v>
      </c>
      <c r="E3" s="7">
        <v>4</v>
      </c>
      <c r="F3" s="7">
        <v>1459</v>
      </c>
      <c r="G3" s="7">
        <v>1964</v>
      </c>
      <c r="H3" s="9">
        <f t="shared" si="0"/>
        <v>74.287169042769861</v>
      </c>
      <c r="I3" s="9">
        <f t="shared" si="1"/>
        <v>4.4572301425661918</v>
      </c>
      <c r="J3" s="7">
        <v>3</v>
      </c>
      <c r="K3" s="8">
        <f t="shared" si="2"/>
        <v>0.75</v>
      </c>
      <c r="L3" s="7">
        <v>0</v>
      </c>
      <c r="M3" s="7">
        <v>25</v>
      </c>
      <c r="N3" s="9">
        <f t="shared" si="3"/>
        <v>58.36</v>
      </c>
      <c r="O3" s="7">
        <v>2</v>
      </c>
      <c r="P3" s="10">
        <f t="shared" si="4"/>
        <v>982</v>
      </c>
      <c r="Q3" s="7">
        <v>0</v>
      </c>
      <c r="R3" s="10">
        <v>3</v>
      </c>
      <c r="S3" s="8">
        <f t="shared" si="5"/>
        <v>0.12</v>
      </c>
      <c r="T3" s="6">
        <v>13</v>
      </c>
      <c r="U3" s="6">
        <v>4</v>
      </c>
      <c r="V3" s="11">
        <v>6</v>
      </c>
      <c r="W3" s="52">
        <v>1</v>
      </c>
      <c r="X3" s="6">
        <v>3</v>
      </c>
      <c r="Y3" s="12"/>
      <c r="Z3" s="12"/>
    </row>
    <row r="4" spans="1:26">
      <c r="A4" s="12"/>
      <c r="B4" s="6">
        <v>1</v>
      </c>
      <c r="C4" s="7"/>
      <c r="D4" s="8">
        <f t="shared" ref="D4:D5" si="6">C4/B4*(1)</f>
        <v>0</v>
      </c>
      <c r="E4" s="7">
        <v>4</v>
      </c>
      <c r="F4" s="7">
        <v>1294</v>
      </c>
      <c r="G4" s="7">
        <v>1959</v>
      </c>
      <c r="H4" s="9">
        <f t="shared" ref="H4:H5" si="7">F4/(G4/100)</f>
        <v>66.054109239407865</v>
      </c>
      <c r="I4" s="9">
        <f t="shared" ref="I4:I5" si="8">(H4/100)*6</f>
        <v>3.9632465543644719</v>
      </c>
      <c r="J4" s="7">
        <v>2</v>
      </c>
      <c r="K4" s="8">
        <f t="shared" ref="K4:K5" si="9">J4/E4*1</f>
        <v>0.5</v>
      </c>
      <c r="L4" s="7">
        <v>0</v>
      </c>
      <c r="M4" s="7">
        <v>38</v>
      </c>
      <c r="N4" s="9">
        <f t="shared" ref="N4:N5" si="10">F4/M4</f>
        <v>34.05263157894737</v>
      </c>
      <c r="O4" s="7">
        <v>2</v>
      </c>
      <c r="P4" s="10">
        <f t="shared" ref="P4:P5" si="11">G4/O4</f>
        <v>979.5</v>
      </c>
      <c r="Q4" s="7">
        <v>2</v>
      </c>
      <c r="R4" s="10">
        <v>7</v>
      </c>
      <c r="S4" s="8">
        <f t="shared" ref="S4:S5" si="12">(R4/M4)*1</f>
        <v>0.18421052631578946</v>
      </c>
      <c r="T4" s="6">
        <v>6</v>
      </c>
      <c r="U4" s="6">
        <v>6</v>
      </c>
      <c r="V4" s="11">
        <v>2</v>
      </c>
      <c r="W4" s="51">
        <v>1</v>
      </c>
      <c r="X4" s="6">
        <v>0</v>
      </c>
      <c r="Y4" s="12"/>
      <c r="Z4" s="12"/>
    </row>
    <row r="5" spans="1:26">
      <c r="A5" s="12"/>
      <c r="B5" s="6">
        <v>1</v>
      </c>
      <c r="C5" s="7">
        <v>1</v>
      </c>
      <c r="D5" s="8">
        <f t="shared" si="6"/>
        <v>1</v>
      </c>
      <c r="E5" s="7">
        <v>4</v>
      </c>
      <c r="F5" s="7">
        <v>1072</v>
      </c>
      <c r="G5" s="7">
        <v>1690</v>
      </c>
      <c r="H5" s="9">
        <f t="shared" si="7"/>
        <v>63.431952662721898</v>
      </c>
      <c r="I5" s="9">
        <f t="shared" si="8"/>
        <v>3.8059171597633141</v>
      </c>
      <c r="J5" s="7">
        <v>2</v>
      </c>
      <c r="K5" s="8">
        <f t="shared" si="9"/>
        <v>0.5</v>
      </c>
      <c r="L5" s="7">
        <v>0</v>
      </c>
      <c r="M5" s="7">
        <v>31</v>
      </c>
      <c r="N5" s="9">
        <f t="shared" si="10"/>
        <v>34.58064516129032</v>
      </c>
      <c r="O5" s="7">
        <v>3</v>
      </c>
      <c r="P5" s="10">
        <f t="shared" si="11"/>
        <v>563.33333333333337</v>
      </c>
      <c r="Q5" s="7">
        <v>0</v>
      </c>
      <c r="R5" s="10">
        <v>3</v>
      </c>
      <c r="S5" s="8">
        <f t="shared" si="12"/>
        <v>9.6774193548387094E-2</v>
      </c>
      <c r="T5" s="6">
        <v>4</v>
      </c>
      <c r="U5" s="6">
        <v>4</v>
      </c>
      <c r="V5" s="11">
        <v>3</v>
      </c>
      <c r="W5" s="52">
        <v>1</v>
      </c>
      <c r="X5" s="13">
        <v>1</v>
      </c>
      <c r="Y5" s="12"/>
      <c r="Z5" s="12"/>
    </row>
    <row r="6" spans="1:26">
      <c r="A6" s="12"/>
      <c r="B6" s="30">
        <f t="shared" ref="B6:V6" si="13">SUM(B2:B5)</f>
        <v>4</v>
      </c>
      <c r="C6" s="31">
        <f t="shared" si="13"/>
        <v>3</v>
      </c>
      <c r="D6" s="32">
        <f t="shared" si="13"/>
        <v>3</v>
      </c>
      <c r="E6" s="31">
        <f t="shared" si="13"/>
        <v>16</v>
      </c>
      <c r="F6" s="31">
        <f t="shared" si="13"/>
        <v>4999</v>
      </c>
      <c r="G6" s="31">
        <f t="shared" si="13"/>
        <v>7552</v>
      </c>
      <c r="H6" s="33">
        <f t="shared" si="13"/>
        <v>264.31990448796307</v>
      </c>
      <c r="I6" s="33">
        <f t="shared" si="13"/>
        <v>15.859194269277785</v>
      </c>
      <c r="J6" s="31">
        <f t="shared" si="13"/>
        <v>9</v>
      </c>
      <c r="K6" s="32">
        <f t="shared" si="13"/>
        <v>2.25</v>
      </c>
      <c r="L6" s="31">
        <f t="shared" si="13"/>
        <v>0</v>
      </c>
      <c r="M6" s="31">
        <f t="shared" si="13"/>
        <v>126</v>
      </c>
      <c r="N6" s="33">
        <f t="shared" si="13"/>
        <v>163.68077674023766</v>
      </c>
      <c r="O6" s="31">
        <f t="shared" si="13"/>
        <v>10</v>
      </c>
      <c r="P6" s="34">
        <f t="shared" si="13"/>
        <v>3171.166666666667</v>
      </c>
      <c r="Q6" s="31">
        <f t="shared" si="13"/>
        <v>3</v>
      </c>
      <c r="R6" s="34">
        <f t="shared" si="13"/>
        <v>19</v>
      </c>
      <c r="S6" s="32">
        <f t="shared" si="13"/>
        <v>0.58848471986417661</v>
      </c>
      <c r="T6" s="30">
        <f t="shared" si="13"/>
        <v>29</v>
      </c>
      <c r="U6" s="30">
        <f t="shared" si="13"/>
        <v>21</v>
      </c>
      <c r="V6" s="30">
        <f t="shared" si="13"/>
        <v>13</v>
      </c>
      <c r="W6" s="53"/>
      <c r="X6" s="35"/>
      <c r="Y6" s="35"/>
      <c r="Z6" s="12"/>
    </row>
    <row r="7" spans="1:26">
      <c r="A7" s="12" t="s">
        <v>22</v>
      </c>
      <c r="B7" s="6">
        <v>1</v>
      </c>
      <c r="C7" s="7">
        <v>1</v>
      </c>
      <c r="D7" s="8">
        <f t="shared" ref="D7:D27" si="14">C7/B7*(1)</f>
        <v>1</v>
      </c>
      <c r="E7" s="7">
        <v>4</v>
      </c>
      <c r="F7" s="7">
        <v>661</v>
      </c>
      <c r="G7" s="7">
        <v>1185</v>
      </c>
      <c r="H7" s="9">
        <f t="shared" si="0"/>
        <v>55.780590717299582</v>
      </c>
      <c r="I7" s="9">
        <f t="shared" si="1"/>
        <v>3.3468354430379748</v>
      </c>
      <c r="J7" s="7">
        <v>0</v>
      </c>
      <c r="K7" s="8">
        <f t="shared" si="2"/>
        <v>0</v>
      </c>
      <c r="L7" s="7">
        <v>1</v>
      </c>
      <c r="M7" s="7">
        <v>37</v>
      </c>
      <c r="N7" s="9">
        <f t="shared" si="3"/>
        <v>17.864864864864863</v>
      </c>
      <c r="O7" s="7">
        <v>0</v>
      </c>
      <c r="P7" s="10" t="e">
        <f t="shared" si="4"/>
        <v>#DIV/0!</v>
      </c>
      <c r="Q7" s="7">
        <v>1</v>
      </c>
      <c r="R7" s="10">
        <v>11</v>
      </c>
      <c r="S7" s="8">
        <f t="shared" si="5"/>
        <v>0.29729729729729731</v>
      </c>
      <c r="T7" s="6">
        <v>5</v>
      </c>
      <c r="U7" s="6">
        <v>4</v>
      </c>
      <c r="V7" s="11">
        <v>0</v>
      </c>
      <c r="W7" s="52">
        <v>0</v>
      </c>
      <c r="X7" s="12">
        <v>0</v>
      </c>
      <c r="Y7" s="12"/>
      <c r="Z7" s="12"/>
    </row>
    <row r="8" spans="1:26">
      <c r="A8" s="5" t="s">
        <v>23</v>
      </c>
      <c r="B8" s="13">
        <v>1</v>
      </c>
      <c r="C8" s="13"/>
      <c r="D8" s="8">
        <f t="shared" si="14"/>
        <v>0</v>
      </c>
      <c r="E8" s="7">
        <v>3</v>
      </c>
      <c r="F8" s="7">
        <v>901</v>
      </c>
      <c r="G8" s="7">
        <v>2048</v>
      </c>
      <c r="H8" s="9">
        <f t="shared" si="0"/>
        <v>43.994140625</v>
      </c>
      <c r="I8" s="9">
        <f t="shared" si="1"/>
        <v>2.6396484375</v>
      </c>
      <c r="J8" s="7">
        <v>1</v>
      </c>
      <c r="K8" s="8">
        <f t="shared" si="2"/>
        <v>0.33333333333333331</v>
      </c>
      <c r="L8" s="7">
        <v>0</v>
      </c>
      <c r="M8" s="7">
        <v>22</v>
      </c>
      <c r="N8" s="9">
        <f t="shared" si="3"/>
        <v>40.954545454545453</v>
      </c>
      <c r="O8" s="7">
        <v>1</v>
      </c>
      <c r="P8" s="10"/>
      <c r="Q8" s="7">
        <v>1</v>
      </c>
      <c r="R8" s="10">
        <v>6</v>
      </c>
      <c r="S8" s="8">
        <f t="shared" si="5"/>
        <v>0.27272727272727271</v>
      </c>
      <c r="T8" s="6">
        <v>3</v>
      </c>
      <c r="U8" s="6">
        <v>5</v>
      </c>
      <c r="V8" s="11">
        <v>1</v>
      </c>
      <c r="W8" s="51">
        <v>1</v>
      </c>
      <c r="X8" s="6">
        <v>1</v>
      </c>
      <c r="Y8" s="5" t="s">
        <v>24</v>
      </c>
      <c r="Z8" s="12"/>
    </row>
    <row r="9" spans="1:26">
      <c r="A9" s="12"/>
      <c r="B9" s="6"/>
      <c r="C9" s="7"/>
      <c r="D9" s="8"/>
      <c r="E9" s="7"/>
      <c r="F9" s="7"/>
      <c r="G9" s="7"/>
      <c r="H9" s="14"/>
      <c r="I9" s="14"/>
      <c r="J9" s="15"/>
      <c r="K9" s="16"/>
      <c r="L9" s="15"/>
      <c r="M9" s="17"/>
      <c r="N9" s="14"/>
      <c r="O9" s="18"/>
      <c r="P9" s="17"/>
      <c r="Q9" s="15"/>
      <c r="R9" s="15"/>
      <c r="S9" s="16"/>
      <c r="T9" s="6"/>
      <c r="U9" s="6"/>
      <c r="V9" s="11"/>
      <c r="W9" s="51"/>
      <c r="X9" s="6"/>
      <c r="Y9" s="12"/>
      <c r="Z9" s="12"/>
    </row>
    <row r="10" spans="1:26">
      <c r="A10" s="12" t="s">
        <v>28</v>
      </c>
      <c r="B10" s="6">
        <v>1</v>
      </c>
      <c r="C10" s="7">
        <v>1</v>
      </c>
      <c r="D10" s="8">
        <f t="shared" si="14"/>
        <v>1</v>
      </c>
      <c r="E10" s="7">
        <v>4</v>
      </c>
      <c r="F10" s="7">
        <v>1102</v>
      </c>
      <c r="G10" s="7">
        <v>1872</v>
      </c>
      <c r="H10" s="9">
        <f t="shared" si="0"/>
        <v>58.86752136752137</v>
      </c>
      <c r="I10" s="9">
        <f t="shared" si="1"/>
        <v>3.5320512820512819</v>
      </c>
      <c r="J10" s="7">
        <v>1</v>
      </c>
      <c r="K10" s="8">
        <f t="shared" si="2"/>
        <v>0.25</v>
      </c>
      <c r="L10" s="7">
        <v>0</v>
      </c>
      <c r="M10" s="7">
        <v>37</v>
      </c>
      <c r="N10" s="9">
        <f t="shared" si="3"/>
        <v>29.783783783783782</v>
      </c>
      <c r="O10" s="7">
        <v>3</v>
      </c>
      <c r="P10" s="10">
        <f t="shared" si="4"/>
        <v>624</v>
      </c>
      <c r="Q10" s="7">
        <v>0</v>
      </c>
      <c r="R10" s="10">
        <v>6</v>
      </c>
      <c r="S10" s="8">
        <f t="shared" ref="S10:S20" si="15">(R10/M10)*1</f>
        <v>0.16216216216216217</v>
      </c>
      <c r="T10" s="6">
        <v>3</v>
      </c>
      <c r="U10" s="6">
        <v>9</v>
      </c>
      <c r="V10" s="11">
        <v>0</v>
      </c>
      <c r="W10" s="52">
        <v>1</v>
      </c>
      <c r="X10" s="13">
        <v>1</v>
      </c>
      <c r="Y10" s="12"/>
      <c r="Z10" s="12"/>
    </row>
    <row r="11" spans="1:26">
      <c r="A11" s="12"/>
      <c r="B11" s="6">
        <v>1</v>
      </c>
      <c r="C11" s="7">
        <v>1</v>
      </c>
      <c r="D11" s="8">
        <f t="shared" si="14"/>
        <v>1</v>
      </c>
      <c r="E11" s="7">
        <v>4</v>
      </c>
      <c r="F11" s="7">
        <v>1389</v>
      </c>
      <c r="G11" s="7">
        <v>2266</v>
      </c>
      <c r="H11" s="9">
        <f t="shared" si="0"/>
        <v>61.297440423654017</v>
      </c>
      <c r="I11" s="9">
        <f t="shared" si="1"/>
        <v>3.6778464254192409</v>
      </c>
      <c r="J11" s="7">
        <v>3</v>
      </c>
      <c r="K11" s="8">
        <f t="shared" si="2"/>
        <v>0.75</v>
      </c>
      <c r="L11" s="7">
        <v>0</v>
      </c>
      <c r="M11" s="7">
        <v>29</v>
      </c>
      <c r="N11" s="9">
        <f t="shared" si="3"/>
        <v>47.896551724137929</v>
      </c>
      <c r="O11" s="7">
        <v>3</v>
      </c>
      <c r="P11" s="10">
        <f t="shared" si="4"/>
        <v>755.33333333333337</v>
      </c>
      <c r="Q11" s="7">
        <v>0</v>
      </c>
      <c r="R11" s="10">
        <v>2</v>
      </c>
      <c r="S11" s="8">
        <f t="shared" si="15"/>
        <v>6.8965517241379309E-2</v>
      </c>
      <c r="T11" s="6">
        <v>6</v>
      </c>
      <c r="U11" s="11">
        <v>4</v>
      </c>
      <c r="V11" s="11">
        <v>4</v>
      </c>
      <c r="W11" s="52">
        <v>1</v>
      </c>
      <c r="X11" s="13">
        <v>3</v>
      </c>
      <c r="Y11" s="12"/>
      <c r="Z11" s="12"/>
    </row>
    <row r="12" spans="1:26">
      <c r="A12" s="12"/>
      <c r="B12" s="30">
        <f t="shared" ref="B12:V12" si="16">SUM(B10:B11)</f>
        <v>2</v>
      </c>
      <c r="C12" s="31">
        <f t="shared" si="16"/>
        <v>2</v>
      </c>
      <c r="D12" s="32">
        <f t="shared" si="16"/>
        <v>2</v>
      </c>
      <c r="E12" s="31">
        <f t="shared" si="16"/>
        <v>8</v>
      </c>
      <c r="F12" s="31">
        <f t="shared" si="16"/>
        <v>2491</v>
      </c>
      <c r="G12" s="31">
        <f t="shared" si="16"/>
        <v>4138</v>
      </c>
      <c r="H12" s="33">
        <f t="shared" si="16"/>
        <v>120.16496179117539</v>
      </c>
      <c r="I12" s="33">
        <f t="shared" si="16"/>
        <v>7.2098977074705228</v>
      </c>
      <c r="J12" s="31">
        <f t="shared" si="16"/>
        <v>4</v>
      </c>
      <c r="K12" s="32">
        <f t="shared" si="16"/>
        <v>1</v>
      </c>
      <c r="L12" s="31">
        <f t="shared" si="16"/>
        <v>0</v>
      </c>
      <c r="M12" s="31">
        <f t="shared" si="16"/>
        <v>66</v>
      </c>
      <c r="N12" s="33">
        <f t="shared" si="16"/>
        <v>77.680335507921711</v>
      </c>
      <c r="O12" s="31">
        <f t="shared" si="16"/>
        <v>6</v>
      </c>
      <c r="P12" s="34">
        <f t="shared" si="16"/>
        <v>1379.3333333333335</v>
      </c>
      <c r="Q12" s="31">
        <f t="shared" si="16"/>
        <v>0</v>
      </c>
      <c r="R12" s="34">
        <f t="shared" si="16"/>
        <v>8</v>
      </c>
      <c r="S12" s="32">
        <f t="shared" si="16"/>
        <v>0.23112767940354148</v>
      </c>
      <c r="T12" s="30">
        <f t="shared" si="16"/>
        <v>9</v>
      </c>
      <c r="U12" s="30">
        <f t="shared" si="16"/>
        <v>13</v>
      </c>
      <c r="V12" s="30">
        <f t="shared" si="16"/>
        <v>4</v>
      </c>
      <c r="W12" s="53"/>
      <c r="X12" s="57"/>
      <c r="Y12" s="35"/>
      <c r="Z12" s="12"/>
    </row>
    <row r="13" spans="1:26">
      <c r="A13" s="12" t="s">
        <v>39</v>
      </c>
      <c r="B13" s="58">
        <v>1</v>
      </c>
      <c r="C13" s="59">
        <v>1</v>
      </c>
      <c r="D13" s="60">
        <f t="shared" si="14"/>
        <v>1</v>
      </c>
      <c r="E13" s="59">
        <v>3</v>
      </c>
      <c r="F13" s="59">
        <v>905</v>
      </c>
      <c r="G13" s="59">
        <v>1892</v>
      </c>
      <c r="H13" s="61">
        <f t="shared" si="0"/>
        <v>47.832980972515855</v>
      </c>
      <c r="I13" s="61">
        <f t="shared" si="1"/>
        <v>2.8699788583509513</v>
      </c>
      <c r="J13" s="59">
        <v>1</v>
      </c>
      <c r="K13" s="60">
        <f t="shared" si="2"/>
        <v>0.33333333333333331</v>
      </c>
      <c r="L13" s="59">
        <v>0</v>
      </c>
      <c r="M13" s="59">
        <v>29</v>
      </c>
      <c r="N13" s="61">
        <f t="shared" si="3"/>
        <v>31.206896551724139</v>
      </c>
      <c r="O13" s="59">
        <v>1</v>
      </c>
      <c r="P13" s="62">
        <f t="shared" si="4"/>
        <v>1892</v>
      </c>
      <c r="Q13" s="59">
        <v>0</v>
      </c>
      <c r="R13" s="62">
        <v>6</v>
      </c>
      <c r="S13" s="60">
        <f t="shared" si="15"/>
        <v>0.20689655172413793</v>
      </c>
      <c r="T13" s="58">
        <v>4</v>
      </c>
      <c r="U13" s="58">
        <v>4</v>
      </c>
      <c r="V13" s="58">
        <v>1</v>
      </c>
      <c r="W13" s="65">
        <v>1</v>
      </c>
      <c r="X13" s="66">
        <v>1</v>
      </c>
      <c r="Y13" s="67"/>
      <c r="Z13" s="67"/>
    </row>
    <row r="14" spans="1:26">
      <c r="A14" s="12"/>
      <c r="B14" s="6"/>
      <c r="C14" s="7"/>
      <c r="D14" s="8" t="e">
        <f t="shared" si="14"/>
        <v>#DIV/0!</v>
      </c>
      <c r="E14" s="7"/>
      <c r="F14" s="7"/>
      <c r="G14" s="7"/>
      <c r="H14" s="9" t="e">
        <f t="shared" si="0"/>
        <v>#DIV/0!</v>
      </c>
      <c r="I14" s="9" t="e">
        <f t="shared" si="1"/>
        <v>#DIV/0!</v>
      </c>
      <c r="J14" s="7"/>
      <c r="K14" s="8" t="e">
        <f t="shared" si="2"/>
        <v>#DIV/0!</v>
      </c>
      <c r="L14" s="7"/>
      <c r="M14" s="7"/>
      <c r="N14" s="9" t="e">
        <f t="shared" si="3"/>
        <v>#DIV/0!</v>
      </c>
      <c r="O14" s="7"/>
      <c r="P14" s="10" t="e">
        <f t="shared" si="4"/>
        <v>#DIV/0!</v>
      </c>
      <c r="Q14" s="7"/>
      <c r="R14" s="10"/>
      <c r="S14" s="8" t="e">
        <f t="shared" si="15"/>
        <v>#DIV/0!</v>
      </c>
      <c r="T14" s="6"/>
      <c r="U14" s="6"/>
      <c r="V14" s="11"/>
      <c r="W14" s="52"/>
      <c r="X14" s="13"/>
      <c r="Y14" s="12"/>
      <c r="Z14" s="12"/>
    </row>
    <row r="15" spans="1:26">
      <c r="A15" s="12"/>
      <c r="B15" s="6"/>
      <c r="C15" s="7"/>
      <c r="D15" s="8" t="e">
        <f t="shared" si="14"/>
        <v>#DIV/0!</v>
      </c>
      <c r="E15" s="7"/>
      <c r="F15" s="7"/>
      <c r="G15" s="7"/>
      <c r="H15" s="9" t="e">
        <f t="shared" si="0"/>
        <v>#DIV/0!</v>
      </c>
      <c r="I15" s="9" t="e">
        <f t="shared" si="1"/>
        <v>#DIV/0!</v>
      </c>
      <c r="J15" s="7"/>
      <c r="K15" s="8" t="e">
        <f t="shared" si="2"/>
        <v>#DIV/0!</v>
      </c>
      <c r="L15" s="7"/>
      <c r="M15" s="7"/>
      <c r="N15" s="9" t="e">
        <f t="shared" si="3"/>
        <v>#DIV/0!</v>
      </c>
      <c r="O15" s="7"/>
      <c r="P15" s="10" t="e">
        <f t="shared" si="4"/>
        <v>#DIV/0!</v>
      </c>
      <c r="Q15" s="7"/>
      <c r="R15" s="10"/>
      <c r="S15" s="8" t="e">
        <f t="shared" si="15"/>
        <v>#DIV/0!</v>
      </c>
      <c r="T15" s="6"/>
      <c r="U15" s="6"/>
      <c r="V15" s="11"/>
      <c r="W15" s="52"/>
      <c r="X15" s="13"/>
      <c r="Y15" s="12"/>
      <c r="Z15" s="12"/>
    </row>
    <row r="16" spans="1:26">
      <c r="A16" s="5" t="s">
        <v>25</v>
      </c>
      <c r="B16" s="6">
        <v>1</v>
      </c>
      <c r="C16" s="7">
        <v>1</v>
      </c>
      <c r="D16" s="8">
        <f t="shared" si="14"/>
        <v>1</v>
      </c>
      <c r="E16" s="7">
        <v>4</v>
      </c>
      <c r="F16" s="7">
        <v>944</v>
      </c>
      <c r="G16" s="7">
        <v>2012</v>
      </c>
      <c r="H16" s="9">
        <f t="shared" si="0"/>
        <v>46.918489065606359</v>
      </c>
      <c r="I16" s="9">
        <f t="shared" si="1"/>
        <v>2.8151093439363817</v>
      </c>
      <c r="J16" s="7">
        <v>2</v>
      </c>
      <c r="K16" s="8">
        <f t="shared" si="2"/>
        <v>0.5</v>
      </c>
      <c r="L16" s="7">
        <v>0</v>
      </c>
      <c r="M16" s="7">
        <v>31</v>
      </c>
      <c r="N16" s="9">
        <f t="shared" si="3"/>
        <v>30.451612903225808</v>
      </c>
      <c r="O16" s="7">
        <v>0</v>
      </c>
      <c r="P16" s="10" t="e">
        <f t="shared" si="4"/>
        <v>#DIV/0!</v>
      </c>
      <c r="Q16" s="7">
        <v>0</v>
      </c>
      <c r="R16" s="10">
        <v>7</v>
      </c>
      <c r="S16" s="8">
        <f t="shared" si="15"/>
        <v>0.22580645161290322</v>
      </c>
      <c r="T16" s="6">
        <v>5</v>
      </c>
      <c r="U16" s="6">
        <v>6</v>
      </c>
      <c r="V16" s="11">
        <v>1</v>
      </c>
      <c r="W16" s="52">
        <v>0</v>
      </c>
      <c r="X16" s="13">
        <v>0</v>
      </c>
      <c r="Y16" s="5" t="s">
        <v>25</v>
      </c>
      <c r="Z16" s="12"/>
    </row>
    <row r="17" spans="1:26">
      <c r="A17" s="12"/>
      <c r="B17" s="6">
        <v>1</v>
      </c>
      <c r="C17" s="7"/>
      <c r="D17" s="8">
        <f t="shared" si="14"/>
        <v>0</v>
      </c>
      <c r="E17" s="7">
        <v>4</v>
      </c>
      <c r="F17" s="7">
        <v>1388</v>
      </c>
      <c r="G17" s="7">
        <v>2188</v>
      </c>
      <c r="H17" s="9">
        <f t="shared" si="0"/>
        <v>63.436928702010974</v>
      </c>
      <c r="I17" s="9">
        <f t="shared" si="1"/>
        <v>3.8062157221206583</v>
      </c>
      <c r="J17" s="7">
        <v>3</v>
      </c>
      <c r="K17" s="8">
        <f t="shared" si="2"/>
        <v>0.75</v>
      </c>
      <c r="L17" s="7">
        <v>0</v>
      </c>
      <c r="M17" s="7">
        <v>34</v>
      </c>
      <c r="N17" s="9">
        <f t="shared" si="3"/>
        <v>40.823529411764703</v>
      </c>
      <c r="O17" s="7">
        <v>2</v>
      </c>
      <c r="P17" s="10">
        <f t="shared" si="4"/>
        <v>1094</v>
      </c>
      <c r="Q17" s="7">
        <v>1</v>
      </c>
      <c r="R17" s="10">
        <v>4</v>
      </c>
      <c r="S17" s="8">
        <f t="shared" si="15"/>
        <v>0.11764705882352941</v>
      </c>
      <c r="T17" s="6">
        <v>9</v>
      </c>
      <c r="U17" s="6">
        <v>7</v>
      </c>
      <c r="V17" s="11">
        <v>3</v>
      </c>
      <c r="W17" s="51">
        <v>0</v>
      </c>
      <c r="X17" s="6">
        <v>1</v>
      </c>
      <c r="Y17" s="12"/>
      <c r="Z17" s="12"/>
    </row>
    <row r="18" spans="1:26">
      <c r="A18" s="12"/>
      <c r="B18" s="6">
        <v>1</v>
      </c>
      <c r="C18" s="7"/>
      <c r="D18" s="8">
        <f t="shared" si="14"/>
        <v>0</v>
      </c>
      <c r="E18" s="7">
        <v>4</v>
      </c>
      <c r="F18" s="7">
        <v>1311</v>
      </c>
      <c r="G18" s="7">
        <v>2270</v>
      </c>
      <c r="H18" s="9">
        <f t="shared" si="0"/>
        <v>57.753303964757713</v>
      </c>
      <c r="I18" s="9">
        <f t="shared" si="1"/>
        <v>3.4651982378854624</v>
      </c>
      <c r="J18" s="7">
        <v>2</v>
      </c>
      <c r="K18" s="8">
        <f t="shared" si="2"/>
        <v>0.5</v>
      </c>
      <c r="L18" s="7">
        <v>0</v>
      </c>
      <c r="M18" s="7">
        <v>35</v>
      </c>
      <c r="N18" s="9">
        <f t="shared" si="3"/>
        <v>37.457142857142856</v>
      </c>
      <c r="O18" s="7">
        <v>2</v>
      </c>
      <c r="P18" s="10">
        <f t="shared" si="4"/>
        <v>1135</v>
      </c>
      <c r="Q18" s="7">
        <v>0</v>
      </c>
      <c r="R18" s="10">
        <v>7</v>
      </c>
      <c r="S18" s="8">
        <f t="shared" si="15"/>
        <v>0.2</v>
      </c>
      <c r="T18" s="6">
        <v>8</v>
      </c>
      <c r="U18" s="6">
        <v>4</v>
      </c>
      <c r="V18" s="11">
        <v>3</v>
      </c>
      <c r="W18" s="51">
        <v>1</v>
      </c>
      <c r="X18" s="6">
        <v>1</v>
      </c>
      <c r="Y18" s="12"/>
      <c r="Z18" s="12"/>
    </row>
    <row r="19" spans="1:26">
      <c r="A19" s="12"/>
      <c r="B19" s="6">
        <v>1</v>
      </c>
      <c r="C19" s="7">
        <v>1</v>
      </c>
      <c r="D19" s="8">
        <f t="shared" si="14"/>
        <v>1</v>
      </c>
      <c r="E19" s="7">
        <v>4</v>
      </c>
      <c r="F19" s="7">
        <v>1549</v>
      </c>
      <c r="G19" s="7">
        <v>2164</v>
      </c>
      <c r="H19" s="9">
        <f t="shared" si="0"/>
        <v>71.580406654343804</v>
      </c>
      <c r="I19" s="9">
        <f t="shared" si="1"/>
        <v>4.2948243992606283</v>
      </c>
      <c r="J19" s="7">
        <v>4</v>
      </c>
      <c r="K19" s="8">
        <f t="shared" si="2"/>
        <v>1</v>
      </c>
      <c r="L19" s="7">
        <v>0</v>
      </c>
      <c r="M19" s="7">
        <v>36</v>
      </c>
      <c r="N19" s="9">
        <f t="shared" si="3"/>
        <v>43.027777777777779</v>
      </c>
      <c r="O19" s="7">
        <v>3</v>
      </c>
      <c r="P19" s="10">
        <f t="shared" si="4"/>
        <v>721.33333333333337</v>
      </c>
      <c r="Q19" s="7">
        <v>4</v>
      </c>
      <c r="R19" s="10">
        <v>8</v>
      </c>
      <c r="S19" s="8">
        <f t="shared" si="15"/>
        <v>0.22222222222222221</v>
      </c>
      <c r="T19" s="6">
        <v>11</v>
      </c>
      <c r="U19" s="6">
        <v>10</v>
      </c>
      <c r="V19" s="11">
        <v>3</v>
      </c>
      <c r="W19" s="51">
        <v>2</v>
      </c>
      <c r="X19" s="11">
        <v>1</v>
      </c>
      <c r="Y19" s="12"/>
      <c r="Z19" s="12"/>
    </row>
    <row r="20" spans="1:26">
      <c r="A20" s="12"/>
      <c r="B20" s="6"/>
      <c r="C20" s="7"/>
      <c r="D20" s="8" t="e">
        <f t="shared" si="14"/>
        <v>#DIV/0!</v>
      </c>
      <c r="E20" s="7"/>
      <c r="F20" s="7"/>
      <c r="G20" s="7"/>
      <c r="H20" s="9" t="e">
        <f t="shared" si="0"/>
        <v>#DIV/0!</v>
      </c>
      <c r="I20" s="9" t="e">
        <f t="shared" si="1"/>
        <v>#DIV/0!</v>
      </c>
      <c r="J20" s="7"/>
      <c r="K20" s="8" t="e">
        <f t="shared" si="2"/>
        <v>#DIV/0!</v>
      </c>
      <c r="L20" s="7"/>
      <c r="M20" s="7"/>
      <c r="N20" s="9" t="e">
        <f t="shared" si="3"/>
        <v>#DIV/0!</v>
      </c>
      <c r="O20" s="7"/>
      <c r="P20" s="10" t="e">
        <f t="shared" si="4"/>
        <v>#DIV/0!</v>
      </c>
      <c r="Q20" s="7"/>
      <c r="R20" s="10"/>
      <c r="S20" s="8" t="e">
        <f t="shared" si="15"/>
        <v>#DIV/0!</v>
      </c>
      <c r="T20" s="6"/>
      <c r="U20" s="6"/>
      <c r="V20" s="11"/>
      <c r="W20" s="51"/>
      <c r="X20" s="11"/>
      <c r="Y20" s="12"/>
      <c r="Z20" s="12"/>
    </row>
    <row r="21" spans="1:26">
      <c r="A21" s="12"/>
      <c r="B21" s="35">
        <f t="shared" ref="B21:V21" si="17">SUM(B16:B20)</f>
        <v>4</v>
      </c>
      <c r="C21" s="35">
        <f t="shared" si="17"/>
        <v>2</v>
      </c>
      <c r="D21" s="36" t="e">
        <f t="shared" si="17"/>
        <v>#DIV/0!</v>
      </c>
      <c r="E21" s="35">
        <f t="shared" si="17"/>
        <v>16</v>
      </c>
      <c r="F21" s="35">
        <f t="shared" si="17"/>
        <v>5192</v>
      </c>
      <c r="G21" s="35">
        <f t="shared" si="17"/>
        <v>8634</v>
      </c>
      <c r="H21" s="37" t="e">
        <f t="shared" si="17"/>
        <v>#DIV/0!</v>
      </c>
      <c r="I21" s="37" t="e">
        <f t="shared" si="17"/>
        <v>#DIV/0!</v>
      </c>
      <c r="J21" s="35">
        <f t="shared" si="17"/>
        <v>11</v>
      </c>
      <c r="K21" s="36" t="e">
        <f t="shared" si="17"/>
        <v>#DIV/0!</v>
      </c>
      <c r="L21" s="35">
        <f t="shared" si="17"/>
        <v>0</v>
      </c>
      <c r="M21" s="35">
        <f t="shared" si="17"/>
        <v>136</v>
      </c>
      <c r="N21" s="37" t="e">
        <f t="shared" si="17"/>
        <v>#DIV/0!</v>
      </c>
      <c r="O21" s="35">
        <f t="shared" si="17"/>
        <v>7</v>
      </c>
      <c r="P21" s="38" t="e">
        <f t="shared" si="17"/>
        <v>#DIV/0!</v>
      </c>
      <c r="Q21" s="35">
        <f t="shared" si="17"/>
        <v>5</v>
      </c>
      <c r="R21" s="38">
        <f t="shared" si="17"/>
        <v>26</v>
      </c>
      <c r="S21" s="36" t="e">
        <f t="shared" si="17"/>
        <v>#DIV/0!</v>
      </c>
      <c r="T21" s="35">
        <f t="shared" si="17"/>
        <v>33</v>
      </c>
      <c r="U21" s="35">
        <f t="shared" si="17"/>
        <v>27</v>
      </c>
      <c r="V21" s="35">
        <f t="shared" si="17"/>
        <v>10</v>
      </c>
      <c r="W21" s="53"/>
      <c r="X21" s="35"/>
      <c r="Y21" s="35"/>
      <c r="Z21" s="12"/>
    </row>
    <row r="22" spans="1:26">
      <c r="A22" s="5" t="s">
        <v>26</v>
      </c>
      <c r="B22" s="7">
        <v>1</v>
      </c>
      <c r="C22" s="7">
        <v>1</v>
      </c>
      <c r="D22" s="8">
        <f t="shared" si="14"/>
        <v>1</v>
      </c>
      <c r="E22" s="7">
        <v>4</v>
      </c>
      <c r="F22" s="7">
        <v>982</v>
      </c>
      <c r="G22" s="7">
        <v>1761</v>
      </c>
      <c r="H22" s="9">
        <f>F22/(G22/100)</f>
        <v>55.763770584894949</v>
      </c>
      <c r="I22" s="9">
        <f>(H22/100)*6</f>
        <v>3.3458262350936967</v>
      </c>
      <c r="J22" s="7">
        <v>1</v>
      </c>
      <c r="K22" s="8">
        <f>J22/E22*1</f>
        <v>0.25</v>
      </c>
      <c r="L22" s="7">
        <v>1</v>
      </c>
      <c r="M22" s="7">
        <v>31</v>
      </c>
      <c r="N22" s="9">
        <f>F22/M22</f>
        <v>31.677419354838708</v>
      </c>
      <c r="O22" s="7">
        <v>3</v>
      </c>
      <c r="P22" s="10">
        <f>G22/O22</f>
        <v>587</v>
      </c>
      <c r="Q22" s="7">
        <v>1</v>
      </c>
      <c r="R22" s="10">
        <v>8</v>
      </c>
      <c r="S22" s="8">
        <f>(R22/M22)*1</f>
        <v>0.25806451612903225</v>
      </c>
      <c r="T22" s="7">
        <v>3</v>
      </c>
      <c r="U22" s="7">
        <v>2</v>
      </c>
      <c r="V22" s="19">
        <v>3</v>
      </c>
      <c r="W22" s="54">
        <v>0</v>
      </c>
      <c r="X22" s="7">
        <v>0</v>
      </c>
      <c r="Y22" s="5" t="s">
        <v>26</v>
      </c>
      <c r="Z22" s="12"/>
    </row>
    <row r="23" spans="1:26">
      <c r="A23" s="12"/>
      <c r="B23" s="6">
        <v>1</v>
      </c>
      <c r="C23" s="7">
        <v>1</v>
      </c>
      <c r="D23" s="8">
        <f t="shared" si="14"/>
        <v>1</v>
      </c>
      <c r="E23" s="7">
        <v>4</v>
      </c>
      <c r="F23" s="7">
        <v>1034</v>
      </c>
      <c r="G23" s="7">
        <v>1890</v>
      </c>
      <c r="H23" s="9">
        <f>F23/(G23/100)</f>
        <v>54.708994708994716</v>
      </c>
      <c r="I23" s="9">
        <f>(H23/100)*6</f>
        <v>3.2825396825396833</v>
      </c>
      <c r="J23" s="7">
        <v>0</v>
      </c>
      <c r="K23" s="8">
        <f>J23/E23*1</f>
        <v>0</v>
      </c>
      <c r="L23" s="7">
        <v>0</v>
      </c>
      <c r="M23" s="7">
        <v>35</v>
      </c>
      <c r="N23" s="9">
        <f>F23/M23</f>
        <v>29.542857142857144</v>
      </c>
      <c r="O23" s="7">
        <v>1</v>
      </c>
      <c r="P23" s="10">
        <f>G23/O23</f>
        <v>1890</v>
      </c>
      <c r="Q23" s="7">
        <v>2</v>
      </c>
      <c r="R23" s="10">
        <v>7</v>
      </c>
      <c r="S23" s="8">
        <f>(R23/M23)*1</f>
        <v>0.2</v>
      </c>
      <c r="T23" s="6">
        <v>6</v>
      </c>
      <c r="U23" s="6">
        <v>7</v>
      </c>
      <c r="V23" s="11">
        <v>1</v>
      </c>
      <c r="W23" s="51">
        <v>0</v>
      </c>
      <c r="X23" s="11">
        <v>0</v>
      </c>
      <c r="Y23" s="12"/>
      <c r="Z23" s="12"/>
    </row>
    <row r="24" spans="1:26">
      <c r="B24" s="6">
        <v>1</v>
      </c>
      <c r="C24" s="7">
        <v>1</v>
      </c>
      <c r="D24" s="8">
        <f t="shared" si="14"/>
        <v>1</v>
      </c>
      <c r="E24" s="7">
        <v>4</v>
      </c>
      <c r="F24" s="7">
        <v>630</v>
      </c>
      <c r="G24" s="7">
        <v>1232</v>
      </c>
      <c r="H24" s="9">
        <f>F24/(G24/100)</f>
        <v>51.136363636363633</v>
      </c>
      <c r="I24" s="9">
        <f>(H24/100)*6</f>
        <v>3.0681818181818183</v>
      </c>
      <c r="J24" s="7">
        <v>0</v>
      </c>
      <c r="K24" s="8">
        <f>J24/E24*1</f>
        <v>0</v>
      </c>
      <c r="L24" s="7">
        <v>0</v>
      </c>
      <c r="M24" s="7">
        <v>32</v>
      </c>
      <c r="N24" s="9">
        <f>F24/M24</f>
        <v>19.6875</v>
      </c>
      <c r="O24" s="7">
        <v>1</v>
      </c>
      <c r="P24" s="10">
        <f>G24/O24</f>
        <v>1232</v>
      </c>
      <c r="Q24" s="7">
        <v>1</v>
      </c>
      <c r="R24" s="10">
        <v>4</v>
      </c>
      <c r="S24" s="8">
        <f>(R24/M24)*1</f>
        <v>0.125</v>
      </c>
      <c r="T24" s="6">
        <v>3</v>
      </c>
      <c r="U24" s="6">
        <v>1</v>
      </c>
      <c r="V24" s="11">
        <v>2</v>
      </c>
      <c r="W24" s="52">
        <v>0</v>
      </c>
      <c r="X24" s="13">
        <v>1</v>
      </c>
      <c r="Y24" s="12"/>
      <c r="Z24" s="12"/>
    </row>
    <row r="25" spans="1:26">
      <c r="B25" s="6">
        <v>1</v>
      </c>
      <c r="C25" s="7"/>
      <c r="D25" s="8" t="e">
        <f>#REF!/#REF!*(1)</f>
        <v>#REF!</v>
      </c>
      <c r="E25" s="7">
        <v>4</v>
      </c>
      <c r="F25" s="7">
        <v>876</v>
      </c>
      <c r="G25" s="7">
        <v>1864</v>
      </c>
      <c r="H25" s="9">
        <f>F25/(G25/100)</f>
        <v>46.995708154506438</v>
      </c>
      <c r="I25" s="9">
        <f>(H25/100)*6</f>
        <v>2.8197424892703862</v>
      </c>
      <c r="J25" s="7">
        <v>1</v>
      </c>
      <c r="K25" s="8">
        <f>J25/E25*1</f>
        <v>0.25</v>
      </c>
      <c r="L25" s="7">
        <v>0</v>
      </c>
      <c r="M25" s="7">
        <v>36</v>
      </c>
      <c r="N25" s="9">
        <f>F25/M25</f>
        <v>24.333333333333332</v>
      </c>
      <c r="O25" s="7">
        <v>0</v>
      </c>
      <c r="P25" s="10" t="e">
        <f>G25/O25</f>
        <v>#DIV/0!</v>
      </c>
      <c r="Q25" s="7">
        <v>0</v>
      </c>
      <c r="R25" s="10">
        <v>0</v>
      </c>
      <c r="S25" s="8">
        <f>(R25/M25)*1</f>
        <v>0</v>
      </c>
      <c r="T25" s="6">
        <v>7</v>
      </c>
      <c r="U25" s="6">
        <v>2</v>
      </c>
      <c r="V25" s="11">
        <v>3</v>
      </c>
      <c r="W25" s="52">
        <v>0</v>
      </c>
      <c r="X25" s="13">
        <v>0</v>
      </c>
      <c r="Y25" s="12"/>
      <c r="Z25" s="12"/>
    </row>
    <row r="26" spans="1:26">
      <c r="A26" s="12"/>
      <c r="B26" s="30">
        <f t="shared" ref="B26:V26" si="18">SUM(B22:B25)</f>
        <v>4</v>
      </c>
      <c r="C26" s="31">
        <f t="shared" si="18"/>
        <v>3</v>
      </c>
      <c r="D26" s="32" t="e">
        <f t="shared" si="18"/>
        <v>#REF!</v>
      </c>
      <c r="E26" s="31">
        <f t="shared" si="18"/>
        <v>16</v>
      </c>
      <c r="F26" s="31">
        <f t="shared" si="18"/>
        <v>3522</v>
      </c>
      <c r="G26" s="31">
        <f t="shared" si="18"/>
        <v>6747</v>
      </c>
      <c r="H26" s="33">
        <f t="shared" si="18"/>
        <v>208.60483708475974</v>
      </c>
      <c r="I26" s="33">
        <f t="shared" si="18"/>
        <v>12.516290225085584</v>
      </c>
      <c r="J26" s="31">
        <f t="shared" si="18"/>
        <v>2</v>
      </c>
      <c r="K26" s="32">
        <f t="shared" si="18"/>
        <v>0.5</v>
      </c>
      <c r="L26" s="31">
        <f t="shared" si="18"/>
        <v>1</v>
      </c>
      <c r="M26" s="31">
        <f t="shared" si="18"/>
        <v>134</v>
      </c>
      <c r="N26" s="33">
        <f t="shared" si="18"/>
        <v>105.24110983102918</v>
      </c>
      <c r="O26" s="31">
        <f t="shared" si="18"/>
        <v>5</v>
      </c>
      <c r="P26" s="34" t="e">
        <f t="shared" si="18"/>
        <v>#DIV/0!</v>
      </c>
      <c r="Q26" s="31">
        <f t="shared" si="18"/>
        <v>4</v>
      </c>
      <c r="R26" s="34">
        <f t="shared" si="18"/>
        <v>19</v>
      </c>
      <c r="S26" s="32">
        <f t="shared" si="18"/>
        <v>0.58306451612903221</v>
      </c>
      <c r="T26" s="30">
        <f t="shared" si="18"/>
        <v>19</v>
      </c>
      <c r="U26" s="30">
        <f t="shared" si="18"/>
        <v>12</v>
      </c>
      <c r="V26" s="30">
        <f t="shared" si="18"/>
        <v>9</v>
      </c>
      <c r="W26" s="53"/>
      <c r="X26" s="35"/>
      <c r="Y26" s="35"/>
      <c r="Z26" s="12"/>
    </row>
    <row r="27" spans="1:26">
      <c r="A27" s="12" t="s">
        <v>27</v>
      </c>
      <c r="B27" s="6">
        <v>1</v>
      </c>
      <c r="C27" s="7">
        <v>1</v>
      </c>
      <c r="D27" s="8">
        <f t="shared" si="14"/>
        <v>1</v>
      </c>
      <c r="E27" s="7">
        <v>4</v>
      </c>
      <c r="F27" s="7">
        <v>1318</v>
      </c>
      <c r="G27" s="7">
        <v>2266</v>
      </c>
      <c r="H27" s="9">
        <f>F27/(G27/100)</f>
        <v>58.164165931156219</v>
      </c>
      <c r="I27" s="9">
        <f>(H27/100)*6</f>
        <v>3.4898499558693734</v>
      </c>
      <c r="J27" s="7">
        <v>3</v>
      </c>
      <c r="K27" s="8">
        <v>0</v>
      </c>
      <c r="L27" s="7">
        <v>0</v>
      </c>
      <c r="M27" s="7">
        <v>28</v>
      </c>
      <c r="N27" s="9">
        <f>F27/M27</f>
        <v>47.071428571428569</v>
      </c>
      <c r="O27" s="7">
        <v>3</v>
      </c>
      <c r="P27" s="10"/>
      <c r="Q27" s="7">
        <v>0</v>
      </c>
      <c r="R27" s="10">
        <v>9</v>
      </c>
      <c r="S27" s="8">
        <f>(R27/M27)*1</f>
        <v>0.32142857142857145</v>
      </c>
      <c r="T27" s="6">
        <v>5</v>
      </c>
      <c r="U27" s="6">
        <v>7</v>
      </c>
      <c r="V27" s="11">
        <v>3</v>
      </c>
      <c r="W27" s="51">
        <v>0</v>
      </c>
      <c r="X27" s="6">
        <v>2</v>
      </c>
      <c r="Y27" s="5"/>
      <c r="Z27" s="12"/>
    </row>
    <row r="28" spans="1:26">
      <c r="A28" s="12"/>
      <c r="B28" s="6">
        <v>1</v>
      </c>
      <c r="C28" s="7"/>
      <c r="D28" s="8">
        <f>C28/B28*(1)</f>
        <v>0</v>
      </c>
      <c r="E28" s="7">
        <v>4</v>
      </c>
      <c r="F28" s="7">
        <v>989</v>
      </c>
      <c r="G28" s="7">
        <v>2030</v>
      </c>
      <c r="H28" s="9">
        <f t="shared" ref="H28" si="19">F28/(G28/100)</f>
        <v>48.7192118226601</v>
      </c>
      <c r="I28" s="9">
        <f t="shared" ref="I28" si="20">(H28/100)*6</f>
        <v>2.9231527093596061</v>
      </c>
      <c r="J28" s="7">
        <v>1</v>
      </c>
      <c r="K28" s="8">
        <f t="shared" ref="K28" si="21">J28/E28*1</f>
        <v>0.25</v>
      </c>
      <c r="L28" s="7">
        <v>0</v>
      </c>
      <c r="M28" s="7">
        <v>39</v>
      </c>
      <c r="N28" s="9">
        <f t="shared" ref="N28" si="22">F28/M28</f>
        <v>25.358974358974358</v>
      </c>
      <c r="O28" s="7">
        <v>0</v>
      </c>
      <c r="P28" s="10" t="e">
        <f t="shared" ref="P28" si="23">G28/O28</f>
        <v>#DIV/0!</v>
      </c>
      <c r="Q28" s="7">
        <v>3</v>
      </c>
      <c r="R28" s="10">
        <v>4</v>
      </c>
      <c r="S28" s="8">
        <f t="shared" ref="S28" si="24">(R28/M28)*1</f>
        <v>0.10256410256410256</v>
      </c>
      <c r="T28" s="6">
        <v>6</v>
      </c>
      <c r="U28" s="6">
        <v>6</v>
      </c>
      <c r="V28" s="11">
        <v>0</v>
      </c>
      <c r="W28" s="51">
        <v>0</v>
      </c>
      <c r="X28" s="6">
        <v>0</v>
      </c>
      <c r="Y28" s="5"/>
      <c r="Z28" s="12"/>
    </row>
    <row r="29" spans="1:26">
      <c r="A29" s="5"/>
      <c r="B29" s="39">
        <f t="shared" ref="B29:V29" si="25">SUM(B27:B28)</f>
        <v>2</v>
      </c>
      <c r="C29" s="39">
        <f t="shared" si="25"/>
        <v>1</v>
      </c>
      <c r="D29" s="40">
        <f t="shared" si="25"/>
        <v>1</v>
      </c>
      <c r="E29" s="39">
        <f t="shared" si="25"/>
        <v>8</v>
      </c>
      <c r="F29" s="39">
        <f t="shared" si="25"/>
        <v>2307</v>
      </c>
      <c r="G29" s="39">
        <f t="shared" si="25"/>
        <v>4296</v>
      </c>
      <c r="H29" s="41">
        <f t="shared" si="25"/>
        <v>106.88337775381632</v>
      </c>
      <c r="I29" s="41">
        <f t="shared" si="25"/>
        <v>6.41300266522898</v>
      </c>
      <c r="J29" s="39">
        <f t="shared" si="25"/>
        <v>4</v>
      </c>
      <c r="K29" s="40">
        <f t="shared" si="25"/>
        <v>0.25</v>
      </c>
      <c r="L29" s="39">
        <f t="shared" si="25"/>
        <v>0</v>
      </c>
      <c r="M29" s="39">
        <f t="shared" si="25"/>
        <v>67</v>
      </c>
      <c r="N29" s="41">
        <f t="shared" si="25"/>
        <v>72.43040293040292</v>
      </c>
      <c r="O29" s="39">
        <f t="shared" si="25"/>
        <v>3</v>
      </c>
      <c r="P29" s="42" t="e">
        <f t="shared" si="25"/>
        <v>#DIV/0!</v>
      </c>
      <c r="Q29" s="39">
        <f t="shared" si="25"/>
        <v>3</v>
      </c>
      <c r="R29" s="42">
        <f t="shared" si="25"/>
        <v>13</v>
      </c>
      <c r="S29" s="40">
        <f t="shared" si="25"/>
        <v>0.42399267399267404</v>
      </c>
      <c r="T29" s="39">
        <f t="shared" si="25"/>
        <v>11</v>
      </c>
      <c r="U29" s="39">
        <f t="shared" si="25"/>
        <v>13</v>
      </c>
      <c r="V29" s="39">
        <f t="shared" si="25"/>
        <v>3</v>
      </c>
      <c r="W29" s="53"/>
      <c r="X29" s="35"/>
      <c r="Y29" s="39"/>
      <c r="Z29" s="35"/>
    </row>
    <row r="30" spans="1:26">
      <c r="A30" s="5" t="s">
        <v>40</v>
      </c>
      <c r="B30" s="58">
        <v>1</v>
      </c>
      <c r="C30" s="59">
        <v>1</v>
      </c>
      <c r="D30" s="60">
        <f>C30/B30*(1)</f>
        <v>1</v>
      </c>
      <c r="E30" s="59">
        <v>4</v>
      </c>
      <c r="F30" s="59">
        <v>1154</v>
      </c>
      <c r="G30" s="59">
        <v>2012</v>
      </c>
      <c r="H30" s="61">
        <f t="shared" ref="H30:H35" si="26">F30/(G30/100)</f>
        <v>57.355864811133195</v>
      </c>
      <c r="I30" s="61">
        <f t="shared" ref="I30:I35" si="27">(H30/100)*6</f>
        <v>3.4413518886679917</v>
      </c>
      <c r="J30" s="59">
        <v>2</v>
      </c>
      <c r="K30" s="60">
        <f t="shared" ref="K30:K35" si="28">J30/E30*1</f>
        <v>0.5</v>
      </c>
      <c r="L30" s="59">
        <v>0</v>
      </c>
      <c r="M30" s="59">
        <v>28</v>
      </c>
      <c r="N30" s="61">
        <f t="shared" ref="N30:N35" si="29">F30/M30</f>
        <v>41.214285714285715</v>
      </c>
      <c r="O30" s="59">
        <v>2</v>
      </c>
      <c r="P30" s="62">
        <f t="shared" ref="P30:P35" si="30">G30/O30</f>
        <v>1006</v>
      </c>
      <c r="Q30" s="59">
        <v>0</v>
      </c>
      <c r="R30" s="62">
        <v>2</v>
      </c>
      <c r="S30" s="60">
        <f t="shared" ref="S30:S35" si="31">(R30/M30)*1</f>
        <v>7.1428571428571425E-2</v>
      </c>
      <c r="T30" s="58">
        <v>5</v>
      </c>
      <c r="U30" s="58">
        <v>5</v>
      </c>
      <c r="V30" s="58">
        <v>3</v>
      </c>
      <c r="W30" s="63">
        <v>0</v>
      </c>
      <c r="X30" s="58">
        <v>1</v>
      </c>
      <c r="Z30" s="12"/>
    </row>
    <row r="31" spans="1:26">
      <c r="A31" s="12"/>
      <c r="B31" s="6"/>
      <c r="C31" s="7"/>
      <c r="D31" s="8" t="e">
        <f>C31/#REF!*(1)</f>
        <v>#REF!</v>
      </c>
      <c r="E31" s="7"/>
      <c r="F31" s="7"/>
      <c r="G31" s="7"/>
      <c r="H31" s="9" t="e">
        <f t="shared" si="26"/>
        <v>#DIV/0!</v>
      </c>
      <c r="I31" s="9" t="e">
        <f t="shared" si="27"/>
        <v>#DIV/0!</v>
      </c>
      <c r="J31" s="7"/>
      <c r="K31" s="8" t="e">
        <f t="shared" si="28"/>
        <v>#DIV/0!</v>
      </c>
      <c r="L31" s="7"/>
      <c r="M31" s="7"/>
      <c r="N31" s="9" t="e">
        <f t="shared" si="29"/>
        <v>#DIV/0!</v>
      </c>
      <c r="O31" s="7"/>
      <c r="P31" s="10" t="e">
        <f t="shared" si="30"/>
        <v>#DIV/0!</v>
      </c>
      <c r="Q31" s="7"/>
      <c r="R31" s="10"/>
      <c r="S31" s="8" t="e">
        <f t="shared" si="31"/>
        <v>#DIV/0!</v>
      </c>
      <c r="T31" s="6"/>
      <c r="U31" s="6"/>
      <c r="V31" s="11"/>
      <c r="W31" s="51"/>
      <c r="X31" s="11"/>
      <c r="Y31" s="12"/>
      <c r="Z31" s="12"/>
    </row>
    <row r="32" spans="1:26">
      <c r="A32" s="35" t="s">
        <v>28</v>
      </c>
      <c r="B32" s="6">
        <v>1</v>
      </c>
      <c r="C32" s="78">
        <v>1</v>
      </c>
      <c r="D32" s="76">
        <f t="shared" ref="D32:D37" si="32">C32/B32*(1)</f>
        <v>1</v>
      </c>
      <c r="E32" s="78">
        <v>4</v>
      </c>
      <c r="F32" s="78">
        <v>1328</v>
      </c>
      <c r="G32" s="78">
        <v>2171</v>
      </c>
      <c r="H32" s="77">
        <f t="shared" si="26"/>
        <v>61.169967756794101</v>
      </c>
      <c r="I32" s="77">
        <f t="shared" si="27"/>
        <v>3.6701980654076456</v>
      </c>
      <c r="J32" s="78">
        <v>2</v>
      </c>
      <c r="K32" s="76">
        <f t="shared" si="28"/>
        <v>0.5</v>
      </c>
      <c r="L32" s="78">
        <v>0</v>
      </c>
      <c r="M32" s="78">
        <v>36</v>
      </c>
      <c r="N32" s="77">
        <f t="shared" si="29"/>
        <v>36.888888888888886</v>
      </c>
      <c r="O32" s="78">
        <v>2</v>
      </c>
      <c r="P32" s="79">
        <f t="shared" si="30"/>
        <v>1085.5</v>
      </c>
      <c r="Q32" s="78">
        <v>3</v>
      </c>
      <c r="R32" s="79">
        <v>4</v>
      </c>
      <c r="S32" s="76">
        <f t="shared" si="31"/>
        <v>0.1111111111111111</v>
      </c>
      <c r="T32" s="68">
        <v>5</v>
      </c>
      <c r="U32" s="68">
        <v>9</v>
      </c>
      <c r="V32" s="68">
        <v>3</v>
      </c>
      <c r="W32" s="80">
        <v>1</v>
      </c>
      <c r="X32" s="68">
        <v>0</v>
      </c>
      <c r="Y32" s="64" t="s">
        <v>28</v>
      </c>
      <c r="Z32" s="12"/>
    </row>
    <row r="33" spans="1:26">
      <c r="A33" s="35"/>
      <c r="B33" s="6"/>
      <c r="C33" s="7"/>
      <c r="D33" s="8" t="e">
        <f t="shared" si="32"/>
        <v>#DIV/0!</v>
      </c>
      <c r="E33" s="7"/>
      <c r="F33" s="7"/>
      <c r="G33" s="7"/>
      <c r="H33" s="9" t="e">
        <f t="shared" si="26"/>
        <v>#DIV/0!</v>
      </c>
      <c r="I33" s="9" t="e">
        <f t="shared" si="27"/>
        <v>#DIV/0!</v>
      </c>
      <c r="J33" s="7"/>
      <c r="K33" s="8" t="e">
        <f t="shared" si="28"/>
        <v>#DIV/0!</v>
      </c>
      <c r="L33" s="7"/>
      <c r="M33" s="7"/>
      <c r="N33" s="9" t="e">
        <f t="shared" si="29"/>
        <v>#DIV/0!</v>
      </c>
      <c r="O33" s="7"/>
      <c r="P33" s="10" t="e">
        <f t="shared" si="30"/>
        <v>#DIV/0!</v>
      </c>
      <c r="Q33" s="7"/>
      <c r="R33" s="10"/>
      <c r="S33" s="8" t="e">
        <f t="shared" si="31"/>
        <v>#DIV/0!</v>
      </c>
      <c r="T33" s="6"/>
      <c r="U33" s="6"/>
      <c r="V33" s="11"/>
      <c r="W33" s="55"/>
      <c r="X33" s="12"/>
      <c r="Y33" s="12"/>
      <c r="Z33" s="12"/>
    </row>
    <row r="34" spans="1:26">
      <c r="A34" s="70" t="s">
        <v>29</v>
      </c>
      <c r="B34" s="68">
        <v>1</v>
      </c>
      <c r="C34" s="78"/>
      <c r="D34" s="76">
        <f t="shared" si="32"/>
        <v>0</v>
      </c>
      <c r="E34" s="78">
        <v>3</v>
      </c>
      <c r="F34" s="78">
        <v>1267</v>
      </c>
      <c r="G34" s="78">
        <v>2093</v>
      </c>
      <c r="H34" s="77">
        <f t="shared" si="26"/>
        <v>60.535117056856187</v>
      </c>
      <c r="I34" s="77">
        <f t="shared" si="27"/>
        <v>3.6321070234113715</v>
      </c>
      <c r="J34" s="78">
        <v>2</v>
      </c>
      <c r="K34" s="76">
        <f t="shared" si="28"/>
        <v>0.66666666666666663</v>
      </c>
      <c r="L34" s="78">
        <v>0</v>
      </c>
      <c r="M34" s="78">
        <v>21</v>
      </c>
      <c r="N34" s="77">
        <f t="shared" si="29"/>
        <v>60.333333333333336</v>
      </c>
      <c r="O34" s="78">
        <v>4</v>
      </c>
      <c r="P34" s="79">
        <f t="shared" si="30"/>
        <v>523.25</v>
      </c>
      <c r="Q34" s="78">
        <v>1</v>
      </c>
      <c r="R34" s="79">
        <v>3</v>
      </c>
      <c r="S34" s="76">
        <f t="shared" si="31"/>
        <v>0.14285714285714285</v>
      </c>
      <c r="T34" s="68">
        <v>5</v>
      </c>
      <c r="U34" s="68">
        <v>4</v>
      </c>
      <c r="V34" s="68">
        <v>4</v>
      </c>
      <c r="W34" s="80">
        <v>1</v>
      </c>
      <c r="X34" s="68">
        <v>1</v>
      </c>
      <c r="Y34" s="70" t="s">
        <v>29</v>
      </c>
      <c r="Z34" s="12"/>
    </row>
    <row r="35" spans="1:26">
      <c r="A35" s="35"/>
      <c r="B35" s="6"/>
      <c r="C35" s="7"/>
      <c r="D35" s="8" t="e">
        <f t="shared" si="32"/>
        <v>#DIV/0!</v>
      </c>
      <c r="E35" s="7"/>
      <c r="F35" s="7"/>
      <c r="G35" s="7"/>
      <c r="H35" s="9" t="e">
        <f t="shared" si="26"/>
        <v>#DIV/0!</v>
      </c>
      <c r="I35" s="9" t="e">
        <f t="shared" si="27"/>
        <v>#DIV/0!</v>
      </c>
      <c r="J35" s="7"/>
      <c r="K35" s="8" t="e">
        <f t="shared" si="28"/>
        <v>#DIV/0!</v>
      </c>
      <c r="L35" s="7"/>
      <c r="M35" s="7"/>
      <c r="N35" s="9" t="e">
        <f t="shared" si="29"/>
        <v>#DIV/0!</v>
      </c>
      <c r="O35" s="7"/>
      <c r="P35" s="10" t="e">
        <f t="shared" si="30"/>
        <v>#DIV/0!</v>
      </c>
      <c r="Q35" s="7"/>
      <c r="R35" s="10"/>
      <c r="S35" s="8" t="e">
        <f t="shared" si="31"/>
        <v>#DIV/0!</v>
      </c>
      <c r="T35" s="6"/>
      <c r="U35" s="6"/>
      <c r="V35" s="11"/>
      <c r="W35" s="55"/>
      <c r="X35" s="13"/>
      <c r="Y35" s="12"/>
      <c r="Z35" s="12"/>
    </row>
    <row r="36" spans="1:26">
      <c r="A36" s="71" t="s">
        <v>30</v>
      </c>
      <c r="B36" s="68">
        <v>1</v>
      </c>
      <c r="C36" s="78">
        <v>1</v>
      </c>
      <c r="D36" s="76">
        <f t="shared" si="32"/>
        <v>1</v>
      </c>
      <c r="E36" s="78">
        <v>4</v>
      </c>
      <c r="F36" s="78">
        <v>1158</v>
      </c>
      <c r="G36" s="78">
        <v>2087</v>
      </c>
      <c r="H36" s="77">
        <f t="shared" ref="H36:H43" si="33">F36/(G36/100)</f>
        <v>55.486344034499275</v>
      </c>
      <c r="I36" s="77">
        <f t="shared" ref="I36:I43" si="34">(H36/100)*6</f>
        <v>3.3291806420699568</v>
      </c>
      <c r="J36" s="78">
        <v>1</v>
      </c>
      <c r="K36" s="76">
        <f t="shared" ref="K36:K43" si="35">J36/E36*1</f>
        <v>0.25</v>
      </c>
      <c r="L36" s="78">
        <v>0</v>
      </c>
      <c r="M36" s="78">
        <v>38</v>
      </c>
      <c r="N36" s="77">
        <f t="shared" ref="N36:N43" si="36">F36/M36</f>
        <v>30.473684210526315</v>
      </c>
      <c r="O36" s="78">
        <v>1</v>
      </c>
      <c r="P36" s="79">
        <f t="shared" ref="P36:P43" si="37">G36/O36</f>
        <v>2087</v>
      </c>
      <c r="Q36" s="78">
        <v>3</v>
      </c>
      <c r="R36" s="79">
        <v>5</v>
      </c>
      <c r="S36" s="76">
        <f t="shared" ref="S36:S43" si="38">(R36/M36)*1</f>
        <v>0.13157894736842105</v>
      </c>
      <c r="T36" s="68">
        <v>7</v>
      </c>
      <c r="U36" s="68">
        <v>10</v>
      </c>
      <c r="V36" s="68">
        <v>1</v>
      </c>
      <c r="W36" s="80">
        <v>0</v>
      </c>
      <c r="X36" s="68">
        <v>1</v>
      </c>
      <c r="Y36" s="71"/>
      <c r="Z36" s="12"/>
    </row>
    <row r="37" spans="1:26">
      <c r="A37" s="39"/>
      <c r="B37" s="6"/>
      <c r="C37" s="7"/>
      <c r="D37" s="8" t="e">
        <f t="shared" si="32"/>
        <v>#DIV/0!</v>
      </c>
      <c r="E37" s="7"/>
      <c r="F37" s="7"/>
      <c r="G37" s="7"/>
      <c r="H37" s="9" t="e">
        <f t="shared" si="33"/>
        <v>#DIV/0!</v>
      </c>
      <c r="I37" s="9" t="e">
        <f t="shared" si="34"/>
        <v>#DIV/0!</v>
      </c>
      <c r="J37" s="7"/>
      <c r="K37" s="8" t="e">
        <f t="shared" si="35"/>
        <v>#DIV/0!</v>
      </c>
      <c r="L37" s="7"/>
      <c r="M37" s="7"/>
      <c r="N37" s="9" t="e">
        <f t="shared" si="36"/>
        <v>#DIV/0!</v>
      </c>
      <c r="O37" s="7"/>
      <c r="P37" s="10" t="e">
        <f t="shared" si="37"/>
        <v>#DIV/0!</v>
      </c>
      <c r="Q37" s="7"/>
      <c r="R37" s="10"/>
      <c r="S37" s="8" t="e">
        <f t="shared" si="38"/>
        <v>#DIV/0!</v>
      </c>
      <c r="T37" s="6"/>
      <c r="U37" s="6"/>
      <c r="V37" s="11"/>
      <c r="W37" s="55"/>
      <c r="X37" s="12"/>
      <c r="Y37" s="5"/>
      <c r="Z37" s="12"/>
    </row>
    <row r="38" spans="1:26">
      <c r="A38" s="39" t="s">
        <v>31</v>
      </c>
      <c r="B38" s="68">
        <v>1</v>
      </c>
      <c r="C38" s="68">
        <v>1</v>
      </c>
      <c r="D38" s="76">
        <f t="shared" ref="D38:D39" si="39">C38/B38*(1)</f>
        <v>1</v>
      </c>
      <c r="E38" s="68">
        <v>4</v>
      </c>
      <c r="F38" s="68">
        <v>1099</v>
      </c>
      <c r="G38" s="68">
        <v>1833</v>
      </c>
      <c r="H38" s="77">
        <f t="shared" si="33"/>
        <v>59.956355701036557</v>
      </c>
      <c r="I38" s="77">
        <f t="shared" si="34"/>
        <v>3.5973813420621932</v>
      </c>
      <c r="J38" s="78">
        <v>2</v>
      </c>
      <c r="K38" s="76">
        <f t="shared" si="35"/>
        <v>0.5</v>
      </c>
      <c r="L38" s="78">
        <v>0</v>
      </c>
      <c r="M38" s="78">
        <v>40</v>
      </c>
      <c r="N38" s="77">
        <f t="shared" si="36"/>
        <v>27.475000000000001</v>
      </c>
      <c r="O38" s="78">
        <v>1</v>
      </c>
      <c r="P38" s="79">
        <f t="shared" si="37"/>
        <v>1833</v>
      </c>
      <c r="Q38" s="78">
        <v>1</v>
      </c>
      <c r="R38" s="79">
        <v>7</v>
      </c>
      <c r="S38" s="76">
        <f t="shared" si="38"/>
        <v>0.17499999999999999</v>
      </c>
      <c r="T38" s="68">
        <v>5</v>
      </c>
      <c r="U38" s="68">
        <v>8</v>
      </c>
      <c r="V38" s="68">
        <v>0</v>
      </c>
      <c r="W38" s="80">
        <v>0</v>
      </c>
      <c r="X38" s="68">
        <v>0</v>
      </c>
      <c r="Y38" s="71" t="s">
        <v>31</v>
      </c>
      <c r="Z38" s="12"/>
    </row>
    <row r="39" spans="1:26">
      <c r="A39" s="5"/>
      <c r="B39" s="6"/>
      <c r="C39" s="6"/>
      <c r="D39" s="8" t="e">
        <f t="shared" si="39"/>
        <v>#DIV/0!</v>
      </c>
      <c r="E39" s="6"/>
      <c r="F39" s="6"/>
      <c r="G39" s="6"/>
      <c r="H39" s="9" t="e">
        <f t="shared" si="33"/>
        <v>#DIV/0!</v>
      </c>
      <c r="I39" s="9" t="e">
        <f t="shared" si="34"/>
        <v>#DIV/0!</v>
      </c>
      <c r="J39" s="7"/>
      <c r="K39" s="8" t="e">
        <f t="shared" si="35"/>
        <v>#DIV/0!</v>
      </c>
      <c r="L39" s="7"/>
      <c r="M39" s="7"/>
      <c r="N39" s="9" t="e">
        <f t="shared" si="36"/>
        <v>#DIV/0!</v>
      </c>
      <c r="O39" s="7"/>
      <c r="P39" s="10" t="e">
        <f t="shared" si="37"/>
        <v>#DIV/0!</v>
      </c>
      <c r="Q39" s="7"/>
      <c r="R39" s="10"/>
      <c r="S39" s="8" t="e">
        <f t="shared" si="38"/>
        <v>#DIV/0!</v>
      </c>
      <c r="T39" s="6"/>
      <c r="U39" s="6"/>
      <c r="V39" s="11"/>
      <c r="W39" s="56"/>
      <c r="X39" s="6"/>
      <c r="Y39" s="5"/>
      <c r="Z39" s="12"/>
    </row>
    <row r="40" spans="1:26">
      <c r="A40" s="5"/>
      <c r="B40" s="6"/>
      <c r="C40" s="6"/>
      <c r="D40" s="5"/>
      <c r="E40" s="6"/>
      <c r="F40" s="6"/>
      <c r="G40" s="6"/>
      <c r="H40" s="9"/>
      <c r="I40" s="9"/>
      <c r="J40" s="7"/>
      <c r="K40" s="8"/>
      <c r="L40" s="7"/>
      <c r="M40" s="7"/>
      <c r="N40" s="9"/>
      <c r="O40" s="7"/>
      <c r="P40" s="10"/>
      <c r="Q40" s="7"/>
      <c r="R40" s="10"/>
      <c r="S40" s="8"/>
      <c r="T40" s="6"/>
      <c r="U40" s="6"/>
      <c r="V40" s="11"/>
      <c r="W40" s="56"/>
      <c r="X40" s="6"/>
      <c r="Y40" s="5"/>
      <c r="Z40" s="12"/>
    </row>
    <row r="41" spans="1:26">
      <c r="A41" s="5" t="s">
        <v>32</v>
      </c>
      <c r="B41" s="6">
        <v>1</v>
      </c>
      <c r="C41" s="7">
        <v>1</v>
      </c>
      <c r="D41" s="8">
        <f>C41/B41*(1)</f>
        <v>1</v>
      </c>
      <c r="E41" s="7">
        <v>4</v>
      </c>
      <c r="F41" s="7">
        <v>987</v>
      </c>
      <c r="G41" s="7">
        <v>1809</v>
      </c>
      <c r="H41" s="9">
        <f t="shared" si="33"/>
        <v>54.560530679933663</v>
      </c>
      <c r="I41" s="9">
        <f t="shared" si="34"/>
        <v>3.2736318407960194</v>
      </c>
      <c r="J41" s="7">
        <v>1</v>
      </c>
      <c r="K41" s="8">
        <f t="shared" si="35"/>
        <v>0.25</v>
      </c>
      <c r="L41" s="7">
        <v>0</v>
      </c>
      <c r="M41" s="7">
        <v>40</v>
      </c>
      <c r="N41" s="9">
        <f t="shared" si="36"/>
        <v>24.675000000000001</v>
      </c>
      <c r="O41" s="7">
        <v>0</v>
      </c>
      <c r="P41" s="10" t="e">
        <f t="shared" si="37"/>
        <v>#DIV/0!</v>
      </c>
      <c r="Q41" s="7">
        <v>1</v>
      </c>
      <c r="R41" s="10">
        <v>5</v>
      </c>
      <c r="S41" s="8">
        <f t="shared" si="38"/>
        <v>0.125</v>
      </c>
      <c r="T41" s="6">
        <v>5</v>
      </c>
      <c r="U41" s="6">
        <v>4</v>
      </c>
      <c r="V41" s="11">
        <v>1</v>
      </c>
      <c r="W41" s="56">
        <v>0</v>
      </c>
      <c r="X41" s="6">
        <v>0</v>
      </c>
      <c r="Y41" s="5" t="s">
        <v>32</v>
      </c>
      <c r="Z41" s="12"/>
    </row>
    <row r="42" spans="1:26">
      <c r="A42" s="5"/>
      <c r="B42" s="6">
        <v>1</v>
      </c>
      <c r="C42" s="7">
        <v>1</v>
      </c>
      <c r="D42" s="8">
        <f>C42/B42*(1)</f>
        <v>1</v>
      </c>
      <c r="E42" s="7">
        <v>4</v>
      </c>
      <c r="F42" s="7">
        <v>778</v>
      </c>
      <c r="G42" s="7">
        <v>1310</v>
      </c>
      <c r="H42" s="9">
        <f t="shared" si="33"/>
        <v>59.389312977099237</v>
      </c>
      <c r="I42" s="9">
        <f t="shared" si="34"/>
        <v>3.5633587786259544</v>
      </c>
      <c r="J42" s="7">
        <v>0</v>
      </c>
      <c r="K42" s="8">
        <f t="shared" si="35"/>
        <v>0</v>
      </c>
      <c r="L42" s="7">
        <v>0</v>
      </c>
      <c r="M42" s="7">
        <v>39</v>
      </c>
      <c r="N42" s="9">
        <f t="shared" si="36"/>
        <v>19.948717948717949</v>
      </c>
      <c r="O42" s="7">
        <v>0</v>
      </c>
      <c r="P42" s="10" t="e">
        <f t="shared" si="37"/>
        <v>#DIV/0!</v>
      </c>
      <c r="Q42" s="7">
        <v>1</v>
      </c>
      <c r="R42" s="10">
        <v>5</v>
      </c>
      <c r="S42" s="8">
        <f t="shared" si="38"/>
        <v>0.12820512820512819</v>
      </c>
      <c r="T42" s="6">
        <v>3</v>
      </c>
      <c r="U42" s="6">
        <v>3</v>
      </c>
      <c r="V42" s="11">
        <v>0</v>
      </c>
      <c r="W42" s="56">
        <v>0</v>
      </c>
      <c r="X42" s="6">
        <v>0</v>
      </c>
      <c r="Y42" s="5"/>
      <c r="Z42" s="12"/>
    </row>
    <row r="43" spans="1:26">
      <c r="A43" s="5"/>
      <c r="B43" s="6">
        <v>1</v>
      </c>
      <c r="C43" s="7">
        <v>0</v>
      </c>
      <c r="D43" s="8">
        <f>C43/B43*(1)</f>
        <v>0</v>
      </c>
      <c r="E43" s="7">
        <v>4</v>
      </c>
      <c r="F43" s="7">
        <v>1043</v>
      </c>
      <c r="G43" s="7">
        <v>1747</v>
      </c>
      <c r="H43" s="9">
        <f t="shared" si="33"/>
        <v>59.702346880366349</v>
      </c>
      <c r="I43" s="9">
        <f t="shared" si="34"/>
        <v>3.5821408128219812</v>
      </c>
      <c r="J43" s="7">
        <v>1</v>
      </c>
      <c r="K43" s="8">
        <f t="shared" si="35"/>
        <v>0.25</v>
      </c>
      <c r="L43" s="7">
        <v>0</v>
      </c>
      <c r="M43" s="7">
        <v>36</v>
      </c>
      <c r="N43" s="9">
        <f t="shared" si="36"/>
        <v>28.972222222222221</v>
      </c>
      <c r="O43" s="7">
        <v>1</v>
      </c>
      <c r="P43" s="10">
        <f t="shared" si="37"/>
        <v>1747</v>
      </c>
      <c r="Q43" s="7">
        <v>2</v>
      </c>
      <c r="R43" s="10">
        <v>4</v>
      </c>
      <c r="S43" s="8">
        <f t="shared" si="38"/>
        <v>0.1111111111111111</v>
      </c>
      <c r="T43" s="6">
        <v>4</v>
      </c>
      <c r="U43" s="6">
        <v>6</v>
      </c>
      <c r="V43" s="11">
        <v>1</v>
      </c>
      <c r="W43" s="56">
        <v>0</v>
      </c>
      <c r="X43" s="6">
        <v>1</v>
      </c>
      <c r="Y43" s="5"/>
      <c r="Z43" s="12"/>
    </row>
    <row r="44" spans="1:26">
      <c r="A44" s="5"/>
      <c r="B44" s="30">
        <f t="shared" ref="B44:V44" si="40">SUM(B41:B43)</f>
        <v>3</v>
      </c>
      <c r="C44" s="31">
        <f t="shared" si="40"/>
        <v>2</v>
      </c>
      <c r="D44" s="32">
        <f t="shared" si="40"/>
        <v>2</v>
      </c>
      <c r="E44" s="31">
        <f t="shared" si="40"/>
        <v>12</v>
      </c>
      <c r="F44" s="31">
        <f t="shared" si="40"/>
        <v>2808</v>
      </c>
      <c r="G44" s="31">
        <f t="shared" si="40"/>
        <v>4866</v>
      </c>
      <c r="H44" s="33">
        <f t="shared" si="40"/>
        <v>173.65219053739924</v>
      </c>
      <c r="I44" s="33">
        <f t="shared" si="40"/>
        <v>10.419131432243955</v>
      </c>
      <c r="J44" s="31">
        <f t="shared" si="40"/>
        <v>2</v>
      </c>
      <c r="K44" s="32">
        <f t="shared" si="40"/>
        <v>0.5</v>
      </c>
      <c r="L44" s="31">
        <f t="shared" si="40"/>
        <v>0</v>
      </c>
      <c r="M44" s="31">
        <f t="shared" si="40"/>
        <v>115</v>
      </c>
      <c r="N44" s="33">
        <f t="shared" si="40"/>
        <v>73.595940170940167</v>
      </c>
      <c r="O44" s="31">
        <f t="shared" si="40"/>
        <v>1</v>
      </c>
      <c r="P44" s="34" t="e">
        <f t="shared" si="40"/>
        <v>#DIV/0!</v>
      </c>
      <c r="Q44" s="31">
        <f t="shared" si="40"/>
        <v>4</v>
      </c>
      <c r="R44" s="34">
        <f t="shared" si="40"/>
        <v>14</v>
      </c>
      <c r="S44" s="32">
        <f t="shared" si="40"/>
        <v>0.3643162393162393</v>
      </c>
      <c r="T44" s="30">
        <f t="shared" si="40"/>
        <v>12</v>
      </c>
      <c r="U44" s="68">
        <f t="shared" si="40"/>
        <v>13</v>
      </c>
      <c r="V44" s="68">
        <f t="shared" si="40"/>
        <v>2</v>
      </c>
      <c r="W44" s="69"/>
      <c r="X44" s="70"/>
      <c r="Y44" s="71"/>
      <c r="Z44" s="12"/>
    </row>
    <row r="45" spans="1:26">
      <c r="A45" s="5" t="s">
        <v>33</v>
      </c>
      <c r="B45" s="6">
        <v>1</v>
      </c>
      <c r="C45" s="7"/>
      <c r="D45" s="8">
        <f>C45/B45*(1)</f>
        <v>0</v>
      </c>
      <c r="E45" s="7">
        <v>3</v>
      </c>
      <c r="F45" s="7">
        <v>1105</v>
      </c>
      <c r="G45" s="7">
        <v>2084</v>
      </c>
      <c r="H45" s="9">
        <f>F45/(G45/100)</f>
        <v>53.023032629558543</v>
      </c>
      <c r="I45" s="9">
        <f>(H45/100)*6</f>
        <v>3.1813819577735125</v>
      </c>
      <c r="J45" s="7">
        <v>2</v>
      </c>
      <c r="K45" s="8">
        <f>J45/E45*1</f>
        <v>0.66666666666666663</v>
      </c>
      <c r="L45" s="7">
        <v>0</v>
      </c>
      <c r="M45" s="7">
        <v>29</v>
      </c>
      <c r="N45" s="9">
        <f>F45/M45</f>
        <v>38.103448275862071</v>
      </c>
      <c r="O45" s="7">
        <v>2</v>
      </c>
      <c r="P45" s="10">
        <f>G45/O45</f>
        <v>1042</v>
      </c>
      <c r="Q45" s="7">
        <v>3</v>
      </c>
      <c r="R45" s="10">
        <v>6</v>
      </c>
      <c r="S45" s="8">
        <f>(R45/M45)*1</f>
        <v>0.20689655172413793</v>
      </c>
      <c r="T45" s="6">
        <v>6</v>
      </c>
      <c r="U45" s="6">
        <v>5</v>
      </c>
      <c r="V45" s="11">
        <v>3</v>
      </c>
      <c r="W45" s="55">
        <v>2</v>
      </c>
      <c r="X45" s="6">
        <v>1</v>
      </c>
      <c r="Y45" s="5" t="s">
        <v>33</v>
      </c>
      <c r="Z45" s="12"/>
    </row>
    <row r="46" spans="1:26">
      <c r="A46" s="5"/>
      <c r="B46" s="6">
        <v>1</v>
      </c>
      <c r="C46" s="7">
        <v>1</v>
      </c>
      <c r="D46" s="8">
        <f>C46/B46*(1)</f>
        <v>1</v>
      </c>
      <c r="E46" s="7">
        <v>4</v>
      </c>
      <c r="F46" s="7">
        <v>1148</v>
      </c>
      <c r="G46" s="7">
        <v>1903</v>
      </c>
      <c r="H46" s="9">
        <f>F46/(G46/100)</f>
        <v>60.325801366263789</v>
      </c>
      <c r="I46" s="9">
        <f>(H46/100)*6</f>
        <v>3.619548081975827</v>
      </c>
      <c r="J46" s="7">
        <v>2</v>
      </c>
      <c r="K46" s="8">
        <f>J46/E46*1</f>
        <v>0.5</v>
      </c>
      <c r="L46" s="7">
        <v>0</v>
      </c>
      <c r="M46" s="7">
        <v>32</v>
      </c>
      <c r="N46" s="9">
        <f>F46/M46</f>
        <v>35.875</v>
      </c>
      <c r="O46" s="7">
        <v>1</v>
      </c>
      <c r="P46" s="10">
        <f>G46/O46</f>
        <v>1903</v>
      </c>
      <c r="Q46" s="7">
        <v>1</v>
      </c>
      <c r="R46" s="10">
        <v>3</v>
      </c>
      <c r="S46" s="8">
        <f>(R46/M46)*1</f>
        <v>9.375E-2</v>
      </c>
      <c r="T46" s="6">
        <v>6</v>
      </c>
      <c r="U46" s="6">
        <v>6</v>
      </c>
      <c r="V46" s="11">
        <v>1</v>
      </c>
      <c r="W46" s="55">
        <v>1</v>
      </c>
      <c r="X46" s="13">
        <v>0</v>
      </c>
      <c r="Y46" s="5"/>
      <c r="Z46" s="12"/>
    </row>
    <row r="47" spans="1:26">
      <c r="A47" s="5"/>
      <c r="B47" s="6">
        <v>1</v>
      </c>
      <c r="C47" s="7">
        <v>1</v>
      </c>
      <c r="D47" s="8">
        <f>C47/B47*(1)</f>
        <v>1</v>
      </c>
      <c r="E47" s="7">
        <v>4</v>
      </c>
      <c r="F47" s="7">
        <v>1465</v>
      </c>
      <c r="G47" s="7">
        <v>2149</v>
      </c>
      <c r="H47" s="9">
        <f t="shared" ref="H47" si="41">F47/(G47/100)</f>
        <v>68.171242438343427</v>
      </c>
      <c r="I47" s="9">
        <f t="shared" ref="I47" si="42">(H47/100)*6</f>
        <v>4.0902745463006056</v>
      </c>
      <c r="J47" s="7">
        <v>3</v>
      </c>
      <c r="K47" s="8">
        <f t="shared" ref="K47" si="43">J47/E47*1</f>
        <v>0.75</v>
      </c>
      <c r="L47" s="7">
        <v>0</v>
      </c>
      <c r="M47" s="7">
        <v>33</v>
      </c>
      <c r="N47" s="9">
        <f t="shared" ref="N47" si="44">F47/M47</f>
        <v>44.393939393939391</v>
      </c>
      <c r="O47" s="7">
        <v>3</v>
      </c>
      <c r="P47" s="10">
        <f t="shared" ref="P47" si="45">G47/O47</f>
        <v>716.33333333333337</v>
      </c>
      <c r="Q47" s="7">
        <v>0</v>
      </c>
      <c r="R47" s="10">
        <v>4</v>
      </c>
      <c r="S47" s="8">
        <f t="shared" ref="S47" si="46">(R47/M47)*1</f>
        <v>0.12121212121212122</v>
      </c>
      <c r="T47" s="6">
        <v>6</v>
      </c>
      <c r="U47" s="6">
        <v>8</v>
      </c>
      <c r="V47" s="11">
        <v>2</v>
      </c>
      <c r="W47" s="56">
        <v>1</v>
      </c>
      <c r="X47" s="6">
        <v>2</v>
      </c>
      <c r="Y47" s="5"/>
      <c r="Z47" s="12"/>
    </row>
    <row r="48" spans="1:26">
      <c r="A48" s="5"/>
      <c r="B48" s="30">
        <f t="shared" ref="B48:V48" si="47">SUM(B45:B47)</f>
        <v>3</v>
      </c>
      <c r="C48" s="31">
        <f t="shared" si="47"/>
        <v>2</v>
      </c>
      <c r="D48" s="32">
        <f t="shared" si="47"/>
        <v>2</v>
      </c>
      <c r="E48" s="31">
        <f t="shared" si="47"/>
        <v>11</v>
      </c>
      <c r="F48" s="31">
        <f t="shared" si="47"/>
        <v>3718</v>
      </c>
      <c r="G48" s="31">
        <f t="shared" si="47"/>
        <v>6136</v>
      </c>
      <c r="H48" s="33">
        <f t="shared" si="47"/>
        <v>181.52007643416576</v>
      </c>
      <c r="I48" s="33">
        <f t="shared" si="47"/>
        <v>10.891204586049945</v>
      </c>
      <c r="J48" s="31">
        <f t="shared" si="47"/>
        <v>7</v>
      </c>
      <c r="K48" s="32">
        <f t="shared" si="47"/>
        <v>1.9166666666666665</v>
      </c>
      <c r="L48" s="31">
        <f t="shared" si="47"/>
        <v>0</v>
      </c>
      <c r="M48" s="31">
        <f t="shared" si="47"/>
        <v>94</v>
      </c>
      <c r="N48" s="33">
        <f t="shared" si="47"/>
        <v>118.37238766980145</v>
      </c>
      <c r="O48" s="31">
        <f t="shared" si="47"/>
        <v>6</v>
      </c>
      <c r="P48" s="34">
        <f t="shared" si="47"/>
        <v>3661.3333333333335</v>
      </c>
      <c r="Q48" s="31">
        <f t="shared" si="47"/>
        <v>4</v>
      </c>
      <c r="R48" s="34">
        <f t="shared" si="47"/>
        <v>13</v>
      </c>
      <c r="S48" s="32">
        <f t="shared" si="47"/>
        <v>0.42185867293625912</v>
      </c>
      <c r="T48" s="30">
        <f t="shared" si="47"/>
        <v>18</v>
      </c>
      <c r="U48" s="30">
        <f t="shared" si="47"/>
        <v>19</v>
      </c>
      <c r="V48" s="68">
        <f t="shared" si="47"/>
        <v>6</v>
      </c>
      <c r="W48" s="69"/>
      <c r="X48" s="72"/>
      <c r="Y48" s="71"/>
      <c r="Z48" s="12"/>
    </row>
    <row r="49" spans="1:25">
      <c r="A49" s="1" t="s">
        <v>34</v>
      </c>
      <c r="B49" s="20">
        <f>SUM(B2:B48)</f>
        <v>52</v>
      </c>
      <c r="C49" s="21">
        <f>SUM(C2:C48)</f>
        <v>36</v>
      </c>
      <c r="D49" s="22">
        <f>C49/B49*(1)</f>
        <v>0.69230769230769229</v>
      </c>
      <c r="E49" s="21">
        <f>SUM(E2:E48)</f>
        <v>203</v>
      </c>
      <c r="F49" s="23">
        <f>SUM(F2:F48)</f>
        <v>58547</v>
      </c>
      <c r="G49" s="23">
        <f>SUM(G2:G48)</f>
        <v>100059</v>
      </c>
      <c r="H49" s="24">
        <f>F49/(G49/100)</f>
        <v>58.512477638193467</v>
      </c>
      <c r="I49" s="24">
        <f>(H49/100)*6</f>
        <v>3.5107486582916083</v>
      </c>
      <c r="J49" s="23">
        <f>SUM(J2:J48)</f>
        <v>89</v>
      </c>
      <c r="K49" s="22">
        <f>J49/E49*1</f>
        <v>0.43842364532019706</v>
      </c>
      <c r="L49" s="21">
        <f>SUM(L2:L48)</f>
        <v>3</v>
      </c>
      <c r="M49" s="23">
        <f>SUM(M2:M48)</f>
        <v>1727</v>
      </c>
      <c r="N49" s="24">
        <f>F49/M49</f>
        <v>33.900984365952517</v>
      </c>
      <c r="O49" s="23">
        <f>SUM(O2:O48)</f>
        <v>88</v>
      </c>
      <c r="P49" s="25">
        <f>G49/O49</f>
        <v>1137.034090909091</v>
      </c>
      <c r="Q49" s="21">
        <f>SUM(Q2:Q48)</f>
        <v>56</v>
      </c>
      <c r="R49" s="25">
        <f>SUM(R2:R48)</f>
        <v>268</v>
      </c>
      <c r="S49" s="22">
        <f>(R49/M49)*1</f>
        <v>0.15518239722061378</v>
      </c>
      <c r="T49" s="23">
        <f>SUM(T2:T48)</f>
        <v>301</v>
      </c>
      <c r="U49" s="23">
        <f>SUM(U2:U48)</f>
        <v>285</v>
      </c>
      <c r="V49" s="23">
        <f>SUM(V2:V48)</f>
        <v>107</v>
      </c>
      <c r="W49" s="21">
        <f>SUM(W2:W48)</f>
        <v>16</v>
      </c>
      <c r="X49" s="21">
        <f>SUM(X2:X48)</f>
        <v>25</v>
      </c>
      <c r="Y49" s="12"/>
    </row>
    <row r="50" spans="1:25">
      <c r="A50" s="1"/>
      <c r="B50" s="26" t="s">
        <v>0</v>
      </c>
      <c r="C50" s="7" t="s">
        <v>1</v>
      </c>
      <c r="D50" s="7" t="s">
        <v>2</v>
      </c>
      <c r="E50" s="7" t="s">
        <v>3</v>
      </c>
      <c r="F50" s="7" t="s">
        <v>4</v>
      </c>
      <c r="G50" s="7" t="s">
        <v>5</v>
      </c>
      <c r="H50" s="7" t="s">
        <v>6</v>
      </c>
      <c r="I50" s="7" t="s">
        <v>7</v>
      </c>
      <c r="J50" s="19" t="s">
        <v>8</v>
      </c>
      <c r="K50" s="27">
        <v>3</v>
      </c>
      <c r="L50" s="7" t="s">
        <v>9</v>
      </c>
      <c r="M50" s="19" t="s">
        <v>10</v>
      </c>
      <c r="N50" s="7" t="s">
        <v>11</v>
      </c>
      <c r="O50" s="19" t="s">
        <v>35</v>
      </c>
      <c r="P50" s="27" t="s">
        <v>13</v>
      </c>
      <c r="Q50" s="7" t="s">
        <v>14</v>
      </c>
      <c r="R50" s="7" t="s">
        <v>15</v>
      </c>
      <c r="S50" s="7" t="s">
        <v>16</v>
      </c>
      <c r="T50" s="19">
        <v>50</v>
      </c>
      <c r="U50" s="19" t="s">
        <v>17</v>
      </c>
      <c r="V50" s="19" t="s">
        <v>18</v>
      </c>
      <c r="W50" s="7" t="s">
        <v>36</v>
      </c>
      <c r="X50" s="7" t="s">
        <v>37</v>
      </c>
      <c r="Y50" s="12"/>
    </row>
    <row r="51" spans="1:25">
      <c r="J51" s="28"/>
      <c r="M51" s="28"/>
      <c r="O51" s="29"/>
      <c r="T51" s="28"/>
      <c r="U51" s="28"/>
      <c r="V51" s="28"/>
    </row>
    <row r="52" spans="1:25">
      <c r="A52" s="12" t="s">
        <v>38</v>
      </c>
      <c r="B52" s="44" t="s">
        <v>0</v>
      </c>
      <c r="C52" s="43" t="s">
        <v>1</v>
      </c>
      <c r="D52" s="43" t="s">
        <v>2</v>
      </c>
      <c r="E52" s="43" t="s">
        <v>3</v>
      </c>
      <c r="F52" s="43" t="s">
        <v>4</v>
      </c>
      <c r="G52" s="43" t="s">
        <v>5</v>
      </c>
      <c r="H52" s="43" t="s">
        <v>6</v>
      </c>
      <c r="I52" s="43" t="s">
        <v>7</v>
      </c>
      <c r="J52" s="45" t="s">
        <v>8</v>
      </c>
      <c r="K52" s="46">
        <v>3</v>
      </c>
      <c r="L52" s="43" t="s">
        <v>9</v>
      </c>
      <c r="M52" s="45" t="s">
        <v>10</v>
      </c>
      <c r="N52" s="43" t="s">
        <v>11</v>
      </c>
      <c r="O52" s="45" t="s">
        <v>35</v>
      </c>
      <c r="P52" s="46" t="s">
        <v>13</v>
      </c>
      <c r="Q52" s="43" t="s">
        <v>14</v>
      </c>
      <c r="R52" s="43" t="s">
        <v>15</v>
      </c>
      <c r="S52" s="43" t="s">
        <v>16</v>
      </c>
      <c r="T52" s="45">
        <v>50</v>
      </c>
      <c r="U52" s="45" t="s">
        <v>17</v>
      </c>
      <c r="V52" s="73" t="s">
        <v>18</v>
      </c>
      <c r="W52" s="75">
        <v>400</v>
      </c>
    </row>
    <row r="53" spans="1:25">
      <c r="A53" s="49" t="s">
        <v>41</v>
      </c>
      <c r="B53" s="47">
        <v>4</v>
      </c>
      <c r="C53" s="47">
        <v>3</v>
      </c>
      <c r="D53" s="47">
        <v>3</v>
      </c>
      <c r="E53" s="47">
        <v>16</v>
      </c>
      <c r="F53" s="47">
        <v>4999</v>
      </c>
      <c r="G53" s="47">
        <v>7552</v>
      </c>
      <c r="H53" s="47">
        <v>264.31990448796307</v>
      </c>
      <c r="I53" s="50">
        <f>F53/(G53/6)</f>
        <v>3.9716631355932202</v>
      </c>
      <c r="J53" s="47">
        <v>9</v>
      </c>
      <c r="K53" s="8">
        <f t="shared" ref="K53:K67" si="48">J53/E53*1</f>
        <v>0.5625</v>
      </c>
      <c r="L53" s="47">
        <v>0</v>
      </c>
      <c r="M53" s="48">
        <v>126</v>
      </c>
      <c r="N53" s="9">
        <f t="shared" ref="N53:N67" si="49">F53/M53</f>
        <v>39.674603174603178</v>
      </c>
      <c r="O53" s="47">
        <v>10</v>
      </c>
      <c r="P53" s="10">
        <f t="shared" ref="P53:P67" si="50">G53/O53</f>
        <v>755.2</v>
      </c>
      <c r="Q53" s="47">
        <v>3</v>
      </c>
      <c r="R53" s="47">
        <v>19</v>
      </c>
      <c r="S53" s="8">
        <f t="shared" ref="S53:S67" si="51">(R53/M53)*1</f>
        <v>0.15079365079365079</v>
      </c>
      <c r="T53" s="47">
        <v>29</v>
      </c>
      <c r="U53" s="47">
        <v>21</v>
      </c>
      <c r="V53" s="74">
        <v>13</v>
      </c>
      <c r="W53" s="48">
        <v>3</v>
      </c>
    </row>
    <row r="54" spans="1:25">
      <c r="A54" t="s">
        <v>22</v>
      </c>
      <c r="B54" s="47">
        <v>1</v>
      </c>
      <c r="C54" s="47">
        <v>1</v>
      </c>
      <c r="D54" s="47">
        <v>1</v>
      </c>
      <c r="E54" s="47">
        <v>4</v>
      </c>
      <c r="F54" s="47">
        <v>661</v>
      </c>
      <c r="G54" s="47">
        <v>1185</v>
      </c>
      <c r="H54" s="47">
        <v>55.780590717299582</v>
      </c>
      <c r="I54" s="50">
        <f t="shared" ref="I54:I67" si="52">F54/(G54/6)</f>
        <v>3.3468354430379748</v>
      </c>
      <c r="J54" s="47">
        <v>0</v>
      </c>
      <c r="K54" s="8">
        <f t="shared" si="48"/>
        <v>0</v>
      </c>
      <c r="L54" s="47">
        <v>1</v>
      </c>
      <c r="M54" s="47">
        <v>37</v>
      </c>
      <c r="N54" s="9">
        <f t="shared" si="49"/>
        <v>17.864864864864863</v>
      </c>
      <c r="O54" s="47">
        <v>0</v>
      </c>
      <c r="P54" s="10" t="e">
        <f t="shared" si="50"/>
        <v>#DIV/0!</v>
      </c>
      <c r="Q54" s="47">
        <v>1</v>
      </c>
      <c r="R54" s="47">
        <v>11</v>
      </c>
      <c r="S54" s="8">
        <f t="shared" si="51"/>
        <v>0.29729729729729731</v>
      </c>
      <c r="T54" s="47">
        <v>5</v>
      </c>
      <c r="U54" s="47">
        <v>4</v>
      </c>
      <c r="V54" s="74">
        <v>0</v>
      </c>
      <c r="W54" s="47">
        <v>0</v>
      </c>
    </row>
    <row r="55" spans="1:25">
      <c r="A55" s="49" t="s">
        <v>23</v>
      </c>
      <c r="B55" s="81">
        <v>1</v>
      </c>
      <c r="C55" s="81"/>
      <c r="D55" s="81">
        <v>0</v>
      </c>
      <c r="E55" s="81">
        <v>3</v>
      </c>
      <c r="F55" s="81">
        <v>901</v>
      </c>
      <c r="G55" s="81">
        <v>2048</v>
      </c>
      <c r="H55" s="81">
        <v>43.994140625</v>
      </c>
      <c r="I55" s="50">
        <f t="shared" si="52"/>
        <v>2.6396484375</v>
      </c>
      <c r="J55" s="81">
        <v>1</v>
      </c>
      <c r="K55" s="8">
        <f t="shared" si="48"/>
        <v>0.33333333333333331</v>
      </c>
      <c r="L55" s="81">
        <v>0</v>
      </c>
      <c r="M55" s="81">
        <v>22</v>
      </c>
      <c r="N55" s="9">
        <f t="shared" si="49"/>
        <v>40.954545454545453</v>
      </c>
      <c r="O55" s="81">
        <v>1</v>
      </c>
      <c r="P55" s="10">
        <f t="shared" si="50"/>
        <v>2048</v>
      </c>
      <c r="Q55" s="81">
        <v>1</v>
      </c>
      <c r="R55" s="81">
        <v>6</v>
      </c>
      <c r="S55" s="8">
        <f t="shared" si="51"/>
        <v>0.27272727272727271</v>
      </c>
      <c r="T55" s="81">
        <v>3</v>
      </c>
      <c r="U55" s="81">
        <v>5</v>
      </c>
      <c r="V55" s="82">
        <v>1</v>
      </c>
      <c r="W55" s="81">
        <v>1</v>
      </c>
    </row>
    <row r="56" spans="1:25">
      <c r="A56" t="s">
        <v>42</v>
      </c>
      <c r="B56" s="75">
        <v>3</v>
      </c>
      <c r="C56" s="75">
        <v>3</v>
      </c>
      <c r="D56" s="75">
        <v>3</v>
      </c>
      <c r="E56" s="75">
        <v>12</v>
      </c>
      <c r="F56" s="75">
        <v>3819</v>
      </c>
      <c r="G56" s="75">
        <v>6309</v>
      </c>
      <c r="H56" s="75">
        <v>181.33492954796949</v>
      </c>
      <c r="I56" s="50">
        <f t="shared" si="52"/>
        <v>3.6319543509272467</v>
      </c>
      <c r="J56" s="47">
        <v>6</v>
      </c>
      <c r="K56" s="8">
        <f t="shared" si="48"/>
        <v>0.5</v>
      </c>
      <c r="L56" s="47">
        <v>0</v>
      </c>
      <c r="M56" s="47">
        <v>102</v>
      </c>
      <c r="N56" s="9">
        <f t="shared" si="49"/>
        <v>37.441176470588232</v>
      </c>
      <c r="O56" s="47">
        <v>8</v>
      </c>
      <c r="P56" s="10">
        <f t="shared" si="50"/>
        <v>788.625</v>
      </c>
      <c r="Q56" s="47">
        <v>3</v>
      </c>
      <c r="R56" s="47">
        <v>12</v>
      </c>
      <c r="S56" s="8">
        <f t="shared" si="51"/>
        <v>0.11764705882352941</v>
      </c>
      <c r="T56" s="47">
        <v>14</v>
      </c>
      <c r="U56" s="47">
        <v>22</v>
      </c>
      <c r="V56" s="47">
        <v>7</v>
      </c>
      <c r="W56" s="47">
        <v>3</v>
      </c>
    </row>
    <row r="57" spans="1:25">
      <c r="A57" s="49" t="s">
        <v>43</v>
      </c>
      <c r="B57" s="47">
        <v>1</v>
      </c>
      <c r="C57" s="47">
        <v>1</v>
      </c>
      <c r="D57" s="47">
        <v>1</v>
      </c>
      <c r="E57" s="47">
        <v>3</v>
      </c>
      <c r="F57" s="47">
        <v>905</v>
      </c>
      <c r="G57" s="47">
        <v>1892</v>
      </c>
      <c r="H57" s="47">
        <v>47.832980972515855</v>
      </c>
      <c r="I57" s="50">
        <f t="shared" si="52"/>
        <v>2.8699788583509513</v>
      </c>
      <c r="J57" s="47">
        <v>1</v>
      </c>
      <c r="K57" s="85">
        <f t="shared" si="48"/>
        <v>0.33333333333333331</v>
      </c>
      <c r="L57" s="47">
        <v>0</v>
      </c>
      <c r="M57" s="47">
        <v>29</v>
      </c>
      <c r="N57" s="86">
        <f t="shared" si="49"/>
        <v>31.206896551724139</v>
      </c>
      <c r="O57" s="47">
        <v>1</v>
      </c>
      <c r="P57" s="87">
        <f t="shared" si="50"/>
        <v>1892</v>
      </c>
      <c r="Q57" s="47">
        <v>0</v>
      </c>
      <c r="R57" s="47">
        <v>6</v>
      </c>
      <c r="S57" s="85">
        <f t="shared" si="51"/>
        <v>0.20689655172413793</v>
      </c>
      <c r="T57" s="47">
        <v>4</v>
      </c>
      <c r="U57" s="47">
        <v>4</v>
      </c>
      <c r="V57" s="47">
        <v>1</v>
      </c>
      <c r="W57" s="47">
        <v>1</v>
      </c>
    </row>
    <row r="58" spans="1:25">
      <c r="A58" s="49" t="s">
        <v>44</v>
      </c>
      <c r="B58" s="83">
        <v>4</v>
      </c>
      <c r="C58" s="83">
        <v>2</v>
      </c>
      <c r="D58" s="83"/>
      <c r="E58" s="83">
        <v>16</v>
      </c>
      <c r="F58" s="83">
        <v>5192</v>
      </c>
      <c r="G58" s="83">
        <v>8634</v>
      </c>
      <c r="H58" s="83" t="e">
        <v>#DIV/0!</v>
      </c>
      <c r="I58" s="50">
        <f t="shared" si="52"/>
        <v>3.6080611535788742</v>
      </c>
      <c r="J58" s="83">
        <v>11</v>
      </c>
      <c r="K58" s="8">
        <f t="shared" si="48"/>
        <v>0.6875</v>
      </c>
      <c r="L58" s="83">
        <v>0</v>
      </c>
      <c r="M58" s="83">
        <v>136</v>
      </c>
      <c r="N58" s="9">
        <f t="shared" si="49"/>
        <v>38.176470588235297</v>
      </c>
      <c r="O58" s="83">
        <v>7</v>
      </c>
      <c r="P58" s="10">
        <f t="shared" si="50"/>
        <v>1233.4285714285713</v>
      </c>
      <c r="Q58" s="83">
        <v>5</v>
      </c>
      <c r="R58" s="83">
        <v>26</v>
      </c>
      <c r="S58" s="8">
        <f t="shared" si="51"/>
        <v>0.19117647058823528</v>
      </c>
      <c r="T58" s="83">
        <v>33</v>
      </c>
      <c r="U58" s="83">
        <v>27</v>
      </c>
      <c r="V58" s="84">
        <v>10</v>
      </c>
      <c r="W58" s="83">
        <v>3</v>
      </c>
    </row>
    <row r="59" spans="1:25">
      <c r="A59" s="49" t="s">
        <v>45</v>
      </c>
      <c r="B59" s="47">
        <v>4</v>
      </c>
      <c r="C59" s="47">
        <v>3</v>
      </c>
      <c r="D59" s="47"/>
      <c r="E59" s="47">
        <v>16</v>
      </c>
      <c r="F59" s="47">
        <v>3522</v>
      </c>
      <c r="G59" s="47">
        <v>6747</v>
      </c>
      <c r="H59" s="47">
        <v>208.60483708475974</v>
      </c>
      <c r="I59" s="50">
        <f t="shared" si="52"/>
        <v>3.1320586927523344</v>
      </c>
      <c r="J59" s="47">
        <v>2</v>
      </c>
      <c r="K59" s="8">
        <f t="shared" si="48"/>
        <v>0.125</v>
      </c>
      <c r="L59" s="47">
        <v>1</v>
      </c>
      <c r="M59" s="47">
        <v>134</v>
      </c>
      <c r="N59" s="9">
        <f t="shared" si="49"/>
        <v>26.28358208955224</v>
      </c>
      <c r="O59" s="47">
        <v>5</v>
      </c>
      <c r="P59" s="10">
        <f t="shared" si="50"/>
        <v>1349.4</v>
      </c>
      <c r="Q59" s="47">
        <v>4</v>
      </c>
      <c r="R59" s="47">
        <v>19</v>
      </c>
      <c r="S59" s="8">
        <f t="shared" si="51"/>
        <v>0.1417910447761194</v>
      </c>
      <c r="T59" s="47">
        <v>19</v>
      </c>
      <c r="U59" s="47">
        <v>12</v>
      </c>
      <c r="V59" s="74">
        <v>9</v>
      </c>
      <c r="W59" s="47">
        <v>0</v>
      </c>
    </row>
    <row r="60" spans="1:25">
      <c r="A60" s="49" t="s">
        <v>46</v>
      </c>
      <c r="B60" s="47">
        <v>2</v>
      </c>
      <c r="C60" s="47">
        <v>1</v>
      </c>
      <c r="D60" s="47">
        <v>1</v>
      </c>
      <c r="E60" s="47">
        <v>8</v>
      </c>
      <c r="F60" s="47">
        <v>2307</v>
      </c>
      <c r="G60" s="47">
        <v>4296</v>
      </c>
      <c r="H60" s="47">
        <v>106.88337775381632</v>
      </c>
      <c r="I60" s="50">
        <f t="shared" si="52"/>
        <v>3.2220670391061454</v>
      </c>
      <c r="J60" s="47">
        <v>4</v>
      </c>
      <c r="K60" s="8">
        <f t="shared" si="48"/>
        <v>0.5</v>
      </c>
      <c r="L60" s="47">
        <v>0</v>
      </c>
      <c r="M60" s="47">
        <v>67</v>
      </c>
      <c r="N60" s="9">
        <f t="shared" si="49"/>
        <v>34.432835820895519</v>
      </c>
      <c r="O60" s="47">
        <v>3</v>
      </c>
      <c r="P60" s="10">
        <f t="shared" si="50"/>
        <v>1432</v>
      </c>
      <c r="Q60" s="47">
        <v>3</v>
      </c>
      <c r="R60" s="47">
        <v>13</v>
      </c>
      <c r="S60" s="8">
        <f t="shared" si="51"/>
        <v>0.19402985074626866</v>
      </c>
      <c r="T60" s="47">
        <v>11</v>
      </c>
      <c r="U60" s="47">
        <v>13</v>
      </c>
      <c r="V60" s="74">
        <v>3</v>
      </c>
      <c r="W60" s="47">
        <v>0</v>
      </c>
    </row>
    <row r="61" spans="1:25">
      <c r="A61" s="49" t="s">
        <v>47</v>
      </c>
      <c r="B61" s="47">
        <v>1</v>
      </c>
      <c r="C61" s="47">
        <v>1</v>
      </c>
      <c r="D61" s="47">
        <v>1</v>
      </c>
      <c r="E61" s="47">
        <v>4</v>
      </c>
      <c r="F61" s="47">
        <v>1154</v>
      </c>
      <c r="G61" s="47">
        <v>2012</v>
      </c>
      <c r="H61" s="47">
        <v>57.355864811133195</v>
      </c>
      <c r="I61" s="50">
        <f t="shared" si="52"/>
        <v>3.4413518886679921</v>
      </c>
      <c r="J61" s="47">
        <v>2</v>
      </c>
      <c r="K61" s="8">
        <f t="shared" si="48"/>
        <v>0.5</v>
      </c>
      <c r="L61" s="47">
        <v>0</v>
      </c>
      <c r="M61" s="47">
        <v>28</v>
      </c>
      <c r="N61" s="9">
        <f t="shared" si="49"/>
        <v>41.214285714285715</v>
      </c>
      <c r="O61" s="47">
        <v>2</v>
      </c>
      <c r="P61" s="10">
        <f t="shared" si="50"/>
        <v>1006</v>
      </c>
      <c r="Q61" s="47">
        <v>0</v>
      </c>
      <c r="R61" s="47">
        <v>2</v>
      </c>
      <c r="S61" s="8">
        <f t="shared" si="51"/>
        <v>7.1428571428571425E-2</v>
      </c>
      <c r="T61" s="47">
        <v>5</v>
      </c>
      <c r="U61" s="47">
        <v>5</v>
      </c>
      <c r="V61" s="74">
        <v>3</v>
      </c>
      <c r="W61" s="47">
        <v>0</v>
      </c>
    </row>
    <row r="62" spans="1:25">
      <c r="A62" s="49" t="s">
        <v>48</v>
      </c>
      <c r="B62" s="47">
        <v>1</v>
      </c>
      <c r="C62" s="47"/>
      <c r="D62" s="47">
        <v>0</v>
      </c>
      <c r="E62" s="47">
        <v>3</v>
      </c>
      <c r="F62" s="47">
        <v>1267</v>
      </c>
      <c r="G62" s="47">
        <v>2093</v>
      </c>
      <c r="H62" s="47">
        <v>60.535117056856187</v>
      </c>
      <c r="I62" s="50">
        <f t="shared" si="52"/>
        <v>3.6321070234113715</v>
      </c>
      <c r="J62" s="47">
        <v>2</v>
      </c>
      <c r="K62" s="8">
        <f t="shared" si="48"/>
        <v>0.66666666666666663</v>
      </c>
      <c r="L62" s="47">
        <v>0</v>
      </c>
      <c r="M62" s="47">
        <v>21</v>
      </c>
      <c r="N62" s="9">
        <f t="shared" si="49"/>
        <v>60.333333333333336</v>
      </c>
      <c r="O62" s="47">
        <v>4</v>
      </c>
      <c r="P62" s="10">
        <f t="shared" si="50"/>
        <v>523.25</v>
      </c>
      <c r="Q62" s="47">
        <v>1</v>
      </c>
      <c r="R62" s="47">
        <v>3</v>
      </c>
      <c r="S62" s="8">
        <f t="shared" si="51"/>
        <v>0.14285714285714285</v>
      </c>
      <c r="T62" s="47">
        <v>5</v>
      </c>
      <c r="U62" s="47">
        <v>4</v>
      </c>
      <c r="V62" s="74">
        <v>4</v>
      </c>
      <c r="W62" s="47">
        <v>1</v>
      </c>
    </row>
    <row r="63" spans="1:25">
      <c r="A63" s="49" t="s">
        <v>38</v>
      </c>
      <c r="B63" s="47">
        <v>1</v>
      </c>
      <c r="C63" s="47">
        <v>1</v>
      </c>
      <c r="D63" s="47">
        <v>1</v>
      </c>
      <c r="E63" s="47">
        <v>4</v>
      </c>
      <c r="F63" s="47">
        <v>1158</v>
      </c>
      <c r="G63" s="47">
        <v>2087</v>
      </c>
      <c r="H63" s="47">
        <v>55.486344034499275</v>
      </c>
      <c r="I63" s="50">
        <f t="shared" si="52"/>
        <v>3.3291806420699572</v>
      </c>
      <c r="J63" s="47">
        <v>1</v>
      </c>
      <c r="K63" s="8">
        <f t="shared" si="48"/>
        <v>0.25</v>
      </c>
      <c r="L63" s="47">
        <v>0</v>
      </c>
      <c r="M63" s="47">
        <v>38</v>
      </c>
      <c r="N63" s="9">
        <f t="shared" si="49"/>
        <v>30.473684210526315</v>
      </c>
      <c r="O63" s="47">
        <v>1</v>
      </c>
      <c r="P63" s="10">
        <f t="shared" si="50"/>
        <v>2087</v>
      </c>
      <c r="Q63" s="47">
        <v>3</v>
      </c>
      <c r="R63" s="47">
        <v>5</v>
      </c>
      <c r="S63" s="8">
        <f t="shared" si="51"/>
        <v>0.13157894736842105</v>
      </c>
      <c r="T63" s="47">
        <v>7</v>
      </c>
      <c r="U63" s="47">
        <v>10</v>
      </c>
      <c r="V63" s="74">
        <v>1</v>
      </c>
      <c r="W63" s="47">
        <v>0</v>
      </c>
    </row>
    <row r="64" spans="1:25">
      <c r="A64" s="49" t="s">
        <v>49</v>
      </c>
      <c r="B64" s="47">
        <v>1</v>
      </c>
      <c r="C64" s="47">
        <v>1</v>
      </c>
      <c r="D64" s="47">
        <v>1</v>
      </c>
      <c r="E64" s="47">
        <v>4</v>
      </c>
      <c r="F64" s="47">
        <v>1099</v>
      </c>
      <c r="G64" s="47">
        <v>1833</v>
      </c>
      <c r="H64" s="47">
        <v>59.956355701036557</v>
      </c>
      <c r="I64" s="50">
        <f t="shared" si="52"/>
        <v>3.5973813420621932</v>
      </c>
      <c r="J64" s="47">
        <v>2</v>
      </c>
      <c r="K64" s="8">
        <f t="shared" si="48"/>
        <v>0.5</v>
      </c>
      <c r="L64" s="47">
        <v>0</v>
      </c>
      <c r="M64" s="47">
        <v>40</v>
      </c>
      <c r="N64" s="9">
        <f t="shared" si="49"/>
        <v>27.475000000000001</v>
      </c>
      <c r="O64" s="47">
        <v>1</v>
      </c>
      <c r="P64" s="10">
        <f t="shared" si="50"/>
        <v>1833</v>
      </c>
      <c r="Q64" s="47">
        <v>1</v>
      </c>
      <c r="R64" s="47">
        <v>7</v>
      </c>
      <c r="S64" s="8">
        <f t="shared" si="51"/>
        <v>0.17499999999999999</v>
      </c>
      <c r="T64" s="47">
        <v>5</v>
      </c>
      <c r="U64" s="47">
        <v>8</v>
      </c>
      <c r="V64" s="74">
        <v>0</v>
      </c>
      <c r="W64" s="47">
        <v>0</v>
      </c>
    </row>
    <row r="65" spans="1:30">
      <c r="A65" s="49" t="s">
        <v>50</v>
      </c>
      <c r="B65" s="47">
        <v>3</v>
      </c>
      <c r="C65" s="47">
        <v>2</v>
      </c>
      <c r="D65" s="47">
        <v>2</v>
      </c>
      <c r="E65" s="47">
        <v>12</v>
      </c>
      <c r="F65" s="47">
        <v>2808</v>
      </c>
      <c r="G65" s="47">
        <v>4866</v>
      </c>
      <c r="H65" s="47">
        <v>173.65219053739924</v>
      </c>
      <c r="I65" s="50">
        <f t="shared" si="52"/>
        <v>3.4623921085080149</v>
      </c>
      <c r="J65" s="47">
        <v>2</v>
      </c>
      <c r="K65" s="8">
        <f t="shared" si="48"/>
        <v>0.16666666666666666</v>
      </c>
      <c r="L65" s="47">
        <v>0</v>
      </c>
      <c r="M65" s="47">
        <v>115</v>
      </c>
      <c r="N65" s="9">
        <f t="shared" si="49"/>
        <v>24.417391304347827</v>
      </c>
      <c r="O65" s="47">
        <v>1</v>
      </c>
      <c r="P65" s="10">
        <f t="shared" si="50"/>
        <v>4866</v>
      </c>
      <c r="Q65" s="47">
        <v>4</v>
      </c>
      <c r="R65" s="47">
        <v>14</v>
      </c>
      <c r="S65" s="8">
        <f t="shared" si="51"/>
        <v>0.12173913043478261</v>
      </c>
      <c r="T65" s="47">
        <v>12</v>
      </c>
      <c r="U65" s="47">
        <v>13</v>
      </c>
      <c r="V65" s="74">
        <v>2</v>
      </c>
      <c r="W65" s="47">
        <v>0</v>
      </c>
    </row>
    <row r="66" spans="1:30">
      <c r="A66" s="49" t="s">
        <v>51</v>
      </c>
      <c r="B66" s="47">
        <v>3</v>
      </c>
      <c r="C66" s="47">
        <v>2</v>
      </c>
      <c r="D66" s="47">
        <v>2</v>
      </c>
      <c r="E66" s="47">
        <v>11</v>
      </c>
      <c r="F66" s="47">
        <v>3718</v>
      </c>
      <c r="G66" s="47">
        <v>6136</v>
      </c>
      <c r="H66" s="47">
        <v>181.52007643416576</v>
      </c>
      <c r="I66" s="50">
        <f t="shared" si="52"/>
        <v>3.6355932203389831</v>
      </c>
      <c r="J66" s="47">
        <v>7</v>
      </c>
      <c r="K66" s="8">
        <f t="shared" si="48"/>
        <v>0.63636363636363635</v>
      </c>
      <c r="L66" s="47">
        <v>0</v>
      </c>
      <c r="M66" s="47">
        <v>94</v>
      </c>
      <c r="N66" s="9">
        <f t="shared" si="49"/>
        <v>39.553191489361701</v>
      </c>
      <c r="O66" s="47">
        <v>6</v>
      </c>
      <c r="P66" s="10">
        <f t="shared" si="50"/>
        <v>1022.6666666666666</v>
      </c>
      <c r="Q66" s="47">
        <v>4</v>
      </c>
      <c r="R66" s="47">
        <v>13</v>
      </c>
      <c r="S66" s="8">
        <f t="shared" si="51"/>
        <v>0.13829787234042554</v>
      </c>
      <c r="T66" s="47">
        <v>18</v>
      </c>
      <c r="U66" s="47">
        <v>19</v>
      </c>
      <c r="V66" s="74">
        <v>6</v>
      </c>
      <c r="W66" s="47">
        <v>4</v>
      </c>
    </row>
    <row r="67" spans="1:30">
      <c r="B67" s="47">
        <f>SUM(B53:B66)</f>
        <v>30</v>
      </c>
      <c r="C67" s="47">
        <f>SUM(C53:C66)</f>
        <v>21</v>
      </c>
      <c r="D67" s="47"/>
      <c r="E67" s="47">
        <f>SUM(E53:E66)</f>
        <v>116</v>
      </c>
      <c r="F67" s="47">
        <f>SUM(F53:F66)</f>
        <v>33510</v>
      </c>
      <c r="G67" s="47">
        <f>SUM(G53:G66)</f>
        <v>57690</v>
      </c>
      <c r="H67" s="47"/>
      <c r="I67" s="50">
        <f t="shared" si="52"/>
        <v>3.4851794071762869</v>
      </c>
      <c r="J67" s="47">
        <f>SUM(J53:J66)</f>
        <v>50</v>
      </c>
      <c r="K67" s="8">
        <f t="shared" si="48"/>
        <v>0.43103448275862066</v>
      </c>
      <c r="L67" s="47">
        <f>SUM(L53:L66)</f>
        <v>2</v>
      </c>
      <c r="M67" s="47">
        <f>SUM(M53:M66)</f>
        <v>989</v>
      </c>
      <c r="N67" s="9">
        <f t="shared" si="49"/>
        <v>33.882709807886755</v>
      </c>
      <c r="O67" s="47">
        <f>SUM(O53:O66)</f>
        <v>50</v>
      </c>
      <c r="P67" s="10">
        <f t="shared" si="50"/>
        <v>1153.8</v>
      </c>
      <c r="Q67" s="47">
        <f>SUM(Q53:Q66)</f>
        <v>33</v>
      </c>
      <c r="R67" s="47">
        <f>SUM(R53:R66)</f>
        <v>156</v>
      </c>
      <c r="S67" s="8">
        <f t="shared" si="51"/>
        <v>0.15773508594539939</v>
      </c>
      <c r="T67" s="47">
        <f>SUM(T53:T66)</f>
        <v>170</v>
      </c>
      <c r="U67" s="47">
        <f>SUM(U53:U66)</f>
        <v>167</v>
      </c>
      <c r="V67" s="74">
        <f>SUM(V53:V66)</f>
        <v>60</v>
      </c>
      <c r="W67" s="47">
        <f>SUM(W53:W66)</f>
        <v>16</v>
      </c>
    </row>
    <row r="69" spans="1:30">
      <c r="B69">
        <v>33510</v>
      </c>
      <c r="C69">
        <v>33510</v>
      </c>
      <c r="D69">
        <v>989</v>
      </c>
      <c r="E69">
        <v>989</v>
      </c>
      <c r="F69">
        <v>57690</v>
      </c>
      <c r="G69">
        <v>57690</v>
      </c>
      <c r="H69">
        <v>33.882709807886755</v>
      </c>
      <c r="I69">
        <v>33.882709807886755</v>
      </c>
      <c r="J69">
        <v>58.331648129423662</v>
      </c>
      <c r="K69">
        <v>58.331648129423662</v>
      </c>
      <c r="L69">
        <v>3.4851794071762869</v>
      </c>
      <c r="M69">
        <v>3.4851794071762869</v>
      </c>
      <c r="N69">
        <v>50</v>
      </c>
      <c r="O69">
        <v>50</v>
      </c>
      <c r="P69">
        <v>21</v>
      </c>
      <c r="Q69">
        <v>21</v>
      </c>
      <c r="R69">
        <v>170</v>
      </c>
      <c r="S69">
        <v>170</v>
      </c>
      <c r="T69">
        <v>60</v>
      </c>
      <c r="U69">
        <v>60</v>
      </c>
      <c r="V69">
        <v>167</v>
      </c>
      <c r="W69">
        <v>167</v>
      </c>
      <c r="X69">
        <v>50</v>
      </c>
      <c r="Y69">
        <v>50</v>
      </c>
      <c r="Z69">
        <v>1153.8</v>
      </c>
      <c r="AA69">
        <v>1153.8</v>
      </c>
      <c r="AB69">
        <v>25</v>
      </c>
      <c r="AC69">
        <v>16</v>
      </c>
      <c r="AD69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2015-10-25T05:16:43Z</dcterms:created>
  <dcterms:modified xsi:type="dcterms:W3CDTF">2017-07-20T05:57:19Z</dcterms:modified>
</cp:coreProperties>
</file>