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5" i="1"/>
  <c r="S75" l="1"/>
  <c r="S74"/>
  <c r="S73"/>
  <c r="S72"/>
  <c r="S71"/>
  <c r="S70"/>
  <c r="S69"/>
  <c r="S68"/>
  <c r="S67"/>
  <c r="S66"/>
  <c r="S65"/>
  <c r="S64"/>
  <c r="S63"/>
  <c r="S62"/>
  <c r="S61"/>
  <c r="S60"/>
  <c r="O75"/>
  <c r="O74"/>
  <c r="O73"/>
  <c r="O72"/>
  <c r="O71"/>
  <c r="O70"/>
  <c r="O69"/>
  <c r="O68"/>
  <c r="O67"/>
  <c r="O66"/>
  <c r="O65"/>
  <c r="O64"/>
  <c r="O63"/>
  <c r="O62"/>
  <c r="O61"/>
  <c r="O60"/>
  <c r="M75"/>
  <c r="M74"/>
  <c r="M72"/>
  <c r="M71"/>
  <c r="M70"/>
  <c r="M69"/>
  <c r="M68"/>
  <c r="M67"/>
  <c r="M66"/>
  <c r="M65"/>
  <c r="M64"/>
  <c r="M63"/>
  <c r="M62"/>
  <c r="M61"/>
  <c r="M60"/>
  <c r="K75"/>
  <c r="K74"/>
  <c r="K73"/>
  <c r="K72"/>
  <c r="K71"/>
  <c r="K70"/>
  <c r="K69"/>
  <c r="K68"/>
  <c r="K67"/>
  <c r="K66"/>
  <c r="K65"/>
  <c r="K64"/>
  <c r="K63"/>
  <c r="K62"/>
  <c r="K61"/>
  <c r="K60"/>
  <c r="I75"/>
  <c r="I74"/>
  <c r="I73"/>
  <c r="I72"/>
  <c r="I71"/>
  <c r="I70"/>
  <c r="I69"/>
  <c r="I68"/>
  <c r="I67"/>
  <c r="I66"/>
  <c r="I65"/>
  <c r="I64"/>
  <c r="I63"/>
  <c r="I62"/>
  <c r="I61"/>
  <c r="I60"/>
  <c r="H75"/>
  <c r="H74"/>
  <c r="H73"/>
  <c r="H72"/>
  <c r="H71"/>
  <c r="H70"/>
  <c r="H69"/>
  <c r="H68"/>
  <c r="H67"/>
  <c r="H66"/>
  <c r="H65"/>
  <c r="H64"/>
  <c r="H63"/>
  <c r="H62"/>
  <c r="H61"/>
  <c r="H60"/>
  <c r="T75"/>
  <c r="U75"/>
  <c r="V75"/>
  <c r="W75"/>
  <c r="X75"/>
  <c r="P75"/>
  <c r="Q75"/>
  <c r="R75"/>
  <c r="N75"/>
  <c r="L75"/>
  <c r="J75"/>
  <c r="E75"/>
  <c r="F75"/>
  <c r="G75"/>
  <c r="B75"/>
  <c r="C75"/>
  <c r="B54"/>
  <c r="C54"/>
  <c r="D54" s="1"/>
  <c r="T54"/>
  <c r="U54"/>
  <c r="V54"/>
  <c r="W54"/>
  <c r="X54"/>
  <c r="P54"/>
  <c r="Q54"/>
  <c r="R54"/>
  <c r="N54"/>
  <c r="L54"/>
  <c r="J54"/>
  <c r="E54"/>
  <c r="F54"/>
  <c r="K54" s="1"/>
  <c r="G54"/>
  <c r="M54" s="1"/>
  <c r="S54"/>
  <c r="O54"/>
  <c r="T49"/>
  <c r="U49"/>
  <c r="V49"/>
  <c r="W49"/>
  <c r="X49"/>
  <c r="P49"/>
  <c r="Q49"/>
  <c r="R49"/>
  <c r="J49"/>
  <c r="E49"/>
  <c r="F49"/>
  <c r="G49"/>
  <c r="B49"/>
  <c r="C49"/>
  <c r="T45"/>
  <c r="U45"/>
  <c r="V45"/>
  <c r="W45"/>
  <c r="X45"/>
  <c r="P45"/>
  <c r="Q45"/>
  <c r="R45"/>
  <c r="S45" s="1"/>
  <c r="N45"/>
  <c r="L45"/>
  <c r="J45"/>
  <c r="H45" s="1"/>
  <c r="E45"/>
  <c r="F45"/>
  <c r="G45"/>
  <c r="M45" s="1"/>
  <c r="B45"/>
  <c r="C45"/>
  <c r="D45" s="1"/>
  <c r="O45"/>
  <c r="I45"/>
  <c r="T32"/>
  <c r="U32"/>
  <c r="V32"/>
  <c r="W32"/>
  <c r="X32"/>
  <c r="P32"/>
  <c r="Q32"/>
  <c r="R32"/>
  <c r="N32"/>
  <c r="L32"/>
  <c r="J32"/>
  <c r="E32"/>
  <c r="F32"/>
  <c r="G32"/>
  <c r="B32"/>
  <c r="C32"/>
  <c r="T26"/>
  <c r="U26"/>
  <c r="V26"/>
  <c r="W26"/>
  <c r="X26"/>
  <c r="P26"/>
  <c r="Q26"/>
  <c r="R26"/>
  <c r="L26"/>
  <c r="N26"/>
  <c r="J26"/>
  <c r="E26"/>
  <c r="F26"/>
  <c r="G26"/>
  <c r="B26"/>
  <c r="C26"/>
  <c r="D65"/>
  <c r="D64"/>
  <c r="D63"/>
  <c r="D62"/>
  <c r="D61"/>
  <c r="D60"/>
  <c r="J18"/>
  <c r="L18"/>
  <c r="N18"/>
  <c r="T18"/>
  <c r="U18"/>
  <c r="V18"/>
  <c r="W18"/>
  <c r="X18"/>
  <c r="P18"/>
  <c r="Q18"/>
  <c r="R18"/>
  <c r="E18"/>
  <c r="F18"/>
  <c r="G18"/>
  <c r="B18"/>
  <c r="C18"/>
  <c r="T23"/>
  <c r="U23"/>
  <c r="V23"/>
  <c r="W23"/>
  <c r="X23"/>
  <c r="P23"/>
  <c r="Q23"/>
  <c r="R23"/>
  <c r="N23"/>
  <c r="O23" s="1"/>
  <c r="L23"/>
  <c r="M23" s="1"/>
  <c r="J23"/>
  <c r="E23"/>
  <c r="F23"/>
  <c r="I23" s="1"/>
  <c r="G23"/>
  <c r="H23" s="1"/>
  <c r="B23"/>
  <c r="C23"/>
  <c r="D22"/>
  <c r="S23"/>
  <c r="K23"/>
  <c r="D23"/>
  <c r="S5"/>
  <c r="O5"/>
  <c r="M5"/>
  <c r="K5"/>
  <c r="I5"/>
  <c r="H5"/>
  <c r="D5"/>
  <c r="T5"/>
  <c r="U5"/>
  <c r="V5"/>
  <c r="W5"/>
  <c r="X5"/>
  <c r="P5"/>
  <c r="Q5"/>
  <c r="R5"/>
  <c r="N5"/>
  <c r="L5"/>
  <c r="J5"/>
  <c r="E5"/>
  <c r="F5"/>
  <c r="G5"/>
  <c r="B5"/>
  <c r="C5"/>
  <c r="I54" l="1"/>
  <c r="H54"/>
  <c r="K45"/>
  <c r="V55"/>
  <c r="E55"/>
  <c r="W55"/>
  <c r="T55"/>
  <c r="U55"/>
  <c r="J55"/>
  <c r="G55"/>
  <c r="F55"/>
  <c r="B55"/>
  <c r="C55"/>
  <c r="S31"/>
  <c r="O31"/>
  <c r="M31"/>
  <c r="K31"/>
  <c r="I31"/>
  <c r="H31"/>
  <c r="D31"/>
  <c r="L55" l="1"/>
  <c r="M52"/>
  <c r="M51"/>
  <c r="K52"/>
  <c r="S51" l="1"/>
  <c r="O51"/>
  <c r="K51"/>
  <c r="I51"/>
  <c r="H51"/>
  <c r="D51"/>
  <c r="M24"/>
  <c r="O24"/>
  <c r="H52"/>
  <c r="H49"/>
  <c r="H48"/>
  <c r="H47"/>
  <c r="H44"/>
  <c r="H43"/>
  <c r="H42"/>
  <c r="H41"/>
  <c r="H40"/>
  <c r="H39"/>
  <c r="H38"/>
  <c r="H37"/>
  <c r="H36"/>
  <c r="H35"/>
  <c r="H34"/>
  <c r="H32"/>
  <c r="H30"/>
  <c r="H29"/>
  <c r="H28"/>
  <c r="H26"/>
  <c r="H25"/>
  <c r="H24"/>
  <c r="H22"/>
  <c r="H21"/>
  <c r="H20"/>
  <c r="H18"/>
  <c r="H17"/>
  <c r="H16"/>
  <c r="H15"/>
  <c r="H14"/>
  <c r="H13"/>
  <c r="H12"/>
  <c r="H11"/>
  <c r="H10"/>
  <c r="H9"/>
  <c r="H8"/>
  <c r="H7"/>
  <c r="H6"/>
  <c r="H4"/>
  <c r="H3"/>
  <c r="H53"/>
  <c r="H19"/>
  <c r="I52" l="1"/>
  <c r="I49"/>
  <c r="I48"/>
  <c r="I47"/>
  <c r="I44"/>
  <c r="I43"/>
  <c r="I42"/>
  <c r="I41"/>
  <c r="I40"/>
  <c r="I39"/>
  <c r="I38"/>
  <c r="I37"/>
  <c r="I36"/>
  <c r="I35"/>
  <c r="I34"/>
  <c r="I32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4"/>
  <c r="I53"/>
  <c r="I3"/>
  <c r="P55"/>
  <c r="M7"/>
  <c r="S8"/>
  <c r="O8"/>
  <c r="M8"/>
  <c r="K8"/>
  <c r="D8"/>
  <c r="S40"/>
  <c r="O40"/>
  <c r="M40"/>
  <c r="K40"/>
  <c r="D40"/>
  <c r="S49"/>
  <c r="M49"/>
  <c r="K49"/>
  <c r="O49"/>
  <c r="D49"/>
  <c r="S48"/>
  <c r="M48"/>
  <c r="K48"/>
  <c r="O48"/>
  <c r="D48"/>
  <c r="S47"/>
  <c r="M47"/>
  <c r="K47"/>
  <c r="O47"/>
  <c r="D47"/>
  <c r="S43"/>
  <c r="M43"/>
  <c r="K43"/>
  <c r="O43"/>
  <c r="D43"/>
  <c r="S42"/>
  <c r="M42"/>
  <c r="K42"/>
  <c r="O42"/>
  <c r="D42"/>
  <c r="S41"/>
  <c r="M41"/>
  <c r="K41"/>
  <c r="O41"/>
  <c r="D41"/>
  <c r="S39"/>
  <c r="M39"/>
  <c r="K39"/>
  <c r="O39"/>
  <c r="D39"/>
  <c r="S38"/>
  <c r="M38"/>
  <c r="K38"/>
  <c r="O38"/>
  <c r="D38"/>
  <c r="S37"/>
  <c r="M37"/>
  <c r="K37"/>
  <c r="O37"/>
  <c r="D37"/>
  <c r="S36"/>
  <c r="M36"/>
  <c r="K36"/>
  <c r="O36"/>
  <c r="D36"/>
  <c r="S35"/>
  <c r="M35"/>
  <c r="K35"/>
  <c r="O35"/>
  <c r="D35"/>
  <c r="S34"/>
  <c r="M34"/>
  <c r="K34"/>
  <c r="O34"/>
  <c r="D34"/>
  <c r="S32"/>
  <c r="M32"/>
  <c r="K32"/>
  <c r="O32"/>
  <c r="D32"/>
  <c r="S30"/>
  <c r="M30"/>
  <c r="K30"/>
  <c r="O30"/>
  <c r="D30"/>
  <c r="S29"/>
  <c r="M29"/>
  <c r="K29"/>
  <c r="O29"/>
  <c r="D29"/>
  <c r="S28"/>
  <c r="M28"/>
  <c r="K28"/>
  <c r="O28"/>
  <c r="D28"/>
  <c r="S25"/>
  <c r="M25"/>
  <c r="K25"/>
  <c r="O25"/>
  <c r="O26" s="1"/>
  <c r="D25"/>
  <c r="S24"/>
  <c r="K24"/>
  <c r="D24"/>
  <c r="S22"/>
  <c r="M22"/>
  <c r="K22"/>
  <c r="O22"/>
  <c r="S21"/>
  <c r="M21"/>
  <c r="K21"/>
  <c r="O21"/>
  <c r="D21"/>
  <c r="S20"/>
  <c r="M20"/>
  <c r="K20"/>
  <c r="O20"/>
  <c r="D20"/>
  <c r="S19"/>
  <c r="M19"/>
  <c r="K19"/>
  <c r="O19"/>
  <c r="D19"/>
  <c r="S18"/>
  <c r="M18"/>
  <c r="K18"/>
  <c r="O18"/>
  <c r="D18"/>
  <c r="S17"/>
  <c r="M17"/>
  <c r="K17"/>
  <c r="O17"/>
  <c r="D17"/>
  <c r="S16"/>
  <c r="M16"/>
  <c r="K16"/>
  <c r="O16"/>
  <c r="D16"/>
  <c r="S15"/>
  <c r="M15"/>
  <c r="K15"/>
  <c r="O15"/>
  <c r="D15"/>
  <c r="S14"/>
  <c r="M14"/>
  <c r="K14"/>
  <c r="O14"/>
  <c r="D14"/>
  <c r="S13"/>
  <c r="M13"/>
  <c r="K13"/>
  <c r="O13"/>
  <c r="D13"/>
  <c r="S12"/>
  <c r="M12"/>
  <c r="K12"/>
  <c r="O12"/>
  <c r="D12"/>
  <c r="S10"/>
  <c r="M10"/>
  <c r="K10"/>
  <c r="O10"/>
  <c r="D10"/>
  <c r="S9"/>
  <c r="M9"/>
  <c r="K9"/>
  <c r="O9"/>
  <c r="D9"/>
  <c r="S7"/>
  <c r="K7"/>
  <c r="O7"/>
  <c r="D7"/>
  <c r="S6"/>
  <c r="M6"/>
  <c r="K6"/>
  <c r="O6"/>
  <c r="D6"/>
  <c r="R55"/>
  <c r="Q55"/>
  <c r="N55"/>
  <c r="S4"/>
  <c r="M4"/>
  <c r="K4"/>
  <c r="O4"/>
  <c r="D4"/>
  <c r="S3"/>
  <c r="M3"/>
  <c r="K3"/>
  <c r="O3"/>
  <c r="D3"/>
  <c r="S53"/>
  <c r="M53"/>
  <c r="K53"/>
  <c r="O53"/>
  <c r="D53"/>
  <c r="K11" l="1"/>
  <c r="O11"/>
  <c r="D11"/>
  <c r="S11"/>
  <c r="M11"/>
  <c r="S26"/>
  <c r="K26"/>
  <c r="D26"/>
  <c r="K44"/>
  <c r="S52"/>
  <c r="O52"/>
  <c r="S44"/>
  <c r="M44"/>
  <c r="D44"/>
  <c r="H55"/>
  <c r="I55"/>
  <c r="S55"/>
  <c r="M26"/>
  <c r="D55"/>
  <c r="M55"/>
  <c r="O44"/>
  <c r="O55"/>
  <c r="D52"/>
  <c r="K55"/>
</calcChain>
</file>

<file path=xl/sharedStrings.xml><?xml version="1.0" encoding="utf-8"?>
<sst xmlns="http://schemas.openxmlformats.org/spreadsheetml/2006/main" count="95" uniqueCount="49">
  <si>
    <t>No</t>
  </si>
  <si>
    <t>Results</t>
  </si>
  <si>
    <t>Result%</t>
  </si>
  <si>
    <t>Inns</t>
  </si>
  <si>
    <t>Runs</t>
  </si>
  <si>
    <t>Balls</t>
  </si>
  <si>
    <t>r/o</t>
  </si>
  <si>
    <t>300+</t>
  </si>
  <si>
    <t>100-</t>
  </si>
  <si>
    <t>wkt</t>
  </si>
  <si>
    <t>r/wkt</t>
  </si>
  <si>
    <t>Cent</t>
  </si>
  <si>
    <t>100/balls</t>
  </si>
  <si>
    <t>5 wkt</t>
  </si>
  <si>
    <t>LBW</t>
  </si>
  <si>
    <t>LBW%</t>
  </si>
  <si>
    <t>50 part</t>
  </si>
  <si>
    <t>100 part</t>
  </si>
  <si>
    <t xml:space="preserve">400+ </t>
  </si>
  <si>
    <t>Basin</t>
  </si>
  <si>
    <t xml:space="preserve">Cobham </t>
  </si>
  <si>
    <t>McLean</t>
  </si>
  <si>
    <t>Maiden</t>
  </si>
  <si>
    <t>Eden Park 2</t>
  </si>
  <si>
    <t>Hagley</t>
  </si>
  <si>
    <t>Saxton Oval</t>
  </si>
  <si>
    <t>Inver</t>
  </si>
  <si>
    <t>Nelson Pk</t>
  </si>
  <si>
    <t>Queenstown</t>
  </si>
  <si>
    <t>Uni Oval</t>
  </si>
  <si>
    <t>Seddon</t>
  </si>
  <si>
    <t>Total</t>
  </si>
  <si>
    <t>Mainpow</t>
  </si>
  <si>
    <t>Uni Ov</t>
  </si>
  <si>
    <t>C Maid</t>
  </si>
  <si>
    <t>Saxton</t>
  </si>
  <si>
    <t>Invercar</t>
  </si>
  <si>
    <t>Mclean</t>
  </si>
  <si>
    <t>Main P</t>
  </si>
  <si>
    <t>decl</t>
  </si>
  <si>
    <t>s/r</t>
  </si>
  <si>
    <t>Mt Maung</t>
  </si>
  <si>
    <t>Eden park</t>
  </si>
  <si>
    <t>Westpac</t>
  </si>
  <si>
    <t>Eden PK</t>
  </si>
  <si>
    <t>50 agan</t>
  </si>
  <si>
    <t>Eden 2</t>
  </si>
  <si>
    <t>Nelson p</t>
  </si>
  <si>
    <t>Mt Maun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</si>
</sst>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8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0"/>
      <color rgb="FFFF0000"/>
      <name val="Times New Roman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Times New Roman"/>
      <family val="1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  <xf numFmtId="0" fontId="0" fillId="0" borderId="1" xfId="0" applyBorder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3" fillId="0" borderId="1" xfId="0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Fill="1" applyBorder="1"/>
    <xf numFmtId="10" fontId="3" fillId="0" borderId="1" xfId="0" applyNumberFormat="1" applyFont="1" applyFill="1" applyBorder="1"/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0" fontId="12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5" fillId="0" borderId="0" xfId="0" applyFont="1"/>
    <xf numFmtId="0" fontId="17" fillId="0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4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1" fontId="20" fillId="0" borderId="1" xfId="0" applyNumberFormat="1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8" fillId="0" borderId="1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0" fillId="0" borderId="1" xfId="0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0" fontId="22" fillId="0" borderId="1" xfId="0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1" fontId="22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0" xfId="0" applyFont="1" applyFill="1"/>
    <xf numFmtId="9" fontId="7" fillId="0" borderId="1" xfId="0" applyNumberFormat="1" applyFont="1" applyBorder="1" applyAlignment="1">
      <alignment horizontal="center"/>
    </xf>
    <xf numFmtId="0" fontId="13" fillId="0" borderId="0" xfId="0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10" fontId="24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0" fontId="21" fillId="0" borderId="1" xfId="0" applyNumberFormat="1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2" fontId="21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1"/>
  <sheetViews>
    <sheetView tabSelected="1" topLeftCell="A61" workbookViewId="0">
      <selection activeCell="T80" sqref="T80"/>
    </sheetView>
  </sheetViews>
  <sheetFormatPr defaultRowHeight="14.5"/>
  <cols>
    <col min="1" max="1" width="9.1796875" customWidth="1"/>
    <col min="2" max="2" width="5.26953125" customWidth="1"/>
    <col min="3" max="3" width="6.1796875" customWidth="1"/>
    <col min="4" max="4" width="10.08984375" customWidth="1"/>
    <col min="5" max="5" width="4.7265625" customWidth="1"/>
    <col min="6" max="6" width="7.453125" customWidth="1"/>
    <col min="7" max="8" width="8.26953125" customWidth="1"/>
    <col min="9" max="9" width="7.26953125" customWidth="1"/>
    <col min="10" max="10" width="5.26953125" customWidth="1"/>
    <col min="11" max="11" width="7.90625" customWidth="1"/>
    <col min="12" max="12" width="5.90625" customWidth="1"/>
    <col min="13" max="13" width="7.90625" customWidth="1"/>
    <col min="14" max="14" width="6.36328125" customWidth="1"/>
    <col min="15" max="15" width="9.453125" customWidth="1"/>
    <col min="16" max="16" width="5.81640625" customWidth="1"/>
    <col min="17" max="17" width="6.08984375" customWidth="1"/>
    <col min="18" max="18" width="6" customWidth="1"/>
    <col min="20" max="20" width="5" customWidth="1"/>
    <col min="21" max="21" width="5.54296875" customWidth="1"/>
    <col min="22" max="22" width="6.81640625" customWidth="1"/>
    <col min="23" max="23" width="5.54296875" customWidth="1"/>
    <col min="24" max="24" width="5.90625" customWidth="1"/>
  </cols>
  <sheetData>
    <row r="1" spans="1:25">
      <c r="A1" s="1"/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40</v>
      </c>
      <c r="I1" s="27" t="s">
        <v>6</v>
      </c>
      <c r="J1" s="27" t="s">
        <v>9</v>
      </c>
      <c r="K1" s="27" t="s">
        <v>10</v>
      </c>
      <c r="L1" s="27" t="s">
        <v>11</v>
      </c>
      <c r="M1" s="28" t="s">
        <v>12</v>
      </c>
      <c r="N1" s="27" t="s">
        <v>7</v>
      </c>
      <c r="O1" s="28">
        <v>3</v>
      </c>
      <c r="P1" s="27" t="s">
        <v>8</v>
      </c>
      <c r="Q1" s="27" t="s">
        <v>13</v>
      </c>
      <c r="R1" s="27" t="s">
        <v>14</v>
      </c>
      <c r="S1" s="27" t="s">
        <v>15</v>
      </c>
      <c r="T1" s="27">
        <v>50</v>
      </c>
      <c r="U1" s="27" t="s">
        <v>16</v>
      </c>
      <c r="V1" s="26" t="s">
        <v>17</v>
      </c>
      <c r="W1" s="27" t="s">
        <v>18</v>
      </c>
      <c r="X1" s="27" t="s">
        <v>39</v>
      </c>
    </row>
    <row r="2" spans="1:25">
      <c r="A2" s="10" t="s">
        <v>19</v>
      </c>
      <c r="V2" s="3"/>
      <c r="Y2" s="10" t="s">
        <v>19</v>
      </c>
    </row>
    <row r="3" spans="1:25">
      <c r="A3" s="11"/>
      <c r="B3" s="13">
        <v>1</v>
      </c>
      <c r="C3" s="6">
        <v>0</v>
      </c>
      <c r="D3" s="14">
        <f>C3/B3*(1)</f>
        <v>0</v>
      </c>
      <c r="E3" s="62">
        <v>3</v>
      </c>
      <c r="F3" s="6">
        <v>817</v>
      </c>
      <c r="G3" s="6">
        <v>1635</v>
      </c>
      <c r="H3" s="15">
        <f t="shared" ref="H3:H18" si="0">G3/J3</f>
        <v>68.125</v>
      </c>
      <c r="I3" s="15">
        <f>F3/(G3/6)</f>
        <v>2.998165137614679</v>
      </c>
      <c r="J3" s="6">
        <v>24</v>
      </c>
      <c r="K3" s="15">
        <f t="shared" ref="K3:K10" si="1">F3/J3</f>
        <v>34.041666666666664</v>
      </c>
      <c r="L3" s="6">
        <v>2</v>
      </c>
      <c r="M3" s="16">
        <f t="shared" ref="M3:M10" si="2">G3/L3</f>
        <v>817.5</v>
      </c>
      <c r="N3" s="6">
        <v>1</v>
      </c>
      <c r="O3" s="14">
        <f t="shared" ref="O3:O10" si="3">N3/E3*1</f>
        <v>0.33333333333333331</v>
      </c>
      <c r="P3" s="6">
        <v>0</v>
      </c>
      <c r="Q3" s="6">
        <v>0</v>
      </c>
      <c r="R3" s="16">
        <v>5</v>
      </c>
      <c r="S3" s="14">
        <f t="shared" ref="S3:S7" si="4">(R3/J3)*1</f>
        <v>0.20833333333333334</v>
      </c>
      <c r="T3" s="13">
        <v>3</v>
      </c>
      <c r="U3" s="13">
        <v>6</v>
      </c>
      <c r="V3" s="13">
        <v>1</v>
      </c>
      <c r="W3" s="18">
        <v>0</v>
      </c>
      <c r="X3" s="17">
        <v>1</v>
      </c>
      <c r="Y3" s="11"/>
    </row>
    <row r="4" spans="1:25" ht="18.5">
      <c r="A4" s="37">
        <v>2</v>
      </c>
      <c r="B4" s="13">
        <v>1</v>
      </c>
      <c r="C4" s="6">
        <v>1</v>
      </c>
      <c r="D4" s="14">
        <f t="shared" ref="D4" si="5">C4/B4*(1)</f>
        <v>1</v>
      </c>
      <c r="E4" s="62">
        <v>4</v>
      </c>
      <c r="F4" s="6">
        <v>1134</v>
      </c>
      <c r="G4" s="6">
        <v>2090</v>
      </c>
      <c r="H4" s="15">
        <f t="shared" si="0"/>
        <v>63.333333333333336</v>
      </c>
      <c r="I4" s="15">
        <f t="shared" ref="I4:I55" si="6">F4/(G4/6)</f>
        <v>3.2555023923444977</v>
      </c>
      <c r="J4" s="6">
        <v>33</v>
      </c>
      <c r="K4" s="15">
        <f t="shared" si="1"/>
        <v>34.363636363636367</v>
      </c>
      <c r="L4" s="6">
        <v>1</v>
      </c>
      <c r="M4" s="16">
        <f t="shared" si="2"/>
        <v>2090</v>
      </c>
      <c r="N4" s="6">
        <v>1</v>
      </c>
      <c r="O4" s="14">
        <f t="shared" si="3"/>
        <v>0.25</v>
      </c>
      <c r="P4" s="6">
        <v>0</v>
      </c>
      <c r="Q4" s="6">
        <v>1</v>
      </c>
      <c r="R4" s="16">
        <v>3</v>
      </c>
      <c r="S4" s="14">
        <f t="shared" si="4"/>
        <v>9.0909090909090912E-2</v>
      </c>
      <c r="T4" s="13">
        <v>5</v>
      </c>
      <c r="U4" s="13">
        <v>7</v>
      </c>
      <c r="V4" s="13">
        <v>3</v>
      </c>
      <c r="W4" s="13">
        <v>0</v>
      </c>
      <c r="X4" s="17">
        <v>0</v>
      </c>
      <c r="Y4" s="11"/>
    </row>
    <row r="5" spans="1:25">
      <c r="A5" s="11"/>
      <c r="B5" s="65">
        <f>SUM(B3:B4)</f>
        <v>2</v>
      </c>
      <c r="C5" s="65">
        <f>SUM(C3:C4)</f>
        <v>1</v>
      </c>
      <c r="D5" s="66">
        <f t="shared" ref="D5:D24" si="7">C5/B5*(1)</f>
        <v>0.5</v>
      </c>
      <c r="E5" s="65">
        <f>SUM(E3:E4)</f>
        <v>7</v>
      </c>
      <c r="F5" s="65">
        <f>SUM(F3:F4)</f>
        <v>1951</v>
      </c>
      <c r="G5" s="65">
        <f>SUM(G3:G4)</f>
        <v>3725</v>
      </c>
      <c r="H5" s="67">
        <f t="shared" ref="H5" si="8">G5/J5</f>
        <v>65.350877192982452</v>
      </c>
      <c r="I5" s="67">
        <f t="shared" ref="I5" si="9">F5/(G5/6)</f>
        <v>3.1425503355704696</v>
      </c>
      <c r="J5" s="65">
        <f>SUM(J3:J4)</f>
        <v>57</v>
      </c>
      <c r="K5" s="67">
        <f t="shared" si="1"/>
        <v>34.228070175438596</v>
      </c>
      <c r="L5" s="65">
        <f>SUM(L3:L4)</f>
        <v>3</v>
      </c>
      <c r="M5" s="68">
        <f t="shared" si="2"/>
        <v>1241.6666666666667</v>
      </c>
      <c r="N5" s="65">
        <f>SUM(N3:N4)</f>
        <v>2</v>
      </c>
      <c r="O5" s="66">
        <f t="shared" si="3"/>
        <v>0.2857142857142857</v>
      </c>
      <c r="P5" s="65">
        <f>SUM(P3:P4)</f>
        <v>0</v>
      </c>
      <c r="Q5" s="65">
        <f>SUM(Q3:Q4)</f>
        <v>1</v>
      </c>
      <c r="R5" s="68">
        <f>SUM(R3:R4)</f>
        <v>8</v>
      </c>
      <c r="S5" s="66">
        <f t="shared" si="4"/>
        <v>0.14035087719298245</v>
      </c>
      <c r="T5" s="65">
        <f>SUM(T3:T4)</f>
        <v>8</v>
      </c>
      <c r="U5" s="65">
        <f>SUM(U3:U4)</f>
        <v>13</v>
      </c>
      <c r="V5" s="65">
        <f>SUM(V3:V4)</f>
        <v>4</v>
      </c>
      <c r="W5" s="69">
        <f>SUM(W3:W4)</f>
        <v>0</v>
      </c>
      <c r="X5" s="70">
        <f>SUM(X3:X4)</f>
        <v>1</v>
      </c>
      <c r="Y5" s="11"/>
    </row>
    <row r="6" spans="1:25">
      <c r="A6" s="11"/>
      <c r="B6" s="13"/>
      <c r="C6" s="6"/>
      <c r="D6" s="14" t="e">
        <f t="shared" si="7"/>
        <v>#DIV/0!</v>
      </c>
      <c r="E6" s="6"/>
      <c r="F6" s="6"/>
      <c r="G6" s="6"/>
      <c r="H6" s="15" t="e">
        <f t="shared" si="0"/>
        <v>#DIV/0!</v>
      </c>
      <c r="I6" s="15" t="e">
        <f t="shared" si="6"/>
        <v>#DIV/0!</v>
      </c>
      <c r="J6" s="6"/>
      <c r="K6" s="15" t="e">
        <f t="shared" si="1"/>
        <v>#DIV/0!</v>
      </c>
      <c r="L6" s="6"/>
      <c r="M6" s="16" t="e">
        <f t="shared" si="2"/>
        <v>#DIV/0!</v>
      </c>
      <c r="N6" s="6"/>
      <c r="O6" s="14" t="e">
        <f t="shared" si="3"/>
        <v>#DIV/0!</v>
      </c>
      <c r="P6" s="6"/>
      <c r="Q6" s="6"/>
      <c r="R6" s="16"/>
      <c r="S6" s="14" t="e">
        <f t="shared" si="4"/>
        <v>#DIV/0!</v>
      </c>
      <c r="T6" s="13"/>
      <c r="U6" s="13"/>
      <c r="V6" s="13"/>
      <c r="W6" s="18"/>
      <c r="X6" s="21"/>
      <c r="Y6" s="11"/>
    </row>
    <row r="7" spans="1:25">
      <c r="A7" s="10" t="s">
        <v>20</v>
      </c>
      <c r="B7" s="69">
        <v>1</v>
      </c>
      <c r="C7" s="69">
        <v>1</v>
      </c>
      <c r="D7" s="66">
        <f t="shared" si="7"/>
        <v>1</v>
      </c>
      <c r="E7" s="71">
        <v>4</v>
      </c>
      <c r="F7" s="65">
        <v>1129</v>
      </c>
      <c r="G7" s="65">
        <v>2134</v>
      </c>
      <c r="H7" s="67">
        <f t="shared" si="0"/>
        <v>60.971428571428568</v>
      </c>
      <c r="I7" s="67">
        <f t="shared" si="6"/>
        <v>3.1743205248359887</v>
      </c>
      <c r="J7" s="65">
        <v>35</v>
      </c>
      <c r="K7" s="67">
        <f t="shared" si="1"/>
        <v>32.25714285714286</v>
      </c>
      <c r="L7" s="65">
        <v>1</v>
      </c>
      <c r="M7" s="68">
        <f t="shared" si="2"/>
        <v>2134</v>
      </c>
      <c r="N7" s="65">
        <v>0</v>
      </c>
      <c r="O7" s="66">
        <f t="shared" si="3"/>
        <v>0</v>
      </c>
      <c r="P7" s="65">
        <v>0</v>
      </c>
      <c r="Q7" s="65">
        <v>2</v>
      </c>
      <c r="R7" s="68">
        <v>7</v>
      </c>
      <c r="S7" s="66">
        <f t="shared" si="4"/>
        <v>0.2</v>
      </c>
      <c r="T7" s="65">
        <v>7</v>
      </c>
      <c r="U7" s="65">
        <v>6</v>
      </c>
      <c r="V7" s="65">
        <v>2</v>
      </c>
      <c r="W7" s="65">
        <v>0</v>
      </c>
      <c r="X7" s="72">
        <v>0</v>
      </c>
      <c r="Y7" s="10" t="s">
        <v>20</v>
      </c>
    </row>
    <row r="8" spans="1:25" ht="18.5">
      <c r="A8" s="37">
        <v>1</v>
      </c>
      <c r="B8" s="13"/>
      <c r="C8" s="6"/>
      <c r="D8" s="14" t="e">
        <f t="shared" ref="D8" si="10">C8/B8*(1)</f>
        <v>#DIV/0!</v>
      </c>
      <c r="E8" s="6"/>
      <c r="F8" s="6"/>
      <c r="G8" s="6"/>
      <c r="H8" s="15" t="e">
        <f t="shared" si="0"/>
        <v>#DIV/0!</v>
      </c>
      <c r="I8" s="15" t="e">
        <f t="shared" si="6"/>
        <v>#DIV/0!</v>
      </c>
      <c r="J8" s="6"/>
      <c r="K8" s="15" t="e">
        <f t="shared" si="1"/>
        <v>#DIV/0!</v>
      </c>
      <c r="L8" s="6"/>
      <c r="M8" s="16" t="e">
        <f t="shared" si="2"/>
        <v>#DIV/0!</v>
      </c>
      <c r="N8" s="6"/>
      <c r="O8" s="14" t="e">
        <f t="shared" si="3"/>
        <v>#DIV/0!</v>
      </c>
      <c r="P8" s="6"/>
      <c r="Q8" s="6"/>
      <c r="R8" s="16"/>
      <c r="S8" s="14" t="e">
        <f t="shared" ref="S8" si="11">(R8/J8)*1</f>
        <v>#DIV/0!</v>
      </c>
      <c r="T8" s="13"/>
      <c r="U8" s="13"/>
      <c r="V8" s="13"/>
      <c r="W8" s="13"/>
      <c r="X8" s="17"/>
      <c r="Y8" s="11"/>
    </row>
    <row r="9" spans="1:25">
      <c r="A9" s="11" t="s">
        <v>22</v>
      </c>
      <c r="B9" s="65">
        <v>1</v>
      </c>
      <c r="C9" s="65">
        <v>0</v>
      </c>
      <c r="D9" s="66">
        <f t="shared" si="7"/>
        <v>0</v>
      </c>
      <c r="E9" s="71">
        <v>4</v>
      </c>
      <c r="F9" s="65">
        <v>1016</v>
      </c>
      <c r="G9" s="65">
        <v>1684</v>
      </c>
      <c r="H9" s="67">
        <f t="shared" si="0"/>
        <v>88.631578947368425</v>
      </c>
      <c r="I9" s="67">
        <f t="shared" si="6"/>
        <v>3.6199524940617573</v>
      </c>
      <c r="J9" s="65">
        <v>19</v>
      </c>
      <c r="K9" s="67">
        <f t="shared" si="1"/>
        <v>53.473684210526315</v>
      </c>
      <c r="L9" s="65">
        <v>3</v>
      </c>
      <c r="M9" s="68">
        <f t="shared" si="2"/>
        <v>561.33333333333337</v>
      </c>
      <c r="N9" s="65">
        <v>1</v>
      </c>
      <c r="O9" s="66">
        <f t="shared" si="3"/>
        <v>0.25</v>
      </c>
      <c r="P9" s="65">
        <v>0</v>
      </c>
      <c r="Q9" s="65">
        <v>0</v>
      </c>
      <c r="R9" s="68">
        <v>2</v>
      </c>
      <c r="S9" s="66">
        <f t="shared" ref="S9:S18" si="12">(R9/J9)*1</f>
        <v>0.10526315789473684</v>
      </c>
      <c r="T9" s="65">
        <v>3</v>
      </c>
      <c r="U9" s="65">
        <v>6</v>
      </c>
      <c r="V9" s="65">
        <v>2</v>
      </c>
      <c r="W9" s="69">
        <v>0</v>
      </c>
      <c r="X9" s="70">
        <v>3</v>
      </c>
      <c r="Y9" s="11" t="s">
        <v>21</v>
      </c>
    </row>
    <row r="10" spans="1:25" ht="18.5">
      <c r="A10" s="37">
        <v>1</v>
      </c>
      <c r="B10" s="13"/>
      <c r="C10" s="6"/>
      <c r="D10" s="14" t="e">
        <f t="shared" si="7"/>
        <v>#DIV/0!</v>
      </c>
      <c r="E10" s="6"/>
      <c r="F10" s="6"/>
      <c r="G10" s="6"/>
      <c r="H10" s="15" t="e">
        <f t="shared" si="0"/>
        <v>#DIV/0!</v>
      </c>
      <c r="I10" s="15" t="e">
        <f t="shared" si="6"/>
        <v>#DIV/0!</v>
      </c>
      <c r="J10" s="6"/>
      <c r="K10" s="15" t="e">
        <f t="shared" si="1"/>
        <v>#DIV/0!</v>
      </c>
      <c r="L10" s="6"/>
      <c r="M10" s="16" t="e">
        <f t="shared" si="2"/>
        <v>#DIV/0!</v>
      </c>
      <c r="N10" s="6"/>
      <c r="O10" s="14" t="e">
        <f t="shared" si="3"/>
        <v>#DIV/0!</v>
      </c>
      <c r="P10" s="6"/>
      <c r="Q10" s="6"/>
      <c r="R10" s="16"/>
      <c r="S10" s="14" t="e">
        <f t="shared" si="12"/>
        <v>#DIV/0!</v>
      </c>
      <c r="T10" s="13"/>
      <c r="U10" s="13"/>
      <c r="V10" s="13"/>
      <c r="W10" s="18"/>
      <c r="X10" s="19"/>
      <c r="Y10" s="11"/>
    </row>
    <row r="11" spans="1:25">
      <c r="A11" s="11" t="s">
        <v>42</v>
      </c>
      <c r="B11" s="65">
        <v>1</v>
      </c>
      <c r="C11" s="65">
        <v>0</v>
      </c>
      <c r="D11" s="66" t="e">
        <f t="shared" ref="D11:S11" si="13">SUM(D9:D10)</f>
        <v>#DIV/0!</v>
      </c>
      <c r="E11" s="71">
        <v>2</v>
      </c>
      <c r="F11" s="65">
        <v>638</v>
      </c>
      <c r="G11" s="65">
        <v>1183</v>
      </c>
      <c r="H11" s="67">
        <f t="shared" si="0"/>
        <v>65.722222222222229</v>
      </c>
      <c r="I11" s="67">
        <f t="shared" si="6"/>
        <v>3.2358410819949284</v>
      </c>
      <c r="J11" s="65">
        <v>18</v>
      </c>
      <c r="K11" s="67" t="e">
        <f t="shared" si="13"/>
        <v>#DIV/0!</v>
      </c>
      <c r="L11" s="65">
        <v>1</v>
      </c>
      <c r="M11" s="68" t="e">
        <f t="shared" si="13"/>
        <v>#DIV/0!</v>
      </c>
      <c r="N11" s="65">
        <v>2</v>
      </c>
      <c r="O11" s="66" t="e">
        <f>SUM(O9:O10)</f>
        <v>#DIV/0!</v>
      </c>
      <c r="P11" s="65">
        <v>0</v>
      </c>
      <c r="Q11" s="65">
        <v>1</v>
      </c>
      <c r="R11" s="68">
        <v>4</v>
      </c>
      <c r="S11" s="66" t="e">
        <f t="shared" si="13"/>
        <v>#DIV/0!</v>
      </c>
      <c r="T11" s="65">
        <v>3</v>
      </c>
      <c r="U11" s="65">
        <v>2</v>
      </c>
      <c r="V11" s="65">
        <v>2</v>
      </c>
      <c r="W11" s="69">
        <v>0</v>
      </c>
      <c r="X11" s="70">
        <v>0</v>
      </c>
      <c r="Y11" s="11"/>
    </row>
    <row r="12" spans="1:25" ht="18.5">
      <c r="A12" s="39">
        <v>1</v>
      </c>
      <c r="B12" s="13"/>
      <c r="C12" s="6"/>
      <c r="D12" s="14" t="e">
        <f t="shared" si="7"/>
        <v>#DIV/0!</v>
      </c>
      <c r="E12" s="6"/>
      <c r="F12" s="6"/>
      <c r="G12" s="6"/>
      <c r="H12" s="15" t="e">
        <f t="shared" si="0"/>
        <v>#DIV/0!</v>
      </c>
      <c r="I12" s="15" t="e">
        <f t="shared" si="6"/>
        <v>#DIV/0!</v>
      </c>
      <c r="J12" s="6"/>
      <c r="K12" s="15" t="e">
        <f t="shared" ref="K12:K18" si="14">F12/J12</f>
        <v>#DIV/0!</v>
      </c>
      <c r="L12" s="6"/>
      <c r="M12" s="16" t="e">
        <f t="shared" ref="M12:M18" si="15">G12/L12</f>
        <v>#DIV/0!</v>
      </c>
      <c r="N12" s="6"/>
      <c r="O12" s="14" t="e">
        <f t="shared" ref="O12:O18" si="16">N12/E12*1</f>
        <v>#DIV/0!</v>
      </c>
      <c r="P12" s="6"/>
      <c r="Q12" s="6"/>
      <c r="R12" s="16"/>
      <c r="S12" s="14" t="e">
        <f t="shared" si="12"/>
        <v>#DIV/0!</v>
      </c>
      <c r="T12" s="13"/>
      <c r="U12" s="13"/>
      <c r="V12" s="13"/>
      <c r="W12" s="18"/>
      <c r="X12" s="19"/>
      <c r="Y12" s="11" t="s">
        <v>22</v>
      </c>
    </row>
    <row r="13" spans="1:25">
      <c r="A13" s="11"/>
      <c r="B13" s="13"/>
      <c r="C13" s="6"/>
      <c r="D13" s="14" t="e">
        <f t="shared" si="7"/>
        <v>#DIV/0!</v>
      </c>
      <c r="E13" s="6"/>
      <c r="F13" s="6"/>
      <c r="G13" s="6"/>
      <c r="H13" s="15" t="e">
        <f t="shared" si="0"/>
        <v>#DIV/0!</v>
      </c>
      <c r="I13" s="15" t="e">
        <f t="shared" si="6"/>
        <v>#DIV/0!</v>
      </c>
      <c r="J13" s="6"/>
      <c r="K13" s="15" t="e">
        <f t="shared" si="14"/>
        <v>#DIV/0!</v>
      </c>
      <c r="L13" s="6"/>
      <c r="M13" s="16" t="e">
        <f t="shared" si="15"/>
        <v>#DIV/0!</v>
      </c>
      <c r="N13" s="6"/>
      <c r="O13" s="14" t="e">
        <f t="shared" si="16"/>
        <v>#DIV/0!</v>
      </c>
      <c r="P13" s="6"/>
      <c r="Q13" s="6"/>
      <c r="R13" s="16"/>
      <c r="S13" s="14" t="e">
        <f t="shared" si="12"/>
        <v>#DIV/0!</v>
      </c>
      <c r="T13" s="13"/>
      <c r="U13" s="13"/>
      <c r="V13" s="13"/>
      <c r="W13" s="18"/>
      <c r="X13" s="19"/>
      <c r="Y13" s="11"/>
    </row>
    <row r="14" spans="1:25">
      <c r="A14" s="11"/>
      <c r="B14" s="13"/>
      <c r="C14" s="6"/>
      <c r="D14" s="14" t="e">
        <f t="shared" si="7"/>
        <v>#DIV/0!</v>
      </c>
      <c r="E14" s="6"/>
      <c r="F14" s="6"/>
      <c r="G14" s="6"/>
      <c r="H14" s="15" t="e">
        <f t="shared" si="0"/>
        <v>#DIV/0!</v>
      </c>
      <c r="I14" s="15" t="e">
        <f t="shared" si="6"/>
        <v>#DIV/0!</v>
      </c>
      <c r="J14" s="6"/>
      <c r="K14" s="15" t="e">
        <f t="shared" si="14"/>
        <v>#DIV/0!</v>
      </c>
      <c r="L14" s="6"/>
      <c r="M14" s="16" t="e">
        <f t="shared" si="15"/>
        <v>#DIV/0!</v>
      </c>
      <c r="N14" s="6"/>
      <c r="O14" s="14" t="e">
        <f t="shared" si="16"/>
        <v>#DIV/0!</v>
      </c>
      <c r="P14" s="6"/>
      <c r="Q14" s="6"/>
      <c r="R14" s="16"/>
      <c r="S14" s="14" t="e">
        <f t="shared" si="12"/>
        <v>#DIV/0!</v>
      </c>
      <c r="T14" s="13"/>
      <c r="U14" s="13"/>
      <c r="V14" s="13"/>
      <c r="W14" s="18"/>
      <c r="X14" s="19"/>
      <c r="Y14" s="11"/>
    </row>
    <row r="15" spans="1:25">
      <c r="A15" s="10" t="s">
        <v>23</v>
      </c>
      <c r="B15" s="13">
        <v>1</v>
      </c>
      <c r="C15" s="6">
        <v>1</v>
      </c>
      <c r="D15" s="14">
        <f t="shared" si="7"/>
        <v>1</v>
      </c>
      <c r="E15" s="63">
        <v>4</v>
      </c>
      <c r="F15" s="6">
        <v>1038</v>
      </c>
      <c r="G15" s="6">
        <v>1927</v>
      </c>
      <c r="H15" s="15">
        <f t="shared" si="0"/>
        <v>52.081081081081081</v>
      </c>
      <c r="I15" s="15">
        <f t="shared" si="6"/>
        <v>3.2319667877529836</v>
      </c>
      <c r="J15" s="6">
        <v>37</v>
      </c>
      <c r="K15" s="15">
        <f t="shared" si="14"/>
        <v>28.054054054054053</v>
      </c>
      <c r="L15" s="6">
        <v>2</v>
      </c>
      <c r="M15" s="16">
        <f t="shared" si="15"/>
        <v>963.5</v>
      </c>
      <c r="N15" s="6">
        <v>2</v>
      </c>
      <c r="O15" s="14">
        <f t="shared" si="16"/>
        <v>0.5</v>
      </c>
      <c r="P15" s="6">
        <v>0</v>
      </c>
      <c r="Q15" s="6">
        <v>3</v>
      </c>
      <c r="R15" s="16">
        <v>6</v>
      </c>
      <c r="S15" s="14">
        <f t="shared" si="12"/>
        <v>0.16216216216216217</v>
      </c>
      <c r="T15" s="13">
        <v>4</v>
      </c>
      <c r="U15" s="13">
        <v>5</v>
      </c>
      <c r="V15" s="13">
        <v>2</v>
      </c>
      <c r="W15" s="18">
        <v>0</v>
      </c>
      <c r="X15" s="19">
        <v>1</v>
      </c>
      <c r="Y15" s="10" t="s">
        <v>23</v>
      </c>
    </row>
    <row r="16" spans="1:25">
      <c r="A16" s="11"/>
      <c r="B16" s="13">
        <v>1</v>
      </c>
      <c r="C16" s="6"/>
      <c r="D16" s="14">
        <f t="shared" si="7"/>
        <v>0</v>
      </c>
      <c r="E16" s="63">
        <v>4</v>
      </c>
      <c r="F16" s="6">
        <v>1365</v>
      </c>
      <c r="G16" s="6">
        <v>2052</v>
      </c>
      <c r="H16" s="15">
        <f t="shared" si="0"/>
        <v>62.18181818181818</v>
      </c>
      <c r="I16" s="15">
        <f t="shared" si="6"/>
        <v>3.9912280701754388</v>
      </c>
      <c r="J16" s="6">
        <v>33</v>
      </c>
      <c r="K16" s="15">
        <f t="shared" si="14"/>
        <v>41.363636363636367</v>
      </c>
      <c r="L16" s="6">
        <v>3</v>
      </c>
      <c r="M16" s="16">
        <f t="shared" si="15"/>
        <v>684</v>
      </c>
      <c r="N16" s="6">
        <v>2</v>
      </c>
      <c r="O16" s="14">
        <f t="shared" si="16"/>
        <v>0.5</v>
      </c>
      <c r="P16" s="6">
        <v>0</v>
      </c>
      <c r="Q16" s="6">
        <v>1</v>
      </c>
      <c r="R16" s="16">
        <v>3</v>
      </c>
      <c r="S16" s="14">
        <f t="shared" si="12"/>
        <v>9.0909090909090912E-2</v>
      </c>
      <c r="T16" s="13">
        <v>6</v>
      </c>
      <c r="U16" s="13">
        <v>5</v>
      </c>
      <c r="V16" s="13">
        <v>5</v>
      </c>
      <c r="W16" s="13">
        <v>1</v>
      </c>
      <c r="X16" s="17">
        <v>2</v>
      </c>
      <c r="Y16" s="11"/>
    </row>
    <row r="17" spans="1:25" ht="18.5">
      <c r="A17" s="37">
        <v>3</v>
      </c>
      <c r="B17" s="13">
        <v>1</v>
      </c>
      <c r="C17" s="6">
        <v>1</v>
      </c>
      <c r="D17" s="14">
        <f t="shared" si="7"/>
        <v>1</v>
      </c>
      <c r="E17" s="63">
        <v>4</v>
      </c>
      <c r="F17" s="6">
        <v>1255</v>
      </c>
      <c r="G17" s="6">
        <v>2137</v>
      </c>
      <c r="H17" s="15">
        <f t="shared" si="0"/>
        <v>62.852941176470587</v>
      </c>
      <c r="I17" s="15">
        <f t="shared" si="6"/>
        <v>3.5236312587739822</v>
      </c>
      <c r="J17" s="6">
        <v>34</v>
      </c>
      <c r="K17" s="15">
        <f t="shared" si="14"/>
        <v>36.911764705882355</v>
      </c>
      <c r="L17" s="6">
        <v>2</v>
      </c>
      <c r="M17" s="16">
        <f t="shared" si="15"/>
        <v>1068.5</v>
      </c>
      <c r="N17" s="6">
        <v>2</v>
      </c>
      <c r="O17" s="14">
        <f t="shared" si="16"/>
        <v>0.5</v>
      </c>
      <c r="P17" s="6">
        <v>0</v>
      </c>
      <c r="Q17" s="6">
        <v>1</v>
      </c>
      <c r="R17" s="16">
        <v>3</v>
      </c>
      <c r="S17" s="14">
        <f t="shared" si="12"/>
        <v>8.8235294117647065E-2</v>
      </c>
      <c r="T17" s="13">
        <v>6</v>
      </c>
      <c r="U17" s="13">
        <v>5</v>
      </c>
      <c r="V17" s="13">
        <v>4</v>
      </c>
      <c r="W17" s="13">
        <v>1</v>
      </c>
      <c r="X17" s="13">
        <v>1</v>
      </c>
      <c r="Y17" s="11"/>
    </row>
    <row r="18" spans="1:25">
      <c r="A18" s="11"/>
      <c r="B18" s="65">
        <f>SUM(B15:B17)</f>
        <v>3</v>
      </c>
      <c r="C18" s="65">
        <f>SUM(C15:C17)</f>
        <v>2</v>
      </c>
      <c r="D18" s="66">
        <f t="shared" si="7"/>
        <v>0.66666666666666663</v>
      </c>
      <c r="E18" s="65">
        <f>SUM(E15:E17)</f>
        <v>12</v>
      </c>
      <c r="F18" s="65">
        <f>SUM(F15:F17)</f>
        <v>3658</v>
      </c>
      <c r="G18" s="65">
        <f>SUM(G15:G17)</f>
        <v>6116</v>
      </c>
      <c r="H18" s="67">
        <f t="shared" si="0"/>
        <v>58.807692307692307</v>
      </c>
      <c r="I18" s="67">
        <f t="shared" si="6"/>
        <v>3.5886200130804444</v>
      </c>
      <c r="J18" s="65">
        <f>SUM(J15:J17)</f>
        <v>104</v>
      </c>
      <c r="K18" s="67">
        <f t="shared" si="14"/>
        <v>35.17307692307692</v>
      </c>
      <c r="L18" s="65">
        <f>SUM(L15:L17)</f>
        <v>7</v>
      </c>
      <c r="M18" s="68">
        <f t="shared" si="15"/>
        <v>873.71428571428567</v>
      </c>
      <c r="N18" s="65">
        <f>SUM(N15:N17)</f>
        <v>6</v>
      </c>
      <c r="O18" s="66">
        <f t="shared" si="16"/>
        <v>0.5</v>
      </c>
      <c r="P18" s="65">
        <f>SUM(P15:P17)</f>
        <v>0</v>
      </c>
      <c r="Q18" s="65">
        <f>SUM(Q15:Q17)</f>
        <v>5</v>
      </c>
      <c r="R18" s="68">
        <f>SUM(R15:R17)</f>
        <v>12</v>
      </c>
      <c r="S18" s="66">
        <f t="shared" si="12"/>
        <v>0.11538461538461539</v>
      </c>
      <c r="T18" s="65">
        <f>SUM(T15:T17)</f>
        <v>16</v>
      </c>
      <c r="U18" s="65">
        <f>SUM(U15:U17)</f>
        <v>15</v>
      </c>
      <c r="V18" s="65">
        <f>SUM(V15:V17)</f>
        <v>11</v>
      </c>
      <c r="W18" s="65">
        <f>SUM(W15:W17)</f>
        <v>2</v>
      </c>
      <c r="X18" s="65">
        <f>SUM(X15:X17)</f>
        <v>4</v>
      </c>
      <c r="Y18" s="11"/>
    </row>
    <row r="19" spans="1:25">
      <c r="A19" s="10" t="s">
        <v>24</v>
      </c>
      <c r="B19" s="6">
        <v>1</v>
      </c>
      <c r="C19" s="6">
        <v>1</v>
      </c>
      <c r="D19" s="14">
        <f t="shared" si="7"/>
        <v>1</v>
      </c>
      <c r="E19" s="63">
        <v>4</v>
      </c>
      <c r="F19" s="6">
        <v>1223</v>
      </c>
      <c r="G19" s="6">
        <v>2156</v>
      </c>
      <c r="H19" s="15">
        <f>G19/J19</f>
        <v>63.411764705882355</v>
      </c>
      <c r="I19" s="15">
        <f t="shared" si="6"/>
        <v>3.4035250463821893</v>
      </c>
      <c r="J19" s="6">
        <v>34</v>
      </c>
      <c r="K19" s="15">
        <f>F19/J19</f>
        <v>35.970588235294116</v>
      </c>
      <c r="L19" s="6">
        <v>2</v>
      </c>
      <c r="M19" s="16">
        <f>G19/L19</f>
        <v>1078</v>
      </c>
      <c r="N19" s="6">
        <v>2</v>
      </c>
      <c r="O19" s="14">
        <f>N19/E19*1</f>
        <v>0.5</v>
      </c>
      <c r="P19" s="6">
        <v>0</v>
      </c>
      <c r="Q19" s="6">
        <v>1</v>
      </c>
      <c r="R19" s="16">
        <v>4</v>
      </c>
      <c r="S19" s="14">
        <f>(R19/J19)*1</f>
        <v>0.11764705882352941</v>
      </c>
      <c r="T19" s="6">
        <v>4</v>
      </c>
      <c r="U19" s="6">
        <v>9</v>
      </c>
      <c r="V19" s="6">
        <v>1</v>
      </c>
      <c r="W19" s="6">
        <v>2</v>
      </c>
      <c r="X19" s="5">
        <v>0</v>
      </c>
      <c r="Y19" s="10" t="s">
        <v>24</v>
      </c>
    </row>
    <row r="20" spans="1:25">
      <c r="A20" s="11"/>
      <c r="B20" s="13">
        <v>1</v>
      </c>
      <c r="C20" s="6">
        <v>1</v>
      </c>
      <c r="D20" s="14">
        <f t="shared" si="7"/>
        <v>1</v>
      </c>
      <c r="E20" s="63">
        <v>4</v>
      </c>
      <c r="F20" s="6">
        <v>1041</v>
      </c>
      <c r="G20" s="6">
        <v>2149</v>
      </c>
      <c r="H20" s="15">
        <f t="shared" ref="H20:H55" si="17">G20/J20</f>
        <v>55.102564102564102</v>
      </c>
      <c r="I20" s="15">
        <f t="shared" si="6"/>
        <v>2.9064681247091668</v>
      </c>
      <c r="J20" s="6">
        <v>39</v>
      </c>
      <c r="K20" s="15">
        <f>F20/J20</f>
        <v>26.692307692307693</v>
      </c>
      <c r="L20" s="6">
        <v>1</v>
      </c>
      <c r="M20" s="16">
        <f>G20/L20</f>
        <v>2149</v>
      </c>
      <c r="N20" s="6">
        <v>2</v>
      </c>
      <c r="O20" s="14">
        <f>N20/E20*1</f>
        <v>0.5</v>
      </c>
      <c r="P20" s="6">
        <v>1</v>
      </c>
      <c r="Q20" s="6">
        <v>3</v>
      </c>
      <c r="R20" s="16">
        <v>12</v>
      </c>
      <c r="S20" s="14">
        <f>(R20/J20)*1</f>
        <v>0.30769230769230771</v>
      </c>
      <c r="T20" s="13">
        <v>6</v>
      </c>
      <c r="U20" s="13">
        <v>4</v>
      </c>
      <c r="V20" s="13">
        <v>3</v>
      </c>
      <c r="W20" s="13">
        <v>0</v>
      </c>
      <c r="X20" s="13">
        <v>0</v>
      </c>
      <c r="Y20" s="11"/>
    </row>
    <row r="21" spans="1:25">
      <c r="A21" s="4"/>
      <c r="B21" s="13">
        <v>1</v>
      </c>
      <c r="C21" s="6">
        <v>1</v>
      </c>
      <c r="D21" s="14">
        <f t="shared" si="7"/>
        <v>1</v>
      </c>
      <c r="E21" s="63">
        <v>3</v>
      </c>
      <c r="F21" s="6">
        <v>745</v>
      </c>
      <c r="G21" s="6">
        <v>1474</v>
      </c>
      <c r="H21" s="15">
        <f t="shared" si="17"/>
        <v>50.827586206896555</v>
      </c>
      <c r="I21" s="15">
        <f t="shared" si="6"/>
        <v>3.0325644504748985</v>
      </c>
      <c r="J21" s="6">
        <v>29</v>
      </c>
      <c r="K21" s="15">
        <f>F21/J21</f>
        <v>25.689655172413794</v>
      </c>
      <c r="L21" s="6">
        <v>1</v>
      </c>
      <c r="M21" s="16">
        <f>G21/L21</f>
        <v>1474</v>
      </c>
      <c r="N21" s="6">
        <v>1</v>
      </c>
      <c r="O21" s="14">
        <f>N21/E21*1</f>
        <v>0.33333333333333331</v>
      </c>
      <c r="P21" s="6">
        <v>0</v>
      </c>
      <c r="Q21" s="6">
        <v>2</v>
      </c>
      <c r="R21" s="16">
        <v>3</v>
      </c>
      <c r="S21" s="14">
        <f>(R21/J21)*1</f>
        <v>0.10344827586206896</v>
      </c>
      <c r="T21" s="13">
        <v>3</v>
      </c>
      <c r="U21" s="13">
        <v>4</v>
      </c>
      <c r="V21" s="13">
        <v>0</v>
      </c>
      <c r="W21" s="18">
        <v>1</v>
      </c>
      <c r="X21" s="19">
        <v>1</v>
      </c>
      <c r="Y21" s="4"/>
    </row>
    <row r="22" spans="1:25" ht="18.5">
      <c r="A22" s="37">
        <v>4</v>
      </c>
      <c r="B22" s="13">
        <v>1</v>
      </c>
      <c r="C22" s="6">
        <v>1</v>
      </c>
      <c r="D22" s="14">
        <f t="shared" ref="D22:D23" si="18">C22/B22*(1)</f>
        <v>1</v>
      </c>
      <c r="E22" s="63">
        <v>4</v>
      </c>
      <c r="F22" s="6">
        <v>984</v>
      </c>
      <c r="G22" s="6">
        <v>1655</v>
      </c>
      <c r="H22" s="15">
        <f t="shared" si="17"/>
        <v>53.387096774193552</v>
      </c>
      <c r="I22" s="15">
        <f t="shared" si="6"/>
        <v>3.5673716012084595</v>
      </c>
      <c r="J22" s="6">
        <v>31</v>
      </c>
      <c r="K22" s="15">
        <f>F22/J22</f>
        <v>31.741935483870968</v>
      </c>
      <c r="L22" s="6">
        <v>3</v>
      </c>
      <c r="M22" s="16">
        <f>G22/L22</f>
        <v>551.66666666666663</v>
      </c>
      <c r="N22" s="6">
        <v>0</v>
      </c>
      <c r="O22" s="14">
        <f>N22/E22*1</f>
        <v>0</v>
      </c>
      <c r="P22" s="6">
        <v>0</v>
      </c>
      <c r="Q22" s="6">
        <v>0</v>
      </c>
      <c r="R22" s="16">
        <v>6</v>
      </c>
      <c r="S22" s="14">
        <f>(R22/J22)*1</f>
        <v>0.19354838709677419</v>
      </c>
      <c r="T22" s="13">
        <v>5</v>
      </c>
      <c r="U22" s="13">
        <v>3</v>
      </c>
      <c r="V22" s="13">
        <v>3</v>
      </c>
      <c r="W22" s="18">
        <v>0</v>
      </c>
      <c r="X22" s="19">
        <v>1</v>
      </c>
      <c r="Y22" s="4"/>
    </row>
    <row r="23" spans="1:25">
      <c r="A23" s="4"/>
      <c r="B23" s="65">
        <f>SUM(B19:B22)</f>
        <v>4</v>
      </c>
      <c r="C23" s="65">
        <f>SUM(C19:C22)</f>
        <v>4</v>
      </c>
      <c r="D23" s="66">
        <f t="shared" si="18"/>
        <v>1</v>
      </c>
      <c r="E23" s="65">
        <f>SUM(E19:E22)</f>
        <v>15</v>
      </c>
      <c r="F23" s="65">
        <f>SUM(F19:F22)</f>
        <v>3993</v>
      </c>
      <c r="G23" s="65">
        <f>SUM(G19:G22)</f>
        <v>7434</v>
      </c>
      <c r="H23" s="67">
        <f t="shared" ref="H23" si="19">G23/J23</f>
        <v>55.89473684210526</v>
      </c>
      <c r="I23" s="67">
        <f t="shared" ref="I23" si="20">F23/(G23/6)</f>
        <v>3.2227602905569008</v>
      </c>
      <c r="J23" s="65">
        <f>SUM(J19:J22)</f>
        <v>133</v>
      </c>
      <c r="K23" s="67">
        <f t="shared" ref="K23" si="21">F23/J23</f>
        <v>30.022556390977442</v>
      </c>
      <c r="L23" s="65">
        <f>SUM(L19:L22)</f>
        <v>7</v>
      </c>
      <c r="M23" s="68">
        <f t="shared" ref="M23" si="22">G23/L23</f>
        <v>1062</v>
      </c>
      <c r="N23" s="65">
        <f>SUM(N19:N22)</f>
        <v>5</v>
      </c>
      <c r="O23" s="66">
        <f t="shared" ref="O23" si="23">N23/E23*1</f>
        <v>0.33333333333333331</v>
      </c>
      <c r="P23" s="65">
        <f>SUM(P19:P22)</f>
        <v>1</v>
      </c>
      <c r="Q23" s="65">
        <f>SUM(Q19:Q22)</f>
        <v>6</v>
      </c>
      <c r="R23" s="68">
        <f>SUM(R19:R22)</f>
        <v>25</v>
      </c>
      <c r="S23" s="66">
        <f t="shared" ref="S23" si="24">(R23/J23)*1</f>
        <v>0.18796992481203006</v>
      </c>
      <c r="T23" s="65">
        <f>SUM(T19:T22)</f>
        <v>18</v>
      </c>
      <c r="U23" s="65">
        <f>SUM(U19:U22)</f>
        <v>20</v>
      </c>
      <c r="V23" s="65">
        <f>SUM(V19:V22)</f>
        <v>7</v>
      </c>
      <c r="W23" s="69">
        <f>SUM(W19:W22)</f>
        <v>3</v>
      </c>
      <c r="X23" s="70">
        <f>SUM(X19:X22)</f>
        <v>2</v>
      </c>
      <c r="Y23" s="4"/>
    </row>
    <row r="24" spans="1:25">
      <c r="A24" s="11" t="s">
        <v>25</v>
      </c>
      <c r="B24" s="13">
        <v>1</v>
      </c>
      <c r="C24" s="6"/>
      <c r="D24" s="14">
        <f t="shared" si="7"/>
        <v>0</v>
      </c>
      <c r="E24" s="63">
        <v>3</v>
      </c>
      <c r="F24" s="6">
        <v>1082</v>
      </c>
      <c r="G24" s="6">
        <v>1927</v>
      </c>
      <c r="H24" s="15">
        <f t="shared" si="17"/>
        <v>160.58333333333334</v>
      </c>
      <c r="I24" s="15">
        <f t="shared" si="6"/>
        <v>3.3689673066943433</v>
      </c>
      <c r="J24" s="6">
        <v>12</v>
      </c>
      <c r="K24" s="15">
        <f>F24/J24</f>
        <v>90.166666666666671</v>
      </c>
      <c r="L24" s="6">
        <v>4</v>
      </c>
      <c r="M24" s="16">
        <f>G24/L24</f>
        <v>481.75</v>
      </c>
      <c r="N24" s="6">
        <v>2</v>
      </c>
      <c r="O24" s="14">
        <f>N24/E24*1</f>
        <v>0.66666666666666663</v>
      </c>
      <c r="P24" s="6">
        <v>0</v>
      </c>
      <c r="Q24" s="6">
        <v>0</v>
      </c>
      <c r="R24" s="16">
        <v>0</v>
      </c>
      <c r="S24" s="14">
        <f>(R24/J24)*1</f>
        <v>0</v>
      </c>
      <c r="T24" s="13">
        <v>5</v>
      </c>
      <c r="U24" s="13">
        <v>5</v>
      </c>
      <c r="V24" s="13">
        <v>3</v>
      </c>
      <c r="W24" s="13">
        <v>1</v>
      </c>
      <c r="X24" s="17">
        <v>2</v>
      </c>
      <c r="Y24" s="11" t="s">
        <v>25</v>
      </c>
    </row>
    <row r="25" spans="1:25">
      <c r="A25" s="11"/>
      <c r="B25" s="13">
        <v>1</v>
      </c>
      <c r="C25" s="6">
        <v>1</v>
      </c>
      <c r="D25" s="14">
        <f>C25/B25*(1)</f>
        <v>1</v>
      </c>
      <c r="E25" s="63">
        <v>4</v>
      </c>
      <c r="F25" s="6">
        <v>1325</v>
      </c>
      <c r="G25" s="6">
        <v>2217</v>
      </c>
      <c r="H25" s="15">
        <f t="shared" si="17"/>
        <v>65.205882352941174</v>
      </c>
      <c r="I25" s="15">
        <f t="shared" si="6"/>
        <v>3.5859269282814616</v>
      </c>
      <c r="J25" s="6">
        <v>34</v>
      </c>
      <c r="K25" s="15">
        <f>F25/J25</f>
        <v>38.970588235294116</v>
      </c>
      <c r="L25" s="6">
        <v>4</v>
      </c>
      <c r="M25" s="16">
        <f>G25/L25</f>
        <v>554.25</v>
      </c>
      <c r="N25" s="6">
        <v>3</v>
      </c>
      <c r="O25" s="14">
        <f>N25/E25*1</f>
        <v>0.75</v>
      </c>
      <c r="P25" s="6">
        <v>0</v>
      </c>
      <c r="Q25" s="6">
        <v>0</v>
      </c>
      <c r="R25" s="16">
        <v>5</v>
      </c>
      <c r="S25" s="14">
        <f t="shared" ref="S25" si="25">(R25/J25)*1</f>
        <v>0.14705882352941177</v>
      </c>
      <c r="T25" s="13">
        <v>5</v>
      </c>
      <c r="U25" s="13">
        <v>10</v>
      </c>
      <c r="V25" s="13">
        <v>2</v>
      </c>
      <c r="W25" s="13">
        <v>0</v>
      </c>
      <c r="X25" s="17">
        <v>1</v>
      </c>
      <c r="Y25" s="11"/>
    </row>
    <row r="26" spans="1:25" ht="17.5">
      <c r="A26" s="38">
        <v>2</v>
      </c>
      <c r="B26" s="65">
        <f>SUM(B24:B25)</f>
        <v>2</v>
      </c>
      <c r="C26" s="65">
        <f>SUM(C24:C25)</f>
        <v>1</v>
      </c>
      <c r="D26" s="66">
        <f t="shared" ref="D26:S26" si="26">SUM(D24:D25)</f>
        <v>1</v>
      </c>
      <c r="E26" s="65">
        <f>SUM(E24:E25)</f>
        <v>7</v>
      </c>
      <c r="F26" s="65">
        <f>SUM(F24:F25)</f>
        <v>2407</v>
      </c>
      <c r="G26" s="65">
        <f>SUM(G24:G25)</f>
        <v>4144</v>
      </c>
      <c r="H26" s="67">
        <f t="shared" si="17"/>
        <v>90.086956521739125</v>
      </c>
      <c r="I26" s="67">
        <f t="shared" si="6"/>
        <v>3.4850386100386102</v>
      </c>
      <c r="J26" s="65">
        <f>SUM(J24:J25)</f>
        <v>46</v>
      </c>
      <c r="K26" s="67">
        <f t="shared" si="26"/>
        <v>129.13725490196077</v>
      </c>
      <c r="L26" s="65">
        <f>SUM(L24:L25)</f>
        <v>8</v>
      </c>
      <c r="M26" s="68">
        <f t="shared" si="26"/>
        <v>1036</v>
      </c>
      <c r="N26" s="65">
        <f>SUM(N24:N25)</f>
        <v>5</v>
      </c>
      <c r="O26" s="66">
        <f>SUM(O24:O25)</f>
        <v>1.4166666666666665</v>
      </c>
      <c r="P26" s="65">
        <f>SUM(P24:P25)</f>
        <v>0</v>
      </c>
      <c r="Q26" s="65">
        <f>SUM(Q24:Q25)</f>
        <v>0</v>
      </c>
      <c r="R26" s="68">
        <f>SUM(R24:R25)</f>
        <v>5</v>
      </c>
      <c r="S26" s="66">
        <f t="shared" si="26"/>
        <v>0.14705882352941177</v>
      </c>
      <c r="T26" s="65">
        <f>SUM(T24:T25)</f>
        <v>10</v>
      </c>
      <c r="U26" s="65">
        <f>SUM(U24:U25)</f>
        <v>15</v>
      </c>
      <c r="V26" s="65">
        <f>SUM(V24:V25)</f>
        <v>5</v>
      </c>
      <c r="W26" s="69">
        <f>SUM(W24:W25)</f>
        <v>1</v>
      </c>
      <c r="X26" s="70">
        <f>SUM(X24:X25)</f>
        <v>3</v>
      </c>
      <c r="Y26" s="10"/>
    </row>
    <row r="27" spans="1:25" ht="17.5">
      <c r="A27" s="38"/>
      <c r="B27" s="22"/>
      <c r="C27" s="22"/>
      <c r="D27" s="23"/>
      <c r="E27" s="22"/>
      <c r="F27" s="22"/>
      <c r="G27" s="22"/>
      <c r="H27" s="15"/>
      <c r="I27" s="15"/>
      <c r="J27" s="22"/>
      <c r="K27" s="24"/>
      <c r="L27" s="22"/>
      <c r="M27" s="25"/>
      <c r="N27" s="22"/>
      <c r="O27" s="23"/>
      <c r="P27" s="22"/>
      <c r="Q27" s="22"/>
      <c r="R27" s="25"/>
      <c r="S27" s="23"/>
      <c r="T27" s="22"/>
      <c r="U27" s="22"/>
      <c r="V27" s="22"/>
      <c r="W27" s="20"/>
      <c r="X27" s="21"/>
      <c r="Y27" s="10"/>
    </row>
    <row r="28" spans="1:25">
      <c r="A28" s="10" t="s">
        <v>26</v>
      </c>
      <c r="B28" s="65">
        <v>1</v>
      </c>
      <c r="C28" s="65"/>
      <c r="D28" s="66">
        <f>C28/B28*(1)</f>
        <v>0</v>
      </c>
      <c r="E28" s="71">
        <v>1</v>
      </c>
      <c r="F28" s="65">
        <v>446</v>
      </c>
      <c r="G28" s="65">
        <v>594</v>
      </c>
      <c r="H28" s="67">
        <f t="shared" si="17"/>
        <v>99</v>
      </c>
      <c r="I28" s="67">
        <f t="shared" si="6"/>
        <v>4.5050505050505052</v>
      </c>
      <c r="J28" s="65">
        <v>6</v>
      </c>
      <c r="K28" s="67">
        <f t="shared" ref="K28:K43" si="27">F28/J28</f>
        <v>74.333333333333329</v>
      </c>
      <c r="L28" s="65">
        <v>2</v>
      </c>
      <c r="M28" s="68">
        <f t="shared" ref="M28:M43" si="28">G28/L28</f>
        <v>297</v>
      </c>
      <c r="N28" s="65">
        <v>1</v>
      </c>
      <c r="O28" s="66">
        <f t="shared" ref="O28:O43" si="29">N28/E28*1</f>
        <v>1</v>
      </c>
      <c r="P28" s="65">
        <v>0</v>
      </c>
      <c r="Q28" s="65"/>
      <c r="R28" s="68">
        <v>2</v>
      </c>
      <c r="S28" s="66">
        <f t="shared" ref="S28:S43" si="30">(R28/J28)*1</f>
        <v>0.33333333333333331</v>
      </c>
      <c r="T28" s="65"/>
      <c r="U28" s="65">
        <v>1</v>
      </c>
      <c r="V28" s="65">
        <v>1</v>
      </c>
      <c r="W28" s="65">
        <v>1</v>
      </c>
      <c r="X28" s="72">
        <v>1</v>
      </c>
      <c r="Y28" s="10" t="s">
        <v>26</v>
      </c>
    </row>
    <row r="29" spans="1:25" ht="18.5">
      <c r="A29" s="37">
        <v>1</v>
      </c>
      <c r="B29" s="13"/>
      <c r="C29" s="6"/>
      <c r="D29" s="14" t="e">
        <f>C29/#REF!*(1)</f>
        <v>#REF!</v>
      </c>
      <c r="E29" s="6"/>
      <c r="F29" s="6"/>
      <c r="G29" s="6"/>
      <c r="H29" s="15" t="e">
        <f t="shared" si="17"/>
        <v>#DIV/0!</v>
      </c>
      <c r="I29" s="15" t="e">
        <f t="shared" si="6"/>
        <v>#DIV/0!</v>
      </c>
      <c r="J29" s="6"/>
      <c r="K29" s="15" t="e">
        <f t="shared" si="27"/>
        <v>#DIV/0!</v>
      </c>
      <c r="L29" s="6"/>
      <c r="M29" s="16" t="e">
        <f t="shared" si="28"/>
        <v>#DIV/0!</v>
      </c>
      <c r="N29" s="6"/>
      <c r="O29" s="14" t="e">
        <f t="shared" si="29"/>
        <v>#DIV/0!</v>
      </c>
      <c r="P29" s="6"/>
      <c r="Q29" s="6"/>
      <c r="R29" s="16"/>
      <c r="S29" s="14" t="e">
        <f t="shared" si="30"/>
        <v>#DIV/0!</v>
      </c>
      <c r="T29" s="13"/>
      <c r="U29" s="13"/>
      <c r="V29" s="13"/>
      <c r="W29" s="13"/>
      <c r="X29" s="13"/>
      <c r="Y29" s="11"/>
    </row>
    <row r="30" spans="1:25">
      <c r="A30" s="11" t="s">
        <v>21</v>
      </c>
      <c r="B30" s="13">
        <v>1</v>
      </c>
      <c r="C30" s="6"/>
      <c r="D30" s="14">
        <f t="shared" ref="D30:D39" si="31">C30/B30*(1)</f>
        <v>0</v>
      </c>
      <c r="E30" s="63">
        <v>4</v>
      </c>
      <c r="F30" s="6">
        <v>1154</v>
      </c>
      <c r="G30" s="6">
        <v>2222</v>
      </c>
      <c r="H30" s="15">
        <f t="shared" si="17"/>
        <v>56.974358974358971</v>
      </c>
      <c r="I30" s="15">
        <f t="shared" si="6"/>
        <v>3.1161116111611165</v>
      </c>
      <c r="J30" s="6">
        <v>39</v>
      </c>
      <c r="K30" s="15">
        <f t="shared" si="27"/>
        <v>29.589743589743591</v>
      </c>
      <c r="L30" s="6">
        <v>2</v>
      </c>
      <c r="M30" s="16">
        <f t="shared" si="28"/>
        <v>1111</v>
      </c>
      <c r="N30" s="6">
        <v>2</v>
      </c>
      <c r="O30" s="14">
        <f t="shared" si="29"/>
        <v>0.5</v>
      </c>
      <c r="P30" s="6">
        <v>0</v>
      </c>
      <c r="Q30" s="6">
        <v>2</v>
      </c>
      <c r="R30" s="16">
        <v>4</v>
      </c>
      <c r="S30" s="14">
        <f t="shared" si="30"/>
        <v>0.10256410256410256</v>
      </c>
      <c r="T30" s="13">
        <v>5</v>
      </c>
      <c r="U30" s="13">
        <v>7</v>
      </c>
      <c r="V30" s="13">
        <v>2</v>
      </c>
      <c r="W30" s="13">
        <v>0</v>
      </c>
      <c r="X30" s="13">
        <v>0</v>
      </c>
      <c r="Y30" s="11" t="s">
        <v>21</v>
      </c>
    </row>
    <row r="31" spans="1:25">
      <c r="A31" s="11"/>
      <c r="B31" s="13">
        <v>1</v>
      </c>
      <c r="C31" s="6">
        <v>1</v>
      </c>
      <c r="D31" s="14">
        <f t="shared" ref="D31" si="32">C31/B31*(1)</f>
        <v>1</v>
      </c>
      <c r="E31" s="63">
        <v>4</v>
      </c>
      <c r="F31" s="6">
        <v>963</v>
      </c>
      <c r="G31" s="6">
        <v>1538</v>
      </c>
      <c r="H31" s="15">
        <f t="shared" ref="H31" si="33">G31/J31</f>
        <v>46.606060606060609</v>
      </c>
      <c r="I31" s="15">
        <f t="shared" ref="I31" si="34">F31/(G31/6)</f>
        <v>3.7568270481144346</v>
      </c>
      <c r="J31" s="6">
        <v>33</v>
      </c>
      <c r="K31" s="15">
        <f t="shared" ref="K31" si="35">F31/J31</f>
        <v>29.181818181818183</v>
      </c>
      <c r="L31" s="6">
        <v>1</v>
      </c>
      <c r="M31" s="16">
        <f t="shared" ref="M31" si="36">G31/L31</f>
        <v>1538</v>
      </c>
      <c r="N31" s="6">
        <v>1</v>
      </c>
      <c r="O31" s="14">
        <f t="shared" ref="O31" si="37">N31/E31*1</f>
        <v>0.25</v>
      </c>
      <c r="P31" s="6">
        <v>0</v>
      </c>
      <c r="Q31" s="6">
        <v>1</v>
      </c>
      <c r="R31" s="16">
        <v>9</v>
      </c>
      <c r="S31" s="14">
        <f t="shared" ref="S31" si="38">(R31/J31)*1</f>
        <v>0.27272727272727271</v>
      </c>
      <c r="T31" s="13">
        <v>4</v>
      </c>
      <c r="U31" s="13">
        <v>6</v>
      </c>
      <c r="V31" s="13">
        <v>0</v>
      </c>
      <c r="W31" s="18">
        <v>0</v>
      </c>
      <c r="X31" s="19">
        <v>1</v>
      </c>
      <c r="Y31" s="11"/>
    </row>
    <row r="32" spans="1:25" ht="18.5">
      <c r="A32" s="37">
        <v>2</v>
      </c>
      <c r="B32" s="65">
        <f>SUM(B30:B31)</f>
        <v>2</v>
      </c>
      <c r="C32" s="65">
        <f>SUM(C30:C31)</f>
        <v>1</v>
      </c>
      <c r="D32" s="66">
        <f t="shared" si="31"/>
        <v>0.5</v>
      </c>
      <c r="E32" s="65">
        <f>SUM(E30:E31)</f>
        <v>8</v>
      </c>
      <c r="F32" s="65">
        <f>SUM(F30:F31)</f>
        <v>2117</v>
      </c>
      <c r="G32" s="65">
        <f>SUM(G30:G31)</f>
        <v>3760</v>
      </c>
      <c r="H32" s="67">
        <f t="shared" si="17"/>
        <v>52.222222222222221</v>
      </c>
      <c r="I32" s="67">
        <f t="shared" si="6"/>
        <v>3.3781914893617024</v>
      </c>
      <c r="J32" s="65">
        <f>SUM(J30:J31)</f>
        <v>72</v>
      </c>
      <c r="K32" s="67">
        <f t="shared" si="27"/>
        <v>29.402777777777779</v>
      </c>
      <c r="L32" s="65">
        <f>SUM(L30:L31)</f>
        <v>3</v>
      </c>
      <c r="M32" s="68">
        <f t="shared" si="28"/>
        <v>1253.3333333333333</v>
      </c>
      <c r="N32" s="65">
        <f>SUM(N30:N31)</f>
        <v>3</v>
      </c>
      <c r="O32" s="66">
        <f t="shared" si="29"/>
        <v>0.375</v>
      </c>
      <c r="P32" s="65">
        <f>SUM(P30:P31)</f>
        <v>0</v>
      </c>
      <c r="Q32" s="65">
        <f>SUM(Q30:Q31)</f>
        <v>3</v>
      </c>
      <c r="R32" s="68">
        <f>SUM(R30:R31)</f>
        <v>13</v>
      </c>
      <c r="S32" s="66">
        <f t="shared" si="30"/>
        <v>0.18055555555555555</v>
      </c>
      <c r="T32" s="65">
        <f>SUM(T30:T31)</f>
        <v>9</v>
      </c>
      <c r="U32" s="65">
        <f>SUM(U30:U31)</f>
        <v>13</v>
      </c>
      <c r="V32" s="65">
        <f>SUM(V30:V31)</f>
        <v>2</v>
      </c>
      <c r="W32" s="69">
        <f>SUM(W30:W31)</f>
        <v>0</v>
      </c>
      <c r="X32" s="70">
        <f>SUM(X30:X31)</f>
        <v>1</v>
      </c>
      <c r="Y32" s="11"/>
    </row>
    <row r="33" spans="1:25" ht="18.5">
      <c r="A33" s="37"/>
      <c r="B33" s="13"/>
      <c r="C33" s="6"/>
      <c r="D33" s="14"/>
      <c r="E33" s="6"/>
      <c r="F33" s="6"/>
      <c r="G33" s="6"/>
      <c r="H33" s="15"/>
      <c r="I33" s="15"/>
      <c r="J33" s="6"/>
      <c r="K33" s="15"/>
      <c r="L33" s="6"/>
      <c r="M33" s="16"/>
      <c r="N33" s="6"/>
      <c r="O33" s="14"/>
      <c r="P33" s="6"/>
      <c r="Q33" s="6"/>
      <c r="R33" s="16"/>
      <c r="S33" s="14"/>
      <c r="T33" s="13"/>
      <c r="U33" s="13"/>
      <c r="V33" s="13"/>
      <c r="W33" s="20"/>
      <c r="X33" s="21"/>
      <c r="Y33" s="11"/>
    </row>
    <row r="34" spans="1:25">
      <c r="A34" s="11" t="s">
        <v>27</v>
      </c>
      <c r="B34" s="65">
        <v>1</v>
      </c>
      <c r="C34" s="65">
        <v>0</v>
      </c>
      <c r="D34" s="66">
        <f t="shared" si="31"/>
        <v>0</v>
      </c>
      <c r="E34" s="71">
        <v>4</v>
      </c>
      <c r="F34" s="65">
        <v>1050</v>
      </c>
      <c r="G34" s="65">
        <v>2216</v>
      </c>
      <c r="H34" s="67">
        <f t="shared" si="17"/>
        <v>69.25</v>
      </c>
      <c r="I34" s="67">
        <f t="shared" si="6"/>
        <v>2.8429602888086642</v>
      </c>
      <c r="J34" s="65">
        <v>32</v>
      </c>
      <c r="K34" s="67">
        <f t="shared" si="27"/>
        <v>32.8125</v>
      </c>
      <c r="L34" s="65">
        <v>2</v>
      </c>
      <c r="M34" s="68">
        <f t="shared" si="28"/>
        <v>1108</v>
      </c>
      <c r="N34" s="65">
        <v>1</v>
      </c>
      <c r="O34" s="66">
        <f t="shared" si="29"/>
        <v>0.25</v>
      </c>
      <c r="P34" s="65">
        <v>0</v>
      </c>
      <c r="Q34" s="65">
        <v>0</v>
      </c>
      <c r="R34" s="68">
        <v>5</v>
      </c>
      <c r="S34" s="66">
        <f t="shared" si="30"/>
        <v>0.15625</v>
      </c>
      <c r="T34" s="65">
        <v>4</v>
      </c>
      <c r="U34" s="65">
        <v>5</v>
      </c>
      <c r="V34" s="65">
        <v>2</v>
      </c>
      <c r="W34" s="65">
        <v>0</v>
      </c>
      <c r="X34" s="72">
        <v>1</v>
      </c>
      <c r="Y34" s="11" t="s">
        <v>27</v>
      </c>
    </row>
    <row r="35" spans="1:25" ht="18.5">
      <c r="A35" s="37">
        <v>1</v>
      </c>
      <c r="B35" s="13"/>
      <c r="C35" s="6"/>
      <c r="D35" s="14" t="e">
        <f t="shared" si="31"/>
        <v>#DIV/0!</v>
      </c>
      <c r="E35" s="6"/>
      <c r="F35" s="6"/>
      <c r="G35" s="6"/>
      <c r="H35" s="15" t="e">
        <f t="shared" si="17"/>
        <v>#DIV/0!</v>
      </c>
      <c r="I35" s="15" t="e">
        <f t="shared" si="6"/>
        <v>#DIV/0!</v>
      </c>
      <c r="J35" s="6"/>
      <c r="K35" s="15" t="e">
        <f t="shared" si="27"/>
        <v>#DIV/0!</v>
      </c>
      <c r="L35" s="6"/>
      <c r="M35" s="16" t="e">
        <f t="shared" si="28"/>
        <v>#DIV/0!</v>
      </c>
      <c r="N35" s="6"/>
      <c r="O35" s="14" t="e">
        <f t="shared" si="29"/>
        <v>#DIV/0!</v>
      </c>
      <c r="P35" s="6"/>
      <c r="Q35" s="6"/>
      <c r="R35" s="16"/>
      <c r="S35" s="14" t="e">
        <f t="shared" si="30"/>
        <v>#DIV/0!</v>
      </c>
      <c r="T35" s="13"/>
      <c r="U35" s="13"/>
      <c r="V35" s="13"/>
      <c r="W35" s="18"/>
      <c r="X35" s="19"/>
      <c r="Y35" s="11"/>
    </row>
    <row r="36" spans="1:25">
      <c r="A36" s="10" t="s">
        <v>43</v>
      </c>
      <c r="B36" s="65">
        <v>1</v>
      </c>
      <c r="C36" s="65">
        <v>0</v>
      </c>
      <c r="D36" s="66">
        <f t="shared" si="31"/>
        <v>0</v>
      </c>
      <c r="E36" s="71">
        <v>2</v>
      </c>
      <c r="F36" s="65">
        <v>400</v>
      </c>
      <c r="G36" s="65">
        <v>910</v>
      </c>
      <c r="H36" s="67">
        <f t="shared" si="17"/>
        <v>50.555555555555557</v>
      </c>
      <c r="I36" s="67">
        <f t="shared" si="6"/>
        <v>2.6373626373626373</v>
      </c>
      <c r="J36" s="65">
        <v>18</v>
      </c>
      <c r="K36" s="67">
        <f t="shared" si="27"/>
        <v>22.222222222222221</v>
      </c>
      <c r="L36" s="65">
        <v>1</v>
      </c>
      <c r="M36" s="68">
        <f t="shared" si="28"/>
        <v>910</v>
      </c>
      <c r="N36" s="65">
        <v>1</v>
      </c>
      <c r="O36" s="66">
        <f t="shared" si="29"/>
        <v>0.5</v>
      </c>
      <c r="P36" s="65">
        <v>1</v>
      </c>
      <c r="Q36" s="65">
        <v>0</v>
      </c>
      <c r="R36" s="68">
        <v>3</v>
      </c>
      <c r="S36" s="66">
        <f t="shared" si="30"/>
        <v>0.16666666666666666</v>
      </c>
      <c r="T36" s="65">
        <v>1</v>
      </c>
      <c r="U36" s="65">
        <v>1</v>
      </c>
      <c r="V36" s="65">
        <v>1</v>
      </c>
      <c r="W36" s="65">
        <v>0</v>
      </c>
      <c r="X36" s="65">
        <v>1</v>
      </c>
      <c r="Y36" s="10" t="s">
        <v>28</v>
      </c>
    </row>
    <row r="37" spans="1:25" ht="17.5">
      <c r="A37" s="38">
        <v>1</v>
      </c>
      <c r="B37" s="13"/>
      <c r="C37" s="6"/>
      <c r="D37" s="14" t="e">
        <f t="shared" si="31"/>
        <v>#DIV/0!</v>
      </c>
      <c r="E37" s="6"/>
      <c r="F37" s="6"/>
      <c r="G37" s="6"/>
      <c r="H37" s="15" t="e">
        <f t="shared" si="17"/>
        <v>#DIV/0!</v>
      </c>
      <c r="I37" s="15" t="e">
        <f t="shared" si="6"/>
        <v>#DIV/0!</v>
      </c>
      <c r="J37" s="6"/>
      <c r="K37" s="15" t="e">
        <f t="shared" si="27"/>
        <v>#DIV/0!</v>
      </c>
      <c r="L37" s="6"/>
      <c r="M37" s="16" t="e">
        <f t="shared" si="28"/>
        <v>#DIV/0!</v>
      </c>
      <c r="N37" s="6"/>
      <c r="O37" s="14" t="e">
        <f t="shared" si="29"/>
        <v>#DIV/0!</v>
      </c>
      <c r="P37" s="6"/>
      <c r="Q37" s="6"/>
      <c r="R37" s="16"/>
      <c r="S37" s="14" t="e">
        <f t="shared" si="30"/>
        <v>#DIV/0!</v>
      </c>
      <c r="T37" s="13"/>
      <c r="U37" s="13"/>
      <c r="V37" s="13"/>
      <c r="W37" s="20"/>
      <c r="X37" s="21"/>
      <c r="Y37" s="10"/>
    </row>
    <row r="38" spans="1:25">
      <c r="A38" s="10" t="s">
        <v>38</v>
      </c>
      <c r="B38" s="65">
        <v>1</v>
      </c>
      <c r="C38" s="65">
        <v>1</v>
      </c>
      <c r="D38" s="66">
        <f t="shared" si="31"/>
        <v>1</v>
      </c>
      <c r="E38" s="71">
        <v>4</v>
      </c>
      <c r="F38" s="65">
        <v>1280</v>
      </c>
      <c r="G38" s="65">
        <v>2034</v>
      </c>
      <c r="H38" s="67">
        <f t="shared" si="17"/>
        <v>54.972972972972975</v>
      </c>
      <c r="I38" s="67">
        <f t="shared" si="6"/>
        <v>3.775811209439528</v>
      </c>
      <c r="J38" s="65">
        <v>37</v>
      </c>
      <c r="K38" s="67">
        <f t="shared" si="27"/>
        <v>34.594594594594597</v>
      </c>
      <c r="L38" s="65">
        <v>2</v>
      </c>
      <c r="M38" s="68">
        <f t="shared" si="28"/>
        <v>1017</v>
      </c>
      <c r="N38" s="65">
        <v>2</v>
      </c>
      <c r="O38" s="66">
        <f t="shared" si="29"/>
        <v>0.5</v>
      </c>
      <c r="P38" s="65">
        <v>0</v>
      </c>
      <c r="Q38" s="65">
        <v>3</v>
      </c>
      <c r="R38" s="68">
        <v>3</v>
      </c>
      <c r="S38" s="66">
        <f t="shared" si="30"/>
        <v>8.1081081081081086E-2</v>
      </c>
      <c r="T38" s="65">
        <v>4</v>
      </c>
      <c r="U38" s="65">
        <v>6</v>
      </c>
      <c r="V38" s="65">
        <v>3</v>
      </c>
      <c r="W38" s="65">
        <v>1</v>
      </c>
      <c r="X38" s="65">
        <v>1</v>
      </c>
      <c r="Y38" s="10" t="s">
        <v>38</v>
      </c>
    </row>
    <row r="39" spans="1:25" ht="17.5">
      <c r="A39" s="38">
        <v>1</v>
      </c>
      <c r="B39" s="13"/>
      <c r="C39" s="13"/>
      <c r="D39" s="14" t="e">
        <f t="shared" si="31"/>
        <v>#DIV/0!</v>
      </c>
      <c r="E39" s="13"/>
      <c r="F39" s="13"/>
      <c r="G39" s="13"/>
      <c r="H39" s="15" t="e">
        <f t="shared" si="17"/>
        <v>#DIV/0!</v>
      </c>
      <c r="I39" s="15" t="e">
        <f t="shared" si="6"/>
        <v>#DIV/0!</v>
      </c>
      <c r="J39" s="6"/>
      <c r="K39" s="15" t="e">
        <f t="shared" si="27"/>
        <v>#DIV/0!</v>
      </c>
      <c r="L39" s="6"/>
      <c r="M39" s="16" t="e">
        <f t="shared" si="28"/>
        <v>#DIV/0!</v>
      </c>
      <c r="N39" s="6"/>
      <c r="O39" s="14" t="e">
        <f t="shared" si="29"/>
        <v>#DIV/0!</v>
      </c>
      <c r="P39" s="6"/>
      <c r="Q39" s="6"/>
      <c r="R39" s="16"/>
      <c r="S39" s="14" t="e">
        <f t="shared" si="30"/>
        <v>#DIV/0!</v>
      </c>
      <c r="T39" s="13"/>
      <c r="U39" s="13"/>
      <c r="V39" s="13"/>
      <c r="W39" s="13"/>
      <c r="X39" s="17"/>
      <c r="Y39" s="10"/>
    </row>
    <row r="40" spans="1:25">
      <c r="A40" s="10"/>
      <c r="B40" s="13"/>
      <c r="C40" s="13"/>
      <c r="D40" s="14" t="e">
        <f t="shared" ref="D40" si="39">C40/B40*(1)</f>
        <v>#DIV/0!</v>
      </c>
      <c r="E40" s="13"/>
      <c r="F40" s="13"/>
      <c r="G40" s="13"/>
      <c r="H40" s="15" t="e">
        <f t="shared" si="17"/>
        <v>#DIV/0!</v>
      </c>
      <c r="I40" s="15" t="e">
        <f t="shared" si="6"/>
        <v>#DIV/0!</v>
      </c>
      <c r="J40" s="6"/>
      <c r="K40" s="15" t="e">
        <f t="shared" si="27"/>
        <v>#DIV/0!</v>
      </c>
      <c r="L40" s="6"/>
      <c r="M40" s="16" t="e">
        <f t="shared" si="28"/>
        <v>#DIV/0!</v>
      </c>
      <c r="N40" s="6"/>
      <c r="O40" s="14" t="e">
        <f t="shared" si="29"/>
        <v>#DIV/0!</v>
      </c>
      <c r="P40" s="6"/>
      <c r="Q40" s="6"/>
      <c r="R40" s="16"/>
      <c r="S40" s="14" t="e">
        <f t="shared" ref="S40" si="40">(R40/J40)*1</f>
        <v>#DIV/0!</v>
      </c>
      <c r="T40" s="13"/>
      <c r="U40" s="13"/>
      <c r="V40" s="13"/>
      <c r="W40" s="13"/>
      <c r="X40" s="17"/>
      <c r="Y40" s="10"/>
    </row>
    <row r="41" spans="1:25">
      <c r="A41" s="10" t="s">
        <v>29</v>
      </c>
      <c r="B41" s="13">
        <v>1</v>
      </c>
      <c r="C41" s="6">
        <v>0</v>
      </c>
      <c r="D41" s="14">
        <f>C41/B41*(1)</f>
        <v>0</v>
      </c>
      <c r="E41" s="63">
        <v>4</v>
      </c>
      <c r="F41" s="6">
        <v>1097</v>
      </c>
      <c r="G41" s="6">
        <v>2056</v>
      </c>
      <c r="H41" s="15">
        <f t="shared" si="17"/>
        <v>60.470588235294116</v>
      </c>
      <c r="I41" s="15">
        <f t="shared" si="6"/>
        <v>3.2013618677042799</v>
      </c>
      <c r="J41" s="6">
        <v>34</v>
      </c>
      <c r="K41" s="15">
        <f t="shared" si="27"/>
        <v>32.264705882352942</v>
      </c>
      <c r="L41" s="6">
        <v>2</v>
      </c>
      <c r="M41" s="16">
        <f t="shared" si="28"/>
        <v>1028</v>
      </c>
      <c r="N41" s="6">
        <v>1</v>
      </c>
      <c r="O41" s="14">
        <f t="shared" si="29"/>
        <v>0.25</v>
      </c>
      <c r="P41" s="6">
        <v>0</v>
      </c>
      <c r="Q41" s="6">
        <v>0</v>
      </c>
      <c r="R41" s="16">
        <v>11</v>
      </c>
      <c r="S41" s="14">
        <f t="shared" si="30"/>
        <v>0.3235294117647059</v>
      </c>
      <c r="T41" s="13">
        <v>4</v>
      </c>
      <c r="U41" s="13">
        <v>3</v>
      </c>
      <c r="V41" s="13">
        <v>3</v>
      </c>
      <c r="W41" s="13">
        <v>1</v>
      </c>
      <c r="X41" s="17">
        <v>2</v>
      </c>
      <c r="Y41" s="10" t="s">
        <v>29</v>
      </c>
    </row>
    <row r="42" spans="1:25">
      <c r="A42" s="10"/>
      <c r="B42" s="13">
        <v>1</v>
      </c>
      <c r="C42" s="6">
        <v>0</v>
      </c>
      <c r="D42" s="14">
        <f>C42/B42*(1)</f>
        <v>0</v>
      </c>
      <c r="E42" s="63">
        <v>2</v>
      </c>
      <c r="F42" s="6">
        <v>558</v>
      </c>
      <c r="G42" s="6">
        <v>914</v>
      </c>
      <c r="H42" s="15">
        <f t="shared" si="17"/>
        <v>53.764705882352942</v>
      </c>
      <c r="I42" s="15">
        <f t="shared" si="6"/>
        <v>3.6630196936542667</v>
      </c>
      <c r="J42" s="6">
        <v>17</v>
      </c>
      <c r="K42" s="15">
        <f t="shared" si="27"/>
        <v>32.823529411764703</v>
      </c>
      <c r="L42" s="6">
        <v>1</v>
      </c>
      <c r="M42" s="16">
        <f t="shared" si="28"/>
        <v>914</v>
      </c>
      <c r="N42" s="6">
        <v>1</v>
      </c>
      <c r="O42" s="14">
        <f t="shared" si="29"/>
        <v>0.5</v>
      </c>
      <c r="P42" s="6">
        <v>0</v>
      </c>
      <c r="Q42" s="6">
        <v>1</v>
      </c>
      <c r="R42" s="16">
        <v>5</v>
      </c>
      <c r="S42" s="14">
        <f t="shared" si="30"/>
        <v>0.29411764705882354</v>
      </c>
      <c r="T42" s="13">
        <v>1</v>
      </c>
      <c r="U42" s="13">
        <v>6</v>
      </c>
      <c r="V42" s="13">
        <v>0</v>
      </c>
      <c r="W42" s="13">
        <v>0</v>
      </c>
      <c r="X42" s="17">
        <v>1</v>
      </c>
      <c r="Y42" s="10"/>
    </row>
    <row r="43" spans="1:25">
      <c r="A43" s="10"/>
      <c r="B43" s="13">
        <v>1</v>
      </c>
      <c r="C43" s="6">
        <v>1</v>
      </c>
      <c r="D43" s="14">
        <f>C43/B43*(1)</f>
        <v>1</v>
      </c>
      <c r="E43" s="63">
        <v>4</v>
      </c>
      <c r="F43" s="6">
        <v>976</v>
      </c>
      <c r="G43" s="6">
        <v>1517</v>
      </c>
      <c r="H43" s="15">
        <f t="shared" si="17"/>
        <v>47.40625</v>
      </c>
      <c r="I43" s="15">
        <f t="shared" si="6"/>
        <v>3.8602504943968357</v>
      </c>
      <c r="J43" s="6">
        <v>32</v>
      </c>
      <c r="K43" s="15">
        <f t="shared" si="27"/>
        <v>30.5</v>
      </c>
      <c r="L43" s="6">
        <v>2</v>
      </c>
      <c r="M43" s="16">
        <f t="shared" si="28"/>
        <v>758.5</v>
      </c>
      <c r="N43" s="6">
        <v>1</v>
      </c>
      <c r="O43" s="14">
        <f t="shared" si="29"/>
        <v>0.25</v>
      </c>
      <c r="P43" s="6">
        <v>0</v>
      </c>
      <c r="Q43" s="6">
        <v>1</v>
      </c>
      <c r="R43" s="16">
        <v>5</v>
      </c>
      <c r="S43" s="14">
        <f t="shared" si="30"/>
        <v>0.15625</v>
      </c>
      <c r="T43" s="13">
        <v>3</v>
      </c>
      <c r="U43" s="13">
        <v>6</v>
      </c>
      <c r="V43" s="13">
        <v>1</v>
      </c>
      <c r="W43" s="13">
        <v>0</v>
      </c>
      <c r="X43" s="17">
        <v>0</v>
      </c>
      <c r="Y43" s="10"/>
    </row>
    <row r="44" spans="1:25" ht="15.5">
      <c r="A44" s="36">
        <v>4</v>
      </c>
      <c r="B44" s="13">
        <v>1</v>
      </c>
      <c r="C44" s="6">
        <v>1</v>
      </c>
      <c r="D44" s="14">
        <f t="shared" ref="D44:S44" si="41">SUM(D41:D43)</f>
        <v>1</v>
      </c>
      <c r="E44" s="63">
        <v>4</v>
      </c>
      <c r="F44" s="6">
        <v>1246</v>
      </c>
      <c r="G44" s="6">
        <v>2203</v>
      </c>
      <c r="H44" s="15">
        <f t="shared" si="17"/>
        <v>66.757575757575751</v>
      </c>
      <c r="I44" s="15">
        <f t="shared" si="6"/>
        <v>3.3935542442124373</v>
      </c>
      <c r="J44" s="6">
        <v>33</v>
      </c>
      <c r="K44" s="15">
        <f t="shared" si="41"/>
        <v>95.588235294117652</v>
      </c>
      <c r="L44" s="6">
        <v>3</v>
      </c>
      <c r="M44" s="16">
        <f t="shared" si="41"/>
        <v>2700.5</v>
      </c>
      <c r="N44" s="6">
        <v>2</v>
      </c>
      <c r="O44" s="14">
        <f>SUM(O41:O43)</f>
        <v>1</v>
      </c>
      <c r="P44" s="6">
        <v>0</v>
      </c>
      <c r="Q44" s="6">
        <v>1</v>
      </c>
      <c r="R44" s="16">
        <v>2</v>
      </c>
      <c r="S44" s="14">
        <f t="shared" si="41"/>
        <v>0.77389705882352944</v>
      </c>
      <c r="T44" s="13">
        <v>4</v>
      </c>
      <c r="U44" s="13">
        <v>2</v>
      </c>
      <c r="V44" s="13">
        <v>3</v>
      </c>
      <c r="W44" s="18">
        <v>1</v>
      </c>
      <c r="X44" s="19">
        <v>1</v>
      </c>
      <c r="Y44" s="10"/>
    </row>
    <row r="45" spans="1:25">
      <c r="A45" s="10"/>
      <c r="B45" s="65">
        <f>SUM(B41:B44)</f>
        <v>4</v>
      </c>
      <c r="C45" s="65">
        <f>SUM(C41:C44)</f>
        <v>2</v>
      </c>
      <c r="D45" s="66">
        <f>C45/B45*(1)</f>
        <v>0.5</v>
      </c>
      <c r="E45" s="65">
        <f>SUM(E41:E44)</f>
        <v>14</v>
      </c>
      <c r="F45" s="65">
        <f>SUM(F41:F44)</f>
        <v>3877</v>
      </c>
      <c r="G45" s="65">
        <f>SUM(G41:G44)</f>
        <v>6690</v>
      </c>
      <c r="H45" s="67">
        <f t="shared" ref="H45" si="42">G45/J45</f>
        <v>57.672413793103445</v>
      </c>
      <c r="I45" s="67">
        <f t="shared" ref="I45" si="43">F45/(G45/6)</f>
        <v>3.4771300448430491</v>
      </c>
      <c r="J45" s="65">
        <f>SUM(J41:J44)</f>
        <v>116</v>
      </c>
      <c r="K45" s="67">
        <f>F45/J45</f>
        <v>33.422413793103445</v>
      </c>
      <c r="L45" s="65">
        <f>SUM(L41:L44)</f>
        <v>8</v>
      </c>
      <c r="M45" s="68">
        <f>G45/L45</f>
        <v>836.25</v>
      </c>
      <c r="N45" s="65">
        <f>SUM(N41:N44)</f>
        <v>5</v>
      </c>
      <c r="O45" s="66">
        <f>N45/E45*1</f>
        <v>0.35714285714285715</v>
      </c>
      <c r="P45" s="65">
        <f>SUM(P41:P44)</f>
        <v>0</v>
      </c>
      <c r="Q45" s="65">
        <f>SUM(Q41:Q44)</f>
        <v>3</v>
      </c>
      <c r="R45" s="68">
        <f>SUM(R41:R44)</f>
        <v>23</v>
      </c>
      <c r="S45" s="66">
        <f t="shared" ref="S45" si="44">(R45/J45)*1</f>
        <v>0.19827586206896552</v>
      </c>
      <c r="T45" s="65">
        <f>SUM(T41:T44)</f>
        <v>12</v>
      </c>
      <c r="U45" s="65">
        <f>SUM(U41:U44)</f>
        <v>17</v>
      </c>
      <c r="V45" s="65">
        <f>SUM(V41:V44)</f>
        <v>7</v>
      </c>
      <c r="W45" s="69">
        <f>SUM(W41:W44)</f>
        <v>2</v>
      </c>
      <c r="X45" s="70">
        <f>SUM(X41:X44)</f>
        <v>4</v>
      </c>
      <c r="Y45" s="10"/>
    </row>
    <row r="46" spans="1:25">
      <c r="A46" s="10"/>
      <c r="B46" s="13"/>
      <c r="C46" s="6"/>
      <c r="D46" s="14"/>
      <c r="E46" s="6"/>
      <c r="F46" s="6"/>
      <c r="G46" s="6"/>
      <c r="H46" s="15"/>
      <c r="I46" s="15"/>
      <c r="J46" s="6"/>
      <c r="K46" s="15"/>
      <c r="L46" s="6"/>
      <c r="M46" s="16"/>
      <c r="N46" s="6"/>
      <c r="O46" s="14"/>
      <c r="P46" s="6"/>
      <c r="Q46" s="6"/>
      <c r="R46" s="16"/>
      <c r="S46" s="14"/>
      <c r="T46" s="13"/>
      <c r="U46" s="13"/>
      <c r="V46" s="13"/>
      <c r="W46" s="18"/>
      <c r="X46" s="19"/>
      <c r="Y46" s="10"/>
    </row>
    <row r="47" spans="1:25">
      <c r="A47" s="10" t="s">
        <v>30</v>
      </c>
      <c r="B47" s="13">
        <v>1</v>
      </c>
      <c r="C47" s="6">
        <v>1</v>
      </c>
      <c r="D47" s="14">
        <f>C47/B47*(1)</f>
        <v>1</v>
      </c>
      <c r="E47" s="63">
        <v>4</v>
      </c>
      <c r="F47" s="6">
        <v>617</v>
      </c>
      <c r="G47" s="6">
        <v>1174</v>
      </c>
      <c r="H47" s="15">
        <f t="shared" si="17"/>
        <v>29.35</v>
      </c>
      <c r="I47" s="15">
        <f t="shared" si="6"/>
        <v>3.1533219761499152</v>
      </c>
      <c r="J47" s="6">
        <v>40</v>
      </c>
      <c r="K47" s="15">
        <f>F47/J47</f>
        <v>15.425000000000001</v>
      </c>
      <c r="L47" s="6">
        <v>0</v>
      </c>
      <c r="M47" s="16" t="e">
        <f>G47/L47</f>
        <v>#DIV/0!</v>
      </c>
      <c r="N47" s="6">
        <v>0</v>
      </c>
      <c r="O47" s="14">
        <f>N47/E47*1</f>
        <v>0</v>
      </c>
      <c r="P47" s="6">
        <v>0</v>
      </c>
      <c r="Q47" s="6">
        <v>1</v>
      </c>
      <c r="R47" s="16">
        <v>5</v>
      </c>
      <c r="S47" s="14">
        <f>(R47/J47)*1</f>
        <v>0.125</v>
      </c>
      <c r="T47" s="13">
        <v>0</v>
      </c>
      <c r="U47" s="13">
        <v>2</v>
      </c>
      <c r="V47" s="13">
        <v>0</v>
      </c>
      <c r="W47" s="18">
        <v>0</v>
      </c>
      <c r="X47" s="17">
        <v>0</v>
      </c>
      <c r="Y47" s="10" t="s">
        <v>30</v>
      </c>
    </row>
    <row r="48" spans="1:25">
      <c r="A48" s="10"/>
      <c r="B48" s="13">
        <v>1</v>
      </c>
      <c r="C48" s="6">
        <v>0</v>
      </c>
      <c r="D48" s="14">
        <f>C48/B48*(1)</f>
        <v>0</v>
      </c>
      <c r="E48" s="63">
        <v>2</v>
      </c>
      <c r="F48" s="6">
        <v>393</v>
      </c>
      <c r="G48" s="6">
        <v>801</v>
      </c>
      <c r="H48" s="15">
        <f t="shared" si="17"/>
        <v>44.5</v>
      </c>
      <c r="I48" s="15">
        <f t="shared" si="6"/>
        <v>2.9438202247191012</v>
      </c>
      <c r="J48" s="6">
        <v>18</v>
      </c>
      <c r="K48" s="15">
        <f>F48/J48</f>
        <v>21.833333333333332</v>
      </c>
      <c r="L48" s="6">
        <v>0</v>
      </c>
      <c r="M48" s="16" t="e">
        <f>G48/L48</f>
        <v>#DIV/0!</v>
      </c>
      <c r="N48" s="6">
        <v>0</v>
      </c>
      <c r="O48" s="14">
        <f>N48/E48*1</f>
        <v>0</v>
      </c>
      <c r="P48" s="6">
        <v>0</v>
      </c>
      <c r="Q48" s="6">
        <v>2</v>
      </c>
      <c r="R48" s="16">
        <v>5</v>
      </c>
      <c r="S48" s="14">
        <f>(R48/J48)*1</f>
        <v>0.27777777777777779</v>
      </c>
      <c r="T48" s="13">
        <v>2</v>
      </c>
      <c r="U48" s="13">
        <v>2</v>
      </c>
      <c r="V48" s="13">
        <v>0</v>
      </c>
      <c r="W48" s="18">
        <v>0</v>
      </c>
      <c r="X48" s="19">
        <v>1</v>
      </c>
      <c r="Y48" s="10"/>
    </row>
    <row r="49" spans="1:30" ht="17.5">
      <c r="A49" s="38">
        <v>2</v>
      </c>
      <c r="B49" s="65">
        <f>SUM(B47:B48)</f>
        <v>2</v>
      </c>
      <c r="C49" s="65">
        <f>SUM(C47:C48)</f>
        <v>1</v>
      </c>
      <c r="D49" s="66">
        <f>C49/B49*(1)</f>
        <v>0.5</v>
      </c>
      <c r="E49" s="65">
        <f>SUM(E47:E48)</f>
        <v>6</v>
      </c>
      <c r="F49" s="65">
        <f>SUM(F47:F48)</f>
        <v>1010</v>
      </c>
      <c r="G49" s="65">
        <f>SUM(G47:G48)</f>
        <v>1975</v>
      </c>
      <c r="H49" s="67">
        <f t="shared" si="17"/>
        <v>34.051724137931032</v>
      </c>
      <c r="I49" s="67">
        <f t="shared" si="6"/>
        <v>3.0683544303797468</v>
      </c>
      <c r="J49" s="65">
        <f>SUM(J47:J48)</f>
        <v>58</v>
      </c>
      <c r="K49" s="67">
        <f>F49/J49</f>
        <v>17.413793103448278</v>
      </c>
      <c r="L49" s="65">
        <v>0</v>
      </c>
      <c r="M49" s="68" t="e">
        <f>G49/L49</f>
        <v>#DIV/0!</v>
      </c>
      <c r="N49" s="65">
        <v>0</v>
      </c>
      <c r="O49" s="66">
        <f>N49/E49*1</f>
        <v>0</v>
      </c>
      <c r="P49" s="65">
        <f>SUM(P47:P48)</f>
        <v>0</v>
      </c>
      <c r="Q49" s="65">
        <f>SUM(Q47:Q48)</f>
        <v>3</v>
      </c>
      <c r="R49" s="68">
        <f>SUM(R47:R48)</f>
        <v>10</v>
      </c>
      <c r="S49" s="66">
        <f t="shared" ref="S49" si="45">(R49/J49)*1</f>
        <v>0.17241379310344829</v>
      </c>
      <c r="T49" s="65">
        <f>SUM(T47:T48)</f>
        <v>2</v>
      </c>
      <c r="U49" s="65">
        <f>SUM(U47:U48)</f>
        <v>4</v>
      </c>
      <c r="V49" s="65">
        <f>SUM(V47:V48)</f>
        <v>0</v>
      </c>
      <c r="W49" s="65">
        <f>SUM(W47:W48)</f>
        <v>0</v>
      </c>
      <c r="X49" s="72">
        <f>SUM(X47:X48)</f>
        <v>1</v>
      </c>
      <c r="Y49" s="10"/>
    </row>
    <row r="50" spans="1:30" ht="17.5">
      <c r="A50" s="38"/>
      <c r="B50" s="13"/>
      <c r="C50" s="6"/>
      <c r="D50" s="14"/>
      <c r="E50" s="6"/>
      <c r="F50" s="6"/>
      <c r="G50" s="6"/>
      <c r="H50" s="15"/>
      <c r="I50" s="15"/>
      <c r="J50" s="6"/>
      <c r="K50" s="15"/>
      <c r="L50" s="6"/>
      <c r="M50" s="16"/>
      <c r="N50" s="6"/>
      <c r="O50" s="14"/>
      <c r="P50" s="6"/>
      <c r="Q50" s="6"/>
      <c r="R50" s="16"/>
      <c r="S50" s="14"/>
      <c r="T50" s="13"/>
      <c r="U50" s="13"/>
      <c r="V50" s="13"/>
      <c r="W50" s="13"/>
      <c r="X50" s="17"/>
      <c r="Y50" s="10"/>
    </row>
    <row r="51" spans="1:30">
      <c r="A51" s="10" t="s">
        <v>41</v>
      </c>
      <c r="B51" s="13">
        <v>1</v>
      </c>
      <c r="C51" s="6"/>
      <c r="D51" s="14">
        <f>C51/B51*(1)</f>
        <v>0</v>
      </c>
      <c r="E51" s="62">
        <v>3</v>
      </c>
      <c r="F51" s="6">
        <v>875</v>
      </c>
      <c r="G51" s="6">
        <v>1244</v>
      </c>
      <c r="H51" s="15">
        <f t="shared" ref="H51" si="46">G51/J51</f>
        <v>56.545454545454547</v>
      </c>
      <c r="I51" s="15">
        <f t="shared" ref="I51" si="47">F51/(G51/6)</f>
        <v>4.220257234726688</v>
      </c>
      <c r="J51" s="6">
        <v>22</v>
      </c>
      <c r="K51" s="15">
        <f>F51/J51</f>
        <v>39.772727272727273</v>
      </c>
      <c r="L51" s="6">
        <v>3</v>
      </c>
      <c r="M51" s="16">
        <f t="shared" ref="M51:M52" si="48">G51/L51</f>
        <v>414.66666666666669</v>
      </c>
      <c r="N51" s="6">
        <v>2</v>
      </c>
      <c r="O51" s="14">
        <f>N51/E51*1</f>
        <v>0.66666666666666663</v>
      </c>
      <c r="P51" s="6">
        <v>0</v>
      </c>
      <c r="Q51" s="6">
        <v>0</v>
      </c>
      <c r="R51" s="16">
        <v>4</v>
      </c>
      <c r="S51" s="14">
        <f t="shared" ref="S51" si="49">(R51/J51)*1</f>
        <v>0.18181818181818182</v>
      </c>
      <c r="T51" s="13">
        <v>1</v>
      </c>
      <c r="U51" s="13">
        <v>6</v>
      </c>
      <c r="V51" s="13">
        <v>1</v>
      </c>
      <c r="W51" s="13">
        <v>1</v>
      </c>
      <c r="X51" s="17">
        <v>1</v>
      </c>
      <c r="Y51" s="10"/>
    </row>
    <row r="52" spans="1:30">
      <c r="A52" s="10"/>
      <c r="B52" s="13">
        <v>1</v>
      </c>
      <c r="C52" s="6">
        <v>1</v>
      </c>
      <c r="D52" s="14">
        <f t="shared" ref="D52:S52" si="50">SUM(D47:D49)</f>
        <v>1.5</v>
      </c>
      <c r="E52" s="62">
        <v>4</v>
      </c>
      <c r="F52" s="6">
        <v>844</v>
      </c>
      <c r="G52" s="6">
        <v>2171</v>
      </c>
      <c r="H52" s="15">
        <f t="shared" si="17"/>
        <v>70.032258064516128</v>
      </c>
      <c r="I52" s="15">
        <f t="shared" si="6"/>
        <v>2.3325656379548598</v>
      </c>
      <c r="J52" s="6">
        <v>31</v>
      </c>
      <c r="K52" s="15">
        <f>F52/J52</f>
        <v>27.225806451612904</v>
      </c>
      <c r="L52" s="6">
        <v>1</v>
      </c>
      <c r="M52" s="16">
        <f t="shared" si="48"/>
        <v>2171</v>
      </c>
      <c r="N52" s="6">
        <v>0</v>
      </c>
      <c r="O52" s="14">
        <f>SUM(O47:O49)</f>
        <v>0</v>
      </c>
      <c r="P52" s="6">
        <v>0</v>
      </c>
      <c r="Q52" s="6">
        <v>2</v>
      </c>
      <c r="R52" s="16">
        <v>5</v>
      </c>
      <c r="S52" s="14">
        <f t="shared" si="50"/>
        <v>0.57519157088122608</v>
      </c>
      <c r="T52" s="13">
        <v>4</v>
      </c>
      <c r="U52" s="13">
        <v>5</v>
      </c>
      <c r="V52" s="13">
        <v>1</v>
      </c>
      <c r="W52" s="18">
        <v>0</v>
      </c>
      <c r="X52" s="19">
        <v>0</v>
      </c>
      <c r="Y52" s="10"/>
    </row>
    <row r="53" spans="1:30" ht="17.5">
      <c r="A53" s="38">
        <v>3</v>
      </c>
      <c r="B53" s="13">
        <v>1</v>
      </c>
      <c r="C53" s="6">
        <v>1</v>
      </c>
      <c r="D53" s="14">
        <f>C53/B53*(1)</f>
        <v>1</v>
      </c>
      <c r="E53" s="62">
        <v>4</v>
      </c>
      <c r="F53" s="6">
        <v>1095</v>
      </c>
      <c r="G53" s="6">
        <v>1971</v>
      </c>
      <c r="H53" s="15">
        <f>G53/J53</f>
        <v>57.970588235294116</v>
      </c>
      <c r="I53" s="15">
        <f>F53/(G53/6)</f>
        <v>3.3333333333333335</v>
      </c>
      <c r="J53" s="6">
        <v>34</v>
      </c>
      <c r="K53" s="15">
        <f>F53/J53</f>
        <v>32.205882352941174</v>
      </c>
      <c r="L53" s="6">
        <v>1</v>
      </c>
      <c r="M53" s="16">
        <f>G53/L53</f>
        <v>1971</v>
      </c>
      <c r="N53" s="6">
        <v>0</v>
      </c>
      <c r="O53" s="14">
        <f>N53/E53*1</f>
        <v>0</v>
      </c>
      <c r="P53" s="6">
        <v>0</v>
      </c>
      <c r="Q53" s="6">
        <v>1</v>
      </c>
      <c r="R53" s="16">
        <v>10</v>
      </c>
      <c r="S53" s="14">
        <f>(R53/J53)*1</f>
        <v>0.29411764705882354</v>
      </c>
      <c r="T53" s="13">
        <v>3</v>
      </c>
      <c r="U53" s="13">
        <v>9</v>
      </c>
      <c r="V53" s="13">
        <v>1</v>
      </c>
      <c r="W53" s="13">
        <v>0</v>
      </c>
      <c r="X53" s="17">
        <v>0</v>
      </c>
      <c r="Y53" s="10"/>
    </row>
    <row r="54" spans="1:30" ht="17.5">
      <c r="A54" s="38"/>
      <c r="B54" s="65">
        <f>SUM(B51:B53)</f>
        <v>3</v>
      </c>
      <c r="C54" s="65">
        <f>SUM(C51:C53)</f>
        <v>2</v>
      </c>
      <c r="D54" s="66">
        <f t="shared" ref="D54" si="51">C54/B54*(1)</f>
        <v>0.66666666666666663</v>
      </c>
      <c r="E54" s="65">
        <f>SUM(E51:E53)</f>
        <v>11</v>
      </c>
      <c r="F54" s="65">
        <f>SUM(F51:F53)</f>
        <v>2814</v>
      </c>
      <c r="G54" s="65">
        <f>SUM(G51:G53)</f>
        <v>5386</v>
      </c>
      <c r="H54" s="67">
        <f t="shared" ref="H54" si="52">G54/J54</f>
        <v>61.908045977011497</v>
      </c>
      <c r="I54" s="67">
        <f t="shared" ref="I54" si="53">F54/(G54/6)</f>
        <v>3.1347939101373932</v>
      </c>
      <c r="J54" s="65">
        <f>SUM(J51:J53)</f>
        <v>87</v>
      </c>
      <c r="K54" s="67">
        <f t="shared" ref="K54" si="54">F54/J54</f>
        <v>32.344827586206897</v>
      </c>
      <c r="L54" s="65">
        <f>SUM(L51:L53)</f>
        <v>5</v>
      </c>
      <c r="M54" s="68">
        <f t="shared" ref="M54" si="55">G54/L54</f>
        <v>1077.2</v>
      </c>
      <c r="N54" s="65">
        <f>SUM(N51:N53)</f>
        <v>2</v>
      </c>
      <c r="O54" s="66">
        <f t="shared" ref="O54" si="56">N54/E54*1</f>
        <v>0.18181818181818182</v>
      </c>
      <c r="P54" s="65">
        <f>SUM(P51:P53)</f>
        <v>0</v>
      </c>
      <c r="Q54" s="65">
        <f>SUM(Q51:Q53)</f>
        <v>3</v>
      </c>
      <c r="R54" s="68">
        <f>SUM(R51:R53)</f>
        <v>19</v>
      </c>
      <c r="S54" s="66">
        <f t="shared" ref="S54" si="57">(R54/J54)*1</f>
        <v>0.21839080459770116</v>
      </c>
      <c r="T54" s="65">
        <f>SUM(T51:T53)</f>
        <v>8</v>
      </c>
      <c r="U54" s="65">
        <f>SUM(U51:U53)</f>
        <v>20</v>
      </c>
      <c r="V54" s="65">
        <f>SUM(V51:V53)</f>
        <v>3</v>
      </c>
      <c r="W54" s="65">
        <f>SUM(W51:W53)</f>
        <v>1</v>
      </c>
      <c r="X54" s="72">
        <f>SUM(X51:X53)</f>
        <v>1</v>
      </c>
      <c r="Y54" s="10">
        <v>105</v>
      </c>
    </row>
    <row r="55" spans="1:30">
      <c r="A55" s="12" t="s">
        <v>31</v>
      </c>
      <c r="B55" s="26">
        <f>SUM(B3:B54)</f>
        <v>51</v>
      </c>
      <c r="C55" s="31">
        <f>SUM(C3:C54)</f>
        <v>30</v>
      </c>
      <c r="D55" s="32">
        <f>C55/B55*(1)</f>
        <v>0.58823529411764708</v>
      </c>
      <c r="E55" s="31">
        <f>SUM(E3:E54)</f>
        <v>181</v>
      </c>
      <c r="F55" s="54">
        <f>SUM(F3:F54)</f>
        <v>49613</v>
      </c>
      <c r="G55" s="54">
        <f>SUM(G3:G54)</f>
        <v>89215</v>
      </c>
      <c r="H55" s="33">
        <f t="shared" si="17"/>
        <v>59.043679682329582</v>
      </c>
      <c r="I55" s="33">
        <f t="shared" si="6"/>
        <v>3.3366362158829794</v>
      </c>
      <c r="J55" s="54">
        <f>SUM(J3:J54)</f>
        <v>1511</v>
      </c>
      <c r="K55" s="34">
        <f>F55/J55</f>
        <v>32.834546657842488</v>
      </c>
      <c r="L55" s="54">
        <f>SUM(L3:L53)</f>
        <v>89</v>
      </c>
      <c r="M55" s="35">
        <f>G55/L55</f>
        <v>1002.4157303370787</v>
      </c>
      <c r="N55" s="54">
        <f>SUM(N2:N52)</f>
        <v>62</v>
      </c>
      <c r="O55" s="32">
        <f>N55/E55*1</f>
        <v>0.34254143646408841</v>
      </c>
      <c r="P55" s="54">
        <f>SUM(P2:P52)</f>
        <v>3</v>
      </c>
      <c r="Q55" s="54">
        <f>SUM(Q2:Q52)</f>
        <v>50</v>
      </c>
      <c r="R55" s="55">
        <f>SUM(R2:R52)</f>
        <v>227</v>
      </c>
      <c r="S55" s="32">
        <f>(R55/J55)*1</f>
        <v>0.15023163467902051</v>
      </c>
      <c r="T55" s="64">
        <f>SUM(T3:T54)</f>
        <v>188</v>
      </c>
      <c r="U55" s="64">
        <f>SUM(U3:U54)</f>
        <v>261</v>
      </c>
      <c r="V55" s="64">
        <f>SUM(V3:V54)</f>
        <v>91</v>
      </c>
      <c r="W55" s="64">
        <f>SUM(W3:W54)</f>
        <v>20</v>
      </c>
      <c r="X55" s="54">
        <v>25</v>
      </c>
      <c r="Y55" s="12" t="s">
        <v>31</v>
      </c>
    </row>
    <row r="56" spans="1:30">
      <c r="A56" s="8"/>
      <c r="B56" s="52"/>
      <c r="C56" s="26"/>
      <c r="D56" s="26"/>
      <c r="E56" s="26"/>
      <c r="F56" s="29"/>
      <c r="G56" s="29"/>
      <c r="H56" s="34"/>
      <c r="I56" s="34"/>
      <c r="J56" s="34"/>
      <c r="K56" s="34"/>
      <c r="L56" s="34"/>
      <c r="M56" s="34"/>
      <c r="N56" s="26"/>
      <c r="O56" s="26"/>
      <c r="P56" s="26"/>
      <c r="Q56" s="26"/>
      <c r="R56" s="26"/>
      <c r="S56" s="26"/>
      <c r="T56" s="26"/>
      <c r="U56" s="26"/>
      <c r="V56" s="40">
        <v>52</v>
      </c>
      <c r="W56" s="40"/>
      <c r="X56" s="26"/>
      <c r="Y56" s="26"/>
      <c r="Z56" s="41"/>
      <c r="AA56" s="41"/>
      <c r="AB56" s="26"/>
      <c r="AC56" s="53"/>
      <c r="AD56" s="27"/>
    </row>
    <row r="57" spans="1:30">
      <c r="B57" s="42"/>
      <c r="C57" s="45"/>
      <c r="D57" s="45"/>
      <c r="E57" s="56"/>
      <c r="F57" s="45"/>
      <c r="G57" s="45"/>
      <c r="H57" s="45"/>
      <c r="I57" s="45"/>
      <c r="J57" s="45"/>
      <c r="K57" s="45"/>
      <c r="L57" s="45"/>
      <c r="M57" s="45"/>
      <c r="N57" s="57"/>
      <c r="O57" s="57"/>
      <c r="P57" s="57"/>
      <c r="Q57" s="58"/>
      <c r="R57" s="59"/>
      <c r="S57" s="45"/>
      <c r="T57" s="27">
        <v>50</v>
      </c>
      <c r="U57" s="27" t="s">
        <v>16</v>
      </c>
      <c r="V57" s="26" t="s">
        <v>17</v>
      </c>
      <c r="W57" s="45"/>
      <c r="X57" s="45"/>
      <c r="Y57" s="45"/>
      <c r="Z57" s="42"/>
      <c r="AA57" s="42"/>
      <c r="AB57" s="42"/>
      <c r="AC57" s="42"/>
      <c r="AD57" s="42"/>
    </row>
    <row r="58" spans="1:30">
      <c r="A58" s="2"/>
      <c r="B58" s="46"/>
      <c r="C58" s="48"/>
      <c r="D58" s="48"/>
      <c r="E58" s="60"/>
      <c r="F58" s="48"/>
      <c r="G58" s="48"/>
      <c r="H58" s="48"/>
      <c r="I58" s="48"/>
      <c r="J58" s="48"/>
      <c r="K58" s="48"/>
      <c r="L58" s="48"/>
      <c r="M58" s="48"/>
      <c r="N58" s="61"/>
      <c r="O58" s="61"/>
      <c r="P58" s="57"/>
      <c r="Q58" s="57"/>
      <c r="R58" s="59"/>
      <c r="S58" s="48"/>
      <c r="T58" s="48"/>
      <c r="U58" s="48"/>
      <c r="V58" s="48"/>
      <c r="W58" s="48"/>
      <c r="X58" s="48"/>
      <c r="Y58" s="48"/>
      <c r="Z58" s="46"/>
      <c r="AA58" s="46"/>
      <c r="AB58" s="49"/>
      <c r="AC58" s="46"/>
      <c r="AD58" s="46"/>
    </row>
    <row r="59" spans="1:30">
      <c r="A59" s="2"/>
      <c r="B59" s="46"/>
      <c r="C59" s="46"/>
      <c r="D59" s="46"/>
      <c r="E59" s="47"/>
      <c r="F59" s="46"/>
      <c r="G59" s="46"/>
      <c r="H59" s="46"/>
      <c r="I59" s="46"/>
      <c r="J59" s="46"/>
      <c r="K59" s="46"/>
      <c r="L59" s="46"/>
      <c r="M59" s="46"/>
      <c r="N59" s="9"/>
      <c r="O59" s="9"/>
      <c r="P59" s="43"/>
      <c r="Q59" s="43"/>
      <c r="R59" s="44"/>
      <c r="S59" s="46"/>
      <c r="T59" s="27">
        <v>50</v>
      </c>
      <c r="U59" s="27" t="s">
        <v>16</v>
      </c>
      <c r="V59" s="26" t="s">
        <v>17</v>
      </c>
      <c r="W59" s="27" t="s">
        <v>18</v>
      </c>
      <c r="X59" s="40"/>
      <c r="Y59" s="40"/>
      <c r="Z59" s="50"/>
      <c r="AA59" s="50"/>
      <c r="AB59" s="51"/>
      <c r="AC59" s="50"/>
      <c r="AD59" s="50"/>
    </row>
    <row r="60" spans="1:30">
      <c r="A60" s="3" t="s">
        <v>19</v>
      </c>
      <c r="B60" s="82">
        <v>2</v>
      </c>
      <c r="C60" s="82">
        <v>1</v>
      </c>
      <c r="D60" s="83">
        <f t="shared" ref="D60:D65" si="58">C60/B60*(1)</f>
        <v>0.5</v>
      </c>
      <c r="E60" s="82">
        <v>7</v>
      </c>
      <c r="F60" s="82">
        <v>1951</v>
      </c>
      <c r="G60" s="82">
        <v>3725</v>
      </c>
      <c r="H60" s="84">
        <f t="shared" ref="H60:H75" si="59">G60/J60</f>
        <v>65.350877192982452</v>
      </c>
      <c r="I60" s="84">
        <f t="shared" ref="I60:I75" si="60">F60/(G60/6)</f>
        <v>3.1425503355704696</v>
      </c>
      <c r="J60" s="64">
        <v>57</v>
      </c>
      <c r="K60" s="85">
        <f t="shared" ref="K60:K75" si="61">F60/J60</f>
        <v>34.228070175438596</v>
      </c>
      <c r="L60" s="64">
        <v>3</v>
      </c>
      <c r="M60" s="86">
        <f t="shared" ref="M60:M75" si="62">G60/L60</f>
        <v>1241.6666666666667</v>
      </c>
      <c r="N60" s="82">
        <v>2</v>
      </c>
      <c r="O60" s="83">
        <f t="shared" ref="O60:O75" si="63">N60/E60*1</f>
        <v>0.2857142857142857</v>
      </c>
      <c r="P60" s="82">
        <v>0</v>
      </c>
      <c r="Q60" s="82">
        <v>1</v>
      </c>
      <c r="R60" s="82">
        <v>8</v>
      </c>
      <c r="S60" s="83">
        <f t="shared" ref="S60:S75" si="64">(R60/J60)*1</f>
        <v>0.14035087719298245</v>
      </c>
      <c r="T60" s="82">
        <v>8</v>
      </c>
      <c r="U60" s="87">
        <v>13</v>
      </c>
      <c r="V60" s="88">
        <v>4</v>
      </c>
      <c r="W60" s="88">
        <v>0</v>
      </c>
      <c r="X60" s="88">
        <v>1</v>
      </c>
      <c r="Y60" s="45"/>
    </row>
    <row r="61" spans="1:30">
      <c r="A61" s="3" t="s">
        <v>20</v>
      </c>
      <c r="B61" s="82">
        <v>1</v>
      </c>
      <c r="C61" s="82">
        <v>1</v>
      </c>
      <c r="D61" s="83">
        <f t="shared" si="58"/>
        <v>1</v>
      </c>
      <c r="E61" s="82">
        <v>4</v>
      </c>
      <c r="F61" s="82">
        <v>1129</v>
      </c>
      <c r="G61" s="82">
        <v>2134</v>
      </c>
      <c r="H61" s="84">
        <f t="shared" si="59"/>
        <v>60.971428571428568</v>
      </c>
      <c r="I61" s="84">
        <f t="shared" si="60"/>
        <v>3.1743205248359887</v>
      </c>
      <c r="J61" s="82">
        <v>35</v>
      </c>
      <c r="K61" s="85">
        <f t="shared" si="61"/>
        <v>32.25714285714286</v>
      </c>
      <c r="L61" s="64">
        <v>1</v>
      </c>
      <c r="M61" s="86">
        <f t="shared" si="62"/>
        <v>2134</v>
      </c>
      <c r="N61" s="82">
        <v>0</v>
      </c>
      <c r="O61" s="83">
        <f t="shared" si="63"/>
        <v>0</v>
      </c>
      <c r="P61" s="82">
        <v>0</v>
      </c>
      <c r="Q61" s="82">
        <v>2</v>
      </c>
      <c r="R61" s="82">
        <v>7</v>
      </c>
      <c r="S61" s="83">
        <f t="shared" si="64"/>
        <v>0.2</v>
      </c>
      <c r="T61" s="82">
        <v>7</v>
      </c>
      <c r="U61" s="89">
        <v>6</v>
      </c>
      <c r="V61" s="90">
        <v>2</v>
      </c>
      <c r="W61" s="90">
        <v>0</v>
      </c>
      <c r="X61" s="90">
        <v>0</v>
      </c>
      <c r="Y61" s="48" t="s">
        <v>45</v>
      </c>
    </row>
    <row r="62" spans="1:30">
      <c r="A62" s="3" t="s">
        <v>34</v>
      </c>
      <c r="B62" s="91">
        <v>1</v>
      </c>
      <c r="C62" s="91">
        <v>0</v>
      </c>
      <c r="D62" s="83">
        <f t="shared" si="58"/>
        <v>0</v>
      </c>
      <c r="E62" s="91">
        <v>4</v>
      </c>
      <c r="F62" s="91">
        <v>1016</v>
      </c>
      <c r="G62" s="91">
        <v>1684</v>
      </c>
      <c r="H62" s="84">
        <f t="shared" si="59"/>
        <v>88.631578947368425</v>
      </c>
      <c r="I62" s="84">
        <f t="shared" si="60"/>
        <v>3.6199524940617573</v>
      </c>
      <c r="J62" s="91">
        <v>19</v>
      </c>
      <c r="K62" s="85">
        <f t="shared" si="61"/>
        <v>53.473684210526315</v>
      </c>
      <c r="L62" s="92">
        <v>3</v>
      </c>
      <c r="M62" s="86">
        <f t="shared" si="62"/>
        <v>561.33333333333337</v>
      </c>
      <c r="N62" s="91">
        <v>1</v>
      </c>
      <c r="O62" s="83">
        <f t="shared" si="63"/>
        <v>0.25</v>
      </c>
      <c r="P62" s="91">
        <v>0</v>
      </c>
      <c r="Q62" s="91">
        <v>0</v>
      </c>
      <c r="R62" s="91">
        <v>2</v>
      </c>
      <c r="S62" s="83">
        <f t="shared" si="64"/>
        <v>0.10526315789473684</v>
      </c>
      <c r="T62" s="91">
        <v>3</v>
      </c>
      <c r="U62" s="91">
        <v>6</v>
      </c>
      <c r="V62" s="91">
        <v>2</v>
      </c>
      <c r="W62" s="91">
        <v>0</v>
      </c>
      <c r="X62" s="91">
        <v>3</v>
      </c>
    </row>
    <row r="63" spans="1:30">
      <c r="A63" s="3" t="s">
        <v>44</v>
      </c>
      <c r="B63" s="82">
        <v>1</v>
      </c>
      <c r="C63" s="82">
        <v>0</v>
      </c>
      <c r="D63" s="83">
        <f t="shared" si="58"/>
        <v>0</v>
      </c>
      <c r="E63" s="82">
        <v>2</v>
      </c>
      <c r="F63" s="82">
        <v>638</v>
      </c>
      <c r="G63" s="82">
        <v>1183</v>
      </c>
      <c r="H63" s="84">
        <f t="shared" si="59"/>
        <v>65.722222222222229</v>
      </c>
      <c r="I63" s="84">
        <f t="shared" si="60"/>
        <v>3.2358410819949284</v>
      </c>
      <c r="J63" s="82">
        <v>18</v>
      </c>
      <c r="K63" s="85">
        <f t="shared" si="61"/>
        <v>35.444444444444443</v>
      </c>
      <c r="L63" s="82">
        <v>1</v>
      </c>
      <c r="M63" s="86">
        <f t="shared" si="62"/>
        <v>1183</v>
      </c>
      <c r="N63" s="82">
        <v>2</v>
      </c>
      <c r="O63" s="83">
        <f t="shared" si="63"/>
        <v>1</v>
      </c>
      <c r="P63" s="82">
        <v>0</v>
      </c>
      <c r="Q63" s="82">
        <v>1</v>
      </c>
      <c r="R63" s="82">
        <v>4</v>
      </c>
      <c r="S63" s="83">
        <f t="shared" si="64"/>
        <v>0.22222222222222221</v>
      </c>
      <c r="T63" s="82">
        <v>3</v>
      </c>
      <c r="U63" s="82">
        <v>2</v>
      </c>
      <c r="V63" s="82">
        <v>2</v>
      </c>
      <c r="W63" s="82">
        <v>0</v>
      </c>
      <c r="X63" s="82">
        <v>0</v>
      </c>
    </row>
    <row r="64" spans="1:30">
      <c r="A64" s="3" t="s">
        <v>24</v>
      </c>
      <c r="B64" s="82">
        <v>4</v>
      </c>
      <c r="C64" s="82">
        <v>4</v>
      </c>
      <c r="D64" s="83">
        <f t="shared" si="58"/>
        <v>1</v>
      </c>
      <c r="E64" s="82">
        <v>15</v>
      </c>
      <c r="F64" s="82">
        <v>3993</v>
      </c>
      <c r="G64" s="82">
        <v>7434</v>
      </c>
      <c r="H64" s="84">
        <f t="shared" si="59"/>
        <v>55.89473684210526</v>
      </c>
      <c r="I64" s="84">
        <f t="shared" si="60"/>
        <v>3.2227602905569008</v>
      </c>
      <c r="J64" s="82">
        <v>133</v>
      </c>
      <c r="K64" s="85">
        <f t="shared" si="61"/>
        <v>30.022556390977442</v>
      </c>
      <c r="L64" s="82">
        <v>7</v>
      </c>
      <c r="M64" s="86">
        <f t="shared" si="62"/>
        <v>1062</v>
      </c>
      <c r="N64" s="82">
        <v>5</v>
      </c>
      <c r="O64" s="83">
        <f t="shared" si="63"/>
        <v>0.33333333333333331</v>
      </c>
      <c r="P64" s="82">
        <v>1</v>
      </c>
      <c r="Q64" s="82">
        <v>6</v>
      </c>
      <c r="R64" s="82">
        <v>25</v>
      </c>
      <c r="S64" s="83">
        <f t="shared" si="64"/>
        <v>0.18796992481203006</v>
      </c>
      <c r="T64" s="82">
        <v>18</v>
      </c>
      <c r="U64" s="82">
        <v>20</v>
      </c>
      <c r="V64" s="82">
        <v>7</v>
      </c>
      <c r="W64" s="82">
        <v>3</v>
      </c>
      <c r="X64" s="82">
        <v>2</v>
      </c>
    </row>
    <row r="65" spans="1:28">
      <c r="A65" s="3" t="s">
        <v>46</v>
      </c>
      <c r="B65" s="91">
        <v>3</v>
      </c>
      <c r="C65" s="91">
        <v>2</v>
      </c>
      <c r="D65" s="83">
        <f t="shared" si="58"/>
        <v>0.66666666666666663</v>
      </c>
      <c r="E65" s="91">
        <v>12</v>
      </c>
      <c r="F65" s="91">
        <v>3658</v>
      </c>
      <c r="G65" s="91">
        <v>6116</v>
      </c>
      <c r="H65" s="84">
        <f t="shared" si="59"/>
        <v>58.807692307692307</v>
      </c>
      <c r="I65" s="84">
        <f t="shared" si="60"/>
        <v>3.5886200130804444</v>
      </c>
      <c r="J65" s="91">
        <v>104</v>
      </c>
      <c r="K65" s="85">
        <f t="shared" si="61"/>
        <v>35.17307692307692</v>
      </c>
      <c r="L65" s="91">
        <v>7</v>
      </c>
      <c r="M65" s="86">
        <f t="shared" si="62"/>
        <v>873.71428571428567</v>
      </c>
      <c r="N65" s="91">
        <v>6</v>
      </c>
      <c r="O65" s="83">
        <f t="shared" si="63"/>
        <v>0.5</v>
      </c>
      <c r="P65" s="91">
        <v>0</v>
      </c>
      <c r="Q65" s="91">
        <v>5</v>
      </c>
      <c r="R65" s="91">
        <v>12</v>
      </c>
      <c r="S65" s="83">
        <f t="shared" si="64"/>
        <v>0.11538461538461539</v>
      </c>
      <c r="T65" s="91">
        <v>16</v>
      </c>
      <c r="U65" s="91">
        <v>15</v>
      </c>
      <c r="V65" s="91">
        <v>11</v>
      </c>
      <c r="W65" s="91">
        <v>2</v>
      </c>
      <c r="X65" s="91">
        <v>4</v>
      </c>
    </row>
    <row r="66" spans="1:28">
      <c r="A66" s="3" t="s">
        <v>35</v>
      </c>
      <c r="B66" s="91">
        <v>2</v>
      </c>
      <c r="C66" s="91">
        <v>1</v>
      </c>
      <c r="D66" s="83">
        <v>1</v>
      </c>
      <c r="E66" s="91">
        <v>7</v>
      </c>
      <c r="F66" s="91">
        <v>2407</v>
      </c>
      <c r="G66" s="91">
        <v>4144</v>
      </c>
      <c r="H66" s="84">
        <f t="shared" si="59"/>
        <v>90.086956521739125</v>
      </c>
      <c r="I66" s="84">
        <f t="shared" si="60"/>
        <v>3.4850386100386102</v>
      </c>
      <c r="J66" s="91">
        <v>46</v>
      </c>
      <c r="K66" s="85">
        <f t="shared" si="61"/>
        <v>52.326086956521742</v>
      </c>
      <c r="L66" s="91">
        <v>8</v>
      </c>
      <c r="M66" s="86">
        <f t="shared" si="62"/>
        <v>518</v>
      </c>
      <c r="N66" s="91">
        <v>5</v>
      </c>
      <c r="O66" s="83">
        <f t="shared" si="63"/>
        <v>0.7142857142857143</v>
      </c>
      <c r="P66" s="91">
        <v>0</v>
      </c>
      <c r="Q66" s="91">
        <v>0</v>
      </c>
      <c r="R66" s="91">
        <v>5</v>
      </c>
      <c r="S66" s="83">
        <f t="shared" si="64"/>
        <v>0.10869565217391304</v>
      </c>
      <c r="T66" s="91">
        <v>10</v>
      </c>
      <c r="U66" s="91">
        <v>15</v>
      </c>
      <c r="V66" s="91">
        <v>5</v>
      </c>
      <c r="W66" s="91">
        <v>1</v>
      </c>
      <c r="X66" s="91">
        <v>3</v>
      </c>
    </row>
    <row r="67" spans="1:28">
      <c r="A67" s="3" t="s">
        <v>36</v>
      </c>
      <c r="B67" s="91">
        <v>1</v>
      </c>
      <c r="C67" s="91">
        <v>0</v>
      </c>
      <c r="D67" s="83">
        <v>0</v>
      </c>
      <c r="E67" s="91">
        <v>1</v>
      </c>
      <c r="F67" s="91">
        <v>446</v>
      </c>
      <c r="G67" s="91">
        <v>594</v>
      </c>
      <c r="H67" s="84">
        <f t="shared" si="59"/>
        <v>99</v>
      </c>
      <c r="I67" s="84">
        <f t="shared" si="60"/>
        <v>4.5050505050505052</v>
      </c>
      <c r="J67" s="91">
        <v>6</v>
      </c>
      <c r="K67" s="85">
        <f t="shared" si="61"/>
        <v>74.333333333333329</v>
      </c>
      <c r="L67" s="91">
        <v>2</v>
      </c>
      <c r="M67" s="86">
        <f t="shared" si="62"/>
        <v>297</v>
      </c>
      <c r="N67" s="91">
        <v>1</v>
      </c>
      <c r="O67" s="83">
        <f t="shared" si="63"/>
        <v>1</v>
      </c>
      <c r="P67" s="91">
        <v>0</v>
      </c>
      <c r="Q67" s="91"/>
      <c r="R67" s="91">
        <v>2</v>
      </c>
      <c r="S67" s="83">
        <f t="shared" si="64"/>
        <v>0.33333333333333331</v>
      </c>
      <c r="T67" s="91">
        <v>0</v>
      </c>
      <c r="U67" s="91">
        <v>1</v>
      </c>
      <c r="V67" s="91">
        <v>1</v>
      </c>
      <c r="W67" s="91">
        <v>1</v>
      </c>
      <c r="X67" s="91">
        <v>1</v>
      </c>
    </row>
    <row r="68" spans="1:28">
      <c r="A68" s="3" t="s">
        <v>37</v>
      </c>
      <c r="B68" s="91">
        <v>2</v>
      </c>
      <c r="C68" s="91">
        <v>1</v>
      </c>
      <c r="D68" s="83">
        <v>0.5</v>
      </c>
      <c r="E68" s="91">
        <v>8</v>
      </c>
      <c r="F68" s="91">
        <v>2117</v>
      </c>
      <c r="G68" s="91">
        <v>3760</v>
      </c>
      <c r="H68" s="84">
        <f t="shared" si="59"/>
        <v>52.222222222222221</v>
      </c>
      <c r="I68" s="84">
        <f t="shared" si="60"/>
        <v>3.3781914893617024</v>
      </c>
      <c r="J68" s="91">
        <v>72</v>
      </c>
      <c r="K68" s="85">
        <f t="shared" si="61"/>
        <v>29.402777777777779</v>
      </c>
      <c r="L68" s="91">
        <v>3</v>
      </c>
      <c r="M68" s="86">
        <f t="shared" si="62"/>
        <v>1253.3333333333333</v>
      </c>
      <c r="N68" s="91">
        <v>3</v>
      </c>
      <c r="O68" s="83">
        <f t="shared" si="63"/>
        <v>0.375</v>
      </c>
      <c r="P68" s="91">
        <v>0</v>
      </c>
      <c r="Q68" s="91">
        <v>3</v>
      </c>
      <c r="R68" s="91">
        <v>13</v>
      </c>
      <c r="S68" s="83">
        <f t="shared" si="64"/>
        <v>0.18055555555555555</v>
      </c>
      <c r="T68" s="91">
        <v>9</v>
      </c>
      <c r="U68" s="91">
        <v>13</v>
      </c>
      <c r="V68" s="91">
        <v>2</v>
      </c>
      <c r="W68" s="91">
        <v>0</v>
      </c>
      <c r="X68" s="91">
        <v>1</v>
      </c>
    </row>
    <row r="69" spans="1:28">
      <c r="A69" s="3" t="s">
        <v>47</v>
      </c>
      <c r="B69" s="91">
        <v>1</v>
      </c>
      <c r="C69" s="91">
        <v>0</v>
      </c>
      <c r="D69" s="83">
        <v>0</v>
      </c>
      <c r="E69" s="91">
        <v>4</v>
      </c>
      <c r="F69" s="91">
        <v>1050</v>
      </c>
      <c r="G69" s="91">
        <v>2216</v>
      </c>
      <c r="H69" s="84">
        <f t="shared" si="59"/>
        <v>69.25</v>
      </c>
      <c r="I69" s="84">
        <f t="shared" si="60"/>
        <v>2.8429602888086642</v>
      </c>
      <c r="J69" s="91">
        <v>32</v>
      </c>
      <c r="K69" s="85">
        <f t="shared" si="61"/>
        <v>32.8125</v>
      </c>
      <c r="L69" s="91">
        <v>2</v>
      </c>
      <c r="M69" s="86">
        <f t="shared" si="62"/>
        <v>1108</v>
      </c>
      <c r="N69" s="91">
        <v>1</v>
      </c>
      <c r="O69" s="83">
        <f t="shared" si="63"/>
        <v>0.25</v>
      </c>
      <c r="P69" s="91">
        <v>0</v>
      </c>
      <c r="Q69" s="91">
        <v>0</v>
      </c>
      <c r="R69" s="91">
        <v>5</v>
      </c>
      <c r="S69" s="83">
        <f t="shared" si="64"/>
        <v>0.15625</v>
      </c>
      <c r="T69" s="91">
        <v>4</v>
      </c>
      <c r="U69" s="91">
        <v>5</v>
      </c>
      <c r="V69" s="91">
        <v>2</v>
      </c>
      <c r="W69" s="91">
        <v>0</v>
      </c>
      <c r="X69" s="91">
        <v>1</v>
      </c>
    </row>
    <row r="70" spans="1:28">
      <c r="A70" s="3" t="s">
        <v>43</v>
      </c>
      <c r="B70" s="91">
        <v>1</v>
      </c>
      <c r="C70" s="91">
        <v>0</v>
      </c>
      <c r="D70" s="83">
        <v>0</v>
      </c>
      <c r="E70" s="91">
        <v>2</v>
      </c>
      <c r="F70" s="91">
        <v>400</v>
      </c>
      <c r="G70" s="91">
        <v>910</v>
      </c>
      <c r="H70" s="84">
        <f t="shared" si="59"/>
        <v>50.555555555555557</v>
      </c>
      <c r="I70" s="84">
        <f t="shared" si="60"/>
        <v>2.6373626373626373</v>
      </c>
      <c r="J70" s="91">
        <v>18</v>
      </c>
      <c r="K70" s="85">
        <f t="shared" si="61"/>
        <v>22.222222222222221</v>
      </c>
      <c r="L70" s="91">
        <v>1</v>
      </c>
      <c r="M70" s="86">
        <f t="shared" si="62"/>
        <v>910</v>
      </c>
      <c r="N70" s="91">
        <v>1</v>
      </c>
      <c r="O70" s="83">
        <f t="shared" si="63"/>
        <v>0.5</v>
      </c>
      <c r="P70" s="91">
        <v>1</v>
      </c>
      <c r="Q70" s="91">
        <v>0</v>
      </c>
      <c r="R70" s="91">
        <v>3</v>
      </c>
      <c r="S70" s="83">
        <f t="shared" si="64"/>
        <v>0.16666666666666666</v>
      </c>
      <c r="T70" s="91">
        <v>1</v>
      </c>
      <c r="U70" s="91">
        <v>1</v>
      </c>
      <c r="V70" s="91">
        <v>1</v>
      </c>
      <c r="W70" s="91">
        <v>0</v>
      </c>
      <c r="X70" s="91">
        <v>1</v>
      </c>
    </row>
    <row r="71" spans="1:28">
      <c r="A71" s="3" t="s">
        <v>32</v>
      </c>
      <c r="B71" s="91">
        <v>1</v>
      </c>
      <c r="C71" s="91">
        <v>1</v>
      </c>
      <c r="D71" s="83">
        <v>1</v>
      </c>
      <c r="E71" s="91">
        <v>4</v>
      </c>
      <c r="F71" s="91">
        <v>1280</v>
      </c>
      <c r="G71" s="91">
        <v>2034</v>
      </c>
      <c r="H71" s="84">
        <f t="shared" si="59"/>
        <v>54.972972972972975</v>
      </c>
      <c r="I71" s="84">
        <f t="shared" si="60"/>
        <v>3.775811209439528</v>
      </c>
      <c r="J71" s="91">
        <v>37</v>
      </c>
      <c r="K71" s="85">
        <f t="shared" si="61"/>
        <v>34.594594594594597</v>
      </c>
      <c r="L71" s="91">
        <v>2</v>
      </c>
      <c r="M71" s="86">
        <f t="shared" si="62"/>
        <v>1017</v>
      </c>
      <c r="N71" s="91">
        <v>2</v>
      </c>
      <c r="O71" s="83">
        <f t="shared" si="63"/>
        <v>0.5</v>
      </c>
      <c r="P71" s="91">
        <v>0</v>
      </c>
      <c r="Q71" s="91">
        <v>3</v>
      </c>
      <c r="R71" s="91">
        <v>3</v>
      </c>
      <c r="S71" s="83">
        <f t="shared" si="64"/>
        <v>8.1081081081081086E-2</v>
      </c>
      <c r="T71" s="91">
        <v>4</v>
      </c>
      <c r="U71" s="91">
        <v>6</v>
      </c>
      <c r="V71" s="91">
        <v>3</v>
      </c>
      <c r="W71" s="91">
        <v>1</v>
      </c>
      <c r="X71" s="91">
        <v>1</v>
      </c>
    </row>
    <row r="72" spans="1:28">
      <c r="A72" s="3" t="s">
        <v>33</v>
      </c>
      <c r="B72" s="91">
        <v>4</v>
      </c>
      <c r="C72" s="91">
        <v>2</v>
      </c>
      <c r="D72" s="83">
        <v>0.5</v>
      </c>
      <c r="E72" s="91">
        <v>14</v>
      </c>
      <c r="F72" s="91">
        <v>3877</v>
      </c>
      <c r="G72" s="91">
        <v>6690</v>
      </c>
      <c r="H72" s="84">
        <f t="shared" si="59"/>
        <v>57.672413793103445</v>
      </c>
      <c r="I72" s="84">
        <f t="shared" si="60"/>
        <v>3.4771300448430491</v>
      </c>
      <c r="J72" s="91">
        <v>116</v>
      </c>
      <c r="K72" s="85">
        <f t="shared" si="61"/>
        <v>33.422413793103445</v>
      </c>
      <c r="L72" s="91">
        <v>8</v>
      </c>
      <c r="M72" s="86">
        <f t="shared" si="62"/>
        <v>836.25</v>
      </c>
      <c r="N72" s="91">
        <v>5</v>
      </c>
      <c r="O72" s="83">
        <f t="shared" si="63"/>
        <v>0.35714285714285715</v>
      </c>
      <c r="P72" s="91">
        <v>0</v>
      </c>
      <c r="Q72" s="91">
        <v>3</v>
      </c>
      <c r="R72" s="91">
        <v>23</v>
      </c>
      <c r="S72" s="83">
        <f t="shared" si="64"/>
        <v>0.19827586206896552</v>
      </c>
      <c r="T72" s="91">
        <v>12</v>
      </c>
      <c r="U72" s="91">
        <v>17</v>
      </c>
      <c r="V72" s="91">
        <v>7</v>
      </c>
      <c r="W72" s="91">
        <v>2</v>
      </c>
      <c r="X72" s="91">
        <v>4</v>
      </c>
    </row>
    <row r="73" spans="1:28">
      <c r="A73" s="3" t="s">
        <v>30</v>
      </c>
      <c r="B73" s="91">
        <v>2</v>
      </c>
      <c r="C73" s="91">
        <v>1</v>
      </c>
      <c r="D73" s="83">
        <v>0.5</v>
      </c>
      <c r="E73" s="91">
        <v>6</v>
      </c>
      <c r="F73" s="91">
        <v>1010</v>
      </c>
      <c r="G73" s="91">
        <v>1975</v>
      </c>
      <c r="H73" s="84">
        <f t="shared" si="59"/>
        <v>34.051724137931032</v>
      </c>
      <c r="I73" s="84">
        <f t="shared" si="60"/>
        <v>3.0683544303797468</v>
      </c>
      <c r="J73" s="91">
        <v>58</v>
      </c>
      <c r="K73" s="85">
        <f t="shared" si="61"/>
        <v>17.413793103448278</v>
      </c>
      <c r="L73" s="91">
        <v>0</v>
      </c>
      <c r="M73" s="86"/>
      <c r="N73" s="91">
        <v>0</v>
      </c>
      <c r="O73" s="83">
        <f t="shared" si="63"/>
        <v>0</v>
      </c>
      <c r="P73" s="91">
        <v>0</v>
      </c>
      <c r="Q73" s="91">
        <v>3</v>
      </c>
      <c r="R73" s="91">
        <v>10</v>
      </c>
      <c r="S73" s="83">
        <f t="shared" si="64"/>
        <v>0.17241379310344829</v>
      </c>
      <c r="T73" s="91">
        <v>2</v>
      </c>
      <c r="U73" s="91">
        <v>4</v>
      </c>
      <c r="V73" s="91">
        <v>0</v>
      </c>
      <c r="W73" s="91">
        <v>0</v>
      </c>
      <c r="X73" s="91">
        <v>1</v>
      </c>
    </row>
    <row r="74" spans="1:28">
      <c r="A74" s="3" t="s">
        <v>48</v>
      </c>
      <c r="B74" s="91">
        <v>3</v>
      </c>
      <c r="C74" s="91">
        <v>2</v>
      </c>
      <c r="D74" s="83">
        <v>0.66666666666666663</v>
      </c>
      <c r="E74" s="91">
        <v>11</v>
      </c>
      <c r="F74" s="91">
        <v>2814</v>
      </c>
      <c r="G74" s="91">
        <v>5386</v>
      </c>
      <c r="H74" s="84">
        <f t="shared" si="59"/>
        <v>61.908045977011497</v>
      </c>
      <c r="I74" s="84">
        <f t="shared" si="60"/>
        <v>3.1347939101373932</v>
      </c>
      <c r="J74" s="91">
        <v>87</v>
      </c>
      <c r="K74" s="85">
        <f t="shared" si="61"/>
        <v>32.344827586206897</v>
      </c>
      <c r="L74" s="91">
        <v>5</v>
      </c>
      <c r="M74" s="86">
        <f t="shared" si="62"/>
        <v>1077.2</v>
      </c>
      <c r="N74" s="91">
        <v>2</v>
      </c>
      <c r="O74" s="83">
        <f t="shared" si="63"/>
        <v>0.18181818181818182</v>
      </c>
      <c r="P74" s="91">
        <v>0</v>
      </c>
      <c r="Q74" s="91">
        <v>3</v>
      </c>
      <c r="R74" s="91">
        <v>19</v>
      </c>
      <c r="S74" s="83">
        <f t="shared" si="64"/>
        <v>0.21839080459770116</v>
      </c>
      <c r="T74" s="91">
        <v>8</v>
      </c>
      <c r="U74" s="91">
        <v>20</v>
      </c>
      <c r="V74" s="91">
        <v>3</v>
      </c>
      <c r="W74" s="91">
        <v>1</v>
      </c>
      <c r="X74" s="91">
        <v>1</v>
      </c>
    </row>
    <row r="75" spans="1:28" ht="15.5">
      <c r="A75" s="73" t="s">
        <v>31</v>
      </c>
      <c r="B75" s="93">
        <f>SUM(B60:B74)</f>
        <v>29</v>
      </c>
      <c r="C75" s="64">
        <f>SUM(C60:C74)</f>
        <v>16</v>
      </c>
      <c r="D75" s="83">
        <f>C75/B75*(1)</f>
        <v>0.55172413793103448</v>
      </c>
      <c r="E75" s="64">
        <f>SUM(E60:E74)</f>
        <v>101</v>
      </c>
      <c r="F75" s="64">
        <f>SUM(F60:F74)</f>
        <v>27786</v>
      </c>
      <c r="G75" s="64">
        <f>SUM(G60:G74)</f>
        <v>49985</v>
      </c>
      <c r="H75" s="84">
        <f t="shared" si="59"/>
        <v>59.64797136038186</v>
      </c>
      <c r="I75" s="84">
        <f t="shared" si="60"/>
        <v>3.3353205961788532</v>
      </c>
      <c r="J75" s="64">
        <f>SUM(J60:J74)</f>
        <v>838</v>
      </c>
      <c r="K75" s="85">
        <f t="shared" si="61"/>
        <v>33.157517899761338</v>
      </c>
      <c r="L75" s="64">
        <f>SUM(L60:L74)</f>
        <v>53</v>
      </c>
      <c r="M75" s="86">
        <f t="shared" si="62"/>
        <v>943.11320754716985</v>
      </c>
      <c r="N75" s="64">
        <f>SUM(N60:N74)</f>
        <v>36</v>
      </c>
      <c r="O75" s="83">
        <f t="shared" si="63"/>
        <v>0.35643564356435642</v>
      </c>
      <c r="P75" s="64">
        <f>SUM(P60:P74)</f>
        <v>2</v>
      </c>
      <c r="Q75" s="64">
        <f>SUM(Q60:Q74)</f>
        <v>30</v>
      </c>
      <c r="R75" s="86">
        <f>SUM(R60:R74)</f>
        <v>141</v>
      </c>
      <c r="S75" s="83">
        <f t="shared" si="64"/>
        <v>0.16825775656324582</v>
      </c>
      <c r="T75" s="64">
        <f>SUM(T60:T74)</f>
        <v>105</v>
      </c>
      <c r="U75" s="64">
        <f>SUM(U60:U74)</f>
        <v>144</v>
      </c>
      <c r="V75" s="64">
        <f>SUM(V60:V74)</f>
        <v>52</v>
      </c>
      <c r="W75" s="64">
        <f>SUM(W60:W74)</f>
        <v>11</v>
      </c>
      <c r="X75" s="64">
        <f>SUM(X60:X74)</f>
        <v>24</v>
      </c>
      <c r="Z75" s="7"/>
      <c r="AA75" s="7"/>
      <c r="AB75" s="7"/>
    </row>
    <row r="76" spans="1:28">
      <c r="B76" s="30" t="s">
        <v>0</v>
      </c>
      <c r="C76" s="30" t="s">
        <v>1</v>
      </c>
      <c r="D76" s="30" t="s">
        <v>2</v>
      </c>
      <c r="E76" s="30" t="s">
        <v>3</v>
      </c>
      <c r="F76" s="30" t="s">
        <v>4</v>
      </c>
      <c r="G76" s="30" t="s">
        <v>5</v>
      </c>
      <c r="H76" s="30" t="s">
        <v>40</v>
      </c>
      <c r="I76" s="30" t="s">
        <v>6</v>
      </c>
      <c r="J76" s="30" t="s">
        <v>9</v>
      </c>
      <c r="K76" s="30" t="s">
        <v>10</v>
      </c>
      <c r="L76" s="30" t="s">
        <v>11</v>
      </c>
      <c r="M76" s="74" t="s">
        <v>12</v>
      </c>
      <c r="N76" s="30" t="s">
        <v>7</v>
      </c>
      <c r="O76" s="74">
        <v>3</v>
      </c>
      <c r="P76" s="30" t="s">
        <v>8</v>
      </c>
      <c r="Q76" s="30" t="s">
        <v>13</v>
      </c>
      <c r="R76" s="30" t="s">
        <v>14</v>
      </c>
      <c r="S76" s="30" t="s">
        <v>15</v>
      </c>
      <c r="T76" s="30">
        <v>50</v>
      </c>
      <c r="U76" s="30" t="s">
        <v>16</v>
      </c>
      <c r="V76" s="29" t="s">
        <v>17</v>
      </c>
      <c r="W76" s="30" t="s">
        <v>18</v>
      </c>
      <c r="X76" s="30" t="s">
        <v>39</v>
      </c>
    </row>
    <row r="77" spans="1:28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8">
      <c r="B78" s="75"/>
      <c r="C78" s="75"/>
      <c r="D78" s="76"/>
      <c r="E78" s="75"/>
      <c r="F78" s="78"/>
      <c r="G78" s="78"/>
      <c r="H78" s="79"/>
      <c r="I78" s="77"/>
      <c r="J78" s="80"/>
      <c r="K78" s="77"/>
      <c r="L78" s="77"/>
      <c r="M78" s="75"/>
      <c r="N78" s="75"/>
      <c r="O78" s="75"/>
      <c r="P78" s="76"/>
      <c r="Q78" s="76"/>
      <c r="R78" s="75"/>
      <c r="S78" s="76"/>
      <c r="T78" s="75"/>
      <c r="U78" s="76"/>
      <c r="V78" s="3"/>
      <c r="W78" s="3"/>
    </row>
    <row r="79" spans="1:28" ht="15.5">
      <c r="B79" s="3"/>
      <c r="C79" s="3"/>
      <c r="D79" s="8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8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2016-10-25T20:36:04Z</dcterms:created>
  <dcterms:modified xsi:type="dcterms:W3CDTF">2017-07-20T06:08:11Z</dcterms:modified>
</cp:coreProperties>
</file>