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57" i="1"/>
  <c r="T157"/>
  <c r="S157"/>
  <c r="Q157"/>
  <c r="P157"/>
  <c r="N157"/>
  <c r="L157"/>
  <c r="I157"/>
  <c r="G157"/>
  <c r="F157"/>
  <c r="E157"/>
  <c r="C157"/>
  <c r="B157"/>
  <c r="R156"/>
  <c r="O156"/>
  <c r="M156"/>
  <c r="J156"/>
  <c r="H156"/>
  <c r="D156"/>
  <c r="R155"/>
  <c r="O155"/>
  <c r="M155"/>
  <c r="J155"/>
  <c r="H155"/>
  <c r="D155"/>
  <c r="R154"/>
  <c r="O154"/>
  <c r="M154"/>
  <c r="J154"/>
  <c r="H154"/>
  <c r="D154"/>
  <c r="R153"/>
  <c r="O153"/>
  <c r="M153"/>
  <c r="J153"/>
  <c r="H153"/>
  <c r="D153"/>
  <c r="R152"/>
  <c r="O152"/>
  <c r="M152"/>
  <c r="J152"/>
  <c r="H152"/>
  <c r="D152"/>
  <c r="R151"/>
  <c r="O151"/>
  <c r="M151"/>
  <c r="J151"/>
  <c r="H151"/>
  <c r="D151"/>
  <c r="H150"/>
  <c r="D150"/>
  <c r="R149"/>
  <c r="O149"/>
  <c r="M149"/>
  <c r="J149"/>
  <c r="H149"/>
  <c r="D149"/>
  <c r="R148"/>
  <c r="O148"/>
  <c r="M148"/>
  <c r="J148"/>
  <c r="H148"/>
  <c r="D148"/>
  <c r="R147"/>
  <c r="M147"/>
  <c r="J147"/>
  <c r="H147"/>
  <c r="D147"/>
  <c r="R146"/>
  <c r="O146"/>
  <c r="J146"/>
  <c r="H146"/>
  <c r="D146"/>
  <c r="U143"/>
  <c r="T143"/>
  <c r="S143"/>
  <c r="Q143"/>
  <c r="P143"/>
  <c r="N143"/>
  <c r="L143"/>
  <c r="K143"/>
  <c r="K157" s="1"/>
  <c r="I143"/>
  <c r="G143"/>
  <c r="F143"/>
  <c r="E143"/>
  <c r="C143"/>
  <c r="B143"/>
  <c r="R142"/>
  <c r="O142"/>
  <c r="M142"/>
  <c r="J142"/>
  <c r="H142"/>
  <c r="D142"/>
  <c r="R141"/>
  <c r="O141"/>
  <c r="M141"/>
  <c r="J141"/>
  <c r="H141"/>
  <c r="D141"/>
  <c r="R140"/>
  <c r="O140"/>
  <c r="M140"/>
  <c r="J140"/>
  <c r="H140"/>
  <c r="D140"/>
  <c r="R139"/>
  <c r="O139"/>
  <c r="M139"/>
  <c r="J139"/>
  <c r="H139"/>
  <c r="D139"/>
  <c r="R138"/>
  <c r="O138"/>
  <c r="M138"/>
  <c r="J138"/>
  <c r="H138"/>
  <c r="D138"/>
  <c r="R137"/>
  <c r="O137"/>
  <c r="M137"/>
  <c r="J137"/>
  <c r="H137"/>
  <c r="D137"/>
  <c r="R136"/>
  <c r="O136"/>
  <c r="M136"/>
  <c r="J136"/>
  <c r="H136"/>
  <c r="D136"/>
  <c r="R135"/>
  <c r="O135"/>
  <c r="M135"/>
  <c r="J135"/>
  <c r="H135"/>
  <c r="D135"/>
  <c r="R134"/>
  <c r="O134"/>
  <c r="M134"/>
  <c r="J134"/>
  <c r="H134"/>
  <c r="D134"/>
  <c r="R133"/>
  <c r="O133"/>
  <c r="M133"/>
  <c r="J133"/>
  <c r="H133"/>
  <c r="D133"/>
  <c r="R132"/>
  <c r="M132"/>
  <c r="J132"/>
  <c r="H132"/>
  <c r="D132"/>
  <c r="U129"/>
  <c r="T129"/>
  <c r="S129"/>
  <c r="Q129"/>
  <c r="P129"/>
  <c r="N129"/>
  <c r="L129"/>
  <c r="K129"/>
  <c r="I129"/>
  <c r="G129"/>
  <c r="F129"/>
  <c r="E129"/>
  <c r="C129"/>
  <c r="B129"/>
  <c r="R128"/>
  <c r="O128"/>
  <c r="M128"/>
  <c r="J128"/>
  <c r="H128"/>
  <c r="D128"/>
  <c r="R127"/>
  <c r="O127"/>
  <c r="M127"/>
  <c r="J127"/>
  <c r="H127"/>
  <c r="D127"/>
  <c r="R126"/>
  <c r="O126"/>
  <c r="M126"/>
  <c r="J126"/>
  <c r="H126"/>
  <c r="D126"/>
  <c r="R125"/>
  <c r="O125"/>
  <c r="M125"/>
  <c r="J125"/>
  <c r="H125"/>
  <c r="D125"/>
  <c r="R124"/>
  <c r="O124"/>
  <c r="M124"/>
  <c r="J124"/>
  <c r="H124"/>
  <c r="D124"/>
  <c r="R123"/>
  <c r="O123"/>
  <c r="M123"/>
  <c r="J123"/>
  <c r="H123"/>
  <c r="D123"/>
  <c r="R122"/>
  <c r="O122"/>
  <c r="M122"/>
  <c r="J122"/>
  <c r="H122"/>
  <c r="D122"/>
  <c r="U119"/>
  <c r="Q119"/>
  <c r="P119"/>
  <c r="N119"/>
  <c r="L119"/>
  <c r="K119"/>
  <c r="I119"/>
  <c r="G119"/>
  <c r="F119"/>
  <c r="E119"/>
  <c r="C119"/>
  <c r="B119"/>
  <c r="R118"/>
  <c r="O118"/>
  <c r="M118"/>
  <c r="J118"/>
  <c r="H118"/>
  <c r="D118"/>
  <c r="R117"/>
  <c r="M117"/>
  <c r="J117"/>
  <c r="H117"/>
  <c r="D117"/>
  <c r="R116"/>
  <c r="O116"/>
  <c r="M116"/>
  <c r="J116"/>
  <c r="H116"/>
  <c r="D116"/>
  <c r="R115"/>
  <c r="O115"/>
  <c r="M115"/>
  <c r="J115"/>
  <c r="H115"/>
  <c r="D115"/>
  <c r="R114"/>
  <c r="O114"/>
  <c r="M114"/>
  <c r="J114"/>
  <c r="H114"/>
  <c r="D114"/>
  <c r="U111"/>
  <c r="Q111"/>
  <c r="P111"/>
  <c r="N111"/>
  <c r="L111"/>
  <c r="K111"/>
  <c r="I111"/>
  <c r="G111"/>
  <c r="F111"/>
  <c r="E111"/>
  <c r="C111"/>
  <c r="B111"/>
  <c r="R110"/>
  <c r="O110"/>
  <c r="M110"/>
  <c r="J110"/>
  <c r="H110"/>
  <c r="D110"/>
  <c r="R109"/>
  <c r="O109"/>
  <c r="M109"/>
  <c r="J109"/>
  <c r="H109"/>
  <c r="D109"/>
  <c r="R108"/>
  <c r="O108"/>
  <c r="M108"/>
  <c r="J108"/>
  <c r="H108"/>
  <c r="D108"/>
  <c r="R107"/>
  <c r="O107"/>
  <c r="M107"/>
  <c r="J107"/>
  <c r="H107"/>
  <c r="D107"/>
  <c r="R106"/>
  <c r="O106"/>
  <c r="M106"/>
  <c r="J106"/>
  <c r="H106"/>
  <c r="D106"/>
  <c r="R105"/>
  <c r="O105"/>
  <c r="M105"/>
  <c r="J105"/>
  <c r="H105"/>
  <c r="D105"/>
  <c r="R104"/>
  <c r="O104"/>
  <c r="M104"/>
  <c r="J104"/>
  <c r="H104"/>
  <c r="D104"/>
  <c r="R103"/>
  <c r="O103"/>
  <c r="M103"/>
  <c r="J103"/>
  <c r="H103"/>
  <c r="D103"/>
  <c r="R102"/>
  <c r="O102"/>
  <c r="M102"/>
  <c r="J102"/>
  <c r="H102"/>
  <c r="D102"/>
  <c r="R101"/>
  <c r="O101"/>
  <c r="M101"/>
  <c r="J101"/>
  <c r="H101"/>
  <c r="D101"/>
  <c r="U98"/>
  <c r="Q98"/>
  <c r="P98"/>
  <c r="N98"/>
  <c r="L98"/>
  <c r="K98"/>
  <c r="I98"/>
  <c r="G98"/>
  <c r="F98"/>
  <c r="E98"/>
  <c r="C98"/>
  <c r="B98"/>
  <c r="R97"/>
  <c r="O97"/>
  <c r="M97"/>
  <c r="J97"/>
  <c r="H97"/>
  <c r="D97"/>
  <c r="R96"/>
  <c r="O96"/>
  <c r="M96"/>
  <c r="J96"/>
  <c r="H96"/>
  <c r="D96"/>
  <c r="R95"/>
  <c r="O95"/>
  <c r="M95"/>
  <c r="J95"/>
  <c r="H95"/>
  <c r="D95"/>
  <c r="R94"/>
  <c r="O94"/>
  <c r="M94"/>
  <c r="J94"/>
  <c r="H94"/>
  <c r="D94"/>
  <c r="R93"/>
  <c r="O93"/>
  <c r="M93"/>
  <c r="J93"/>
  <c r="H93"/>
  <c r="D93"/>
  <c r="R92"/>
  <c r="O92"/>
  <c r="M92"/>
  <c r="J92"/>
  <c r="H92"/>
  <c r="D92"/>
  <c r="R91"/>
  <c r="O91"/>
  <c r="M91"/>
  <c r="H91"/>
  <c r="D91"/>
  <c r="R90"/>
  <c r="O90"/>
  <c r="M90"/>
  <c r="J90"/>
  <c r="H90"/>
  <c r="D90"/>
  <c r="R89"/>
  <c r="O89"/>
  <c r="M89"/>
  <c r="J89"/>
  <c r="H89"/>
  <c r="D89"/>
  <c r="R88"/>
  <c r="O88"/>
  <c r="M88"/>
  <c r="J88"/>
  <c r="H88"/>
  <c r="D88"/>
  <c r="R87"/>
  <c r="O87"/>
  <c r="M87"/>
  <c r="J87"/>
  <c r="H87"/>
  <c r="D87"/>
  <c r="U84"/>
  <c r="Q84"/>
  <c r="P84"/>
  <c r="N84"/>
  <c r="L84"/>
  <c r="K84"/>
  <c r="I84"/>
  <c r="G84"/>
  <c r="F84"/>
  <c r="E84"/>
  <c r="C84"/>
  <c r="B84"/>
  <c r="R83"/>
  <c r="O83"/>
  <c r="M83"/>
  <c r="J83"/>
  <c r="H83"/>
  <c r="D83"/>
  <c r="R82"/>
  <c r="O82"/>
  <c r="M82"/>
  <c r="J82"/>
  <c r="H82"/>
  <c r="D82"/>
  <c r="R81"/>
  <c r="O81"/>
  <c r="M81"/>
  <c r="J81"/>
  <c r="H81"/>
  <c r="D81"/>
  <c r="V80"/>
  <c r="R80"/>
  <c r="O80"/>
  <c r="M80"/>
  <c r="J80"/>
  <c r="H80"/>
  <c r="D80"/>
  <c r="R79"/>
  <c r="O79"/>
  <c r="M79"/>
  <c r="J79"/>
  <c r="H79"/>
  <c r="D79"/>
  <c r="R78"/>
  <c r="O78"/>
  <c r="M78"/>
  <c r="J78"/>
  <c r="H78"/>
  <c r="D78"/>
  <c r="T75"/>
  <c r="S75"/>
  <c r="Q75"/>
  <c r="P75"/>
  <c r="N75"/>
  <c r="L75"/>
  <c r="K75"/>
  <c r="I75"/>
  <c r="G75"/>
  <c r="F75"/>
  <c r="E75"/>
  <c r="C75"/>
  <c r="B75"/>
  <c r="R74"/>
  <c r="O74"/>
  <c r="M74"/>
  <c r="J74"/>
  <c r="H74"/>
  <c r="D74"/>
  <c r="R73"/>
  <c r="M73"/>
  <c r="J73"/>
  <c r="H73"/>
  <c r="D73"/>
  <c r="R72"/>
  <c r="O72"/>
  <c r="M72"/>
  <c r="J72"/>
  <c r="H72"/>
  <c r="D72"/>
  <c r="R71"/>
  <c r="M71"/>
  <c r="J71"/>
  <c r="H71"/>
  <c r="D71"/>
  <c r="O70"/>
  <c r="M70"/>
  <c r="J70"/>
  <c r="H70"/>
  <c r="D70"/>
  <c r="T67"/>
  <c r="S67"/>
  <c r="Q67"/>
  <c r="P67"/>
  <c r="N67"/>
  <c r="L67"/>
  <c r="K67"/>
  <c r="I67"/>
  <c r="G67"/>
  <c r="F67"/>
  <c r="E67"/>
  <c r="C67"/>
  <c r="B67"/>
  <c r="R66"/>
  <c r="O66"/>
  <c r="M66"/>
  <c r="J66"/>
  <c r="H66"/>
  <c r="D66"/>
  <c r="R65"/>
  <c r="O65"/>
  <c r="M65"/>
  <c r="J65"/>
  <c r="H65"/>
  <c r="D65"/>
  <c r="R64"/>
  <c r="O64"/>
  <c r="M64"/>
  <c r="J64"/>
  <c r="H64"/>
  <c r="D64"/>
  <c r="R63"/>
  <c r="O63"/>
  <c r="M63"/>
  <c r="H63"/>
  <c r="D63"/>
  <c r="R62"/>
  <c r="M62"/>
  <c r="H62"/>
  <c r="D62"/>
  <c r="U59"/>
  <c r="T59"/>
  <c r="S59"/>
  <c r="Q59"/>
  <c r="P59"/>
  <c r="N59"/>
  <c r="L59"/>
  <c r="K59"/>
  <c r="I59"/>
  <c r="G59"/>
  <c r="F59"/>
  <c r="E59"/>
  <c r="C59"/>
  <c r="B59"/>
  <c r="R58"/>
  <c r="M58"/>
  <c r="J58"/>
  <c r="H58"/>
  <c r="D58"/>
  <c r="R57"/>
  <c r="O57"/>
  <c r="M57"/>
  <c r="J57"/>
  <c r="H57"/>
  <c r="D57"/>
  <c r="R56"/>
  <c r="O56"/>
  <c r="M56"/>
  <c r="J56"/>
  <c r="H56"/>
  <c r="D56"/>
  <c r="R55"/>
  <c r="O55"/>
  <c r="M55"/>
  <c r="J55"/>
  <c r="H55"/>
  <c r="D55"/>
  <c r="R54"/>
  <c r="O54"/>
  <c r="M54"/>
  <c r="J54"/>
  <c r="H54"/>
  <c r="D54"/>
  <c r="R53"/>
  <c r="O53"/>
  <c r="M53"/>
  <c r="J53"/>
  <c r="H53"/>
  <c r="D53"/>
  <c r="R52"/>
  <c r="O52"/>
  <c r="M52"/>
  <c r="J52"/>
  <c r="H52"/>
  <c r="D52"/>
  <c r="O51"/>
  <c r="M51"/>
  <c r="H51"/>
  <c r="D51"/>
  <c r="R50"/>
  <c r="O50"/>
  <c r="M50"/>
  <c r="J50"/>
  <c r="H50"/>
  <c r="D50"/>
  <c r="R49"/>
  <c r="O49"/>
  <c r="M49"/>
  <c r="J49"/>
  <c r="H49"/>
  <c r="D49"/>
  <c r="R48"/>
  <c r="O48"/>
  <c r="M48"/>
  <c r="J48"/>
  <c r="H48"/>
  <c r="D48"/>
  <c r="T45"/>
  <c r="S45"/>
  <c r="Q45"/>
  <c r="P45"/>
  <c r="N45"/>
  <c r="L45"/>
  <c r="K45"/>
  <c r="I45"/>
  <c r="G45"/>
  <c r="F45"/>
  <c r="E45"/>
  <c r="C45"/>
  <c r="B45"/>
  <c r="R44"/>
  <c r="O44"/>
  <c r="M44"/>
  <c r="J44"/>
  <c r="H44"/>
  <c r="D44"/>
  <c r="R43"/>
  <c r="O43"/>
  <c r="M43"/>
  <c r="J43"/>
  <c r="H43"/>
  <c r="D43"/>
  <c r="R42"/>
  <c r="M42"/>
  <c r="J42"/>
  <c r="H42"/>
  <c r="D42"/>
  <c r="R41"/>
  <c r="O41"/>
  <c r="M41"/>
  <c r="J41"/>
  <c r="H41"/>
  <c r="D41"/>
  <c r="R40"/>
  <c r="O40"/>
  <c r="M40"/>
  <c r="J40"/>
  <c r="H40"/>
  <c r="D40"/>
  <c r="R39"/>
  <c r="O39"/>
  <c r="M39"/>
  <c r="J39"/>
  <c r="H39"/>
  <c r="D39"/>
  <c r="R38"/>
  <c r="O38"/>
  <c r="M38"/>
  <c r="J38"/>
  <c r="H38"/>
  <c r="D38"/>
  <c r="O37"/>
  <c r="J37"/>
  <c r="H37"/>
  <c r="D37"/>
  <c r="U34"/>
  <c r="P34"/>
  <c r="N34"/>
  <c r="L34"/>
  <c r="R34" s="1"/>
  <c r="K34"/>
  <c r="I34"/>
  <c r="G34"/>
  <c r="F34"/>
  <c r="E34"/>
  <c r="C34"/>
  <c r="B34"/>
  <c r="R33"/>
  <c r="O33"/>
  <c r="M33"/>
  <c r="J33"/>
  <c r="H33"/>
  <c r="D33"/>
  <c r="R32"/>
  <c r="O32"/>
  <c r="M32"/>
  <c r="J32"/>
  <c r="H32"/>
  <c r="D32"/>
  <c r="R31"/>
  <c r="O31"/>
  <c r="M31"/>
  <c r="J31"/>
  <c r="H31"/>
  <c r="D31"/>
  <c r="R30"/>
  <c r="O30"/>
  <c r="M30"/>
  <c r="J30"/>
  <c r="H30"/>
  <c r="D30"/>
  <c r="R29"/>
  <c r="O29"/>
  <c r="M29"/>
  <c r="J29"/>
  <c r="H29"/>
  <c r="R28"/>
  <c r="O28"/>
  <c r="M28"/>
  <c r="J28"/>
  <c r="H28"/>
  <c r="D28"/>
  <c r="U25"/>
  <c r="T25"/>
  <c r="S25"/>
  <c r="Q25"/>
  <c r="P25"/>
  <c r="N25"/>
  <c r="L25"/>
  <c r="K25"/>
  <c r="G25"/>
  <c r="F25"/>
  <c r="E25"/>
  <c r="C25"/>
  <c r="B25"/>
  <c r="R24"/>
  <c r="O24"/>
  <c r="M24"/>
  <c r="H24"/>
  <c r="I24" s="1"/>
  <c r="J24" s="1"/>
  <c r="D24"/>
  <c r="R23"/>
  <c r="O23"/>
  <c r="M23"/>
  <c r="H23"/>
  <c r="D23"/>
  <c r="R22"/>
  <c r="O22"/>
  <c r="M22"/>
  <c r="J22"/>
  <c r="H22"/>
  <c r="D22"/>
  <c r="R21"/>
  <c r="O21"/>
  <c r="M21"/>
  <c r="J21"/>
  <c r="H21"/>
  <c r="D21"/>
  <c r="R20"/>
  <c r="O20"/>
  <c r="M20"/>
  <c r="J20"/>
  <c r="H20"/>
  <c r="D20"/>
  <c r="R19"/>
  <c r="M19"/>
  <c r="H19"/>
  <c r="I19" s="1"/>
  <c r="D19"/>
  <c r="R18"/>
  <c r="O18"/>
  <c r="M18"/>
  <c r="J18"/>
  <c r="H18"/>
  <c r="D18"/>
  <c r="R17"/>
  <c r="O17"/>
  <c r="M17"/>
  <c r="J17"/>
  <c r="H17"/>
  <c r="D17"/>
  <c r="R16"/>
  <c r="O16"/>
  <c r="M16"/>
  <c r="J16"/>
  <c r="H16"/>
  <c r="D16"/>
  <c r="W13"/>
  <c r="V13"/>
  <c r="U13"/>
  <c r="T13"/>
  <c r="S13"/>
  <c r="Q13"/>
  <c r="P13"/>
  <c r="N13"/>
  <c r="L13"/>
  <c r="K13"/>
  <c r="I13"/>
  <c r="G13"/>
  <c r="F13"/>
  <c r="E13"/>
  <c r="C13"/>
  <c r="B13"/>
  <c r="R12"/>
  <c r="O12"/>
  <c r="M12"/>
  <c r="J12"/>
  <c r="H12"/>
  <c r="D12"/>
  <c r="R11"/>
  <c r="O11"/>
  <c r="M11"/>
  <c r="J11"/>
  <c r="H11"/>
  <c r="D11"/>
  <c r="R10"/>
  <c r="O10"/>
  <c r="M10"/>
  <c r="J10"/>
  <c r="H10"/>
  <c r="D10"/>
  <c r="R9"/>
  <c r="O9"/>
  <c r="M9"/>
  <c r="J9"/>
  <c r="H9"/>
  <c r="D9"/>
  <c r="R8"/>
  <c r="O8"/>
  <c r="M8"/>
  <c r="J8"/>
  <c r="H8"/>
  <c r="D8"/>
  <c r="R7"/>
  <c r="O7"/>
  <c r="M7"/>
  <c r="J7"/>
  <c r="H7"/>
  <c r="D7"/>
  <c r="O6"/>
  <c r="M6"/>
  <c r="J6"/>
  <c r="H6"/>
  <c r="D6"/>
  <c r="R5"/>
  <c r="O5"/>
  <c r="M5"/>
  <c r="J5"/>
  <c r="H5"/>
  <c r="D5"/>
  <c r="R4"/>
  <c r="O4"/>
  <c r="M4"/>
  <c r="J4"/>
  <c r="H4"/>
  <c r="D4"/>
  <c r="R3"/>
  <c r="O3"/>
  <c r="M3"/>
  <c r="J3"/>
  <c r="H3"/>
  <c r="D3"/>
  <c r="R2"/>
  <c r="O2"/>
  <c r="M2"/>
  <c r="J2"/>
  <c r="H2"/>
  <c r="D2"/>
  <c r="D129" l="1"/>
  <c r="D45"/>
  <c r="M157"/>
  <c r="R129"/>
  <c r="J143"/>
  <c r="O143"/>
  <c r="H119"/>
  <c r="D59"/>
  <c r="M143"/>
  <c r="D25"/>
  <c r="H143"/>
  <c r="J75"/>
  <c r="D67"/>
  <c r="D119"/>
  <c r="J45"/>
  <c r="R119"/>
  <c r="O84"/>
  <c r="M84"/>
  <c r="J119"/>
  <c r="J157"/>
  <c r="J129"/>
  <c r="H111"/>
  <c r="O34"/>
  <c r="M59"/>
  <c r="D84"/>
  <c r="D98"/>
  <c r="R143"/>
  <c r="D34"/>
  <c r="J84"/>
  <c r="D157"/>
  <c r="R67"/>
  <c r="D75"/>
  <c r="D13"/>
  <c r="H67"/>
  <c r="H157"/>
  <c r="O25"/>
  <c r="J34"/>
  <c r="J59"/>
  <c r="R84"/>
  <c r="J111"/>
  <c r="O13"/>
  <c r="R59"/>
  <c r="O119"/>
  <c r="O129"/>
  <c r="D143"/>
  <c r="M25"/>
  <c r="O98"/>
  <c r="R75"/>
  <c r="O111"/>
  <c r="M119"/>
  <c r="R157"/>
  <c r="M34"/>
  <c r="R45"/>
  <c r="H98"/>
  <c r="H13"/>
  <c r="O75"/>
  <c r="J98"/>
  <c r="M111"/>
  <c r="R111"/>
  <c r="O157"/>
  <c r="J13"/>
  <c r="R13"/>
  <c r="O45"/>
  <c r="O59"/>
  <c r="O67"/>
  <c r="M75"/>
  <c r="H129"/>
  <c r="I25"/>
  <c r="J25" s="1"/>
  <c r="M45"/>
  <c r="H59"/>
  <c r="M67"/>
  <c r="H84"/>
  <c r="M98"/>
  <c r="D111"/>
  <c r="R25"/>
  <c r="J67"/>
  <c r="R98"/>
  <c r="M129"/>
  <c r="H75"/>
  <c r="H45"/>
  <c r="H34"/>
  <c r="H25"/>
  <c r="M13"/>
</calcChain>
</file>

<file path=xl/sharedStrings.xml><?xml version="1.0" encoding="utf-8"?>
<sst xmlns="http://schemas.openxmlformats.org/spreadsheetml/2006/main" count="429" uniqueCount="73">
  <si>
    <t>Basin Reserve</t>
  </si>
  <si>
    <t>No</t>
  </si>
  <si>
    <t>Results</t>
  </si>
  <si>
    <t>Result%</t>
  </si>
  <si>
    <t>Inns</t>
  </si>
  <si>
    <t>Runs</t>
  </si>
  <si>
    <t>Balls</t>
  </si>
  <si>
    <t>r/o</t>
  </si>
  <si>
    <t>300+</t>
  </si>
  <si>
    <t>100-</t>
  </si>
  <si>
    <t>wkt</t>
  </si>
  <si>
    <t>r/wkt</t>
  </si>
  <si>
    <t>100/balls</t>
  </si>
  <si>
    <t>5 wkt</t>
  </si>
  <si>
    <t>LBW</t>
  </si>
  <si>
    <t>LBW%</t>
  </si>
  <si>
    <t>50 part</t>
  </si>
  <si>
    <t>100 part</t>
  </si>
  <si>
    <t xml:space="preserve">400+ </t>
  </si>
  <si>
    <t>decl</t>
  </si>
  <si>
    <t>2004/05</t>
  </si>
  <si>
    <t>2005/06</t>
  </si>
  <si>
    <t>2006/07</t>
  </si>
  <si>
    <t>2007/08</t>
  </si>
  <si>
    <t xml:space="preserve"> 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</si>
  <si>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</si>
  <si>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</si>
  <si>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</si>
  <si>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</si>
  <si>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</si>
  <si>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</si>
  <si>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</si>
  <si>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</si>
  <si>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</si>
  <si>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Total</t>
  </si>
  <si>
    <t>Cobham Oval</t>
  </si>
  <si>
    <t>Colin Maiden</t>
  </si>
  <si>
    <t>0</t>
  </si>
  <si>
    <t>2</t>
  </si>
  <si>
    <t>3</t>
  </si>
  <si>
    <t>6</t>
  </si>
  <si>
    <t>113</t>
  </si>
  <si>
    <t>63</t>
  </si>
  <si>
    <t>66</t>
  </si>
  <si>
    <t>Eden Outer</t>
  </si>
  <si>
    <t>Hamilton</t>
  </si>
  <si>
    <t>Hagley Oval</t>
  </si>
  <si>
    <t>Harry Barker</t>
  </si>
  <si>
    <t>Invercargill</t>
  </si>
  <si>
    <t>7</t>
  </si>
  <si>
    <t>8</t>
  </si>
  <si>
    <t>5</t>
  </si>
  <si>
    <t>1</t>
  </si>
  <si>
    <t>19</t>
  </si>
  <si>
    <t>21</t>
  </si>
  <si>
    <t>16</t>
  </si>
  <si>
    <t>McLean Park</t>
  </si>
  <si>
    <t>9</t>
  </si>
  <si>
    <t>13</t>
  </si>
  <si>
    <t>Nelson Park</t>
  </si>
  <si>
    <t>76</t>
  </si>
  <si>
    <t>68</t>
  </si>
  <si>
    <t>New Plymouth</t>
  </si>
  <si>
    <t>12</t>
  </si>
  <si>
    <t>11</t>
  </si>
  <si>
    <t>18</t>
  </si>
  <si>
    <t>Queenstown</t>
  </si>
  <si>
    <t>Mainpower Oval</t>
  </si>
  <si>
    <t>University Oval</t>
  </si>
  <si>
    <t>22</t>
  </si>
  <si>
    <t>24</t>
  </si>
  <si>
    <t>14</t>
  </si>
  <si>
    <t>23</t>
  </si>
</sst>
</file>

<file path=xl/styles.xml><?xml version="1.0" encoding="utf-8"?>
<styleSheet xmlns="http://schemas.openxmlformats.org/spreadsheetml/2006/main">
  <fonts count="10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/>
    <xf numFmtId="0" fontId="4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7"/>
  <sheetViews>
    <sheetView tabSelected="1" topLeftCell="A109" workbookViewId="0">
      <selection activeCell="V160" sqref="V160"/>
    </sheetView>
  </sheetViews>
  <sheetFormatPr defaultRowHeight="14"/>
  <cols>
    <col min="1" max="1" width="12.6640625" customWidth="1"/>
    <col min="2" max="2" width="4" customWidth="1"/>
    <col min="3" max="3" width="5.08203125" customWidth="1"/>
    <col min="4" max="4" width="6.58203125" customWidth="1"/>
    <col min="5" max="5" width="5.08203125" customWidth="1"/>
    <col min="6" max="6" width="5.58203125" customWidth="1"/>
    <col min="7" max="7" width="5.08203125" customWidth="1"/>
    <col min="8" max="8" width="4.75" customWidth="1"/>
    <col min="9" max="9" width="3.33203125" customWidth="1"/>
    <col min="10" max="10" width="7.4140625" customWidth="1"/>
    <col min="11" max="11" width="3.83203125" customWidth="1"/>
    <col min="12" max="12" width="4.33203125" customWidth="1"/>
    <col min="13" max="13" width="5.4140625" customWidth="1"/>
    <col min="14" max="14" width="3.83203125" customWidth="1"/>
    <col min="15" max="15" width="5.75" customWidth="1"/>
    <col min="16" max="16" width="4.5" customWidth="1"/>
    <col min="17" max="17" width="4.33203125" customWidth="1"/>
    <col min="18" max="18" width="6.5" customWidth="1"/>
    <col min="19" max="19" width="4.08203125" customWidth="1"/>
    <col min="20" max="20" width="5.75" customWidth="1"/>
    <col min="21" max="21" width="6.58203125" customWidth="1"/>
    <col min="22" max="22" width="5.58203125" customWidth="1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>
        <v>3</v>
      </c>
      <c r="K1" s="2" t="s">
        <v>9</v>
      </c>
      <c r="L1" s="2" t="s">
        <v>10</v>
      </c>
      <c r="M1" s="2" t="s">
        <v>11</v>
      </c>
      <c r="N1" s="5">
        <v>100</v>
      </c>
      <c r="O1" s="6" t="s">
        <v>12</v>
      </c>
      <c r="P1" s="2" t="s">
        <v>13</v>
      </c>
      <c r="Q1" s="2" t="s">
        <v>14</v>
      </c>
      <c r="R1" s="7" t="s">
        <v>15</v>
      </c>
      <c r="S1" s="8">
        <v>50</v>
      </c>
      <c r="T1" s="8" t="s">
        <v>16</v>
      </c>
      <c r="U1" s="9" t="s">
        <v>17</v>
      </c>
      <c r="V1" s="8" t="s">
        <v>18</v>
      </c>
      <c r="W1" s="8" t="s">
        <v>19</v>
      </c>
    </row>
    <row r="2" spans="1:23">
      <c r="A2" s="10" t="s">
        <v>22</v>
      </c>
      <c r="B2" s="11">
        <v>4</v>
      </c>
      <c r="C2" s="11">
        <v>3</v>
      </c>
      <c r="D2" s="12">
        <f t="shared" ref="D2:D13" si="0">C2/B2*(1)</f>
        <v>0.75</v>
      </c>
      <c r="E2" s="11">
        <v>14</v>
      </c>
      <c r="F2" s="11">
        <v>3625</v>
      </c>
      <c r="G2" s="11">
        <v>7239</v>
      </c>
      <c r="H2" s="13">
        <f t="shared" ref="H2:H13" si="1">F2/(G2/6)</f>
        <v>3.0045586406962288</v>
      </c>
      <c r="I2" s="11">
        <v>4</v>
      </c>
      <c r="J2" s="12">
        <f t="shared" ref="J2:J13" si="2">I2/E2*1</f>
        <v>0.2857142857142857</v>
      </c>
      <c r="K2" s="11">
        <v>1</v>
      </c>
      <c r="L2" s="11">
        <v>132</v>
      </c>
      <c r="M2" s="13">
        <f t="shared" ref="M2:M13" si="3">F2/L2</f>
        <v>27.462121212121211</v>
      </c>
      <c r="N2" s="11">
        <v>3</v>
      </c>
      <c r="O2" s="14">
        <f t="shared" ref="O2:O13" si="4">G2/N2</f>
        <v>2413</v>
      </c>
      <c r="P2" s="14">
        <v>4</v>
      </c>
      <c r="Q2" s="14">
        <v>31</v>
      </c>
      <c r="R2" s="12">
        <f t="shared" ref="R2:R13" si="5">Q2/L2*(1)</f>
        <v>0.23484848484848486</v>
      </c>
      <c r="S2" s="18"/>
      <c r="T2" s="18"/>
      <c r="U2" s="18"/>
      <c r="V2" s="12"/>
      <c r="W2" s="11"/>
    </row>
    <row r="3" spans="1:23">
      <c r="A3" s="10" t="s">
        <v>23</v>
      </c>
      <c r="B3" s="11">
        <v>4</v>
      </c>
      <c r="C3" s="11">
        <v>2</v>
      </c>
      <c r="D3" s="12">
        <f t="shared" si="0"/>
        <v>0.5</v>
      </c>
      <c r="E3" s="11">
        <v>13</v>
      </c>
      <c r="F3" s="11">
        <v>3858</v>
      </c>
      <c r="G3" s="11">
        <v>7529</v>
      </c>
      <c r="H3" s="13">
        <f t="shared" si="1"/>
        <v>3.0745118873688408</v>
      </c>
      <c r="I3" s="11">
        <v>5</v>
      </c>
      <c r="J3" s="12">
        <f t="shared" si="2"/>
        <v>0.38461538461538464</v>
      </c>
      <c r="K3" s="11">
        <v>0</v>
      </c>
      <c r="L3" s="11">
        <v>122</v>
      </c>
      <c r="M3" s="13">
        <f t="shared" si="3"/>
        <v>31.622950819672131</v>
      </c>
      <c r="N3" s="11">
        <v>7</v>
      </c>
      <c r="O3" s="14">
        <f t="shared" si="4"/>
        <v>1075.5714285714287</v>
      </c>
      <c r="P3" s="11">
        <v>5</v>
      </c>
      <c r="Q3" s="11">
        <v>19</v>
      </c>
      <c r="R3" s="12">
        <f t="shared" si="5"/>
        <v>0.15573770491803279</v>
      </c>
      <c r="S3" s="18" t="s">
        <v>24</v>
      </c>
      <c r="T3" s="18"/>
      <c r="U3" s="18"/>
      <c r="V3" s="12"/>
      <c r="W3" s="11"/>
    </row>
    <row r="4" spans="1:23">
      <c r="A4" s="10" t="s">
        <v>25</v>
      </c>
      <c r="B4" s="11">
        <v>4</v>
      </c>
      <c r="C4" s="11">
        <v>2</v>
      </c>
      <c r="D4" s="12">
        <f t="shared" si="0"/>
        <v>0.5</v>
      </c>
      <c r="E4" s="11">
        <v>11</v>
      </c>
      <c r="F4" s="11">
        <v>3593</v>
      </c>
      <c r="G4" s="14">
        <v>7410</v>
      </c>
      <c r="H4" s="13">
        <f t="shared" si="1"/>
        <v>2.9093117408906881</v>
      </c>
      <c r="I4" s="11">
        <v>6</v>
      </c>
      <c r="J4" s="12">
        <f t="shared" si="2"/>
        <v>0.54545454545454541</v>
      </c>
      <c r="K4" s="11">
        <v>0</v>
      </c>
      <c r="L4" s="14">
        <v>93</v>
      </c>
      <c r="M4" s="13">
        <f t="shared" si="3"/>
        <v>38.634408602150536</v>
      </c>
      <c r="N4" s="11">
        <v>7</v>
      </c>
      <c r="O4" s="14">
        <f t="shared" si="4"/>
        <v>1058.5714285714287</v>
      </c>
      <c r="P4" s="11">
        <v>1</v>
      </c>
      <c r="Q4" s="11">
        <v>16</v>
      </c>
      <c r="R4" s="12">
        <f>Q4/L4</f>
        <v>0.17204301075268819</v>
      </c>
      <c r="S4" s="18"/>
      <c r="T4" s="18"/>
      <c r="U4" s="18"/>
      <c r="V4" s="12"/>
      <c r="W4" s="11"/>
    </row>
    <row r="5" spans="1:23">
      <c r="A5" s="10" t="s">
        <v>26</v>
      </c>
      <c r="B5" s="11">
        <v>5</v>
      </c>
      <c r="C5" s="11">
        <v>3</v>
      </c>
      <c r="D5" s="12">
        <f t="shared" si="0"/>
        <v>0.6</v>
      </c>
      <c r="E5" s="11">
        <v>19</v>
      </c>
      <c r="F5" s="11">
        <v>5571</v>
      </c>
      <c r="G5" s="14">
        <v>10373</v>
      </c>
      <c r="H5" s="13">
        <f t="shared" si="1"/>
        <v>3.2224043189048492</v>
      </c>
      <c r="I5" s="11">
        <v>7</v>
      </c>
      <c r="J5" s="12">
        <f t="shared" si="2"/>
        <v>0.36842105263157893</v>
      </c>
      <c r="K5" s="11">
        <v>0</v>
      </c>
      <c r="L5" s="14">
        <v>155</v>
      </c>
      <c r="M5" s="13">
        <f t="shared" si="3"/>
        <v>35.941935483870971</v>
      </c>
      <c r="N5" s="11">
        <v>13</v>
      </c>
      <c r="O5" s="14">
        <f t="shared" si="4"/>
        <v>797.92307692307691</v>
      </c>
      <c r="P5" s="11">
        <v>3</v>
      </c>
      <c r="Q5" s="11">
        <v>23</v>
      </c>
      <c r="R5" s="12">
        <f>Q5/L5</f>
        <v>0.14838709677419354</v>
      </c>
      <c r="S5" s="18"/>
      <c r="T5" s="18"/>
      <c r="U5" s="18"/>
      <c r="V5" s="12"/>
      <c r="W5" s="11"/>
    </row>
    <row r="6" spans="1:23">
      <c r="A6" s="10" t="s">
        <v>27</v>
      </c>
      <c r="B6" s="19">
        <v>4</v>
      </c>
      <c r="C6" s="19">
        <v>2</v>
      </c>
      <c r="D6" s="12">
        <f t="shared" si="0"/>
        <v>0.5</v>
      </c>
      <c r="E6" s="11">
        <v>15</v>
      </c>
      <c r="F6" s="11">
        <v>4626</v>
      </c>
      <c r="G6" s="14">
        <v>8834</v>
      </c>
      <c r="H6" s="13">
        <f t="shared" si="1"/>
        <v>3.1419515508263527</v>
      </c>
      <c r="I6" s="11">
        <v>8</v>
      </c>
      <c r="J6" s="12">
        <f t="shared" si="2"/>
        <v>0.53333333333333333</v>
      </c>
      <c r="K6" s="11">
        <v>0</v>
      </c>
      <c r="L6" s="14">
        <v>122</v>
      </c>
      <c r="M6" s="13">
        <f t="shared" si="3"/>
        <v>37.918032786885249</v>
      </c>
      <c r="N6" s="19">
        <v>8</v>
      </c>
      <c r="O6" s="14">
        <f t="shared" si="4"/>
        <v>1104.25</v>
      </c>
      <c r="P6" s="11">
        <v>4</v>
      </c>
      <c r="Q6" s="11">
        <v>22</v>
      </c>
      <c r="R6" s="12">
        <v>0.18032786885245902</v>
      </c>
      <c r="S6" s="11"/>
      <c r="T6" s="11"/>
      <c r="U6" s="11"/>
      <c r="V6" s="11"/>
      <c r="W6" s="11"/>
    </row>
    <row r="7" spans="1:23">
      <c r="A7" s="20" t="s">
        <v>28</v>
      </c>
      <c r="B7" s="11">
        <v>3</v>
      </c>
      <c r="C7" s="11">
        <v>1</v>
      </c>
      <c r="D7" s="12">
        <f t="shared" si="0"/>
        <v>0.33333333333333331</v>
      </c>
      <c r="E7" s="11">
        <v>12</v>
      </c>
      <c r="F7" s="11">
        <v>3150</v>
      </c>
      <c r="G7" s="11">
        <v>5799</v>
      </c>
      <c r="H7" s="13">
        <f t="shared" si="1"/>
        <v>3.2591826176927055</v>
      </c>
      <c r="I7" s="11">
        <v>5</v>
      </c>
      <c r="J7" s="12">
        <f t="shared" si="2"/>
        <v>0.41666666666666669</v>
      </c>
      <c r="K7" s="11">
        <v>0</v>
      </c>
      <c r="L7" s="11">
        <v>95</v>
      </c>
      <c r="M7" s="13">
        <f t="shared" si="3"/>
        <v>33.157894736842103</v>
      </c>
      <c r="N7" s="11">
        <v>3</v>
      </c>
      <c r="O7" s="14">
        <f t="shared" si="4"/>
        <v>1933</v>
      </c>
      <c r="P7" s="11">
        <v>1</v>
      </c>
      <c r="Q7" s="11">
        <v>14</v>
      </c>
      <c r="R7" s="12">
        <f t="shared" si="5"/>
        <v>0.14736842105263157</v>
      </c>
      <c r="S7" s="11"/>
      <c r="T7" s="11"/>
      <c r="U7" s="11"/>
      <c r="V7" s="11"/>
      <c r="W7" s="11"/>
    </row>
    <row r="8" spans="1:23">
      <c r="A8" s="20" t="s">
        <v>29</v>
      </c>
      <c r="B8" s="11">
        <v>3</v>
      </c>
      <c r="C8" s="11">
        <v>2</v>
      </c>
      <c r="D8" s="12">
        <f t="shared" si="0"/>
        <v>0.66666666666666663</v>
      </c>
      <c r="E8" s="11">
        <v>12</v>
      </c>
      <c r="F8" s="11">
        <v>3874</v>
      </c>
      <c r="G8" s="11">
        <v>6586</v>
      </c>
      <c r="H8" s="13">
        <f t="shared" si="1"/>
        <v>3.5293045854843603</v>
      </c>
      <c r="I8" s="11">
        <v>9</v>
      </c>
      <c r="J8" s="12">
        <f t="shared" si="2"/>
        <v>0.75</v>
      </c>
      <c r="K8" s="11">
        <v>0</v>
      </c>
      <c r="L8" s="11">
        <v>114</v>
      </c>
      <c r="M8" s="13">
        <f t="shared" si="3"/>
        <v>33.982456140350877</v>
      </c>
      <c r="N8" s="11">
        <v>5</v>
      </c>
      <c r="O8" s="14">
        <f t="shared" si="4"/>
        <v>1317.2</v>
      </c>
      <c r="P8" s="11">
        <v>3</v>
      </c>
      <c r="Q8" s="11">
        <v>14</v>
      </c>
      <c r="R8" s="12">
        <f t="shared" si="5"/>
        <v>0.12280701754385964</v>
      </c>
      <c r="S8" s="11"/>
      <c r="T8" s="11"/>
      <c r="U8" s="11"/>
      <c r="V8" s="11"/>
      <c r="W8" s="11"/>
    </row>
    <row r="9" spans="1:23">
      <c r="A9" s="20" t="s">
        <v>30</v>
      </c>
      <c r="B9" s="11">
        <v>3</v>
      </c>
      <c r="C9" s="11">
        <v>1</v>
      </c>
      <c r="D9" s="12">
        <f t="shared" si="0"/>
        <v>0.33333333333333331</v>
      </c>
      <c r="E9" s="11">
        <v>11</v>
      </c>
      <c r="F9" s="11">
        <v>3743</v>
      </c>
      <c r="G9" s="11">
        <v>6203</v>
      </c>
      <c r="H9" s="13">
        <f t="shared" si="1"/>
        <v>3.62050620667419</v>
      </c>
      <c r="I9" s="11">
        <v>7</v>
      </c>
      <c r="J9" s="12">
        <f t="shared" si="2"/>
        <v>0.63636363636363635</v>
      </c>
      <c r="K9" s="11">
        <v>0</v>
      </c>
      <c r="L9" s="11">
        <v>84</v>
      </c>
      <c r="M9" s="13">
        <f t="shared" si="3"/>
        <v>44.55952380952381</v>
      </c>
      <c r="N9" s="11">
        <v>8</v>
      </c>
      <c r="O9" s="14">
        <f t="shared" si="4"/>
        <v>775.375</v>
      </c>
      <c r="P9" s="11">
        <v>1</v>
      </c>
      <c r="Q9" s="11">
        <v>18</v>
      </c>
      <c r="R9" s="12">
        <f t="shared" si="5"/>
        <v>0.21428571428571427</v>
      </c>
      <c r="S9" s="11"/>
      <c r="T9" s="11"/>
      <c r="U9" s="11"/>
      <c r="V9" s="11"/>
      <c r="W9" s="11"/>
    </row>
    <row r="10" spans="1:23">
      <c r="A10" s="20" t="s">
        <v>31</v>
      </c>
      <c r="B10" s="11">
        <v>3</v>
      </c>
      <c r="C10" s="11">
        <v>3</v>
      </c>
      <c r="D10" s="12">
        <f t="shared" si="0"/>
        <v>1</v>
      </c>
      <c r="E10" s="11">
        <v>12</v>
      </c>
      <c r="F10" s="11">
        <v>2630</v>
      </c>
      <c r="G10" s="11">
        <v>5000</v>
      </c>
      <c r="H10" s="13">
        <f t="shared" si="1"/>
        <v>3.1559999999999997</v>
      </c>
      <c r="I10" s="11">
        <v>1</v>
      </c>
      <c r="J10" s="12">
        <f t="shared" si="2"/>
        <v>8.3333333333333329E-2</v>
      </c>
      <c r="K10" s="11">
        <v>0</v>
      </c>
      <c r="L10" s="11">
        <v>97</v>
      </c>
      <c r="M10" s="13">
        <f t="shared" si="3"/>
        <v>27.11340206185567</v>
      </c>
      <c r="N10" s="11">
        <v>3</v>
      </c>
      <c r="O10" s="14">
        <f t="shared" si="4"/>
        <v>1666.6666666666667</v>
      </c>
      <c r="P10" s="11">
        <v>3</v>
      </c>
      <c r="Q10" s="11">
        <v>15</v>
      </c>
      <c r="R10" s="12">
        <f t="shared" si="5"/>
        <v>0.15463917525773196</v>
      </c>
      <c r="S10" s="11"/>
      <c r="T10" s="11"/>
      <c r="U10" s="11"/>
      <c r="V10" s="11"/>
      <c r="W10" s="11"/>
    </row>
    <row r="11" spans="1:23">
      <c r="A11" s="20" t="s">
        <v>32</v>
      </c>
      <c r="B11" s="11">
        <v>4</v>
      </c>
      <c r="C11" s="11">
        <v>3</v>
      </c>
      <c r="D11" s="12">
        <f t="shared" si="0"/>
        <v>0.75</v>
      </c>
      <c r="E11" s="11">
        <v>16</v>
      </c>
      <c r="F11" s="11">
        <v>4999</v>
      </c>
      <c r="G11" s="11">
        <v>7552</v>
      </c>
      <c r="H11" s="13">
        <f t="shared" si="1"/>
        <v>3.9716631355932202</v>
      </c>
      <c r="I11" s="11">
        <v>9</v>
      </c>
      <c r="J11" s="12">
        <f t="shared" si="2"/>
        <v>0.5625</v>
      </c>
      <c r="K11" s="11">
        <v>0</v>
      </c>
      <c r="L11" s="11">
        <v>126</v>
      </c>
      <c r="M11" s="13">
        <f t="shared" si="3"/>
        <v>39.674603174603178</v>
      </c>
      <c r="N11" s="11">
        <v>10</v>
      </c>
      <c r="O11" s="14">
        <f t="shared" si="4"/>
        <v>755.2</v>
      </c>
      <c r="P11" s="11">
        <v>3</v>
      </c>
      <c r="Q11" s="11">
        <v>19</v>
      </c>
      <c r="R11" s="12">
        <f t="shared" si="5"/>
        <v>0.15079365079365079</v>
      </c>
      <c r="S11" s="11">
        <v>29</v>
      </c>
      <c r="T11" s="11">
        <v>21</v>
      </c>
      <c r="U11" s="11">
        <v>13</v>
      </c>
      <c r="V11" s="11">
        <v>3</v>
      </c>
      <c r="W11" s="11"/>
    </row>
    <row r="12" spans="1:23">
      <c r="A12" s="20" t="s">
        <v>33</v>
      </c>
      <c r="B12" s="11">
        <v>2</v>
      </c>
      <c r="C12" s="11">
        <v>1</v>
      </c>
      <c r="D12" s="12">
        <f t="shared" si="0"/>
        <v>0.5</v>
      </c>
      <c r="E12" s="11">
        <v>7</v>
      </c>
      <c r="F12" s="11">
        <v>1951</v>
      </c>
      <c r="G12" s="11">
        <v>3725</v>
      </c>
      <c r="H12" s="13">
        <f t="shared" si="1"/>
        <v>3.1425503355704696</v>
      </c>
      <c r="I12" s="11">
        <v>2</v>
      </c>
      <c r="J12" s="12">
        <f t="shared" si="2"/>
        <v>0.2857142857142857</v>
      </c>
      <c r="K12" s="11">
        <v>0</v>
      </c>
      <c r="L12" s="11">
        <v>57</v>
      </c>
      <c r="M12" s="13">
        <f t="shared" si="3"/>
        <v>34.228070175438596</v>
      </c>
      <c r="N12" s="11">
        <v>3</v>
      </c>
      <c r="O12" s="14">
        <f t="shared" si="4"/>
        <v>1241.6666666666667</v>
      </c>
      <c r="P12" s="11">
        <v>1</v>
      </c>
      <c r="Q12" s="11">
        <v>8</v>
      </c>
      <c r="R12" s="12">
        <f t="shared" si="5"/>
        <v>0.14035087719298245</v>
      </c>
      <c r="S12" s="21"/>
      <c r="T12" s="21"/>
      <c r="U12" s="21"/>
      <c r="V12" s="21"/>
      <c r="W12" s="21"/>
    </row>
    <row r="13" spans="1:23">
      <c r="A13" s="22" t="s">
        <v>34</v>
      </c>
      <c r="B13" s="23">
        <f>SUM(B2:B12)</f>
        <v>39</v>
      </c>
      <c r="C13" s="23">
        <f>SUM(C2:C12)</f>
        <v>23</v>
      </c>
      <c r="D13" s="24">
        <f t="shared" si="0"/>
        <v>0.58974358974358976</v>
      </c>
      <c r="E13" s="23">
        <f>SUM(E2:E12)</f>
        <v>142</v>
      </c>
      <c r="F13" s="23">
        <f>SUM(F2:F12)</f>
        <v>41620</v>
      </c>
      <c r="G13" s="23">
        <f>SUM(G2:G12)</f>
        <v>76250</v>
      </c>
      <c r="H13" s="25">
        <f t="shared" si="1"/>
        <v>3.2750163934426229</v>
      </c>
      <c r="I13" s="23">
        <f>SUM(I2:I12)</f>
        <v>63</v>
      </c>
      <c r="J13" s="24">
        <f t="shared" si="2"/>
        <v>0.44366197183098594</v>
      </c>
      <c r="K13" s="23">
        <f>SUM(K2:K12)</f>
        <v>1</v>
      </c>
      <c r="L13" s="23">
        <f>SUM(L2:L12)</f>
        <v>1197</v>
      </c>
      <c r="M13" s="25">
        <f t="shared" si="3"/>
        <v>34.770258980785293</v>
      </c>
      <c r="N13" s="23">
        <f>SUM(N2:N12)</f>
        <v>70</v>
      </c>
      <c r="O13" s="26">
        <f t="shared" si="4"/>
        <v>1089.2857142857142</v>
      </c>
      <c r="P13" s="23">
        <f>SUM(P2:P12)</f>
        <v>29</v>
      </c>
      <c r="Q13" s="23">
        <f>SUM(Q2:Q12)</f>
        <v>199</v>
      </c>
      <c r="R13" s="24">
        <f t="shared" si="5"/>
        <v>0.16624895572263992</v>
      </c>
      <c r="S13" s="23">
        <f>SUM(S12)</f>
        <v>0</v>
      </c>
      <c r="T13" s="23">
        <f>SUM(T12)</f>
        <v>0</v>
      </c>
      <c r="U13" s="23">
        <f>SUM(U12)</f>
        <v>0</v>
      </c>
      <c r="V13" s="23">
        <f>SUM(V12)</f>
        <v>0</v>
      </c>
      <c r="W13" s="23">
        <f>SUM(W12)</f>
        <v>0</v>
      </c>
    </row>
    <row r="15" spans="1:23">
      <c r="A15" s="1" t="s">
        <v>35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3" t="s">
        <v>7</v>
      </c>
      <c r="I15" s="2" t="s">
        <v>8</v>
      </c>
      <c r="J15" s="4">
        <v>3</v>
      </c>
      <c r="K15" s="2" t="s">
        <v>9</v>
      </c>
      <c r="L15" s="2" t="s">
        <v>10</v>
      </c>
      <c r="M15" s="2" t="s">
        <v>11</v>
      </c>
      <c r="N15" s="5">
        <v>100</v>
      </c>
      <c r="O15" s="6" t="s">
        <v>12</v>
      </c>
      <c r="P15" s="2" t="s">
        <v>13</v>
      </c>
      <c r="Q15" s="2" t="s">
        <v>14</v>
      </c>
      <c r="R15" s="7" t="s">
        <v>15</v>
      </c>
      <c r="S15" s="27">
        <v>50</v>
      </c>
      <c r="T15" s="27" t="s">
        <v>16</v>
      </c>
      <c r="U15" s="27" t="s">
        <v>17</v>
      </c>
      <c r="V15" s="8" t="s">
        <v>18</v>
      </c>
    </row>
    <row r="16" spans="1:23">
      <c r="A16" s="10" t="s">
        <v>25</v>
      </c>
      <c r="B16" s="11">
        <v>2</v>
      </c>
      <c r="C16" s="11">
        <v>2</v>
      </c>
      <c r="D16" s="12">
        <f t="shared" ref="D16:D25" si="6">C16/B16*(1)</f>
        <v>1</v>
      </c>
      <c r="E16" s="11">
        <v>7</v>
      </c>
      <c r="F16" s="11">
        <v>2271</v>
      </c>
      <c r="G16" s="14">
        <v>4382</v>
      </c>
      <c r="H16" s="13">
        <f t="shared" ref="H16:H25" si="7">F16/(G16/6)</f>
        <v>3.1095390232770423</v>
      </c>
      <c r="I16" s="28">
        <v>2</v>
      </c>
      <c r="J16" s="12">
        <f>I16/E16*1</f>
        <v>0.2857142857142857</v>
      </c>
      <c r="K16" s="11">
        <v>0</v>
      </c>
      <c r="L16" s="11">
        <v>72</v>
      </c>
      <c r="M16" s="13">
        <f t="shared" ref="M16:M25" si="8">F16/L16</f>
        <v>31.541666666666668</v>
      </c>
      <c r="N16" s="11">
        <v>4</v>
      </c>
      <c r="O16" s="14">
        <f>G16/N16</f>
        <v>1095.5</v>
      </c>
      <c r="P16" s="11">
        <v>1</v>
      </c>
      <c r="Q16" s="11">
        <v>16</v>
      </c>
      <c r="R16" s="12">
        <f t="shared" ref="R16:R25" si="9">Q16/L16*(1)</f>
        <v>0.22222222222222221</v>
      </c>
      <c r="S16" s="15"/>
      <c r="T16" s="15"/>
      <c r="U16" s="15"/>
      <c r="V16" s="16"/>
    </row>
    <row r="17" spans="1:22">
      <c r="A17" s="10" t="s">
        <v>26</v>
      </c>
      <c r="B17" s="11">
        <v>3</v>
      </c>
      <c r="C17" s="11">
        <v>2</v>
      </c>
      <c r="D17" s="12">
        <f t="shared" si="6"/>
        <v>0.66666666666666663</v>
      </c>
      <c r="E17" s="11">
        <v>10</v>
      </c>
      <c r="F17" s="11">
        <v>2899</v>
      </c>
      <c r="G17" s="14">
        <v>5363</v>
      </c>
      <c r="H17" s="13">
        <f t="shared" si="7"/>
        <v>3.2433339548760021</v>
      </c>
      <c r="I17" s="28">
        <v>4</v>
      </c>
      <c r="J17" s="12">
        <f>I17/E17*1</f>
        <v>0.4</v>
      </c>
      <c r="K17" s="11">
        <v>1</v>
      </c>
      <c r="L17" s="11">
        <v>85</v>
      </c>
      <c r="M17" s="13">
        <f t="shared" si="8"/>
        <v>34.10588235294118</v>
      </c>
      <c r="N17" s="11">
        <v>4</v>
      </c>
      <c r="O17" s="14">
        <f>G17/N17</f>
        <v>1340.75</v>
      </c>
      <c r="P17" s="11">
        <v>2</v>
      </c>
      <c r="Q17" s="11">
        <v>8</v>
      </c>
      <c r="R17" s="12">
        <f t="shared" si="9"/>
        <v>9.4117647058823528E-2</v>
      </c>
      <c r="S17" s="18">
        <v>13</v>
      </c>
      <c r="T17" s="18">
        <v>8</v>
      </c>
      <c r="U17" s="18">
        <v>9</v>
      </c>
      <c r="V17" s="16"/>
    </row>
    <row r="18" spans="1:22">
      <c r="A18" s="10" t="s">
        <v>27</v>
      </c>
      <c r="B18" s="11">
        <v>3</v>
      </c>
      <c r="C18" s="11">
        <v>2</v>
      </c>
      <c r="D18" s="12">
        <f t="shared" si="6"/>
        <v>0.66666666666666663</v>
      </c>
      <c r="E18" s="11">
        <v>10</v>
      </c>
      <c r="F18" s="11">
        <v>2918</v>
      </c>
      <c r="G18" s="14">
        <v>5675</v>
      </c>
      <c r="H18" s="13">
        <f t="shared" si="7"/>
        <v>3.0851101321585901</v>
      </c>
      <c r="I18" s="28">
        <v>5</v>
      </c>
      <c r="J18" s="12">
        <f>I18/E18*1</f>
        <v>0.5</v>
      </c>
      <c r="K18" s="11">
        <v>1</v>
      </c>
      <c r="L18" s="11">
        <v>88</v>
      </c>
      <c r="M18" s="13">
        <f t="shared" si="8"/>
        <v>33.159090909090907</v>
      </c>
      <c r="N18" s="11">
        <v>6</v>
      </c>
      <c r="O18" s="14">
        <f>G18/N18</f>
        <v>945.83333333333337</v>
      </c>
      <c r="P18" s="11">
        <v>1</v>
      </c>
      <c r="Q18" s="11">
        <v>19</v>
      </c>
      <c r="R18" s="12">
        <f t="shared" si="9"/>
        <v>0.21590909090909091</v>
      </c>
      <c r="S18" s="18">
        <v>15</v>
      </c>
      <c r="T18" s="18">
        <v>11</v>
      </c>
      <c r="U18" s="18">
        <v>8</v>
      </c>
      <c r="V18" s="16"/>
    </row>
    <row r="19" spans="1:22">
      <c r="A19" s="20" t="s">
        <v>28</v>
      </c>
      <c r="B19" s="11">
        <v>1</v>
      </c>
      <c r="C19" s="11">
        <v>1</v>
      </c>
      <c r="D19" s="12">
        <f t="shared" si="6"/>
        <v>1</v>
      </c>
      <c r="E19" s="11">
        <v>4</v>
      </c>
      <c r="F19" s="11">
        <v>779</v>
      </c>
      <c r="G19" s="14">
        <v>1740</v>
      </c>
      <c r="H19" s="13">
        <f t="shared" si="7"/>
        <v>2.6862068965517243</v>
      </c>
      <c r="I19" s="28">
        <f>(H19/100)*6</f>
        <v>0.16117241379310346</v>
      </c>
      <c r="J19" s="12">
        <v>0</v>
      </c>
      <c r="K19" s="11">
        <v>0</v>
      </c>
      <c r="L19" s="11">
        <v>40</v>
      </c>
      <c r="M19" s="13">
        <f t="shared" si="8"/>
        <v>19.475000000000001</v>
      </c>
      <c r="N19" s="11">
        <v>0</v>
      </c>
      <c r="O19" s="14">
        <v>0</v>
      </c>
      <c r="P19" s="11">
        <v>2</v>
      </c>
      <c r="Q19" s="11">
        <v>6</v>
      </c>
      <c r="R19" s="12">
        <f t="shared" si="9"/>
        <v>0.15</v>
      </c>
      <c r="S19" s="14">
        <v>2</v>
      </c>
      <c r="T19" s="14">
        <v>3</v>
      </c>
      <c r="U19" s="14"/>
      <c r="V19" s="29"/>
    </row>
    <row r="20" spans="1:22">
      <c r="A20" s="20" t="s">
        <v>29</v>
      </c>
      <c r="B20" s="19">
        <v>1</v>
      </c>
      <c r="C20" s="11">
        <v>1</v>
      </c>
      <c r="D20" s="12">
        <f t="shared" si="6"/>
        <v>1</v>
      </c>
      <c r="E20" s="11">
        <v>4</v>
      </c>
      <c r="F20" s="11">
        <v>1315</v>
      </c>
      <c r="G20" s="14">
        <v>1969</v>
      </c>
      <c r="H20" s="13">
        <f t="shared" si="7"/>
        <v>4.0071102082275267</v>
      </c>
      <c r="I20" s="28">
        <v>2</v>
      </c>
      <c r="J20" s="12">
        <f>I20/E20*1</f>
        <v>0.5</v>
      </c>
      <c r="K20" s="11">
        <v>0</v>
      </c>
      <c r="L20" s="11">
        <v>35</v>
      </c>
      <c r="M20" s="13">
        <f t="shared" si="8"/>
        <v>37.571428571428569</v>
      </c>
      <c r="N20" s="11">
        <v>3</v>
      </c>
      <c r="O20" s="14">
        <f t="shared" ref="O20:O25" si="10">G20/N20</f>
        <v>656.33333333333337</v>
      </c>
      <c r="P20" s="11">
        <v>2</v>
      </c>
      <c r="Q20" s="11">
        <v>3</v>
      </c>
      <c r="R20" s="12">
        <f t="shared" si="9"/>
        <v>8.5714285714285715E-2</v>
      </c>
      <c r="S20" s="14">
        <v>6</v>
      </c>
      <c r="T20" s="14">
        <v>7</v>
      </c>
      <c r="U20" s="14"/>
      <c r="V20" s="29"/>
    </row>
    <row r="21" spans="1:22">
      <c r="A21" s="20" t="s">
        <v>30</v>
      </c>
      <c r="B21" s="19">
        <v>2</v>
      </c>
      <c r="C21" s="11">
        <v>0</v>
      </c>
      <c r="D21" s="12">
        <f t="shared" si="6"/>
        <v>0</v>
      </c>
      <c r="E21" s="11">
        <v>7</v>
      </c>
      <c r="F21" s="11">
        <v>1591</v>
      </c>
      <c r="G21" s="14">
        <v>2810</v>
      </c>
      <c r="H21" s="13">
        <f t="shared" si="7"/>
        <v>3.3971530249110322</v>
      </c>
      <c r="I21" s="28">
        <v>1</v>
      </c>
      <c r="J21" s="12">
        <f>I21/E21*1</f>
        <v>0.14285714285714285</v>
      </c>
      <c r="K21" s="11">
        <v>0</v>
      </c>
      <c r="L21" s="11">
        <v>58</v>
      </c>
      <c r="M21" s="13">
        <f t="shared" si="8"/>
        <v>27.431034482758619</v>
      </c>
      <c r="N21" s="11">
        <v>1</v>
      </c>
      <c r="O21" s="14">
        <f t="shared" si="10"/>
        <v>2810</v>
      </c>
      <c r="P21" s="11">
        <v>2</v>
      </c>
      <c r="Q21" s="11">
        <v>8</v>
      </c>
      <c r="R21" s="12">
        <f t="shared" si="9"/>
        <v>0.13793103448275862</v>
      </c>
      <c r="S21" s="14">
        <v>8</v>
      </c>
      <c r="T21" s="14">
        <v>9</v>
      </c>
      <c r="U21" s="14"/>
      <c r="V21" s="29"/>
    </row>
    <row r="22" spans="1:22">
      <c r="A22" s="20" t="s">
        <v>31</v>
      </c>
      <c r="B22" s="19">
        <v>2</v>
      </c>
      <c r="C22" s="11">
        <v>2</v>
      </c>
      <c r="D22" s="12">
        <f t="shared" si="6"/>
        <v>1</v>
      </c>
      <c r="E22" s="11">
        <v>8</v>
      </c>
      <c r="F22" s="11">
        <v>2240</v>
      </c>
      <c r="G22" s="14">
        <v>4311</v>
      </c>
      <c r="H22" s="13">
        <f t="shared" si="7"/>
        <v>3.1176061238691717</v>
      </c>
      <c r="I22" s="28">
        <v>3</v>
      </c>
      <c r="J22" s="12">
        <f>I22/E22*1</f>
        <v>0.375</v>
      </c>
      <c r="K22" s="11">
        <v>0</v>
      </c>
      <c r="L22" s="11">
        <v>69</v>
      </c>
      <c r="M22" s="13">
        <f t="shared" si="8"/>
        <v>32.463768115942031</v>
      </c>
      <c r="N22" s="11">
        <v>1</v>
      </c>
      <c r="O22" s="14">
        <f t="shared" si="10"/>
        <v>4311</v>
      </c>
      <c r="P22" s="11">
        <v>1</v>
      </c>
      <c r="Q22" s="11">
        <v>11</v>
      </c>
      <c r="R22" s="12">
        <f t="shared" si="9"/>
        <v>0.15942028985507245</v>
      </c>
      <c r="S22" s="14">
        <v>19</v>
      </c>
      <c r="T22" s="14">
        <v>13</v>
      </c>
      <c r="U22" s="14"/>
      <c r="V22" s="29"/>
    </row>
    <row r="23" spans="1:22">
      <c r="A23" s="20" t="s">
        <v>32</v>
      </c>
      <c r="B23" s="19">
        <v>1</v>
      </c>
      <c r="C23" s="11">
        <v>0</v>
      </c>
      <c r="D23" s="12">
        <f t="shared" si="6"/>
        <v>0</v>
      </c>
      <c r="E23" s="11">
        <v>3</v>
      </c>
      <c r="F23" s="11">
        <v>901</v>
      </c>
      <c r="G23" s="14">
        <v>2048</v>
      </c>
      <c r="H23" s="13">
        <f t="shared" si="7"/>
        <v>2.6396484375</v>
      </c>
      <c r="I23" s="14">
        <v>1</v>
      </c>
      <c r="J23" s="12">
        <v>0</v>
      </c>
      <c r="K23" s="11">
        <v>0</v>
      </c>
      <c r="L23" s="11">
        <v>22</v>
      </c>
      <c r="M23" s="13">
        <f t="shared" si="8"/>
        <v>40.954545454545453</v>
      </c>
      <c r="N23" s="11">
        <v>1</v>
      </c>
      <c r="O23" s="14">
        <f t="shared" si="10"/>
        <v>2048</v>
      </c>
      <c r="P23" s="11">
        <v>1</v>
      </c>
      <c r="Q23" s="11">
        <v>6</v>
      </c>
      <c r="R23" s="12">
        <f t="shared" si="9"/>
        <v>0.27272727272727271</v>
      </c>
      <c r="S23" s="14">
        <v>3</v>
      </c>
      <c r="T23" s="14">
        <v>5</v>
      </c>
      <c r="U23" s="14"/>
      <c r="V23" s="29"/>
    </row>
    <row r="24" spans="1:22">
      <c r="A24" s="20" t="s">
        <v>33</v>
      </c>
      <c r="B24" s="19">
        <v>1</v>
      </c>
      <c r="C24" s="11">
        <v>1</v>
      </c>
      <c r="D24" s="12">
        <f t="shared" si="6"/>
        <v>1</v>
      </c>
      <c r="E24" s="11">
        <v>4</v>
      </c>
      <c r="F24" s="11">
        <v>1129</v>
      </c>
      <c r="G24" s="14">
        <v>2134</v>
      </c>
      <c r="H24" s="13">
        <f t="shared" si="7"/>
        <v>3.1743205248359887</v>
      </c>
      <c r="I24" s="14">
        <f>(H24/100)*6</f>
        <v>0.19045923149015931</v>
      </c>
      <c r="J24" s="12">
        <f>I24/E24*1</f>
        <v>4.7614807872539827E-2</v>
      </c>
      <c r="K24" s="11">
        <v>0</v>
      </c>
      <c r="L24" s="11">
        <v>35</v>
      </c>
      <c r="M24" s="13">
        <f t="shared" si="8"/>
        <v>32.25714285714286</v>
      </c>
      <c r="N24" s="11">
        <v>1</v>
      </c>
      <c r="O24" s="14">
        <f t="shared" si="10"/>
        <v>2134</v>
      </c>
      <c r="P24" s="11">
        <v>2</v>
      </c>
      <c r="Q24" s="11">
        <v>7</v>
      </c>
      <c r="R24" s="12">
        <f t="shared" si="9"/>
        <v>0.2</v>
      </c>
      <c r="S24" s="14">
        <v>7</v>
      </c>
      <c r="T24" s="14">
        <v>6</v>
      </c>
      <c r="U24" s="14"/>
      <c r="V24" s="29"/>
    </row>
    <row r="25" spans="1:22">
      <c r="A25" s="22" t="s">
        <v>34</v>
      </c>
      <c r="B25" s="23">
        <f>SUM(B16:B24)</f>
        <v>16</v>
      </c>
      <c r="C25" s="23">
        <f>SUM(C16:C24)</f>
        <v>11</v>
      </c>
      <c r="D25" s="24">
        <f t="shared" si="6"/>
        <v>0.6875</v>
      </c>
      <c r="E25" s="23">
        <f>SUM(E16:E24)</f>
        <v>57</v>
      </c>
      <c r="F25" s="23">
        <f>SUM(F16:F24)</f>
        <v>16043</v>
      </c>
      <c r="G25" s="23">
        <f>SUM(G16:G24)</f>
        <v>30432</v>
      </c>
      <c r="H25" s="25">
        <f t="shared" si="7"/>
        <v>3.163052050473186</v>
      </c>
      <c r="I25" s="26">
        <f>SUM(I16:I24)</f>
        <v>18.351631645283263</v>
      </c>
      <c r="J25" s="24">
        <f>I25/E25*1</f>
        <v>0.3219584499172502</v>
      </c>
      <c r="K25" s="23">
        <f>SUM(K16:K24)</f>
        <v>2</v>
      </c>
      <c r="L25" s="23">
        <f>SUM(L16:L24)</f>
        <v>504</v>
      </c>
      <c r="M25" s="25">
        <f t="shared" si="8"/>
        <v>31.831349206349206</v>
      </c>
      <c r="N25" s="23">
        <f>SUM(N16:N24)</f>
        <v>21</v>
      </c>
      <c r="O25" s="26">
        <f t="shared" si="10"/>
        <v>1449.1428571428571</v>
      </c>
      <c r="P25" s="23">
        <f>SUM(P16:P24)</f>
        <v>14</v>
      </c>
      <c r="Q25" s="23">
        <f>SUM(Q16:Q24)</f>
        <v>84</v>
      </c>
      <c r="R25" s="24">
        <f t="shared" si="9"/>
        <v>0.16666666666666666</v>
      </c>
      <c r="S25" s="26">
        <f>SUM(S17:S24)</f>
        <v>73</v>
      </c>
      <c r="T25" s="26">
        <f>SUM(T17:T24)</f>
        <v>62</v>
      </c>
      <c r="U25" s="26">
        <f>SUM(U17:U24)</f>
        <v>17</v>
      </c>
      <c r="V25" s="29"/>
    </row>
    <row r="27" spans="1:22">
      <c r="A27" s="1" t="s">
        <v>36</v>
      </c>
      <c r="B27" s="2" t="s">
        <v>1</v>
      </c>
      <c r="C27" s="2" t="s">
        <v>2</v>
      </c>
      <c r="D27" s="27" t="s">
        <v>3</v>
      </c>
      <c r="E27" s="27" t="s">
        <v>4</v>
      </c>
      <c r="F27" s="27" t="s">
        <v>5</v>
      </c>
      <c r="G27" s="27" t="s">
        <v>6</v>
      </c>
      <c r="H27" s="3" t="s">
        <v>7</v>
      </c>
      <c r="I27" s="27" t="s">
        <v>8</v>
      </c>
      <c r="J27" s="4">
        <v>3</v>
      </c>
      <c r="K27" s="27" t="s">
        <v>9</v>
      </c>
      <c r="L27" s="27" t="s">
        <v>10</v>
      </c>
      <c r="M27" s="27" t="s">
        <v>11</v>
      </c>
      <c r="N27" s="27">
        <v>100</v>
      </c>
      <c r="O27" s="4" t="s">
        <v>12</v>
      </c>
      <c r="P27" s="27" t="s">
        <v>13</v>
      </c>
      <c r="Q27" s="27" t="s">
        <v>14</v>
      </c>
      <c r="R27" s="7" t="s">
        <v>15</v>
      </c>
      <c r="S27" s="27">
        <v>50</v>
      </c>
      <c r="T27" s="27" t="s">
        <v>16</v>
      </c>
      <c r="U27" s="27" t="s">
        <v>17</v>
      </c>
      <c r="V27" s="8" t="s">
        <v>18</v>
      </c>
    </row>
    <row r="28" spans="1:22">
      <c r="A28" s="10" t="s">
        <v>26</v>
      </c>
      <c r="B28" s="11">
        <v>5</v>
      </c>
      <c r="C28" s="11">
        <v>4</v>
      </c>
      <c r="D28" s="12">
        <f>C28/B28*(1)</f>
        <v>0.8</v>
      </c>
      <c r="E28" s="11">
        <v>18</v>
      </c>
      <c r="F28" s="11">
        <v>5703</v>
      </c>
      <c r="G28" s="11">
        <v>9458</v>
      </c>
      <c r="H28" s="13">
        <f t="shared" ref="H28:H34" si="11">F28/(G28/6)</f>
        <v>3.6178896172552339</v>
      </c>
      <c r="I28" s="11">
        <v>10</v>
      </c>
      <c r="J28" s="12">
        <f t="shared" ref="J28:J34" si="12">I28/E28*1</f>
        <v>0.55555555555555558</v>
      </c>
      <c r="K28" s="11">
        <v>0</v>
      </c>
      <c r="L28" s="11">
        <v>142</v>
      </c>
      <c r="M28" s="13">
        <f t="shared" ref="M28:M34" si="13">F28/L28</f>
        <v>40.161971830985912</v>
      </c>
      <c r="N28" s="11">
        <v>16</v>
      </c>
      <c r="O28" s="14">
        <f t="shared" ref="O28:O34" si="14">G28/N28</f>
        <v>591.125</v>
      </c>
      <c r="P28" s="11">
        <v>6</v>
      </c>
      <c r="Q28" s="11">
        <v>15</v>
      </c>
      <c r="R28" s="12">
        <f t="shared" ref="R28:R34" si="15">Q28/L28*(1)</f>
        <v>0.10563380281690141</v>
      </c>
      <c r="S28" s="18">
        <v>24</v>
      </c>
      <c r="T28" s="18">
        <v>20</v>
      </c>
      <c r="U28" s="18">
        <v>18</v>
      </c>
      <c r="V28" s="16"/>
    </row>
    <row r="29" spans="1:22">
      <c r="A29" s="10" t="s">
        <v>27</v>
      </c>
      <c r="B29" s="11">
        <v>5</v>
      </c>
      <c r="C29" s="11">
        <v>5</v>
      </c>
      <c r="D29" s="12">
        <v>1</v>
      </c>
      <c r="E29" s="11">
        <v>20</v>
      </c>
      <c r="F29" s="11">
        <v>4541</v>
      </c>
      <c r="G29" s="11">
        <v>9033</v>
      </c>
      <c r="H29" s="13">
        <f t="shared" si="11"/>
        <v>3.0162736632348057</v>
      </c>
      <c r="I29" s="11">
        <v>2</v>
      </c>
      <c r="J29" s="12">
        <f t="shared" si="12"/>
        <v>0.1</v>
      </c>
      <c r="K29" s="11">
        <v>0</v>
      </c>
      <c r="L29" s="11">
        <v>175</v>
      </c>
      <c r="M29" s="13">
        <f t="shared" si="13"/>
        <v>25.94857142857143</v>
      </c>
      <c r="N29" s="11">
        <v>2</v>
      </c>
      <c r="O29" s="14">
        <f t="shared" si="14"/>
        <v>4516.5</v>
      </c>
      <c r="P29" s="11">
        <v>6</v>
      </c>
      <c r="Q29" s="11">
        <v>27</v>
      </c>
      <c r="R29" s="12">
        <f t="shared" si="15"/>
        <v>0.15428571428571428</v>
      </c>
      <c r="S29" s="18">
        <v>25</v>
      </c>
      <c r="T29" s="18">
        <v>30</v>
      </c>
      <c r="U29" s="18">
        <v>3</v>
      </c>
      <c r="V29" s="16"/>
    </row>
    <row r="30" spans="1:22">
      <c r="A30" s="20" t="s">
        <v>28</v>
      </c>
      <c r="B30" s="11">
        <v>5</v>
      </c>
      <c r="C30" s="11">
        <v>2</v>
      </c>
      <c r="D30" s="12">
        <f>C30/B30*(1)</f>
        <v>0.4</v>
      </c>
      <c r="E30" s="11">
        <v>15</v>
      </c>
      <c r="F30" s="11">
        <v>4584</v>
      </c>
      <c r="G30" s="11">
        <v>8911</v>
      </c>
      <c r="H30" s="13">
        <f t="shared" si="11"/>
        <v>3.0865222758388509</v>
      </c>
      <c r="I30" s="11">
        <v>2</v>
      </c>
      <c r="J30" s="12">
        <f t="shared" si="12"/>
        <v>0.13333333333333333</v>
      </c>
      <c r="K30" s="11">
        <v>0</v>
      </c>
      <c r="L30" s="11">
        <v>40</v>
      </c>
      <c r="M30" s="13">
        <f t="shared" si="13"/>
        <v>114.6</v>
      </c>
      <c r="N30" s="11">
        <v>2</v>
      </c>
      <c r="O30" s="14">
        <f t="shared" si="14"/>
        <v>4455.5</v>
      </c>
      <c r="P30" s="11">
        <v>2</v>
      </c>
      <c r="Q30" s="11">
        <v>5</v>
      </c>
      <c r="R30" s="12">
        <f t="shared" si="15"/>
        <v>0.125</v>
      </c>
      <c r="S30" s="30">
        <v>5</v>
      </c>
      <c r="T30" s="30">
        <v>3</v>
      </c>
      <c r="U30" s="30"/>
      <c r="V30" s="30"/>
    </row>
    <row r="31" spans="1:22">
      <c r="A31" s="20" t="s">
        <v>31</v>
      </c>
      <c r="B31" s="11">
        <v>4</v>
      </c>
      <c r="C31" s="11">
        <v>3</v>
      </c>
      <c r="D31" s="12">
        <f>C31/B31*(1)</f>
        <v>0.75</v>
      </c>
      <c r="E31" s="11">
        <v>16</v>
      </c>
      <c r="F31" s="11">
        <v>4806</v>
      </c>
      <c r="G31" s="11">
        <v>8529</v>
      </c>
      <c r="H31" s="13">
        <f t="shared" si="11"/>
        <v>3.3809356313753076</v>
      </c>
      <c r="I31" s="11">
        <v>10</v>
      </c>
      <c r="J31" s="12">
        <f t="shared" si="12"/>
        <v>0.625</v>
      </c>
      <c r="K31" s="11">
        <v>0</v>
      </c>
      <c r="L31" s="11">
        <v>135</v>
      </c>
      <c r="M31" s="13">
        <f t="shared" si="13"/>
        <v>35.6</v>
      </c>
      <c r="N31" s="11">
        <v>8</v>
      </c>
      <c r="O31" s="14">
        <f t="shared" si="14"/>
        <v>1066.125</v>
      </c>
      <c r="P31" s="11">
        <v>1</v>
      </c>
      <c r="Q31" s="11">
        <v>20</v>
      </c>
      <c r="R31" s="12">
        <f t="shared" si="15"/>
        <v>0.14814814814814814</v>
      </c>
      <c r="S31" s="31">
        <v>27</v>
      </c>
      <c r="T31" s="31">
        <v>20</v>
      </c>
      <c r="U31" s="31">
        <v>13</v>
      </c>
      <c r="V31" s="32">
        <v>1</v>
      </c>
    </row>
    <row r="32" spans="1:22">
      <c r="A32" s="20" t="s">
        <v>32</v>
      </c>
      <c r="B32" s="11">
        <v>1</v>
      </c>
      <c r="C32" s="11">
        <v>1</v>
      </c>
      <c r="D32" s="12">
        <f>C32/B32*(1)</f>
        <v>1</v>
      </c>
      <c r="E32" s="11">
        <v>3</v>
      </c>
      <c r="F32" s="11">
        <v>905</v>
      </c>
      <c r="G32" s="11">
        <v>1892</v>
      </c>
      <c r="H32" s="13">
        <f t="shared" si="11"/>
        <v>2.8699788583509513</v>
      </c>
      <c r="I32" s="11">
        <v>1</v>
      </c>
      <c r="J32" s="12">
        <f t="shared" si="12"/>
        <v>0.33333333333333331</v>
      </c>
      <c r="K32" s="11">
        <v>0</v>
      </c>
      <c r="L32" s="11">
        <v>29</v>
      </c>
      <c r="M32" s="13">
        <f t="shared" si="13"/>
        <v>31.206896551724139</v>
      </c>
      <c r="N32" s="11">
        <v>1</v>
      </c>
      <c r="O32" s="14">
        <f t="shared" si="14"/>
        <v>1892</v>
      </c>
      <c r="P32" s="11">
        <v>0</v>
      </c>
      <c r="Q32" s="11">
        <v>6</v>
      </c>
      <c r="R32" s="12">
        <f t="shared" si="15"/>
        <v>0.20689655172413793</v>
      </c>
      <c r="S32" s="11">
        <v>4</v>
      </c>
      <c r="T32" s="11">
        <v>4</v>
      </c>
      <c r="U32" s="11"/>
      <c r="V32" s="11"/>
    </row>
    <row r="33" spans="1:22">
      <c r="A33" s="20" t="s">
        <v>33</v>
      </c>
      <c r="B33" s="11">
        <v>1</v>
      </c>
      <c r="C33" s="11">
        <v>0</v>
      </c>
      <c r="D33" s="12">
        <f>C33/B33*(1)</f>
        <v>0</v>
      </c>
      <c r="E33" s="11">
        <v>4</v>
      </c>
      <c r="F33" s="11">
        <v>1016</v>
      </c>
      <c r="G33" s="11">
        <v>1684</v>
      </c>
      <c r="H33" s="13">
        <f t="shared" si="11"/>
        <v>3.6199524940617573</v>
      </c>
      <c r="I33" s="11">
        <v>1</v>
      </c>
      <c r="J33" s="12">
        <f t="shared" si="12"/>
        <v>0.25</v>
      </c>
      <c r="K33" s="11">
        <v>0</v>
      </c>
      <c r="L33" s="11">
        <v>19</v>
      </c>
      <c r="M33" s="13">
        <f t="shared" si="13"/>
        <v>53.473684210526315</v>
      </c>
      <c r="N33" s="11">
        <v>3</v>
      </c>
      <c r="O33" s="14">
        <f t="shared" si="14"/>
        <v>561.33333333333337</v>
      </c>
      <c r="P33" s="11">
        <v>0</v>
      </c>
      <c r="Q33" s="18" t="s">
        <v>38</v>
      </c>
      <c r="R33" s="12">
        <f t="shared" si="15"/>
        <v>0.10526315789473684</v>
      </c>
      <c r="S33" s="18" t="s">
        <v>39</v>
      </c>
      <c r="T33" s="18" t="s">
        <v>40</v>
      </c>
      <c r="U33" s="18"/>
      <c r="V33" s="11"/>
    </row>
    <row r="34" spans="1:22">
      <c r="A34" s="22" t="s">
        <v>34</v>
      </c>
      <c r="B34" s="23">
        <f>SUM(B28:B33)</f>
        <v>21</v>
      </c>
      <c r="C34" s="23">
        <f>SUM(C28:C33)</f>
        <v>15</v>
      </c>
      <c r="D34" s="24">
        <f>C34/B34*(1)</f>
        <v>0.7142857142857143</v>
      </c>
      <c r="E34" s="23">
        <f>SUM(E28:E33)</f>
        <v>76</v>
      </c>
      <c r="F34" s="23">
        <f>SUM(F28:F33)</f>
        <v>21555</v>
      </c>
      <c r="G34" s="23">
        <f>SUM(G28:G33)</f>
        <v>39507</v>
      </c>
      <c r="H34" s="25">
        <f t="shared" si="11"/>
        <v>3.2735970840610524</v>
      </c>
      <c r="I34" s="23">
        <f>SUM(I28:I33)</f>
        <v>26</v>
      </c>
      <c r="J34" s="24">
        <f t="shared" si="12"/>
        <v>0.34210526315789475</v>
      </c>
      <c r="K34" s="23">
        <f>SUM(K28:K33)</f>
        <v>0</v>
      </c>
      <c r="L34" s="23">
        <f>SUM(L28:L33)</f>
        <v>540</v>
      </c>
      <c r="M34" s="25">
        <f t="shared" si="13"/>
        <v>39.916666666666664</v>
      </c>
      <c r="N34" s="23">
        <f>SUM(N28:N33)</f>
        <v>32</v>
      </c>
      <c r="O34" s="26">
        <f t="shared" si="14"/>
        <v>1234.59375</v>
      </c>
      <c r="P34" s="23">
        <f>SUM(P28:P33)</f>
        <v>15</v>
      </c>
      <c r="Q34" s="33" t="s">
        <v>41</v>
      </c>
      <c r="R34" s="24">
        <f t="shared" si="15"/>
        <v>0.20925925925925926</v>
      </c>
      <c r="S34" s="33" t="s">
        <v>42</v>
      </c>
      <c r="T34" s="33" t="s">
        <v>43</v>
      </c>
      <c r="U34" s="33">
        <f>SUM(U28:U33)</f>
        <v>34</v>
      </c>
      <c r="V34" s="23"/>
    </row>
    <row r="36" spans="1:22">
      <c r="A36" s="1" t="s">
        <v>44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3" t="s">
        <v>7</v>
      </c>
      <c r="I36" s="2" t="s">
        <v>8</v>
      </c>
      <c r="J36" s="4">
        <v>3</v>
      </c>
      <c r="K36" s="2" t="s">
        <v>9</v>
      </c>
      <c r="L36" s="2" t="s">
        <v>10</v>
      </c>
      <c r="M36" s="2" t="s">
        <v>11</v>
      </c>
      <c r="N36" s="5">
        <v>100</v>
      </c>
      <c r="O36" s="6" t="s">
        <v>12</v>
      </c>
      <c r="P36" s="2" t="s">
        <v>13</v>
      </c>
      <c r="Q36" s="2" t="s">
        <v>14</v>
      </c>
      <c r="R36" s="7" t="s">
        <v>15</v>
      </c>
      <c r="S36" s="27">
        <v>50</v>
      </c>
      <c r="T36" s="27" t="s">
        <v>16</v>
      </c>
      <c r="U36" s="27" t="s">
        <v>17</v>
      </c>
      <c r="V36" s="8" t="s">
        <v>18</v>
      </c>
    </row>
    <row r="37" spans="1:22">
      <c r="A37" s="10" t="s">
        <v>22</v>
      </c>
      <c r="B37" s="11">
        <v>3</v>
      </c>
      <c r="C37" s="11">
        <v>3</v>
      </c>
      <c r="D37" s="12">
        <f t="shared" ref="D37:D45" si="16">C37/B37*(1)</f>
        <v>1</v>
      </c>
      <c r="E37" s="11">
        <v>12</v>
      </c>
      <c r="F37" s="11">
        <v>2822</v>
      </c>
      <c r="G37" s="11">
        <v>5843</v>
      </c>
      <c r="H37" s="34">
        <f t="shared" ref="H37:H45" si="17">F37/(G37/6)</f>
        <v>2.8978264590107821</v>
      </c>
      <c r="I37" s="11">
        <v>2</v>
      </c>
      <c r="J37" s="12">
        <f t="shared" ref="J37:J45" si="18">I37/E37*1</f>
        <v>0.16666666666666666</v>
      </c>
      <c r="K37" s="11">
        <v>0</v>
      </c>
      <c r="L37" s="11">
        <v>115</v>
      </c>
      <c r="M37" s="13">
        <v>24.53913043478261</v>
      </c>
      <c r="N37" s="11">
        <v>3</v>
      </c>
      <c r="O37" s="14">
        <f t="shared" ref="O37:O41" si="19">G37/N37</f>
        <v>1947.6666666666667</v>
      </c>
      <c r="P37" s="14">
        <v>3</v>
      </c>
      <c r="Q37" s="14">
        <v>26</v>
      </c>
      <c r="R37" s="12">
        <v>0.22608695652173913</v>
      </c>
      <c r="S37" s="15"/>
      <c r="T37" s="15"/>
      <c r="U37" s="15"/>
      <c r="V37" s="16"/>
    </row>
    <row r="38" spans="1:22">
      <c r="A38" s="10" t="s">
        <v>23</v>
      </c>
      <c r="B38" s="11">
        <v>4</v>
      </c>
      <c r="C38" s="11">
        <v>3</v>
      </c>
      <c r="D38" s="12">
        <f t="shared" si="16"/>
        <v>0.75</v>
      </c>
      <c r="E38" s="11">
        <v>13</v>
      </c>
      <c r="F38" s="11">
        <v>3333</v>
      </c>
      <c r="G38" s="11">
        <v>6784</v>
      </c>
      <c r="H38" s="34">
        <f t="shared" si="17"/>
        <v>2.9478183962264151</v>
      </c>
      <c r="I38" s="11">
        <v>4</v>
      </c>
      <c r="J38" s="12">
        <f t="shared" si="18"/>
        <v>0.30769230769230771</v>
      </c>
      <c r="K38" s="11">
        <v>1</v>
      </c>
      <c r="L38" s="11">
        <v>115</v>
      </c>
      <c r="M38" s="13">
        <f t="shared" ref="M38:M45" si="20">F38/L38</f>
        <v>28.982608695652175</v>
      </c>
      <c r="N38" s="11">
        <v>5</v>
      </c>
      <c r="O38" s="14">
        <f t="shared" si="19"/>
        <v>1356.8</v>
      </c>
      <c r="P38" s="11">
        <v>4</v>
      </c>
      <c r="Q38" s="11">
        <v>19</v>
      </c>
      <c r="R38" s="12">
        <f t="shared" ref="R38" si="21">Q38/L38*(1)</f>
        <v>0.16521739130434782</v>
      </c>
      <c r="S38" s="15"/>
      <c r="T38" s="15"/>
      <c r="U38" s="15"/>
      <c r="V38" s="35"/>
    </row>
    <row r="39" spans="1:22">
      <c r="A39" s="10" t="s">
        <v>25</v>
      </c>
      <c r="B39" s="11">
        <v>4</v>
      </c>
      <c r="C39" s="11">
        <v>1</v>
      </c>
      <c r="D39" s="12">
        <f t="shared" si="16"/>
        <v>0.25</v>
      </c>
      <c r="E39" s="11">
        <v>11</v>
      </c>
      <c r="F39" s="11">
        <v>4407</v>
      </c>
      <c r="G39" s="14">
        <v>7700</v>
      </c>
      <c r="H39" s="34">
        <f t="shared" si="17"/>
        <v>3.4340259740259742</v>
      </c>
      <c r="I39" s="11">
        <v>9</v>
      </c>
      <c r="J39" s="12">
        <f t="shared" si="18"/>
        <v>0.81818181818181823</v>
      </c>
      <c r="K39" s="11">
        <v>0</v>
      </c>
      <c r="L39" s="11">
        <v>84</v>
      </c>
      <c r="M39" s="13">
        <f t="shared" si="20"/>
        <v>52.464285714285715</v>
      </c>
      <c r="N39" s="11">
        <v>15</v>
      </c>
      <c r="O39" s="14">
        <f t="shared" si="19"/>
        <v>513.33333333333337</v>
      </c>
      <c r="P39" s="11">
        <v>1</v>
      </c>
      <c r="Q39" s="11">
        <v>15</v>
      </c>
      <c r="R39" s="12">
        <f>Q39/L39</f>
        <v>0.17857142857142858</v>
      </c>
      <c r="S39" s="15"/>
      <c r="T39" s="15"/>
      <c r="U39" s="15"/>
      <c r="V39" s="35"/>
    </row>
    <row r="40" spans="1:22">
      <c r="A40" s="20" t="s">
        <v>29</v>
      </c>
      <c r="B40" s="11">
        <v>5</v>
      </c>
      <c r="C40" s="11">
        <v>4</v>
      </c>
      <c r="D40" s="12">
        <f t="shared" si="16"/>
        <v>0.8</v>
      </c>
      <c r="E40" s="11">
        <v>18</v>
      </c>
      <c r="F40" s="11">
        <v>5179</v>
      </c>
      <c r="G40" s="11">
        <v>8831</v>
      </c>
      <c r="H40" s="34">
        <f t="shared" si="17"/>
        <v>3.5187407994564603</v>
      </c>
      <c r="I40" s="11">
        <v>7</v>
      </c>
      <c r="J40" s="12">
        <f t="shared" si="18"/>
        <v>0.3888888888888889</v>
      </c>
      <c r="K40" s="11">
        <v>0</v>
      </c>
      <c r="L40" s="11">
        <v>157</v>
      </c>
      <c r="M40" s="13">
        <f t="shared" si="20"/>
        <v>32.987261146496813</v>
      </c>
      <c r="N40" s="11">
        <v>10</v>
      </c>
      <c r="O40" s="14">
        <f t="shared" si="19"/>
        <v>883.1</v>
      </c>
      <c r="P40" s="11">
        <v>8</v>
      </c>
      <c r="Q40" s="11">
        <v>23</v>
      </c>
      <c r="R40" s="12">
        <f t="shared" ref="R40:R45" si="22">Q40/L40</f>
        <v>0.1464968152866242</v>
      </c>
      <c r="S40" s="11">
        <v>17</v>
      </c>
      <c r="T40" s="11">
        <v>29</v>
      </c>
      <c r="U40" s="11"/>
      <c r="V40" s="11"/>
    </row>
    <row r="41" spans="1:22">
      <c r="A41" s="20" t="s">
        <v>30</v>
      </c>
      <c r="B41" s="11">
        <v>5</v>
      </c>
      <c r="C41" s="11">
        <v>3</v>
      </c>
      <c r="D41" s="12">
        <f t="shared" si="16"/>
        <v>0.6</v>
      </c>
      <c r="E41" s="11">
        <v>17</v>
      </c>
      <c r="F41" s="11">
        <v>5774</v>
      </c>
      <c r="G41" s="11">
        <v>9963</v>
      </c>
      <c r="H41" s="34">
        <f t="shared" si="17"/>
        <v>3.4772658837699488</v>
      </c>
      <c r="I41" s="11">
        <v>11</v>
      </c>
      <c r="J41" s="12">
        <f t="shared" si="18"/>
        <v>0.6470588235294118</v>
      </c>
      <c r="K41" s="11">
        <v>0</v>
      </c>
      <c r="L41" s="11">
        <v>128</v>
      </c>
      <c r="M41" s="13">
        <f t="shared" si="20"/>
        <v>45.109375</v>
      </c>
      <c r="N41" s="11">
        <v>11</v>
      </c>
      <c r="O41" s="14">
        <f t="shared" si="19"/>
        <v>905.72727272727275</v>
      </c>
      <c r="P41" s="11">
        <v>1</v>
      </c>
      <c r="Q41" s="11">
        <v>18</v>
      </c>
      <c r="R41" s="12">
        <f t="shared" si="22"/>
        <v>0.140625</v>
      </c>
      <c r="S41" s="11">
        <v>30</v>
      </c>
      <c r="T41" s="11">
        <v>29</v>
      </c>
      <c r="U41" s="11"/>
      <c r="V41" s="11"/>
    </row>
    <row r="42" spans="1:22">
      <c r="A42" s="20" t="s">
        <v>31</v>
      </c>
      <c r="B42" s="11">
        <v>1</v>
      </c>
      <c r="C42" s="11">
        <v>1</v>
      </c>
      <c r="D42" s="12">
        <f t="shared" si="16"/>
        <v>1</v>
      </c>
      <c r="E42" s="11">
        <v>4</v>
      </c>
      <c r="F42" s="11">
        <v>739</v>
      </c>
      <c r="G42" s="11">
        <v>1557</v>
      </c>
      <c r="H42" s="34">
        <f t="shared" si="17"/>
        <v>2.8477842003853566</v>
      </c>
      <c r="I42" s="11">
        <v>1</v>
      </c>
      <c r="J42" s="12">
        <f t="shared" si="18"/>
        <v>0.25</v>
      </c>
      <c r="K42" s="11">
        <v>0</v>
      </c>
      <c r="L42" s="11">
        <v>38</v>
      </c>
      <c r="M42" s="13">
        <f t="shared" si="20"/>
        <v>19.44736842105263</v>
      </c>
      <c r="N42" s="11">
        <v>0</v>
      </c>
      <c r="O42" s="14">
        <v>0</v>
      </c>
      <c r="P42" s="11">
        <v>0</v>
      </c>
      <c r="Q42" s="11">
        <v>7</v>
      </c>
      <c r="R42" s="12">
        <f t="shared" si="22"/>
        <v>0.18421052631578946</v>
      </c>
      <c r="S42" s="11">
        <v>2</v>
      </c>
      <c r="T42" s="11">
        <v>3</v>
      </c>
      <c r="U42" s="11"/>
      <c r="V42" s="11"/>
    </row>
    <row r="43" spans="1:22">
      <c r="A43" s="20" t="s">
        <v>32</v>
      </c>
      <c r="B43" s="11">
        <v>4</v>
      </c>
      <c r="C43" s="11">
        <v>2</v>
      </c>
      <c r="D43" s="12">
        <f t="shared" si="16"/>
        <v>0.5</v>
      </c>
      <c r="E43" s="11">
        <v>16</v>
      </c>
      <c r="F43" s="11">
        <v>5192</v>
      </c>
      <c r="G43" s="11">
        <v>8634</v>
      </c>
      <c r="H43" s="34">
        <f t="shared" si="17"/>
        <v>3.6080611535788742</v>
      </c>
      <c r="I43" s="11">
        <v>11</v>
      </c>
      <c r="J43" s="12">
        <f t="shared" si="18"/>
        <v>0.6875</v>
      </c>
      <c r="K43" s="11">
        <v>0</v>
      </c>
      <c r="L43" s="11">
        <v>136</v>
      </c>
      <c r="M43" s="13">
        <f t="shared" si="20"/>
        <v>38.176470588235297</v>
      </c>
      <c r="N43" s="11">
        <v>7</v>
      </c>
      <c r="O43" s="14">
        <f>G43/N43</f>
        <v>1233.4285714285713</v>
      </c>
      <c r="P43" s="11">
        <v>5</v>
      </c>
      <c r="Q43" s="11">
        <v>26</v>
      </c>
      <c r="R43" s="12">
        <f t="shared" si="22"/>
        <v>0.19117647058823528</v>
      </c>
      <c r="S43" s="11">
        <v>33</v>
      </c>
      <c r="T43" s="11">
        <v>27</v>
      </c>
      <c r="U43" s="11"/>
      <c r="V43" s="11"/>
    </row>
    <row r="44" spans="1:22">
      <c r="A44" s="20" t="s">
        <v>33</v>
      </c>
      <c r="B44" s="11">
        <v>3</v>
      </c>
      <c r="C44" s="11">
        <v>2</v>
      </c>
      <c r="D44" s="12">
        <f t="shared" si="16"/>
        <v>0.66666666666666663</v>
      </c>
      <c r="E44" s="11">
        <v>12</v>
      </c>
      <c r="F44" s="11">
        <v>3658</v>
      </c>
      <c r="G44" s="11">
        <v>6116</v>
      </c>
      <c r="H44" s="34">
        <f t="shared" si="17"/>
        <v>3.5886200130804444</v>
      </c>
      <c r="I44" s="11">
        <v>6</v>
      </c>
      <c r="J44" s="12">
        <f t="shared" si="18"/>
        <v>0.5</v>
      </c>
      <c r="K44" s="11">
        <v>0</v>
      </c>
      <c r="L44" s="11">
        <v>104</v>
      </c>
      <c r="M44" s="13">
        <f t="shared" si="20"/>
        <v>35.17307692307692</v>
      </c>
      <c r="N44" s="11">
        <v>7</v>
      </c>
      <c r="O44" s="14">
        <f>G44/N44</f>
        <v>873.71428571428567</v>
      </c>
      <c r="P44" s="11">
        <v>5</v>
      </c>
      <c r="Q44" s="11">
        <v>12</v>
      </c>
      <c r="R44" s="12">
        <f t="shared" si="22"/>
        <v>0.11538461538461539</v>
      </c>
      <c r="S44" s="11">
        <v>16</v>
      </c>
      <c r="T44" s="11">
        <v>15</v>
      </c>
      <c r="U44" s="11"/>
      <c r="V44" s="11"/>
    </row>
    <row r="45" spans="1:22">
      <c r="A45" s="23" t="s">
        <v>34</v>
      </c>
      <c r="B45" s="23">
        <f>SUM(B37:B44)</f>
        <v>29</v>
      </c>
      <c r="C45" s="23">
        <f>SUM(C37:C44)</f>
        <v>19</v>
      </c>
      <c r="D45" s="24">
        <f t="shared" si="16"/>
        <v>0.65517241379310343</v>
      </c>
      <c r="E45" s="23">
        <f>SUM(E37:E44)</f>
        <v>103</v>
      </c>
      <c r="F45" s="23">
        <f>SUM(F37:F44)</f>
        <v>31104</v>
      </c>
      <c r="G45" s="23">
        <f>SUM(G37:G44)</f>
        <v>55428</v>
      </c>
      <c r="H45" s="25">
        <f t="shared" si="17"/>
        <v>3.3669625460056287</v>
      </c>
      <c r="I45" s="23">
        <f>SUM(I37:I44)</f>
        <v>51</v>
      </c>
      <c r="J45" s="24">
        <f t="shared" si="18"/>
        <v>0.49514563106796117</v>
      </c>
      <c r="K45" s="23">
        <f>SUM(K37:K44)</f>
        <v>1</v>
      </c>
      <c r="L45" s="23">
        <f>SUM(L37:L44)</f>
        <v>877</v>
      </c>
      <c r="M45" s="25">
        <f t="shared" si="20"/>
        <v>35.466362599771948</v>
      </c>
      <c r="N45" s="23">
        <f>SUM(N37:N44)</f>
        <v>58</v>
      </c>
      <c r="O45" s="26">
        <f>G45/N45</f>
        <v>955.65517241379314</v>
      </c>
      <c r="P45" s="23">
        <f>SUM(P37:P44)</f>
        <v>27</v>
      </c>
      <c r="Q45" s="23">
        <f>SUM(Q37:Q44)</f>
        <v>146</v>
      </c>
      <c r="R45" s="24">
        <f t="shared" si="22"/>
        <v>0.16647662485746864</v>
      </c>
      <c r="S45" s="23">
        <f>SUM(S40:S44)</f>
        <v>98</v>
      </c>
      <c r="T45" s="23">
        <f>SUM(T40:T44)</f>
        <v>103</v>
      </c>
      <c r="U45" s="23"/>
      <c r="V45" s="23"/>
    </row>
    <row r="47" spans="1:22">
      <c r="A47" s="1" t="s">
        <v>45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3" t="s">
        <v>7</v>
      </c>
      <c r="I47" s="2" t="s">
        <v>8</v>
      </c>
      <c r="J47" s="4">
        <v>3</v>
      </c>
      <c r="K47" s="2" t="s">
        <v>9</v>
      </c>
      <c r="L47" s="2" t="s">
        <v>10</v>
      </c>
      <c r="M47" s="2" t="s">
        <v>11</v>
      </c>
      <c r="N47" s="5">
        <v>100</v>
      </c>
      <c r="O47" s="6" t="s">
        <v>12</v>
      </c>
      <c r="P47" s="2" t="s">
        <v>13</v>
      </c>
      <c r="Q47" s="2" t="s">
        <v>14</v>
      </c>
      <c r="R47" s="7" t="s">
        <v>15</v>
      </c>
      <c r="S47" s="27">
        <v>50</v>
      </c>
      <c r="T47" s="27" t="s">
        <v>16</v>
      </c>
      <c r="U47" s="27" t="s">
        <v>17</v>
      </c>
      <c r="V47" s="8" t="s">
        <v>18</v>
      </c>
    </row>
    <row r="48" spans="1:22">
      <c r="A48" s="10" t="s">
        <v>22</v>
      </c>
      <c r="B48" s="11">
        <v>3</v>
      </c>
      <c r="C48" s="11">
        <v>1</v>
      </c>
      <c r="D48" s="12">
        <f t="shared" ref="D48:D59" si="23">C48/B48*(1)</f>
        <v>0.33333333333333331</v>
      </c>
      <c r="E48" s="11">
        <v>12</v>
      </c>
      <c r="F48" s="11">
        <v>3663</v>
      </c>
      <c r="G48" s="11">
        <v>6749</v>
      </c>
      <c r="H48" s="13">
        <f t="shared" ref="H48:H59" si="24">F48/(G48/6)</f>
        <v>3.2564824418432363</v>
      </c>
      <c r="I48" s="11">
        <v>6</v>
      </c>
      <c r="J48" s="12">
        <f t="shared" ref="J48:J50" si="25">I48/E48*1</f>
        <v>0.5</v>
      </c>
      <c r="K48" s="11">
        <v>0</v>
      </c>
      <c r="L48" s="11">
        <v>83</v>
      </c>
      <c r="M48" s="13">
        <f t="shared" ref="M48:M59" si="26">F48/L48</f>
        <v>44.132530120481931</v>
      </c>
      <c r="N48" s="11">
        <v>10</v>
      </c>
      <c r="O48" s="14">
        <f t="shared" ref="O48:O57" si="27">G48/N48</f>
        <v>674.9</v>
      </c>
      <c r="P48" s="11">
        <v>0</v>
      </c>
      <c r="Q48" s="11">
        <v>14</v>
      </c>
      <c r="R48" s="12">
        <f>(Q48/L48)*1</f>
        <v>0.16867469879518071</v>
      </c>
      <c r="S48" s="15"/>
      <c r="T48" s="15"/>
      <c r="U48" s="15"/>
      <c r="V48" s="16"/>
    </row>
    <row r="49" spans="1:22">
      <c r="A49" s="10" t="s">
        <v>23</v>
      </c>
      <c r="B49" s="11">
        <v>3</v>
      </c>
      <c r="C49" s="11">
        <v>1</v>
      </c>
      <c r="D49" s="12">
        <f t="shared" si="23"/>
        <v>0.33333333333333331</v>
      </c>
      <c r="E49" s="11">
        <v>12</v>
      </c>
      <c r="F49" s="11">
        <v>3143</v>
      </c>
      <c r="G49" s="11">
        <v>6231</v>
      </c>
      <c r="H49" s="13">
        <f t="shared" si="24"/>
        <v>3.0264805007221955</v>
      </c>
      <c r="I49" s="11">
        <v>6</v>
      </c>
      <c r="J49" s="12">
        <f t="shared" si="25"/>
        <v>0.5</v>
      </c>
      <c r="K49" s="11">
        <v>0</v>
      </c>
      <c r="L49" s="11">
        <v>90</v>
      </c>
      <c r="M49" s="13">
        <f t="shared" si="26"/>
        <v>34.922222222222224</v>
      </c>
      <c r="N49" s="11">
        <v>7</v>
      </c>
      <c r="O49" s="14">
        <f t="shared" si="27"/>
        <v>890.14285714285711</v>
      </c>
      <c r="P49" s="11">
        <v>2</v>
      </c>
      <c r="Q49" s="11">
        <v>12</v>
      </c>
      <c r="R49" s="12">
        <f>(Q49/L49)*1</f>
        <v>0.13333333333333333</v>
      </c>
      <c r="S49" s="15"/>
      <c r="T49" s="15"/>
      <c r="U49" s="15"/>
      <c r="V49" s="16"/>
    </row>
    <row r="50" spans="1:22">
      <c r="A50" s="10" t="s">
        <v>25</v>
      </c>
      <c r="B50" s="11">
        <v>2</v>
      </c>
      <c r="C50" s="11">
        <v>1</v>
      </c>
      <c r="D50" s="12">
        <f t="shared" si="23"/>
        <v>0.5</v>
      </c>
      <c r="E50" s="11">
        <v>8</v>
      </c>
      <c r="F50" s="11">
        <v>2293</v>
      </c>
      <c r="G50" s="11">
        <v>4590</v>
      </c>
      <c r="H50" s="13">
        <f t="shared" si="24"/>
        <v>2.9973856209150327</v>
      </c>
      <c r="I50" s="11">
        <v>3</v>
      </c>
      <c r="J50" s="12">
        <f t="shared" si="25"/>
        <v>0.375</v>
      </c>
      <c r="K50" s="11">
        <v>0</v>
      </c>
      <c r="L50" s="11">
        <v>64</v>
      </c>
      <c r="M50" s="13">
        <f t="shared" si="26"/>
        <v>35.828125</v>
      </c>
      <c r="N50" s="11">
        <v>4</v>
      </c>
      <c r="O50" s="14">
        <f t="shared" si="27"/>
        <v>1147.5</v>
      </c>
      <c r="P50" s="11">
        <v>0</v>
      </c>
      <c r="Q50" s="11">
        <v>6</v>
      </c>
      <c r="R50" s="12">
        <f>Q50/L50</f>
        <v>9.375E-2</v>
      </c>
      <c r="S50" s="15"/>
      <c r="T50" s="15"/>
      <c r="U50" s="15"/>
      <c r="V50" s="16"/>
    </row>
    <row r="51" spans="1:22">
      <c r="A51" s="10" t="s">
        <v>26</v>
      </c>
      <c r="B51" s="36">
        <v>2</v>
      </c>
      <c r="C51" s="11">
        <v>2</v>
      </c>
      <c r="D51" s="12">
        <f t="shared" si="23"/>
        <v>1</v>
      </c>
      <c r="E51" s="11">
        <v>7</v>
      </c>
      <c r="F51" s="11">
        <v>1732</v>
      </c>
      <c r="G51" s="11">
        <v>3706</v>
      </c>
      <c r="H51" s="13">
        <f t="shared" si="24"/>
        <v>2.8041014570966003</v>
      </c>
      <c r="I51" s="11">
        <v>1</v>
      </c>
      <c r="J51" s="12">
        <v>0.14285714285714285</v>
      </c>
      <c r="K51" s="11">
        <v>0</v>
      </c>
      <c r="L51" s="11">
        <v>69</v>
      </c>
      <c r="M51" s="13">
        <f t="shared" si="26"/>
        <v>25.10144927536232</v>
      </c>
      <c r="N51" s="11">
        <v>1</v>
      </c>
      <c r="O51" s="14">
        <f t="shared" si="27"/>
        <v>3706</v>
      </c>
      <c r="P51" s="11">
        <v>3</v>
      </c>
      <c r="Q51" s="14">
        <v>9</v>
      </c>
      <c r="R51" s="12">
        <v>0.13043478260869565</v>
      </c>
      <c r="S51" s="36">
        <v>10</v>
      </c>
      <c r="T51" s="36">
        <v>7</v>
      </c>
      <c r="U51" s="36">
        <v>3</v>
      </c>
      <c r="V51" s="16"/>
    </row>
    <row r="52" spans="1:22">
      <c r="A52" s="10" t="s">
        <v>27</v>
      </c>
      <c r="B52" s="36">
        <v>2</v>
      </c>
      <c r="C52" s="11">
        <v>1</v>
      </c>
      <c r="D52" s="12">
        <f t="shared" si="23"/>
        <v>0.5</v>
      </c>
      <c r="E52" s="11">
        <v>7</v>
      </c>
      <c r="F52" s="11">
        <v>2247</v>
      </c>
      <c r="G52" s="11">
        <v>4329</v>
      </c>
      <c r="H52" s="13">
        <f t="shared" si="24"/>
        <v>3.1143451143451144</v>
      </c>
      <c r="I52" s="11">
        <v>3</v>
      </c>
      <c r="J52" s="12">
        <f t="shared" ref="J52:J59" si="28">I52/E52*1</f>
        <v>0.42857142857142855</v>
      </c>
      <c r="K52" s="11">
        <v>0</v>
      </c>
      <c r="L52" s="11">
        <v>65</v>
      </c>
      <c r="M52" s="13">
        <f t="shared" si="26"/>
        <v>34.569230769230771</v>
      </c>
      <c r="N52" s="11">
        <v>4</v>
      </c>
      <c r="O52" s="14">
        <f t="shared" si="27"/>
        <v>1082.25</v>
      </c>
      <c r="P52" s="11">
        <v>2</v>
      </c>
      <c r="Q52" s="14">
        <v>12</v>
      </c>
      <c r="R52" s="12">
        <f t="shared" ref="R52:R59" si="29">(Q52/L52)*1</f>
        <v>0.18461538461538463</v>
      </c>
      <c r="S52" s="36">
        <v>7</v>
      </c>
      <c r="T52" s="36">
        <v>12</v>
      </c>
      <c r="U52" s="36">
        <v>4</v>
      </c>
      <c r="V52" s="16"/>
    </row>
    <row r="53" spans="1:22">
      <c r="A53" s="20" t="s">
        <v>28</v>
      </c>
      <c r="B53" s="11">
        <v>2</v>
      </c>
      <c r="C53" s="11">
        <v>1</v>
      </c>
      <c r="D53" s="12">
        <f t="shared" si="23"/>
        <v>0.5</v>
      </c>
      <c r="E53" s="11">
        <v>8</v>
      </c>
      <c r="F53" s="11">
        <v>2044</v>
      </c>
      <c r="G53" s="11">
        <v>3427</v>
      </c>
      <c r="H53" s="13">
        <f t="shared" si="24"/>
        <v>3.5786402100962942</v>
      </c>
      <c r="I53" s="11">
        <v>3</v>
      </c>
      <c r="J53" s="12">
        <f t="shared" si="28"/>
        <v>0.375</v>
      </c>
      <c r="K53" s="11">
        <v>0</v>
      </c>
      <c r="L53" s="11">
        <v>63</v>
      </c>
      <c r="M53" s="13">
        <f t="shared" si="26"/>
        <v>32.444444444444443</v>
      </c>
      <c r="N53" s="11">
        <v>4</v>
      </c>
      <c r="O53" s="14">
        <f t="shared" si="27"/>
        <v>856.75</v>
      </c>
      <c r="P53" s="11">
        <v>3</v>
      </c>
      <c r="Q53" s="11">
        <v>6</v>
      </c>
      <c r="R53" s="12">
        <f t="shared" si="29"/>
        <v>9.5238095238095233E-2</v>
      </c>
      <c r="S53" s="11">
        <v>8</v>
      </c>
      <c r="T53" s="11">
        <v>11</v>
      </c>
      <c r="U53" s="11"/>
      <c r="V53" s="11"/>
    </row>
    <row r="54" spans="1:22">
      <c r="A54" s="20" t="s">
        <v>29</v>
      </c>
      <c r="B54" s="11">
        <v>3</v>
      </c>
      <c r="C54" s="11">
        <v>1</v>
      </c>
      <c r="D54" s="12">
        <f t="shared" si="23"/>
        <v>0.33333333333333331</v>
      </c>
      <c r="E54" s="11">
        <v>11</v>
      </c>
      <c r="F54" s="11">
        <v>3434</v>
      </c>
      <c r="G54" s="11">
        <v>5748</v>
      </c>
      <c r="H54" s="13">
        <f t="shared" si="24"/>
        <v>3.5845511482254699</v>
      </c>
      <c r="I54" s="11">
        <v>4</v>
      </c>
      <c r="J54" s="12">
        <f t="shared" si="28"/>
        <v>0.36363636363636365</v>
      </c>
      <c r="K54" s="11">
        <v>0</v>
      </c>
      <c r="L54" s="11">
        <v>87</v>
      </c>
      <c r="M54" s="13">
        <f t="shared" si="26"/>
        <v>39.47126436781609</v>
      </c>
      <c r="N54" s="11">
        <v>10</v>
      </c>
      <c r="O54" s="14">
        <f t="shared" si="27"/>
        <v>574.79999999999995</v>
      </c>
      <c r="P54" s="11">
        <v>3</v>
      </c>
      <c r="Q54" s="11">
        <v>17</v>
      </c>
      <c r="R54" s="12">
        <f t="shared" si="29"/>
        <v>0.19540229885057472</v>
      </c>
      <c r="S54" s="11">
        <v>13</v>
      </c>
      <c r="T54" s="11">
        <v>11</v>
      </c>
      <c r="U54" s="11"/>
      <c r="V54" s="11"/>
    </row>
    <row r="55" spans="1:22">
      <c r="A55" s="20" t="s">
        <v>30</v>
      </c>
      <c r="B55" s="11">
        <v>2</v>
      </c>
      <c r="C55" s="11">
        <v>1</v>
      </c>
      <c r="D55" s="12">
        <f t="shared" si="23"/>
        <v>0.5</v>
      </c>
      <c r="E55" s="11">
        <v>8</v>
      </c>
      <c r="F55" s="11">
        <v>1961</v>
      </c>
      <c r="G55" s="11">
        <v>3635</v>
      </c>
      <c r="H55" s="13">
        <f t="shared" si="24"/>
        <v>3.2368638239339749</v>
      </c>
      <c r="I55" s="11">
        <v>3</v>
      </c>
      <c r="J55" s="12">
        <f t="shared" si="28"/>
        <v>0.375</v>
      </c>
      <c r="K55" s="11">
        <v>1</v>
      </c>
      <c r="L55" s="11">
        <v>63</v>
      </c>
      <c r="M55" s="13">
        <f t="shared" si="26"/>
        <v>31.126984126984127</v>
      </c>
      <c r="N55" s="11">
        <v>2</v>
      </c>
      <c r="O55" s="14">
        <f t="shared" si="27"/>
        <v>1817.5</v>
      </c>
      <c r="P55" s="11">
        <v>2</v>
      </c>
      <c r="Q55" s="11">
        <v>10</v>
      </c>
      <c r="R55" s="12">
        <f t="shared" si="29"/>
        <v>0.15873015873015872</v>
      </c>
      <c r="S55" s="11">
        <v>13</v>
      </c>
      <c r="T55" s="11">
        <v>9</v>
      </c>
      <c r="U55" s="11"/>
      <c r="V55" s="11"/>
    </row>
    <row r="56" spans="1:22">
      <c r="A56" s="20" t="s">
        <v>31</v>
      </c>
      <c r="B56" s="11">
        <v>2</v>
      </c>
      <c r="C56" s="11">
        <v>2</v>
      </c>
      <c r="D56" s="12">
        <f t="shared" si="23"/>
        <v>1</v>
      </c>
      <c r="E56" s="11">
        <v>8</v>
      </c>
      <c r="F56" s="11">
        <v>2132</v>
      </c>
      <c r="G56" s="11">
        <v>3579</v>
      </c>
      <c r="H56" s="13">
        <f t="shared" si="24"/>
        <v>3.5741827326068734</v>
      </c>
      <c r="I56" s="11">
        <v>4</v>
      </c>
      <c r="J56" s="12">
        <f t="shared" si="28"/>
        <v>0.5</v>
      </c>
      <c r="K56" s="11">
        <v>1</v>
      </c>
      <c r="L56" s="11">
        <v>74</v>
      </c>
      <c r="M56" s="13">
        <f t="shared" si="26"/>
        <v>28.810810810810811</v>
      </c>
      <c r="N56" s="11">
        <v>4</v>
      </c>
      <c r="O56" s="14">
        <f t="shared" si="27"/>
        <v>894.75</v>
      </c>
      <c r="P56" s="11">
        <v>2</v>
      </c>
      <c r="Q56" s="11">
        <v>10</v>
      </c>
      <c r="R56" s="12">
        <f t="shared" si="29"/>
        <v>0.13513513513513514</v>
      </c>
      <c r="S56" s="11">
        <v>8</v>
      </c>
      <c r="T56" s="11">
        <v>9</v>
      </c>
      <c r="U56" s="11"/>
      <c r="V56" s="11"/>
    </row>
    <row r="57" spans="1:22">
      <c r="A57" s="20" t="s">
        <v>32</v>
      </c>
      <c r="B57" s="11">
        <v>3</v>
      </c>
      <c r="C57" s="11">
        <v>2</v>
      </c>
      <c r="D57" s="12">
        <f t="shared" si="23"/>
        <v>0.66666666666666663</v>
      </c>
      <c r="E57" s="11">
        <v>11</v>
      </c>
      <c r="F57" s="11">
        <v>3718</v>
      </c>
      <c r="G57" s="11">
        <v>6136</v>
      </c>
      <c r="H57" s="13">
        <f t="shared" si="24"/>
        <v>3.6355932203389831</v>
      </c>
      <c r="I57" s="11">
        <v>7</v>
      </c>
      <c r="J57" s="12">
        <f t="shared" si="28"/>
        <v>0.63636363636363635</v>
      </c>
      <c r="K57" s="11">
        <v>0</v>
      </c>
      <c r="L57" s="11">
        <v>94</v>
      </c>
      <c r="M57" s="13">
        <f t="shared" si="26"/>
        <v>39.553191489361701</v>
      </c>
      <c r="N57" s="11">
        <v>6</v>
      </c>
      <c r="O57" s="14">
        <f t="shared" si="27"/>
        <v>1022.6666666666666</v>
      </c>
      <c r="P57" s="11">
        <v>4</v>
      </c>
      <c r="Q57" s="11">
        <v>13</v>
      </c>
      <c r="R57" s="12">
        <f t="shared" si="29"/>
        <v>0.13829787234042554</v>
      </c>
      <c r="S57" s="11">
        <v>18</v>
      </c>
      <c r="T57" s="11">
        <v>19</v>
      </c>
      <c r="U57" s="11"/>
      <c r="V57" s="11"/>
    </row>
    <row r="58" spans="1:22">
      <c r="A58" s="20" t="s">
        <v>33</v>
      </c>
      <c r="B58" s="11">
        <v>2</v>
      </c>
      <c r="C58" s="11">
        <v>1</v>
      </c>
      <c r="D58" s="12">
        <f t="shared" si="23"/>
        <v>0.5</v>
      </c>
      <c r="E58" s="11">
        <v>6</v>
      </c>
      <c r="F58" s="11">
        <v>1010</v>
      </c>
      <c r="G58" s="11">
        <v>1975</v>
      </c>
      <c r="H58" s="13">
        <f t="shared" si="24"/>
        <v>3.0683544303797468</v>
      </c>
      <c r="I58" s="11">
        <v>0</v>
      </c>
      <c r="J58" s="12">
        <f t="shared" si="28"/>
        <v>0</v>
      </c>
      <c r="K58" s="11">
        <v>0</v>
      </c>
      <c r="L58" s="11">
        <v>58</v>
      </c>
      <c r="M58" s="13">
        <f t="shared" si="26"/>
        <v>17.413793103448278</v>
      </c>
      <c r="N58" s="11">
        <v>0</v>
      </c>
      <c r="O58" s="14">
        <v>0</v>
      </c>
      <c r="P58" s="11">
        <v>3</v>
      </c>
      <c r="Q58" s="11">
        <v>10</v>
      </c>
      <c r="R58" s="12">
        <f t="shared" si="29"/>
        <v>0.17241379310344829</v>
      </c>
      <c r="S58" s="11">
        <v>2</v>
      </c>
      <c r="T58" s="11">
        <v>4</v>
      </c>
      <c r="U58" s="11"/>
      <c r="V58" s="11"/>
    </row>
    <row r="59" spans="1:22">
      <c r="A59" s="22" t="s">
        <v>34</v>
      </c>
      <c r="B59" s="23">
        <f>SUM(B48:B58)</f>
        <v>26</v>
      </c>
      <c r="C59" s="23">
        <f>SUM(C48:C58)</f>
        <v>14</v>
      </c>
      <c r="D59" s="24">
        <f t="shared" si="23"/>
        <v>0.53846153846153844</v>
      </c>
      <c r="E59" s="23">
        <f>SUM(E48:E58)</f>
        <v>98</v>
      </c>
      <c r="F59" s="23">
        <f>SUM(F48:F58)</f>
        <v>27377</v>
      </c>
      <c r="G59" s="23">
        <f>SUM(G48:G58)</f>
        <v>50105</v>
      </c>
      <c r="H59" s="25">
        <f t="shared" si="24"/>
        <v>3.2783554535475501</v>
      </c>
      <c r="I59" s="23">
        <f>SUM(I48:I58)</f>
        <v>40</v>
      </c>
      <c r="J59" s="24">
        <f t="shared" si="28"/>
        <v>0.40816326530612246</v>
      </c>
      <c r="K59" s="23">
        <f>SUM(K48:K58)</f>
        <v>2</v>
      </c>
      <c r="L59" s="23">
        <f>SUM(L48:L58)</f>
        <v>810</v>
      </c>
      <c r="M59" s="25">
        <f t="shared" si="26"/>
        <v>33.798765432098769</v>
      </c>
      <c r="N59" s="23">
        <f>SUM(N48:N58)</f>
        <v>52</v>
      </c>
      <c r="O59" s="26">
        <f>G59/N59</f>
        <v>963.55769230769226</v>
      </c>
      <c r="P59" s="23">
        <f>SUM(P48:P58)</f>
        <v>24</v>
      </c>
      <c r="Q59" s="23">
        <f>SUM(Q48:Q58)</f>
        <v>119</v>
      </c>
      <c r="R59" s="24">
        <f t="shared" si="29"/>
        <v>0.14691358024691359</v>
      </c>
      <c r="S59" s="23">
        <f>SUM(S51:S58)</f>
        <v>79</v>
      </c>
      <c r="T59" s="23">
        <f>SUM(T51:T58)</f>
        <v>82</v>
      </c>
      <c r="U59" s="23">
        <f>SUM(U51:U58)</f>
        <v>7</v>
      </c>
      <c r="V59" s="23"/>
    </row>
    <row r="61" spans="1:22">
      <c r="A61" s="1" t="s">
        <v>46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5</v>
      </c>
      <c r="G61" s="2" t="s">
        <v>6</v>
      </c>
      <c r="H61" s="3" t="s">
        <v>7</v>
      </c>
      <c r="I61" s="2" t="s">
        <v>8</v>
      </c>
      <c r="J61" s="4">
        <v>3</v>
      </c>
      <c r="K61" s="2" t="s">
        <v>9</v>
      </c>
      <c r="L61" s="2" t="s">
        <v>10</v>
      </c>
      <c r="M61" s="2" t="s">
        <v>11</v>
      </c>
      <c r="N61" s="5">
        <v>100</v>
      </c>
      <c r="O61" s="6" t="s">
        <v>12</v>
      </c>
      <c r="P61" s="2" t="s">
        <v>13</v>
      </c>
      <c r="Q61" s="2" t="s">
        <v>14</v>
      </c>
      <c r="R61" s="7" t="s">
        <v>15</v>
      </c>
      <c r="S61" s="27">
        <v>50</v>
      </c>
      <c r="T61" s="27" t="s">
        <v>16</v>
      </c>
      <c r="U61" s="27" t="s">
        <v>17</v>
      </c>
      <c r="V61" s="8" t="s">
        <v>18</v>
      </c>
    </row>
    <row r="62" spans="1:22">
      <c r="A62" s="37" t="s">
        <v>29</v>
      </c>
      <c r="B62" s="11">
        <v>2</v>
      </c>
      <c r="C62" s="11">
        <v>2</v>
      </c>
      <c r="D62" s="12">
        <f t="shared" ref="D62:D67" si="30">C62/B62*(1)</f>
        <v>1</v>
      </c>
      <c r="E62" s="11">
        <v>7</v>
      </c>
      <c r="F62" s="11">
        <v>1334</v>
      </c>
      <c r="G62" s="11">
        <v>2439</v>
      </c>
      <c r="H62" s="13">
        <f t="shared" ref="H62:H67" si="31">F62/(G62/6)</f>
        <v>3.2816728167281672</v>
      </c>
      <c r="I62" s="11">
        <v>1</v>
      </c>
      <c r="J62" s="12">
        <v>0</v>
      </c>
      <c r="K62" s="11">
        <v>0</v>
      </c>
      <c r="L62" s="11">
        <v>65</v>
      </c>
      <c r="M62" s="13">
        <f t="shared" ref="M62:M67" si="32">F62/L62</f>
        <v>20.523076923076925</v>
      </c>
      <c r="N62" s="11">
        <v>0</v>
      </c>
      <c r="O62" s="11">
        <v>0</v>
      </c>
      <c r="P62" s="11">
        <v>3</v>
      </c>
      <c r="Q62" s="11">
        <v>13</v>
      </c>
      <c r="R62" s="12">
        <f t="shared" ref="R62:R67" si="33">Q62/L62*(1)</f>
        <v>0.2</v>
      </c>
      <c r="S62" s="11">
        <v>5</v>
      </c>
      <c r="T62" s="11">
        <v>5</v>
      </c>
      <c r="U62" s="11"/>
      <c r="V62" s="11"/>
    </row>
    <row r="63" spans="1:22">
      <c r="A63" s="37" t="s">
        <v>30</v>
      </c>
      <c r="B63" s="11">
        <v>2</v>
      </c>
      <c r="C63" s="11">
        <v>2</v>
      </c>
      <c r="D63" s="12">
        <f t="shared" si="30"/>
        <v>1</v>
      </c>
      <c r="E63" s="11">
        <v>8</v>
      </c>
      <c r="F63" s="11">
        <v>2337</v>
      </c>
      <c r="G63" s="11">
        <v>4485</v>
      </c>
      <c r="H63" s="13">
        <f t="shared" si="31"/>
        <v>3.126421404682274</v>
      </c>
      <c r="I63" s="11">
        <v>5</v>
      </c>
      <c r="J63" s="12">
        <v>0</v>
      </c>
      <c r="K63" s="11">
        <v>0</v>
      </c>
      <c r="L63" s="11">
        <v>65</v>
      </c>
      <c r="M63" s="13">
        <f t="shared" si="32"/>
        <v>35.95384615384615</v>
      </c>
      <c r="N63" s="11">
        <v>3</v>
      </c>
      <c r="O63" s="14">
        <f>G63/N63</f>
        <v>1495</v>
      </c>
      <c r="P63" s="11">
        <v>0</v>
      </c>
      <c r="Q63" s="11">
        <v>12</v>
      </c>
      <c r="R63" s="12">
        <f t="shared" si="33"/>
        <v>0.18461538461538463</v>
      </c>
      <c r="S63" s="11">
        <v>13</v>
      </c>
      <c r="T63" s="11">
        <v>13</v>
      </c>
      <c r="U63" s="11"/>
      <c r="V63" s="11"/>
    </row>
    <row r="64" spans="1:22">
      <c r="A64" s="37" t="s">
        <v>31</v>
      </c>
      <c r="B64" s="11">
        <v>3</v>
      </c>
      <c r="C64" s="11">
        <v>3</v>
      </c>
      <c r="D64" s="12">
        <f t="shared" si="30"/>
        <v>1</v>
      </c>
      <c r="E64" s="11">
        <v>12</v>
      </c>
      <c r="F64" s="11">
        <v>3697</v>
      </c>
      <c r="G64" s="11">
        <v>6477</v>
      </c>
      <c r="H64" s="13">
        <f t="shared" si="31"/>
        <v>3.4247336729967577</v>
      </c>
      <c r="I64" s="11">
        <v>7</v>
      </c>
      <c r="J64" s="12">
        <f>I64/E64*1</f>
        <v>0.58333333333333337</v>
      </c>
      <c r="K64" s="11">
        <v>0</v>
      </c>
      <c r="L64" s="11">
        <v>106</v>
      </c>
      <c r="M64" s="13">
        <f t="shared" si="32"/>
        <v>34.877358490566039</v>
      </c>
      <c r="N64" s="11">
        <v>4</v>
      </c>
      <c r="O64" s="14">
        <f>G64/N64</f>
        <v>1619.25</v>
      </c>
      <c r="P64" s="11">
        <v>2</v>
      </c>
      <c r="Q64" s="11">
        <v>15</v>
      </c>
      <c r="R64" s="12">
        <f t="shared" si="33"/>
        <v>0.14150943396226415</v>
      </c>
      <c r="S64" s="11">
        <v>20</v>
      </c>
      <c r="T64" s="11">
        <v>24</v>
      </c>
      <c r="U64" s="11"/>
      <c r="V64" s="11"/>
    </row>
    <row r="65" spans="1:22">
      <c r="A65" s="37" t="s">
        <v>32</v>
      </c>
      <c r="B65" s="11">
        <v>4</v>
      </c>
      <c r="C65" s="11">
        <v>3</v>
      </c>
      <c r="D65" s="12">
        <f t="shared" si="30"/>
        <v>0.75</v>
      </c>
      <c r="E65" s="11">
        <v>16</v>
      </c>
      <c r="F65" s="11">
        <v>3522</v>
      </c>
      <c r="G65" s="11">
        <v>6747</v>
      </c>
      <c r="H65" s="13">
        <f t="shared" si="31"/>
        <v>3.1320586927523344</v>
      </c>
      <c r="I65" s="11">
        <v>2</v>
      </c>
      <c r="J65" s="12">
        <f>I65/E65*1</f>
        <v>0.125</v>
      </c>
      <c r="K65" s="11">
        <v>1</v>
      </c>
      <c r="L65" s="11">
        <v>134</v>
      </c>
      <c r="M65" s="13">
        <f t="shared" si="32"/>
        <v>26.28358208955224</v>
      </c>
      <c r="N65" s="11">
        <v>5</v>
      </c>
      <c r="O65" s="14">
        <f>G65/N65</f>
        <v>1349.4</v>
      </c>
      <c r="P65" s="11">
        <v>4</v>
      </c>
      <c r="Q65" s="11">
        <v>19</v>
      </c>
      <c r="R65" s="12">
        <f t="shared" si="33"/>
        <v>0.1417910447761194</v>
      </c>
      <c r="S65" s="11">
        <v>19</v>
      </c>
      <c r="T65" s="11">
        <v>12</v>
      </c>
      <c r="U65" s="11"/>
      <c r="V65" s="11"/>
    </row>
    <row r="66" spans="1:22">
      <c r="A66" s="37" t="s">
        <v>33</v>
      </c>
      <c r="B66" s="11">
        <v>4</v>
      </c>
      <c r="C66" s="11">
        <v>4</v>
      </c>
      <c r="D66" s="12">
        <f t="shared" si="30"/>
        <v>1</v>
      </c>
      <c r="E66" s="11">
        <v>15</v>
      </c>
      <c r="F66" s="11">
        <v>3993</v>
      </c>
      <c r="G66" s="11">
        <v>7434</v>
      </c>
      <c r="H66" s="13">
        <f t="shared" si="31"/>
        <v>3.2227602905569008</v>
      </c>
      <c r="I66" s="11">
        <v>5</v>
      </c>
      <c r="J66" s="12">
        <f>I66/E66*1</f>
        <v>0.33333333333333331</v>
      </c>
      <c r="K66" s="11">
        <v>1</v>
      </c>
      <c r="L66" s="11">
        <v>133</v>
      </c>
      <c r="M66" s="13">
        <f t="shared" si="32"/>
        <v>30.022556390977442</v>
      </c>
      <c r="N66" s="11">
        <v>7</v>
      </c>
      <c r="O66" s="14">
        <f>G66/N66</f>
        <v>1062</v>
      </c>
      <c r="P66" s="11">
        <v>6</v>
      </c>
      <c r="Q66" s="11">
        <v>25</v>
      </c>
      <c r="R66" s="12">
        <f t="shared" si="33"/>
        <v>0.18796992481203006</v>
      </c>
      <c r="S66" s="11">
        <v>18</v>
      </c>
      <c r="T66" s="11">
        <v>20</v>
      </c>
      <c r="U66" s="11"/>
      <c r="V66" s="11"/>
    </row>
    <row r="67" spans="1:22">
      <c r="A67" s="38" t="s">
        <v>34</v>
      </c>
      <c r="B67" s="23">
        <f>SUM(B62:B66)</f>
        <v>15</v>
      </c>
      <c r="C67" s="23">
        <f>SUM(C62:C66)</f>
        <v>14</v>
      </c>
      <c r="D67" s="24">
        <f t="shared" si="30"/>
        <v>0.93333333333333335</v>
      </c>
      <c r="E67" s="23">
        <f>SUM(E62:E66)</f>
        <v>58</v>
      </c>
      <c r="F67" s="23">
        <f>SUM(F62:F66)</f>
        <v>14883</v>
      </c>
      <c r="G67" s="33">
        <f>SUM(G62:G66)</f>
        <v>27582</v>
      </c>
      <c r="H67" s="25">
        <f t="shared" si="31"/>
        <v>3.2375462257994343</v>
      </c>
      <c r="I67" s="23">
        <f>SUM(I62:I66)</f>
        <v>20</v>
      </c>
      <c r="J67" s="24">
        <f>I67/E67*1</f>
        <v>0.34482758620689657</v>
      </c>
      <c r="K67" s="23">
        <f>SUM(K62:K66)</f>
        <v>2</v>
      </c>
      <c r="L67" s="23">
        <f>SUM(L62:L66)</f>
        <v>503</v>
      </c>
      <c r="M67" s="25">
        <f t="shared" si="32"/>
        <v>29.588469184890656</v>
      </c>
      <c r="N67" s="23">
        <f>SUM(N62:N66)</f>
        <v>19</v>
      </c>
      <c r="O67" s="26">
        <f>G67/N67</f>
        <v>1451.6842105263158</v>
      </c>
      <c r="P67" s="23">
        <f>SUM(P62:P66)</f>
        <v>15</v>
      </c>
      <c r="Q67" s="23">
        <f>SUM(Q62:Q66)</f>
        <v>84</v>
      </c>
      <c r="R67" s="24">
        <f t="shared" si="33"/>
        <v>0.16699801192842942</v>
      </c>
      <c r="S67" s="23">
        <f>SUM(S62:S66)</f>
        <v>75</v>
      </c>
      <c r="T67" s="23">
        <f>SUM(T62:T66)</f>
        <v>74</v>
      </c>
      <c r="U67" s="23"/>
      <c r="V67" s="23"/>
    </row>
    <row r="68" spans="1:22">
      <c r="A68" s="38"/>
      <c r="B68" s="23"/>
      <c r="C68" s="23"/>
      <c r="D68" s="24"/>
      <c r="E68" s="23"/>
      <c r="F68" s="23"/>
      <c r="G68" s="33"/>
      <c r="H68" s="25"/>
      <c r="I68" s="23"/>
      <c r="J68" s="24"/>
      <c r="K68" s="23"/>
      <c r="L68" s="23"/>
      <c r="M68" s="25"/>
      <c r="N68" s="23"/>
      <c r="O68" s="26"/>
      <c r="P68" s="23"/>
      <c r="Q68" s="23"/>
      <c r="R68" s="24"/>
      <c r="S68" s="23"/>
      <c r="T68" s="23"/>
      <c r="U68" s="23"/>
      <c r="V68" s="23"/>
    </row>
    <row r="69" spans="1:22">
      <c r="A69" s="1" t="s">
        <v>47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5</v>
      </c>
      <c r="G69" s="2" t="s">
        <v>6</v>
      </c>
      <c r="H69" s="3" t="s">
        <v>7</v>
      </c>
      <c r="I69" s="2" t="s">
        <v>8</v>
      </c>
      <c r="J69" s="4">
        <v>3</v>
      </c>
      <c r="K69" s="2" t="s">
        <v>9</v>
      </c>
      <c r="L69" s="2" t="s">
        <v>10</v>
      </c>
      <c r="M69" s="2" t="s">
        <v>11</v>
      </c>
      <c r="N69" s="5">
        <v>100</v>
      </c>
      <c r="O69" s="6" t="s">
        <v>12</v>
      </c>
      <c r="P69" s="2" t="s">
        <v>13</v>
      </c>
      <c r="Q69" s="2" t="s">
        <v>14</v>
      </c>
      <c r="R69" s="7" t="s">
        <v>15</v>
      </c>
      <c r="S69" s="27">
        <v>50</v>
      </c>
      <c r="T69" s="27" t="s">
        <v>16</v>
      </c>
      <c r="U69" s="27" t="s">
        <v>17</v>
      </c>
      <c r="V69" s="8" t="s">
        <v>18</v>
      </c>
    </row>
    <row r="70" spans="1:22">
      <c r="A70" s="10" t="s">
        <v>22</v>
      </c>
      <c r="B70" s="11">
        <v>1</v>
      </c>
      <c r="C70" s="11">
        <v>1</v>
      </c>
      <c r="D70" s="12">
        <f t="shared" ref="D70:D75" si="34">C70/B70*(1)</f>
        <v>1</v>
      </c>
      <c r="E70" s="11">
        <v>4</v>
      </c>
      <c r="F70" s="11">
        <v>1248</v>
      </c>
      <c r="G70" s="11">
        <v>2308</v>
      </c>
      <c r="H70" s="13">
        <f t="shared" ref="H70:H75" si="35">F70/(G70/6)</f>
        <v>3.2443674176776427</v>
      </c>
      <c r="I70" s="11">
        <v>3</v>
      </c>
      <c r="J70" s="12">
        <f t="shared" ref="J70:J75" si="36">I70/E70*1</f>
        <v>0.75</v>
      </c>
      <c r="K70" s="11">
        <v>0</v>
      </c>
      <c r="L70" s="11">
        <v>32</v>
      </c>
      <c r="M70" s="13">
        <f t="shared" ref="M70:M75" si="37">F70/L70</f>
        <v>39</v>
      </c>
      <c r="N70" s="11">
        <v>1</v>
      </c>
      <c r="O70" s="14">
        <f>G70/N70</f>
        <v>2308</v>
      </c>
      <c r="P70" s="11">
        <v>0</v>
      </c>
      <c r="Q70" s="11">
        <v>6</v>
      </c>
      <c r="R70" s="12">
        <v>0.1875</v>
      </c>
      <c r="S70" s="18"/>
      <c r="T70" s="18"/>
      <c r="U70" s="18"/>
      <c r="V70" s="11"/>
    </row>
    <row r="71" spans="1:22">
      <c r="A71" s="10" t="s">
        <v>23</v>
      </c>
      <c r="B71" s="11">
        <v>1</v>
      </c>
      <c r="C71" s="11">
        <v>1</v>
      </c>
      <c r="D71" s="12">
        <f t="shared" si="34"/>
        <v>1</v>
      </c>
      <c r="E71" s="11">
        <v>4</v>
      </c>
      <c r="F71" s="11">
        <v>767</v>
      </c>
      <c r="G71" s="11">
        <v>1785</v>
      </c>
      <c r="H71" s="13">
        <f t="shared" si="35"/>
        <v>2.5781512605042018</v>
      </c>
      <c r="I71" s="11">
        <v>0</v>
      </c>
      <c r="J71" s="12">
        <f t="shared" si="36"/>
        <v>0</v>
      </c>
      <c r="K71" s="11">
        <v>0</v>
      </c>
      <c r="L71" s="11">
        <v>33</v>
      </c>
      <c r="M71" s="13">
        <f t="shared" si="37"/>
        <v>23.242424242424242</v>
      </c>
      <c r="N71" s="11">
        <v>0</v>
      </c>
      <c r="O71" s="14">
        <v>0</v>
      </c>
      <c r="P71" s="11">
        <v>0</v>
      </c>
      <c r="Q71" s="11">
        <v>4</v>
      </c>
      <c r="R71" s="12">
        <f>Q71/L71*(1)</f>
        <v>0.12121212121212122</v>
      </c>
      <c r="S71" s="18"/>
      <c r="T71" s="18"/>
      <c r="U71" s="18"/>
      <c r="V71" s="11"/>
    </row>
    <row r="72" spans="1:22">
      <c r="A72" s="20" t="s">
        <v>28</v>
      </c>
      <c r="B72" s="11">
        <v>1</v>
      </c>
      <c r="C72" s="11">
        <v>1</v>
      </c>
      <c r="D72" s="12">
        <f t="shared" si="34"/>
        <v>1</v>
      </c>
      <c r="E72" s="11">
        <v>4</v>
      </c>
      <c r="F72" s="11">
        <v>1113</v>
      </c>
      <c r="G72" s="11">
        <v>2143</v>
      </c>
      <c r="H72" s="13">
        <f t="shared" si="35"/>
        <v>3.1161922538497433</v>
      </c>
      <c r="I72" s="11">
        <v>2</v>
      </c>
      <c r="J72" s="12">
        <f t="shared" si="36"/>
        <v>0.5</v>
      </c>
      <c r="K72" s="11">
        <v>0</v>
      </c>
      <c r="L72" s="11">
        <v>40</v>
      </c>
      <c r="M72" s="13">
        <f t="shared" si="37"/>
        <v>27.824999999999999</v>
      </c>
      <c r="N72" s="11">
        <v>2</v>
      </c>
      <c r="O72" s="14">
        <f>G72/N72</f>
        <v>1071.5</v>
      </c>
      <c r="P72" s="11">
        <v>2</v>
      </c>
      <c r="Q72" s="11">
        <v>5</v>
      </c>
      <c r="R72" s="12">
        <f>Q72/L72*(1)</f>
        <v>0.125</v>
      </c>
      <c r="S72" s="11">
        <v>5</v>
      </c>
      <c r="T72" s="11">
        <v>3</v>
      </c>
      <c r="U72" s="11"/>
      <c r="V72" s="11"/>
    </row>
    <row r="73" spans="1:22">
      <c r="A73" s="20" t="s">
        <v>29</v>
      </c>
      <c r="B73" s="11">
        <v>1</v>
      </c>
      <c r="C73" s="11">
        <v>1</v>
      </c>
      <c r="D73" s="12">
        <f t="shared" si="34"/>
        <v>1</v>
      </c>
      <c r="E73" s="11">
        <v>4</v>
      </c>
      <c r="F73" s="11">
        <v>871</v>
      </c>
      <c r="G73" s="11">
        <v>1840</v>
      </c>
      <c r="H73" s="13">
        <f t="shared" si="35"/>
        <v>2.8402173913043476</v>
      </c>
      <c r="I73" s="11">
        <v>1</v>
      </c>
      <c r="J73" s="12">
        <f t="shared" si="36"/>
        <v>0.25</v>
      </c>
      <c r="K73" s="11">
        <v>0</v>
      </c>
      <c r="L73" s="11">
        <v>32</v>
      </c>
      <c r="M73" s="13">
        <f t="shared" si="37"/>
        <v>27.21875</v>
      </c>
      <c r="N73" s="11">
        <v>0</v>
      </c>
      <c r="O73" s="14">
        <v>0</v>
      </c>
      <c r="P73" s="11">
        <v>0</v>
      </c>
      <c r="Q73" s="11">
        <v>8</v>
      </c>
      <c r="R73" s="12">
        <f>Q73/L73*(1)</f>
        <v>0.25</v>
      </c>
      <c r="S73" s="11">
        <v>6</v>
      </c>
      <c r="T73" s="11">
        <v>8</v>
      </c>
      <c r="U73" s="11"/>
      <c r="V73" s="11"/>
    </row>
    <row r="74" spans="1:22">
      <c r="A74" s="20" t="s">
        <v>30</v>
      </c>
      <c r="B74" s="11">
        <v>1</v>
      </c>
      <c r="C74" s="11">
        <v>1</v>
      </c>
      <c r="D74" s="12">
        <f t="shared" si="34"/>
        <v>1</v>
      </c>
      <c r="E74" s="11">
        <v>3</v>
      </c>
      <c r="F74" s="11">
        <v>734</v>
      </c>
      <c r="G74" s="11">
        <v>1353</v>
      </c>
      <c r="H74" s="13">
        <f t="shared" si="35"/>
        <v>3.2549889135254988</v>
      </c>
      <c r="I74" s="11">
        <v>1</v>
      </c>
      <c r="J74" s="12">
        <f t="shared" si="36"/>
        <v>0.33333333333333331</v>
      </c>
      <c r="K74" s="11">
        <v>1</v>
      </c>
      <c r="L74" s="11">
        <v>20</v>
      </c>
      <c r="M74" s="13">
        <f t="shared" si="37"/>
        <v>36.700000000000003</v>
      </c>
      <c r="N74" s="11">
        <v>2</v>
      </c>
      <c r="O74" s="14">
        <f>G74/N74</f>
        <v>676.5</v>
      </c>
      <c r="P74" s="11">
        <v>2</v>
      </c>
      <c r="Q74" s="11">
        <v>5</v>
      </c>
      <c r="R74" s="12">
        <f>Q74/L74*(1)</f>
        <v>0.25</v>
      </c>
      <c r="S74" s="11">
        <v>4</v>
      </c>
      <c r="T74" s="11">
        <v>1</v>
      </c>
      <c r="U74" s="11"/>
      <c r="V74" s="11"/>
    </row>
    <row r="75" spans="1:22">
      <c r="A75" s="22" t="s">
        <v>34</v>
      </c>
      <c r="B75" s="23">
        <f>SUM(B70:B74)</f>
        <v>5</v>
      </c>
      <c r="C75" s="23">
        <f>SUM(C70:C74)</f>
        <v>5</v>
      </c>
      <c r="D75" s="24">
        <f t="shared" si="34"/>
        <v>1</v>
      </c>
      <c r="E75" s="23">
        <f>SUM(E70:E74)</f>
        <v>19</v>
      </c>
      <c r="F75" s="23">
        <f>SUM(F70:F74)</f>
        <v>4733</v>
      </c>
      <c r="G75" s="23">
        <f>SUM(G70:G74)</f>
        <v>9429</v>
      </c>
      <c r="H75" s="25">
        <f t="shared" si="35"/>
        <v>3.0117721921730829</v>
      </c>
      <c r="I75" s="23">
        <f>SUM(I70:I74)</f>
        <v>7</v>
      </c>
      <c r="J75" s="24">
        <f t="shared" si="36"/>
        <v>0.36842105263157893</v>
      </c>
      <c r="K75" s="23">
        <f>SUM(K70:K74)</f>
        <v>1</v>
      </c>
      <c r="L75" s="23">
        <f>SUM(L70:L74)</f>
        <v>157</v>
      </c>
      <c r="M75" s="25">
        <f t="shared" si="37"/>
        <v>30.146496815286625</v>
      </c>
      <c r="N75" s="23">
        <f>SUM(N70:N74)</f>
        <v>5</v>
      </c>
      <c r="O75" s="26">
        <f>G75/N75</f>
        <v>1885.8</v>
      </c>
      <c r="P75" s="23">
        <f>SUM(P70:P74)</f>
        <v>4</v>
      </c>
      <c r="Q75" s="23">
        <f>SUM(Q70:Q74)</f>
        <v>28</v>
      </c>
      <c r="R75" s="24">
        <f>Q75/L75*(1)</f>
        <v>0.17834394904458598</v>
      </c>
      <c r="S75" s="23">
        <f>SUM(S72:S74)</f>
        <v>15</v>
      </c>
      <c r="T75" s="23">
        <f>SUM(T72:T74)</f>
        <v>12</v>
      </c>
      <c r="U75" s="23"/>
      <c r="V75" s="23"/>
    </row>
    <row r="77" spans="1:22">
      <c r="A77" s="1" t="s">
        <v>48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3" t="s">
        <v>7</v>
      </c>
      <c r="I77" s="2" t="s">
        <v>8</v>
      </c>
      <c r="J77" s="4">
        <v>3</v>
      </c>
      <c r="K77" s="2" t="s">
        <v>9</v>
      </c>
      <c r="L77" s="2" t="s">
        <v>10</v>
      </c>
      <c r="M77" s="2" t="s">
        <v>11</v>
      </c>
      <c r="N77" s="5">
        <v>100</v>
      </c>
      <c r="O77" s="6" t="s">
        <v>12</v>
      </c>
      <c r="P77" s="2" t="s">
        <v>13</v>
      </c>
      <c r="Q77" s="2" t="s">
        <v>14</v>
      </c>
      <c r="R77" s="7" t="s">
        <v>15</v>
      </c>
      <c r="S77" s="27">
        <v>50</v>
      </c>
      <c r="T77" s="27" t="s">
        <v>16</v>
      </c>
      <c r="U77" s="27" t="s">
        <v>17</v>
      </c>
      <c r="V77" s="8" t="s">
        <v>18</v>
      </c>
    </row>
    <row r="78" spans="1:22">
      <c r="A78" s="10" t="s">
        <v>23</v>
      </c>
      <c r="B78" s="11">
        <v>1</v>
      </c>
      <c r="C78" s="11">
        <v>0</v>
      </c>
      <c r="D78" s="12">
        <f t="shared" ref="D78:D84" si="38">C78/B78*(1)</f>
        <v>0</v>
      </c>
      <c r="E78" s="11">
        <v>3</v>
      </c>
      <c r="F78" s="11">
        <v>830</v>
      </c>
      <c r="G78" s="11">
        <v>1814</v>
      </c>
      <c r="H78" s="13">
        <f t="shared" ref="H78:H84" si="39">F78/(G78/6)</f>
        <v>2.7453142227122385</v>
      </c>
      <c r="I78" s="11">
        <v>2</v>
      </c>
      <c r="J78" s="12">
        <f t="shared" ref="J78:J84" si="40">I78/E78*1</f>
        <v>0.66666666666666663</v>
      </c>
      <c r="K78" s="11">
        <v>0</v>
      </c>
      <c r="L78" s="11">
        <v>21</v>
      </c>
      <c r="M78" s="13">
        <f t="shared" ref="M78:M84" si="41">F78/L78</f>
        <v>39.523809523809526</v>
      </c>
      <c r="N78" s="11">
        <v>1</v>
      </c>
      <c r="O78" s="14">
        <f t="shared" ref="O78:O84" si="42">G78/N78</f>
        <v>1814</v>
      </c>
      <c r="P78" s="11">
        <v>1</v>
      </c>
      <c r="Q78" s="11">
        <v>1</v>
      </c>
      <c r="R78" s="12">
        <f t="shared" ref="R78:R84" si="43">Q78/L78*(1)</f>
        <v>4.7619047619047616E-2</v>
      </c>
      <c r="S78" s="15"/>
      <c r="T78" s="15"/>
      <c r="U78" s="15"/>
      <c r="V78" s="16"/>
    </row>
    <row r="79" spans="1:22">
      <c r="A79" s="10" t="s">
        <v>25</v>
      </c>
      <c r="B79" s="11">
        <v>1</v>
      </c>
      <c r="C79" s="11">
        <v>0</v>
      </c>
      <c r="D79" s="12">
        <f t="shared" si="38"/>
        <v>0</v>
      </c>
      <c r="E79" s="11">
        <v>4</v>
      </c>
      <c r="F79" s="11">
        <v>924</v>
      </c>
      <c r="G79" s="11">
        <v>1590</v>
      </c>
      <c r="H79" s="13">
        <f t="shared" si="39"/>
        <v>3.4867924528301888</v>
      </c>
      <c r="I79" s="11">
        <v>1</v>
      </c>
      <c r="J79" s="12">
        <f t="shared" si="40"/>
        <v>0.25</v>
      </c>
      <c r="K79" s="11">
        <v>0</v>
      </c>
      <c r="L79" s="11">
        <v>27</v>
      </c>
      <c r="M79" s="13">
        <f t="shared" si="41"/>
        <v>34.222222222222221</v>
      </c>
      <c r="N79" s="11">
        <v>1</v>
      </c>
      <c r="O79" s="14">
        <f t="shared" si="42"/>
        <v>1590</v>
      </c>
      <c r="P79" s="11">
        <v>1</v>
      </c>
      <c r="Q79" s="11">
        <v>5</v>
      </c>
      <c r="R79" s="12">
        <f t="shared" si="43"/>
        <v>0.18518518518518517</v>
      </c>
      <c r="S79" s="15"/>
      <c r="T79" s="15"/>
      <c r="U79" s="15"/>
      <c r="V79" s="16"/>
    </row>
    <row r="80" spans="1:22">
      <c r="A80" s="10" t="s">
        <v>26</v>
      </c>
      <c r="B80" s="11">
        <v>1</v>
      </c>
      <c r="C80" s="11">
        <v>1</v>
      </c>
      <c r="D80" s="12">
        <f t="shared" si="38"/>
        <v>1</v>
      </c>
      <c r="E80" s="11">
        <v>4</v>
      </c>
      <c r="F80" s="11">
        <v>1166</v>
      </c>
      <c r="G80" s="11">
        <v>1945</v>
      </c>
      <c r="H80" s="13">
        <f t="shared" si="39"/>
        <v>3.5969151670951156</v>
      </c>
      <c r="I80" s="11">
        <v>2</v>
      </c>
      <c r="J80" s="12">
        <f t="shared" si="40"/>
        <v>0.5</v>
      </c>
      <c r="K80" s="11">
        <v>0</v>
      </c>
      <c r="L80" s="11">
        <v>30</v>
      </c>
      <c r="M80" s="13">
        <f t="shared" si="41"/>
        <v>38.866666666666667</v>
      </c>
      <c r="N80" s="11">
        <v>1</v>
      </c>
      <c r="O80" s="14">
        <f t="shared" si="42"/>
        <v>1945</v>
      </c>
      <c r="P80" s="11">
        <v>1</v>
      </c>
      <c r="Q80" s="11">
        <v>3</v>
      </c>
      <c r="R80" s="12">
        <f t="shared" si="43"/>
        <v>0.1</v>
      </c>
      <c r="S80" s="18">
        <v>7</v>
      </c>
      <c r="T80" s="18">
        <v>7</v>
      </c>
      <c r="U80" s="18">
        <v>2</v>
      </c>
      <c r="V80" s="18">
        <f>SUM(S80:U80)</f>
        <v>16</v>
      </c>
    </row>
    <row r="81" spans="1:22">
      <c r="A81" s="10" t="s">
        <v>30</v>
      </c>
      <c r="B81" s="11">
        <v>1</v>
      </c>
      <c r="C81" s="11">
        <v>1</v>
      </c>
      <c r="D81" s="12">
        <f t="shared" si="38"/>
        <v>1</v>
      </c>
      <c r="E81" s="11">
        <v>4</v>
      </c>
      <c r="F81" s="11">
        <v>1137</v>
      </c>
      <c r="G81" s="11">
        <v>1766</v>
      </c>
      <c r="H81" s="13">
        <f t="shared" si="39"/>
        <v>3.8629671574178936</v>
      </c>
      <c r="I81" s="11">
        <v>2</v>
      </c>
      <c r="J81" s="12">
        <f t="shared" si="40"/>
        <v>0.5</v>
      </c>
      <c r="K81" s="11">
        <v>0</v>
      </c>
      <c r="L81" s="11">
        <v>32</v>
      </c>
      <c r="M81" s="13">
        <f t="shared" si="41"/>
        <v>35.53125</v>
      </c>
      <c r="N81" s="11">
        <v>2</v>
      </c>
      <c r="O81" s="14">
        <f t="shared" si="42"/>
        <v>883</v>
      </c>
      <c r="P81" s="11">
        <v>1</v>
      </c>
      <c r="Q81" s="11">
        <v>3</v>
      </c>
      <c r="R81" s="12">
        <f t="shared" si="43"/>
        <v>9.375E-2</v>
      </c>
      <c r="S81" s="18" t="s">
        <v>49</v>
      </c>
      <c r="T81" s="18" t="s">
        <v>50</v>
      </c>
      <c r="U81" s="18"/>
      <c r="V81" s="11"/>
    </row>
    <row r="82" spans="1:22">
      <c r="A82" s="10" t="s">
        <v>32</v>
      </c>
      <c r="B82" s="11">
        <v>1</v>
      </c>
      <c r="C82" s="11">
        <v>1</v>
      </c>
      <c r="D82" s="12">
        <f t="shared" si="38"/>
        <v>1</v>
      </c>
      <c r="E82" s="11">
        <v>4</v>
      </c>
      <c r="F82" s="11">
        <v>1154</v>
      </c>
      <c r="G82" s="11">
        <v>2012</v>
      </c>
      <c r="H82" s="13">
        <f t="shared" si="39"/>
        <v>3.4413518886679921</v>
      </c>
      <c r="I82" s="11">
        <v>2</v>
      </c>
      <c r="J82" s="12">
        <f t="shared" si="40"/>
        <v>0.5</v>
      </c>
      <c r="K82" s="11">
        <v>0</v>
      </c>
      <c r="L82" s="11">
        <v>28</v>
      </c>
      <c r="M82" s="13">
        <f t="shared" si="41"/>
        <v>41.214285714285715</v>
      </c>
      <c r="N82" s="11">
        <v>2</v>
      </c>
      <c r="O82" s="14">
        <f t="shared" si="42"/>
        <v>1006</v>
      </c>
      <c r="P82" s="11">
        <v>0</v>
      </c>
      <c r="Q82" s="11">
        <v>2</v>
      </c>
      <c r="R82" s="12">
        <f t="shared" si="43"/>
        <v>7.1428571428571425E-2</v>
      </c>
      <c r="S82" s="18" t="s">
        <v>51</v>
      </c>
      <c r="T82" s="18" t="s">
        <v>51</v>
      </c>
      <c r="U82" s="18"/>
      <c r="V82" s="11"/>
    </row>
    <row r="83" spans="1:22">
      <c r="A83" s="10" t="s">
        <v>33</v>
      </c>
      <c r="B83" s="11">
        <v>1</v>
      </c>
      <c r="C83" s="11">
        <v>0</v>
      </c>
      <c r="D83" s="12">
        <f t="shared" si="38"/>
        <v>0</v>
      </c>
      <c r="E83" s="11">
        <v>1</v>
      </c>
      <c r="F83" s="11">
        <v>446</v>
      </c>
      <c r="G83" s="11">
        <v>594</v>
      </c>
      <c r="H83" s="13">
        <f t="shared" si="39"/>
        <v>4.5050505050505052</v>
      </c>
      <c r="I83" s="11">
        <v>1</v>
      </c>
      <c r="J83" s="12">
        <f t="shared" si="40"/>
        <v>1</v>
      </c>
      <c r="K83" s="11">
        <v>0</v>
      </c>
      <c r="L83" s="11">
        <v>6</v>
      </c>
      <c r="M83" s="13">
        <f t="shared" si="41"/>
        <v>74.333333333333329</v>
      </c>
      <c r="N83" s="11">
        <v>2</v>
      </c>
      <c r="O83" s="14">
        <f t="shared" si="42"/>
        <v>297</v>
      </c>
      <c r="P83" s="11">
        <v>0</v>
      </c>
      <c r="Q83" s="11">
        <v>2</v>
      </c>
      <c r="R83" s="12">
        <f t="shared" si="43"/>
        <v>0.33333333333333331</v>
      </c>
      <c r="S83" s="18" t="s">
        <v>37</v>
      </c>
      <c r="T83" s="18" t="s">
        <v>52</v>
      </c>
      <c r="U83" s="18"/>
      <c r="V83" s="11"/>
    </row>
    <row r="84" spans="1:22">
      <c r="A84" s="22" t="s">
        <v>34</v>
      </c>
      <c r="B84" s="23">
        <f>SUM(B78:B83)</f>
        <v>6</v>
      </c>
      <c r="C84" s="23">
        <f>SUM(C78:C83)</f>
        <v>3</v>
      </c>
      <c r="D84" s="24">
        <f t="shared" si="38"/>
        <v>0.5</v>
      </c>
      <c r="E84" s="23">
        <f>SUM(E78:E83)</f>
        <v>20</v>
      </c>
      <c r="F84" s="23">
        <f>SUM(F78:F83)</f>
        <v>5657</v>
      </c>
      <c r="G84" s="23">
        <f>SUM(G78:G83)</f>
        <v>9721</v>
      </c>
      <c r="H84" s="25">
        <f t="shared" si="39"/>
        <v>3.4916160888797445</v>
      </c>
      <c r="I84" s="23">
        <f>SUM(I78:I83)</f>
        <v>10</v>
      </c>
      <c r="J84" s="24">
        <f t="shared" si="40"/>
        <v>0.5</v>
      </c>
      <c r="K84" s="23">
        <f>SUM(K78:K83)</f>
        <v>0</v>
      </c>
      <c r="L84" s="23">
        <f>SUM(L78:L83)</f>
        <v>144</v>
      </c>
      <c r="M84" s="25">
        <f t="shared" si="41"/>
        <v>39.284722222222221</v>
      </c>
      <c r="N84" s="23">
        <f>SUM(N78:N83)</f>
        <v>9</v>
      </c>
      <c r="O84" s="26">
        <f t="shared" si="42"/>
        <v>1080.1111111111111</v>
      </c>
      <c r="P84" s="23">
        <f>SUM(P78:P83)</f>
        <v>4</v>
      </c>
      <c r="Q84" s="23">
        <f>SUM(Q78:Q83)</f>
        <v>16</v>
      </c>
      <c r="R84" s="24">
        <f t="shared" si="43"/>
        <v>0.1111111111111111</v>
      </c>
      <c r="S84" s="33" t="s">
        <v>53</v>
      </c>
      <c r="T84" s="33" t="s">
        <v>54</v>
      </c>
      <c r="U84" s="33">
        <f>SUM(U80:U83)</f>
        <v>2</v>
      </c>
      <c r="V84" s="33" t="s">
        <v>55</v>
      </c>
    </row>
    <row r="86" spans="1:22">
      <c r="A86" s="1" t="s">
        <v>56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3" t="s">
        <v>7</v>
      </c>
      <c r="I86" s="2" t="s">
        <v>8</v>
      </c>
      <c r="J86" s="4">
        <v>3</v>
      </c>
      <c r="K86" s="2" t="s">
        <v>9</v>
      </c>
      <c r="L86" s="2" t="s">
        <v>10</v>
      </c>
      <c r="M86" s="2" t="s">
        <v>11</v>
      </c>
      <c r="N86" s="5">
        <v>100</v>
      </c>
      <c r="O86" s="6" t="s">
        <v>12</v>
      </c>
      <c r="P86" s="2" t="s">
        <v>13</v>
      </c>
      <c r="Q86" s="2" t="s">
        <v>14</v>
      </c>
      <c r="R86" s="7" t="s">
        <v>15</v>
      </c>
      <c r="S86" s="27">
        <v>50</v>
      </c>
      <c r="T86" s="27" t="s">
        <v>16</v>
      </c>
      <c r="U86" s="27" t="s">
        <v>17</v>
      </c>
      <c r="V86" s="8" t="s">
        <v>18</v>
      </c>
    </row>
    <row r="87" spans="1:22">
      <c r="A87" s="10" t="s">
        <v>22</v>
      </c>
      <c r="B87" s="11">
        <v>3</v>
      </c>
      <c r="C87" s="11">
        <v>1</v>
      </c>
      <c r="D87" s="12">
        <f t="shared" ref="D87:D98" si="44">C87/B87*(1)</f>
        <v>0.33333333333333331</v>
      </c>
      <c r="E87" s="11">
        <v>11</v>
      </c>
      <c r="F87" s="11">
        <v>3371</v>
      </c>
      <c r="G87" s="11">
        <v>5788</v>
      </c>
      <c r="H87" s="13">
        <f t="shared" ref="H87:H98" si="45">F87/(G87/6)</f>
        <v>3.4944713199723569</v>
      </c>
      <c r="I87" s="11">
        <v>6</v>
      </c>
      <c r="J87" s="12">
        <f t="shared" ref="J87:J90" si="46">I87/E87*1</f>
        <v>0.54545454545454541</v>
      </c>
      <c r="K87" s="11">
        <v>0</v>
      </c>
      <c r="L87" s="11">
        <v>88</v>
      </c>
      <c r="M87" s="13">
        <f t="shared" ref="M87:M98" si="47">F87/L87</f>
        <v>38.30681818181818</v>
      </c>
      <c r="N87" s="11">
        <v>9</v>
      </c>
      <c r="O87" s="14">
        <f t="shared" ref="O87:O98" si="48">G87/N87</f>
        <v>643.11111111111109</v>
      </c>
      <c r="P87" s="14">
        <v>2</v>
      </c>
      <c r="Q87" s="14">
        <v>8</v>
      </c>
      <c r="R87" s="12">
        <f t="shared" ref="R87:R98" si="49">Q87/L87*(1)</f>
        <v>9.0909090909090912E-2</v>
      </c>
      <c r="S87" s="15"/>
      <c r="T87" s="15"/>
      <c r="U87" s="15"/>
      <c r="V87" s="16"/>
    </row>
    <row r="88" spans="1:22">
      <c r="A88" s="10" t="s">
        <v>23</v>
      </c>
      <c r="B88" s="11">
        <v>3</v>
      </c>
      <c r="C88" s="11">
        <v>1</v>
      </c>
      <c r="D88" s="12">
        <f t="shared" si="44"/>
        <v>0.33333333333333331</v>
      </c>
      <c r="E88" s="11">
        <v>10</v>
      </c>
      <c r="F88" s="11">
        <v>3921</v>
      </c>
      <c r="G88" s="11">
        <v>6584</v>
      </c>
      <c r="H88" s="13">
        <f t="shared" si="45"/>
        <v>3.5732077764277039</v>
      </c>
      <c r="I88" s="11">
        <v>10</v>
      </c>
      <c r="J88" s="12">
        <f t="shared" si="46"/>
        <v>1</v>
      </c>
      <c r="K88" s="11">
        <v>0</v>
      </c>
      <c r="L88" s="11">
        <v>79</v>
      </c>
      <c r="M88" s="13">
        <f t="shared" si="47"/>
        <v>49.632911392405063</v>
      </c>
      <c r="N88" s="11">
        <v>11</v>
      </c>
      <c r="O88" s="14">
        <f t="shared" si="48"/>
        <v>598.5454545454545</v>
      </c>
      <c r="P88" s="11">
        <v>1</v>
      </c>
      <c r="Q88" s="11">
        <v>8</v>
      </c>
      <c r="R88" s="12">
        <f t="shared" si="49"/>
        <v>0.10126582278481013</v>
      </c>
      <c r="S88" s="39"/>
      <c r="T88" s="15"/>
      <c r="U88" s="15"/>
      <c r="V88" s="16"/>
    </row>
    <row r="89" spans="1:22">
      <c r="A89" s="10" t="s">
        <v>25</v>
      </c>
      <c r="B89" s="11">
        <v>2</v>
      </c>
      <c r="C89" s="11">
        <v>1</v>
      </c>
      <c r="D89" s="12">
        <f t="shared" si="44"/>
        <v>0.5</v>
      </c>
      <c r="E89" s="11">
        <v>8</v>
      </c>
      <c r="F89" s="11">
        <v>2456</v>
      </c>
      <c r="G89" s="14">
        <v>4436</v>
      </c>
      <c r="H89" s="13">
        <f t="shared" si="45"/>
        <v>3.3219116321009916</v>
      </c>
      <c r="I89" s="11">
        <v>3</v>
      </c>
      <c r="J89" s="12">
        <f t="shared" si="46"/>
        <v>0.375</v>
      </c>
      <c r="K89" s="11">
        <v>0</v>
      </c>
      <c r="L89" s="11">
        <v>58</v>
      </c>
      <c r="M89" s="13">
        <f t="shared" si="47"/>
        <v>42.344827586206897</v>
      </c>
      <c r="N89" s="11">
        <v>6</v>
      </c>
      <c r="O89" s="14">
        <f t="shared" si="48"/>
        <v>739.33333333333337</v>
      </c>
      <c r="P89" s="11">
        <v>0</v>
      </c>
      <c r="Q89" s="11">
        <v>6</v>
      </c>
      <c r="R89" s="12">
        <f t="shared" si="49"/>
        <v>0.10344827586206896</v>
      </c>
      <c r="S89" s="39"/>
      <c r="T89" s="15"/>
      <c r="U89" s="15"/>
      <c r="V89" s="16"/>
    </row>
    <row r="90" spans="1:22">
      <c r="A90" s="10" t="s">
        <v>26</v>
      </c>
      <c r="B90" s="11">
        <v>1</v>
      </c>
      <c r="C90" s="11">
        <v>1</v>
      </c>
      <c r="D90" s="12">
        <f t="shared" si="44"/>
        <v>1</v>
      </c>
      <c r="E90" s="11">
        <v>4</v>
      </c>
      <c r="F90" s="11">
        <v>1501</v>
      </c>
      <c r="G90" s="11">
        <v>2203</v>
      </c>
      <c r="H90" s="13">
        <f t="shared" si="45"/>
        <v>4.0880617339990923</v>
      </c>
      <c r="I90" s="11">
        <v>3</v>
      </c>
      <c r="J90" s="12">
        <f t="shared" si="46"/>
        <v>0.75</v>
      </c>
      <c r="K90" s="11">
        <v>0</v>
      </c>
      <c r="L90" s="11">
        <v>31</v>
      </c>
      <c r="M90" s="13">
        <f t="shared" si="47"/>
        <v>48.41935483870968</v>
      </c>
      <c r="N90" s="11">
        <v>4</v>
      </c>
      <c r="O90" s="14">
        <f t="shared" si="48"/>
        <v>550.75</v>
      </c>
      <c r="P90" s="11">
        <v>0</v>
      </c>
      <c r="Q90" s="14">
        <v>5</v>
      </c>
      <c r="R90" s="12">
        <f t="shared" si="49"/>
        <v>0.16129032258064516</v>
      </c>
      <c r="S90" s="11">
        <v>9</v>
      </c>
      <c r="T90" s="11">
        <v>9</v>
      </c>
      <c r="U90" s="11">
        <v>5</v>
      </c>
      <c r="V90" s="40"/>
    </row>
    <row r="91" spans="1:22">
      <c r="A91" s="10" t="s">
        <v>27</v>
      </c>
      <c r="B91" s="11">
        <v>1</v>
      </c>
      <c r="C91" s="11">
        <v>1</v>
      </c>
      <c r="D91" s="12">
        <f t="shared" si="44"/>
        <v>1</v>
      </c>
      <c r="E91" s="11">
        <v>3</v>
      </c>
      <c r="F91" s="11">
        <v>976</v>
      </c>
      <c r="G91" s="11">
        <v>1654</v>
      </c>
      <c r="H91" s="13">
        <f t="shared" si="45"/>
        <v>3.5405078597339781</v>
      </c>
      <c r="I91" s="11">
        <v>1</v>
      </c>
      <c r="J91" s="12">
        <v>0.33333333333333331</v>
      </c>
      <c r="K91" s="11">
        <v>0</v>
      </c>
      <c r="L91" s="11">
        <v>23</v>
      </c>
      <c r="M91" s="13">
        <f t="shared" si="47"/>
        <v>42.434782608695649</v>
      </c>
      <c r="N91" s="11">
        <v>2</v>
      </c>
      <c r="O91" s="14">
        <f t="shared" si="48"/>
        <v>827</v>
      </c>
      <c r="P91" s="11">
        <v>0</v>
      </c>
      <c r="Q91" s="14">
        <v>2</v>
      </c>
      <c r="R91" s="12">
        <f t="shared" si="49"/>
        <v>8.6956521739130432E-2</v>
      </c>
      <c r="S91" s="11">
        <v>5</v>
      </c>
      <c r="T91" s="11">
        <v>5</v>
      </c>
      <c r="U91" s="11">
        <v>2</v>
      </c>
      <c r="V91" s="40"/>
    </row>
    <row r="92" spans="1:22">
      <c r="A92" s="20" t="s">
        <v>28</v>
      </c>
      <c r="B92" s="11">
        <v>1</v>
      </c>
      <c r="C92" s="11">
        <v>1</v>
      </c>
      <c r="D92" s="12">
        <f t="shared" si="44"/>
        <v>1</v>
      </c>
      <c r="E92" s="11">
        <v>4</v>
      </c>
      <c r="F92" s="11">
        <v>966</v>
      </c>
      <c r="G92" s="11">
        <v>1823</v>
      </c>
      <c r="H92" s="13">
        <f t="shared" si="45"/>
        <v>3.17937465715853</v>
      </c>
      <c r="I92" s="11">
        <v>1</v>
      </c>
      <c r="J92" s="12">
        <f t="shared" ref="J92:J98" si="50">I92/E92*1</f>
        <v>0.25</v>
      </c>
      <c r="K92" s="11">
        <v>0</v>
      </c>
      <c r="L92" s="11">
        <v>32</v>
      </c>
      <c r="M92" s="13">
        <f t="shared" si="47"/>
        <v>30.1875</v>
      </c>
      <c r="N92" s="11">
        <v>2</v>
      </c>
      <c r="O92" s="14">
        <f t="shared" si="48"/>
        <v>911.5</v>
      </c>
      <c r="P92" s="11">
        <v>2</v>
      </c>
      <c r="Q92" s="11">
        <v>4</v>
      </c>
      <c r="R92" s="12">
        <f t="shared" si="49"/>
        <v>0.125</v>
      </c>
      <c r="S92" s="11">
        <v>4</v>
      </c>
      <c r="T92" s="11">
        <v>4</v>
      </c>
      <c r="U92" s="11"/>
      <c r="V92" s="11"/>
    </row>
    <row r="93" spans="1:22">
      <c r="A93" s="20" t="s">
        <v>29</v>
      </c>
      <c r="B93" s="11">
        <v>2</v>
      </c>
      <c r="C93" s="11">
        <v>2</v>
      </c>
      <c r="D93" s="12">
        <f t="shared" si="44"/>
        <v>1</v>
      </c>
      <c r="E93" s="11">
        <v>7</v>
      </c>
      <c r="F93" s="11">
        <v>2158</v>
      </c>
      <c r="G93" s="11">
        <v>3905</v>
      </c>
      <c r="H93" s="13">
        <f t="shared" si="45"/>
        <v>3.3157490396927014</v>
      </c>
      <c r="I93" s="11">
        <v>3</v>
      </c>
      <c r="J93" s="12">
        <f t="shared" si="50"/>
        <v>0.42857142857142855</v>
      </c>
      <c r="K93" s="11">
        <v>0</v>
      </c>
      <c r="L93" s="11">
        <v>68</v>
      </c>
      <c r="M93" s="13">
        <f t="shared" si="47"/>
        <v>31.735294117647058</v>
      </c>
      <c r="N93" s="11">
        <v>2</v>
      </c>
      <c r="O93" s="14">
        <f t="shared" si="48"/>
        <v>1952.5</v>
      </c>
      <c r="P93" s="11">
        <v>3</v>
      </c>
      <c r="Q93" s="11">
        <v>13</v>
      </c>
      <c r="R93" s="12">
        <f t="shared" si="49"/>
        <v>0.19117647058823528</v>
      </c>
      <c r="S93" s="11">
        <v>13</v>
      </c>
      <c r="T93" s="11">
        <v>9</v>
      </c>
      <c r="U93" s="11"/>
      <c r="V93" s="11"/>
    </row>
    <row r="94" spans="1:22">
      <c r="A94" s="20" t="s">
        <v>30</v>
      </c>
      <c r="B94" s="11">
        <v>3</v>
      </c>
      <c r="C94" s="11">
        <v>2</v>
      </c>
      <c r="D94" s="12">
        <f t="shared" si="44"/>
        <v>0.66666666666666663</v>
      </c>
      <c r="E94" s="11">
        <v>11</v>
      </c>
      <c r="F94" s="11">
        <v>2807</v>
      </c>
      <c r="G94" s="11">
        <v>5455</v>
      </c>
      <c r="H94" s="13">
        <f t="shared" si="45"/>
        <v>3.0874427131072411</v>
      </c>
      <c r="I94" s="11">
        <v>3</v>
      </c>
      <c r="J94" s="12">
        <f t="shared" si="50"/>
        <v>0.27272727272727271</v>
      </c>
      <c r="K94" s="11">
        <v>0</v>
      </c>
      <c r="L94" s="11">
        <v>101</v>
      </c>
      <c r="M94" s="13">
        <f t="shared" si="47"/>
        <v>27.792079207920793</v>
      </c>
      <c r="N94" s="11">
        <v>2</v>
      </c>
      <c r="O94" s="14">
        <f t="shared" si="48"/>
        <v>2727.5</v>
      </c>
      <c r="P94" s="11">
        <v>4</v>
      </c>
      <c r="Q94" s="11">
        <v>20</v>
      </c>
      <c r="R94" s="12">
        <f t="shared" si="49"/>
        <v>0.19801980198019803</v>
      </c>
      <c r="S94" s="11">
        <v>11</v>
      </c>
      <c r="T94" s="11">
        <v>15</v>
      </c>
      <c r="U94" s="11"/>
      <c r="V94" s="11"/>
    </row>
    <row r="95" spans="1:22">
      <c r="A95" s="20" t="s">
        <v>31</v>
      </c>
      <c r="B95" s="11">
        <v>1</v>
      </c>
      <c r="C95" s="11">
        <v>0</v>
      </c>
      <c r="D95" s="12">
        <f t="shared" si="44"/>
        <v>0</v>
      </c>
      <c r="E95" s="11">
        <v>4</v>
      </c>
      <c r="F95" s="11">
        <v>1107</v>
      </c>
      <c r="G95" s="11">
        <v>2101</v>
      </c>
      <c r="H95" s="13">
        <f t="shared" si="45"/>
        <v>3.1613517372679674</v>
      </c>
      <c r="I95" s="11">
        <v>2</v>
      </c>
      <c r="J95" s="12">
        <f t="shared" si="50"/>
        <v>0.5</v>
      </c>
      <c r="K95" s="11">
        <v>0</v>
      </c>
      <c r="L95" s="11">
        <v>28</v>
      </c>
      <c r="M95" s="13">
        <f t="shared" si="47"/>
        <v>39.535714285714285</v>
      </c>
      <c r="N95" s="11">
        <v>1</v>
      </c>
      <c r="O95" s="14">
        <f t="shared" si="48"/>
        <v>2101</v>
      </c>
      <c r="P95" s="11">
        <v>0</v>
      </c>
      <c r="Q95" s="11">
        <v>5</v>
      </c>
      <c r="R95" s="12">
        <f t="shared" si="49"/>
        <v>0.17857142857142858</v>
      </c>
      <c r="S95" s="11">
        <v>7</v>
      </c>
      <c r="T95" s="11">
        <v>7</v>
      </c>
      <c r="U95" s="11"/>
      <c r="V95" s="11"/>
    </row>
    <row r="96" spans="1:22">
      <c r="A96" s="20" t="s">
        <v>32</v>
      </c>
      <c r="B96" s="11">
        <v>3</v>
      </c>
      <c r="C96" s="11">
        <v>3</v>
      </c>
      <c r="D96" s="12">
        <f t="shared" si="44"/>
        <v>1</v>
      </c>
      <c r="E96" s="11">
        <v>12</v>
      </c>
      <c r="F96" s="11">
        <v>3819</v>
      </c>
      <c r="G96" s="11">
        <v>6309</v>
      </c>
      <c r="H96" s="13">
        <f t="shared" si="45"/>
        <v>3.6319543509272467</v>
      </c>
      <c r="I96" s="11">
        <v>6</v>
      </c>
      <c r="J96" s="12">
        <f t="shared" si="50"/>
        <v>0.5</v>
      </c>
      <c r="K96" s="11">
        <v>0</v>
      </c>
      <c r="L96" s="11">
        <v>102</v>
      </c>
      <c r="M96" s="13">
        <f t="shared" si="47"/>
        <v>37.441176470588232</v>
      </c>
      <c r="N96" s="11">
        <v>8</v>
      </c>
      <c r="O96" s="14">
        <f t="shared" si="48"/>
        <v>788.625</v>
      </c>
      <c r="P96" s="11">
        <v>3</v>
      </c>
      <c r="Q96" s="11">
        <v>12</v>
      </c>
      <c r="R96" s="12">
        <f t="shared" si="49"/>
        <v>0.11764705882352941</v>
      </c>
      <c r="S96" s="11">
        <v>14</v>
      </c>
      <c r="T96" s="11">
        <v>22</v>
      </c>
      <c r="U96" s="11"/>
      <c r="V96" s="11"/>
    </row>
    <row r="97" spans="1:22">
      <c r="A97" s="20" t="s">
        <v>33</v>
      </c>
      <c r="B97" s="11">
        <v>2</v>
      </c>
      <c r="C97" s="11">
        <v>1</v>
      </c>
      <c r="D97" s="12">
        <f t="shared" si="44"/>
        <v>0.5</v>
      </c>
      <c r="E97" s="11">
        <v>8</v>
      </c>
      <c r="F97" s="11">
        <v>2117</v>
      </c>
      <c r="G97" s="11">
        <v>3760</v>
      </c>
      <c r="H97" s="13">
        <f t="shared" si="45"/>
        <v>3.3781914893617024</v>
      </c>
      <c r="I97" s="11">
        <v>3</v>
      </c>
      <c r="J97" s="12">
        <f t="shared" si="50"/>
        <v>0.375</v>
      </c>
      <c r="K97" s="11">
        <v>0</v>
      </c>
      <c r="L97" s="11">
        <v>72</v>
      </c>
      <c r="M97" s="13">
        <f t="shared" si="47"/>
        <v>29.402777777777779</v>
      </c>
      <c r="N97" s="11">
        <v>3</v>
      </c>
      <c r="O97" s="14">
        <f t="shared" si="48"/>
        <v>1253.3333333333333</v>
      </c>
      <c r="P97" s="11">
        <v>3</v>
      </c>
      <c r="Q97" s="11">
        <v>13</v>
      </c>
      <c r="R97" s="12">
        <f t="shared" si="49"/>
        <v>0.18055555555555555</v>
      </c>
      <c r="S97" s="18" t="s">
        <v>57</v>
      </c>
      <c r="T97" s="18" t="s">
        <v>58</v>
      </c>
      <c r="U97" s="18"/>
      <c r="V97" s="11"/>
    </row>
    <row r="98" spans="1:22">
      <c r="A98" s="22" t="s">
        <v>34</v>
      </c>
      <c r="B98" s="23">
        <f>SUM(B87:B97)</f>
        <v>22</v>
      </c>
      <c r="C98" s="23">
        <f>SUM(C87:C97)</f>
        <v>14</v>
      </c>
      <c r="D98" s="24">
        <f t="shared" si="44"/>
        <v>0.63636363636363635</v>
      </c>
      <c r="E98" s="23">
        <f>SUM(E87:E97)</f>
        <v>82</v>
      </c>
      <c r="F98" s="23">
        <f>SUM(F87:F97)</f>
        <v>25199</v>
      </c>
      <c r="G98" s="23">
        <f>SUM(G87:G97)</f>
        <v>44018</v>
      </c>
      <c r="H98" s="25">
        <f t="shared" si="45"/>
        <v>3.4348221182243628</v>
      </c>
      <c r="I98" s="23">
        <f>SUM(I87:I97)</f>
        <v>41</v>
      </c>
      <c r="J98" s="24">
        <f t="shared" si="50"/>
        <v>0.5</v>
      </c>
      <c r="K98" s="23">
        <f>SUM(K87:K97)</f>
        <v>0</v>
      </c>
      <c r="L98" s="23">
        <f>SUM(L87:L97)</f>
        <v>682</v>
      </c>
      <c r="M98" s="25">
        <f t="shared" si="47"/>
        <v>36.948680351906155</v>
      </c>
      <c r="N98" s="23">
        <f>SUM(N87:N97)</f>
        <v>50</v>
      </c>
      <c r="O98" s="26">
        <f t="shared" si="48"/>
        <v>880.36</v>
      </c>
      <c r="P98" s="23">
        <f>SUM(P87:P97)</f>
        <v>18</v>
      </c>
      <c r="Q98" s="23">
        <f>SUM(Q87:Q97)</f>
        <v>96</v>
      </c>
      <c r="R98" s="24">
        <f t="shared" si="49"/>
        <v>0.14076246334310852</v>
      </c>
      <c r="S98" s="23">
        <v>72</v>
      </c>
      <c r="T98" s="23">
        <v>84</v>
      </c>
      <c r="U98" s="23">
        <f>SUM(U90:U97)</f>
        <v>7</v>
      </c>
      <c r="V98" s="23"/>
    </row>
    <row r="100" spans="1:22">
      <c r="A100" s="1" t="s">
        <v>59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3" t="s">
        <v>7</v>
      </c>
      <c r="I100" s="2" t="s">
        <v>8</v>
      </c>
      <c r="J100" s="4">
        <v>3</v>
      </c>
      <c r="K100" s="2" t="s">
        <v>9</v>
      </c>
      <c r="L100" s="2" t="s">
        <v>10</v>
      </c>
      <c r="M100" s="2" t="s">
        <v>11</v>
      </c>
      <c r="N100" s="5">
        <v>100</v>
      </c>
      <c r="O100" s="6" t="s">
        <v>12</v>
      </c>
      <c r="P100" s="2" t="s">
        <v>13</v>
      </c>
      <c r="Q100" s="2" t="s">
        <v>14</v>
      </c>
      <c r="R100" s="7" t="s">
        <v>15</v>
      </c>
      <c r="S100" s="27">
        <v>50</v>
      </c>
      <c r="T100" s="27" t="s">
        <v>16</v>
      </c>
      <c r="U100" s="27" t="s">
        <v>17</v>
      </c>
      <c r="V100" s="8" t="s">
        <v>18</v>
      </c>
    </row>
    <row r="101" spans="1:22">
      <c r="A101" s="10" t="s">
        <v>23</v>
      </c>
      <c r="B101" s="11">
        <v>1</v>
      </c>
      <c r="C101" s="11">
        <v>0</v>
      </c>
      <c r="D101" s="12">
        <f t="shared" ref="D101:D111" si="51">C101/B101*(1)</f>
        <v>0</v>
      </c>
      <c r="E101" s="11">
        <v>4</v>
      </c>
      <c r="F101" s="11">
        <v>1381</v>
      </c>
      <c r="G101" s="11">
        <v>2381</v>
      </c>
      <c r="H101" s="13">
        <f t="shared" ref="H101:H111" si="52">F101/(G101/6)</f>
        <v>3.4800503989920202</v>
      </c>
      <c r="I101" s="11">
        <v>4</v>
      </c>
      <c r="J101" s="12">
        <f t="shared" ref="J101:J111" si="53">I101/E101*1</f>
        <v>1</v>
      </c>
      <c r="K101" s="11">
        <v>0</v>
      </c>
      <c r="L101" s="11">
        <v>25</v>
      </c>
      <c r="M101" s="13">
        <f t="shared" ref="M101:M111" si="54">F101/L101</f>
        <v>55.24</v>
      </c>
      <c r="N101" s="11">
        <v>3</v>
      </c>
      <c r="O101" s="14">
        <f t="shared" ref="O101:O111" si="55">G101/N101</f>
        <v>793.66666666666663</v>
      </c>
      <c r="P101" s="11">
        <v>0</v>
      </c>
      <c r="Q101" s="11">
        <v>1</v>
      </c>
      <c r="R101" s="12">
        <f t="shared" ref="R101:R111" si="56">Q101/L101*(1)</f>
        <v>0.04</v>
      </c>
      <c r="S101" s="15"/>
      <c r="T101" s="15"/>
      <c r="U101" s="15"/>
      <c r="V101" s="16"/>
    </row>
    <row r="102" spans="1:22">
      <c r="A102" s="10" t="s">
        <v>25</v>
      </c>
      <c r="B102" s="11">
        <v>1</v>
      </c>
      <c r="C102" s="11">
        <v>1</v>
      </c>
      <c r="D102" s="12">
        <f t="shared" si="51"/>
        <v>1</v>
      </c>
      <c r="E102" s="11">
        <v>4</v>
      </c>
      <c r="F102" s="11">
        <v>958</v>
      </c>
      <c r="G102" s="14">
        <v>1803</v>
      </c>
      <c r="H102" s="13">
        <f t="shared" si="52"/>
        <v>3.1880199667221296</v>
      </c>
      <c r="I102" s="11">
        <v>1</v>
      </c>
      <c r="J102" s="12">
        <f t="shared" si="53"/>
        <v>0.25</v>
      </c>
      <c r="K102" s="11">
        <v>0</v>
      </c>
      <c r="L102" s="11">
        <v>40</v>
      </c>
      <c r="M102" s="13">
        <f t="shared" si="54"/>
        <v>23.95</v>
      </c>
      <c r="N102" s="11">
        <v>1</v>
      </c>
      <c r="O102" s="14">
        <f t="shared" si="55"/>
        <v>1803</v>
      </c>
      <c r="P102" s="11">
        <v>1</v>
      </c>
      <c r="Q102" s="11">
        <v>9</v>
      </c>
      <c r="R102" s="12">
        <f t="shared" si="56"/>
        <v>0.22500000000000001</v>
      </c>
      <c r="S102" s="15"/>
      <c r="T102" s="15"/>
      <c r="U102" s="15"/>
      <c r="V102" s="16"/>
    </row>
    <row r="103" spans="1:22">
      <c r="A103" s="10" t="s">
        <v>26</v>
      </c>
      <c r="B103" s="11">
        <v>2</v>
      </c>
      <c r="C103" s="11">
        <v>0</v>
      </c>
      <c r="D103" s="12">
        <f t="shared" si="51"/>
        <v>0</v>
      </c>
      <c r="E103" s="11">
        <v>7</v>
      </c>
      <c r="F103" s="11">
        <v>2427</v>
      </c>
      <c r="G103" s="14">
        <v>4355</v>
      </c>
      <c r="H103" s="13">
        <f t="shared" si="52"/>
        <v>3.3437428243398393</v>
      </c>
      <c r="I103" s="11">
        <v>4</v>
      </c>
      <c r="J103" s="12">
        <f t="shared" si="53"/>
        <v>0.5714285714285714</v>
      </c>
      <c r="K103" s="11">
        <v>0</v>
      </c>
      <c r="L103" s="11">
        <v>58</v>
      </c>
      <c r="M103" s="13">
        <f t="shared" si="54"/>
        <v>41.844827586206897</v>
      </c>
      <c r="N103" s="11">
        <v>5</v>
      </c>
      <c r="O103" s="14">
        <f t="shared" si="55"/>
        <v>871</v>
      </c>
      <c r="P103" s="11">
        <v>2</v>
      </c>
      <c r="Q103" s="11">
        <v>10</v>
      </c>
      <c r="R103" s="12">
        <f t="shared" si="56"/>
        <v>0.17241379310344829</v>
      </c>
      <c r="S103" s="18">
        <v>11</v>
      </c>
      <c r="T103" s="18">
        <v>12</v>
      </c>
      <c r="U103" s="18">
        <v>5</v>
      </c>
      <c r="V103" s="16"/>
    </row>
    <row r="104" spans="1:22">
      <c r="A104" s="10" t="s">
        <v>27</v>
      </c>
      <c r="B104" s="11">
        <v>3</v>
      </c>
      <c r="C104" s="11">
        <v>2</v>
      </c>
      <c r="D104" s="12">
        <f t="shared" si="51"/>
        <v>0.66666666666666663</v>
      </c>
      <c r="E104" s="11">
        <v>10</v>
      </c>
      <c r="F104" s="11">
        <v>2838</v>
      </c>
      <c r="G104" s="14">
        <v>5385</v>
      </c>
      <c r="H104" s="13">
        <f t="shared" si="52"/>
        <v>3.1621169916434542</v>
      </c>
      <c r="I104" s="11">
        <v>4</v>
      </c>
      <c r="J104" s="12">
        <f t="shared" si="53"/>
        <v>0.4</v>
      </c>
      <c r="K104" s="11">
        <v>0</v>
      </c>
      <c r="L104" s="11">
        <v>82</v>
      </c>
      <c r="M104" s="13">
        <f t="shared" si="54"/>
        <v>34.609756097560975</v>
      </c>
      <c r="N104" s="11">
        <v>3</v>
      </c>
      <c r="O104" s="14">
        <f t="shared" si="55"/>
        <v>1795</v>
      </c>
      <c r="P104" s="11">
        <v>3</v>
      </c>
      <c r="Q104" s="11">
        <v>12</v>
      </c>
      <c r="R104" s="12">
        <f t="shared" si="56"/>
        <v>0.14634146341463414</v>
      </c>
      <c r="S104" s="18">
        <v>13</v>
      </c>
      <c r="T104" s="18">
        <v>12</v>
      </c>
      <c r="U104" s="18">
        <v>6</v>
      </c>
      <c r="V104" s="16"/>
    </row>
    <row r="105" spans="1:22">
      <c r="A105" s="20" t="s">
        <v>28</v>
      </c>
      <c r="B105" s="11">
        <v>3</v>
      </c>
      <c r="C105" s="11">
        <v>2</v>
      </c>
      <c r="D105" s="12">
        <f t="shared" si="51"/>
        <v>0.66666666666666663</v>
      </c>
      <c r="E105" s="11">
        <v>11</v>
      </c>
      <c r="F105" s="11">
        <v>3224</v>
      </c>
      <c r="G105" s="11">
        <v>5606</v>
      </c>
      <c r="H105" s="13">
        <f t="shared" si="52"/>
        <v>3.4505886550124867</v>
      </c>
      <c r="I105" s="11">
        <v>5</v>
      </c>
      <c r="J105" s="12">
        <f t="shared" si="53"/>
        <v>0.45454545454545453</v>
      </c>
      <c r="K105" s="11">
        <v>0</v>
      </c>
      <c r="L105" s="11">
        <v>86</v>
      </c>
      <c r="M105" s="13">
        <f t="shared" si="54"/>
        <v>37.488372093023258</v>
      </c>
      <c r="N105" s="11">
        <v>7</v>
      </c>
      <c r="O105" s="14">
        <f t="shared" si="55"/>
        <v>800.85714285714289</v>
      </c>
      <c r="P105" s="11">
        <v>1</v>
      </c>
      <c r="Q105" s="11">
        <v>16</v>
      </c>
      <c r="R105" s="12">
        <f t="shared" si="56"/>
        <v>0.18604651162790697</v>
      </c>
      <c r="S105" s="18" t="s">
        <v>55</v>
      </c>
      <c r="T105" s="18" t="s">
        <v>57</v>
      </c>
      <c r="U105" s="18"/>
      <c r="V105" s="11"/>
    </row>
    <row r="106" spans="1:22">
      <c r="A106" s="20" t="s">
        <v>29</v>
      </c>
      <c r="B106" s="11">
        <v>3</v>
      </c>
      <c r="C106" s="11">
        <v>2</v>
      </c>
      <c r="D106" s="12">
        <f t="shared" si="51"/>
        <v>0.66666666666666663</v>
      </c>
      <c r="E106" s="11">
        <v>12</v>
      </c>
      <c r="F106" s="11">
        <v>3754</v>
      </c>
      <c r="G106" s="11">
        <v>6271</v>
      </c>
      <c r="H106" s="13">
        <f t="shared" si="52"/>
        <v>3.5917716472651886</v>
      </c>
      <c r="I106" s="11">
        <v>7</v>
      </c>
      <c r="J106" s="12">
        <f t="shared" si="53"/>
        <v>0.58333333333333337</v>
      </c>
      <c r="K106" s="11">
        <v>0</v>
      </c>
      <c r="L106" s="11">
        <v>96</v>
      </c>
      <c r="M106" s="13">
        <f t="shared" si="54"/>
        <v>39.104166666666664</v>
      </c>
      <c r="N106" s="11">
        <v>8</v>
      </c>
      <c r="O106" s="14">
        <f t="shared" si="55"/>
        <v>783.875</v>
      </c>
      <c r="P106" s="11">
        <v>1</v>
      </c>
      <c r="Q106" s="11">
        <v>15</v>
      </c>
      <c r="R106" s="12">
        <f t="shared" si="56"/>
        <v>0.15625</v>
      </c>
      <c r="S106" s="11">
        <v>13</v>
      </c>
      <c r="T106" s="11">
        <v>16</v>
      </c>
      <c r="U106" s="11"/>
      <c r="V106" s="11"/>
    </row>
    <row r="107" spans="1:22">
      <c r="A107" s="20" t="s">
        <v>30</v>
      </c>
      <c r="B107" s="11">
        <v>1</v>
      </c>
      <c r="C107" s="11">
        <v>0</v>
      </c>
      <c r="D107" s="12">
        <f t="shared" si="51"/>
        <v>0</v>
      </c>
      <c r="E107" s="11">
        <v>4</v>
      </c>
      <c r="F107" s="11">
        <v>1224</v>
      </c>
      <c r="G107" s="11">
        <v>2277</v>
      </c>
      <c r="H107" s="13">
        <f t="shared" si="52"/>
        <v>3.2252964426877471</v>
      </c>
      <c r="I107" s="11">
        <v>2</v>
      </c>
      <c r="J107" s="12">
        <f t="shared" si="53"/>
        <v>0.5</v>
      </c>
      <c r="K107" s="11">
        <v>0</v>
      </c>
      <c r="L107" s="11">
        <v>36</v>
      </c>
      <c r="M107" s="13">
        <f t="shared" si="54"/>
        <v>34</v>
      </c>
      <c r="N107" s="11">
        <v>2</v>
      </c>
      <c r="O107" s="14">
        <f t="shared" si="55"/>
        <v>1138.5</v>
      </c>
      <c r="P107" s="11">
        <v>0</v>
      </c>
      <c r="Q107" s="11">
        <v>4</v>
      </c>
      <c r="R107" s="12">
        <f t="shared" si="56"/>
        <v>0.1111111111111111</v>
      </c>
      <c r="S107" s="11">
        <v>6</v>
      </c>
      <c r="T107" s="11">
        <v>3</v>
      </c>
      <c r="U107" s="11"/>
      <c r="V107" s="11"/>
    </row>
    <row r="108" spans="1:22">
      <c r="A108" s="20" t="s">
        <v>31</v>
      </c>
      <c r="B108" s="11">
        <v>2</v>
      </c>
      <c r="C108" s="11">
        <v>2</v>
      </c>
      <c r="D108" s="12">
        <f t="shared" si="51"/>
        <v>1</v>
      </c>
      <c r="E108" s="11">
        <v>6</v>
      </c>
      <c r="F108" s="11">
        <v>2048</v>
      </c>
      <c r="G108" s="11">
        <v>3481</v>
      </c>
      <c r="H108" s="13">
        <f t="shared" si="52"/>
        <v>3.5300201091640337</v>
      </c>
      <c r="I108" s="11">
        <v>3</v>
      </c>
      <c r="J108" s="12">
        <f t="shared" si="53"/>
        <v>0.5</v>
      </c>
      <c r="K108" s="11">
        <v>0</v>
      </c>
      <c r="L108" s="11">
        <v>53</v>
      </c>
      <c r="M108" s="13">
        <f t="shared" si="54"/>
        <v>38.641509433962263</v>
      </c>
      <c r="N108" s="11">
        <v>3</v>
      </c>
      <c r="O108" s="14">
        <f t="shared" si="55"/>
        <v>1160.3333333333333</v>
      </c>
      <c r="P108" s="11">
        <v>2</v>
      </c>
      <c r="Q108" s="11">
        <v>10</v>
      </c>
      <c r="R108" s="12">
        <f t="shared" si="56"/>
        <v>0.18867924528301888</v>
      </c>
      <c r="S108" s="11">
        <v>8</v>
      </c>
      <c r="T108" s="11">
        <v>7</v>
      </c>
      <c r="U108" s="11"/>
      <c r="V108" s="11"/>
    </row>
    <row r="109" spans="1:22">
      <c r="A109" s="20" t="s">
        <v>32</v>
      </c>
      <c r="B109" s="11">
        <v>1</v>
      </c>
      <c r="C109" s="11">
        <v>0</v>
      </c>
      <c r="D109" s="12">
        <f t="shared" si="51"/>
        <v>0</v>
      </c>
      <c r="E109" s="11">
        <v>3</v>
      </c>
      <c r="F109" s="11">
        <v>1267</v>
      </c>
      <c r="G109" s="11">
        <v>2093</v>
      </c>
      <c r="H109" s="13">
        <f t="shared" si="52"/>
        <v>3.6321070234113715</v>
      </c>
      <c r="I109" s="11">
        <v>2</v>
      </c>
      <c r="J109" s="12">
        <f t="shared" si="53"/>
        <v>0.66666666666666663</v>
      </c>
      <c r="K109" s="11">
        <v>0</v>
      </c>
      <c r="L109" s="11">
        <v>21</v>
      </c>
      <c r="M109" s="13">
        <f t="shared" si="54"/>
        <v>60.333333333333336</v>
      </c>
      <c r="N109" s="11">
        <v>4</v>
      </c>
      <c r="O109" s="14">
        <f t="shared" si="55"/>
        <v>523.25</v>
      </c>
      <c r="P109" s="11">
        <v>1</v>
      </c>
      <c r="Q109" s="11">
        <v>3</v>
      </c>
      <c r="R109" s="12">
        <f t="shared" si="56"/>
        <v>0.14285714285714285</v>
      </c>
      <c r="S109" s="11">
        <v>5</v>
      </c>
      <c r="T109" s="11">
        <v>4</v>
      </c>
      <c r="U109" s="11"/>
      <c r="V109" s="11"/>
    </row>
    <row r="110" spans="1:22">
      <c r="A110" s="20" t="s">
        <v>33</v>
      </c>
      <c r="B110" s="11">
        <v>1</v>
      </c>
      <c r="C110" s="11">
        <v>0</v>
      </c>
      <c r="D110" s="12">
        <f t="shared" si="51"/>
        <v>0</v>
      </c>
      <c r="E110" s="11">
        <v>4</v>
      </c>
      <c r="F110" s="11">
        <v>1050</v>
      </c>
      <c r="G110" s="11">
        <v>2216</v>
      </c>
      <c r="H110" s="13">
        <f t="shared" si="52"/>
        <v>2.8429602888086642</v>
      </c>
      <c r="I110" s="11">
        <v>1</v>
      </c>
      <c r="J110" s="12">
        <f t="shared" si="53"/>
        <v>0.25</v>
      </c>
      <c r="K110" s="11">
        <v>0</v>
      </c>
      <c r="L110" s="11">
        <v>32</v>
      </c>
      <c r="M110" s="13">
        <f t="shared" si="54"/>
        <v>32.8125</v>
      </c>
      <c r="N110" s="11">
        <v>2</v>
      </c>
      <c r="O110" s="14">
        <f t="shared" si="55"/>
        <v>1108</v>
      </c>
      <c r="P110" s="11">
        <v>0</v>
      </c>
      <c r="Q110" s="11">
        <v>5</v>
      </c>
      <c r="R110" s="12">
        <f t="shared" si="56"/>
        <v>0.15625</v>
      </c>
      <c r="S110" s="11">
        <v>4</v>
      </c>
      <c r="T110" s="11">
        <v>5</v>
      </c>
      <c r="U110" s="11"/>
      <c r="V110" s="11"/>
    </row>
    <row r="111" spans="1:22">
      <c r="A111" s="22" t="s">
        <v>34</v>
      </c>
      <c r="B111" s="27">
        <f>SUM(B101:B110)</f>
        <v>18</v>
      </c>
      <c r="C111" s="27">
        <f>SUM(C101:C110)</f>
        <v>9</v>
      </c>
      <c r="D111" s="7">
        <f t="shared" si="51"/>
        <v>0.5</v>
      </c>
      <c r="E111" s="27">
        <f>SUM(E101:E110)</f>
        <v>65</v>
      </c>
      <c r="F111" s="27">
        <f>SUM(F101:F110)</f>
        <v>20171</v>
      </c>
      <c r="G111" s="27">
        <f>SUM(G101:G110)</f>
        <v>35868</v>
      </c>
      <c r="H111" s="25">
        <f t="shared" si="52"/>
        <v>3.374205419872867</v>
      </c>
      <c r="I111" s="27">
        <f>SUM(I101:I110)</f>
        <v>33</v>
      </c>
      <c r="J111" s="7">
        <f t="shared" si="53"/>
        <v>0.50769230769230766</v>
      </c>
      <c r="K111" s="27">
        <f>SUM(K101:K110)</f>
        <v>0</v>
      </c>
      <c r="L111" s="27">
        <f>SUM(L101:L110)</f>
        <v>529</v>
      </c>
      <c r="M111" s="3">
        <f t="shared" si="54"/>
        <v>38.130434782608695</v>
      </c>
      <c r="N111" s="27">
        <f>SUM(N101:N110)</f>
        <v>38</v>
      </c>
      <c r="O111" s="41">
        <f t="shared" si="55"/>
        <v>943.89473684210532</v>
      </c>
      <c r="P111" s="27">
        <f>SUM(P101:P110)</f>
        <v>11</v>
      </c>
      <c r="Q111" s="27">
        <f>SUM(Q101:Q110)</f>
        <v>85</v>
      </c>
      <c r="R111" s="7">
        <f t="shared" si="56"/>
        <v>0.16068052930056712</v>
      </c>
      <c r="S111" s="42" t="s">
        <v>60</v>
      </c>
      <c r="T111" s="42" t="s">
        <v>61</v>
      </c>
      <c r="U111" s="42">
        <f>SUM(U103:U110)</f>
        <v>11</v>
      </c>
      <c r="V111" s="27"/>
    </row>
    <row r="113" spans="1:22">
      <c r="A113" s="1" t="s">
        <v>62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3" t="s">
        <v>7</v>
      </c>
      <c r="I113" s="2" t="s">
        <v>8</v>
      </c>
      <c r="J113" s="4">
        <v>3</v>
      </c>
      <c r="K113" s="2" t="s">
        <v>9</v>
      </c>
      <c r="L113" s="2" t="s">
        <v>10</v>
      </c>
      <c r="M113" s="2" t="s">
        <v>11</v>
      </c>
      <c r="N113" s="5">
        <v>100</v>
      </c>
      <c r="O113" s="6" t="s">
        <v>12</v>
      </c>
      <c r="P113" s="2" t="s">
        <v>13</v>
      </c>
      <c r="Q113" s="2" t="s">
        <v>14</v>
      </c>
      <c r="R113" s="7" t="s">
        <v>15</v>
      </c>
      <c r="S113" s="27">
        <v>50</v>
      </c>
      <c r="T113" s="27" t="s">
        <v>16</v>
      </c>
      <c r="U113" s="27" t="s">
        <v>17</v>
      </c>
      <c r="V113" s="8" t="s">
        <v>18</v>
      </c>
    </row>
    <row r="114" spans="1:22">
      <c r="A114" s="10" t="s">
        <v>20</v>
      </c>
      <c r="B114" s="11">
        <v>1</v>
      </c>
      <c r="C114" s="11">
        <v>1</v>
      </c>
      <c r="D114" s="12">
        <f t="shared" ref="D114:D119" si="57">C114/B114*(1)</f>
        <v>1</v>
      </c>
      <c r="E114" s="11">
        <v>3</v>
      </c>
      <c r="F114" s="11">
        <v>979</v>
      </c>
      <c r="G114" s="11">
        <v>1652</v>
      </c>
      <c r="H114" s="13">
        <f t="shared" ref="H114:H119" si="58">F114/(G114/6)</f>
        <v>3.5556900726392255</v>
      </c>
      <c r="I114" s="11">
        <v>1</v>
      </c>
      <c r="J114" s="12">
        <f t="shared" ref="J114:J119" si="59">I114/E114*1</f>
        <v>0.33333333333333331</v>
      </c>
      <c r="K114" s="11">
        <v>0</v>
      </c>
      <c r="L114" s="11">
        <v>30</v>
      </c>
      <c r="M114" s="13">
        <f t="shared" ref="M114:M119" si="60">F114/L114</f>
        <v>32.633333333333333</v>
      </c>
      <c r="N114" s="11">
        <v>1</v>
      </c>
      <c r="O114" s="11">
        <f t="shared" ref="O114:O116" si="61">G114/N114</f>
        <v>1652</v>
      </c>
      <c r="P114" s="11">
        <v>0</v>
      </c>
      <c r="Q114" s="11">
        <v>4</v>
      </c>
      <c r="R114" s="12">
        <f t="shared" ref="R114:R119" si="62">Q114/L114*(1)</f>
        <v>0.13333333333333333</v>
      </c>
      <c r="S114" s="15"/>
      <c r="T114" s="15"/>
      <c r="U114" s="15"/>
      <c r="V114" s="16"/>
    </row>
    <row r="115" spans="1:22">
      <c r="A115" s="10" t="s">
        <v>21</v>
      </c>
      <c r="B115" s="11">
        <v>1</v>
      </c>
      <c r="C115" s="11">
        <v>1</v>
      </c>
      <c r="D115" s="12">
        <f t="shared" si="57"/>
        <v>1</v>
      </c>
      <c r="E115" s="18">
        <v>4</v>
      </c>
      <c r="F115" s="11">
        <v>1251</v>
      </c>
      <c r="G115" s="11">
        <v>2190</v>
      </c>
      <c r="H115" s="13">
        <f t="shared" si="58"/>
        <v>3.4273972602739726</v>
      </c>
      <c r="I115" s="18">
        <v>2</v>
      </c>
      <c r="J115" s="12">
        <f t="shared" si="59"/>
        <v>0.5</v>
      </c>
      <c r="K115" s="11">
        <v>0</v>
      </c>
      <c r="L115" s="18">
        <v>31</v>
      </c>
      <c r="M115" s="13">
        <f t="shared" si="60"/>
        <v>40.354838709677416</v>
      </c>
      <c r="N115" s="11">
        <v>3</v>
      </c>
      <c r="O115" s="11">
        <f t="shared" si="61"/>
        <v>730</v>
      </c>
      <c r="P115" s="11">
        <v>0</v>
      </c>
      <c r="Q115" s="11">
        <v>5</v>
      </c>
      <c r="R115" s="12">
        <f t="shared" si="62"/>
        <v>0.16129032258064516</v>
      </c>
      <c r="S115" s="15"/>
      <c r="T115" s="15"/>
      <c r="U115" s="15"/>
      <c r="V115" s="16"/>
    </row>
    <row r="116" spans="1:22">
      <c r="A116" s="10" t="s">
        <v>25</v>
      </c>
      <c r="B116" s="11">
        <v>1</v>
      </c>
      <c r="C116" s="11">
        <v>1</v>
      </c>
      <c r="D116" s="12">
        <f t="shared" si="57"/>
        <v>1</v>
      </c>
      <c r="E116" s="11">
        <v>4</v>
      </c>
      <c r="F116" s="11">
        <v>1327</v>
      </c>
      <c r="G116" s="11">
        <v>2163</v>
      </c>
      <c r="H116" s="13">
        <f t="shared" si="58"/>
        <v>3.6809986130374481</v>
      </c>
      <c r="I116" s="11">
        <v>2</v>
      </c>
      <c r="J116" s="12">
        <f t="shared" si="59"/>
        <v>0.5</v>
      </c>
      <c r="K116" s="11">
        <v>0</v>
      </c>
      <c r="L116" s="11">
        <v>29</v>
      </c>
      <c r="M116" s="13">
        <f t="shared" si="60"/>
        <v>45.758620689655174</v>
      </c>
      <c r="N116" s="11">
        <v>3</v>
      </c>
      <c r="O116" s="14">
        <f t="shared" si="61"/>
        <v>721</v>
      </c>
      <c r="P116" s="11">
        <v>1</v>
      </c>
      <c r="Q116" s="11">
        <v>3</v>
      </c>
      <c r="R116" s="12">
        <f t="shared" si="62"/>
        <v>0.10344827586206896</v>
      </c>
      <c r="S116" s="15"/>
      <c r="T116" s="15"/>
      <c r="U116" s="15"/>
      <c r="V116" s="16"/>
    </row>
    <row r="117" spans="1:22">
      <c r="A117" s="10" t="s">
        <v>26</v>
      </c>
      <c r="B117" s="11">
        <v>1</v>
      </c>
      <c r="C117" s="11">
        <v>1</v>
      </c>
      <c r="D117" s="12">
        <f t="shared" si="57"/>
        <v>1</v>
      </c>
      <c r="E117" s="11">
        <v>4</v>
      </c>
      <c r="F117" s="11">
        <v>917</v>
      </c>
      <c r="G117" s="11">
        <v>1787</v>
      </c>
      <c r="H117" s="13">
        <f t="shared" si="58"/>
        <v>3.0789031897034138</v>
      </c>
      <c r="I117" s="11">
        <v>0</v>
      </c>
      <c r="J117" s="12">
        <f t="shared" si="59"/>
        <v>0</v>
      </c>
      <c r="K117" s="11">
        <v>0</v>
      </c>
      <c r="L117" s="11">
        <v>33</v>
      </c>
      <c r="M117" s="13">
        <f t="shared" si="60"/>
        <v>27.787878787878789</v>
      </c>
      <c r="N117" s="11">
        <v>0</v>
      </c>
      <c r="O117" s="14">
        <v>0</v>
      </c>
      <c r="P117" s="11">
        <v>2</v>
      </c>
      <c r="Q117" s="11">
        <v>2</v>
      </c>
      <c r="R117" s="12">
        <f t="shared" si="62"/>
        <v>6.0606060606060608E-2</v>
      </c>
      <c r="S117" s="18">
        <v>6</v>
      </c>
      <c r="T117" s="18">
        <v>7</v>
      </c>
      <c r="U117" s="18">
        <v>0</v>
      </c>
      <c r="V117" s="16"/>
    </row>
    <row r="118" spans="1:22">
      <c r="A118" s="43" t="s">
        <v>31</v>
      </c>
      <c r="B118" s="11">
        <v>2</v>
      </c>
      <c r="C118" s="11">
        <v>1</v>
      </c>
      <c r="D118" s="12">
        <f t="shared" si="57"/>
        <v>0.5</v>
      </c>
      <c r="E118" s="11">
        <v>7</v>
      </c>
      <c r="F118" s="11">
        <v>2188</v>
      </c>
      <c r="G118" s="11">
        <v>4147</v>
      </c>
      <c r="H118" s="13">
        <f t="shared" si="58"/>
        <v>3.1656619242826141</v>
      </c>
      <c r="I118" s="11">
        <v>2</v>
      </c>
      <c r="J118" s="12">
        <f t="shared" si="59"/>
        <v>0.2857142857142857</v>
      </c>
      <c r="K118" s="11">
        <v>0</v>
      </c>
      <c r="L118" s="11">
        <v>60</v>
      </c>
      <c r="M118" s="13">
        <f t="shared" si="60"/>
        <v>36.466666666666669</v>
      </c>
      <c r="N118" s="11">
        <v>3</v>
      </c>
      <c r="O118" s="14">
        <f>G118/N118</f>
        <v>1382.3333333333333</v>
      </c>
      <c r="P118" s="11">
        <v>2</v>
      </c>
      <c r="Q118" s="11">
        <v>5</v>
      </c>
      <c r="R118" s="12">
        <f t="shared" si="62"/>
        <v>8.3333333333333329E-2</v>
      </c>
      <c r="S118" s="18" t="s">
        <v>63</v>
      </c>
      <c r="T118" s="18" t="s">
        <v>64</v>
      </c>
      <c r="U118" s="18"/>
      <c r="V118" s="11"/>
    </row>
    <row r="119" spans="1:22">
      <c r="A119" s="22" t="s">
        <v>34</v>
      </c>
      <c r="B119" s="23">
        <f>SUM(B114:B118)</f>
        <v>6</v>
      </c>
      <c r="C119" s="23">
        <f>SUM(C114:C118)</f>
        <v>5</v>
      </c>
      <c r="D119" s="24">
        <f t="shared" si="57"/>
        <v>0.83333333333333337</v>
      </c>
      <c r="E119" s="23">
        <f>SUM(E114:E118)</f>
        <v>22</v>
      </c>
      <c r="F119" s="23">
        <f>SUM(F114:F118)</f>
        <v>6662</v>
      </c>
      <c r="G119" s="23">
        <f>SUM(G114:G118)</f>
        <v>11939</v>
      </c>
      <c r="H119" s="25">
        <f t="shared" si="58"/>
        <v>3.3480190970768073</v>
      </c>
      <c r="I119" s="23">
        <f>SUM(I114:I118)</f>
        <v>7</v>
      </c>
      <c r="J119" s="24">
        <f t="shared" si="59"/>
        <v>0.31818181818181818</v>
      </c>
      <c r="K119" s="23">
        <f>SUM(K114:K118)</f>
        <v>0</v>
      </c>
      <c r="L119" s="23">
        <f>SUM(L114:L118)</f>
        <v>183</v>
      </c>
      <c r="M119" s="25">
        <f t="shared" si="60"/>
        <v>36.404371584699454</v>
      </c>
      <c r="N119" s="23">
        <f>SUM(N114:N118)</f>
        <v>10</v>
      </c>
      <c r="O119" s="26">
        <f>G119/N119</f>
        <v>1193.9000000000001</v>
      </c>
      <c r="P119" s="23">
        <f>SUM(P114:P118)</f>
        <v>5</v>
      </c>
      <c r="Q119" s="23">
        <f>SUM(Q114:Q118)</f>
        <v>19</v>
      </c>
      <c r="R119" s="24">
        <f t="shared" si="62"/>
        <v>0.10382513661202186</v>
      </c>
      <c r="S119" s="33" t="s">
        <v>65</v>
      </c>
      <c r="T119" s="33" t="s">
        <v>65</v>
      </c>
      <c r="U119" s="33">
        <f>SUM(U117:U118)</f>
        <v>0</v>
      </c>
      <c r="V119" s="23"/>
    </row>
    <row r="121" spans="1:22">
      <c r="A121" s="1" t="s">
        <v>66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5</v>
      </c>
      <c r="G121" s="2" t="s">
        <v>6</v>
      </c>
      <c r="H121" s="3" t="s">
        <v>7</v>
      </c>
      <c r="I121" s="2" t="s">
        <v>8</v>
      </c>
      <c r="J121" s="4">
        <v>3</v>
      </c>
      <c r="K121" s="2" t="s">
        <v>9</v>
      </c>
      <c r="L121" s="2" t="s">
        <v>10</v>
      </c>
      <c r="M121" s="2" t="s">
        <v>11</v>
      </c>
      <c r="N121" s="5">
        <v>100</v>
      </c>
      <c r="O121" s="6" t="s">
        <v>12</v>
      </c>
      <c r="P121" s="2" t="s">
        <v>13</v>
      </c>
      <c r="Q121" s="2" t="s">
        <v>14</v>
      </c>
      <c r="R121" s="7" t="s">
        <v>15</v>
      </c>
      <c r="S121" s="27">
        <v>50</v>
      </c>
      <c r="T121" s="27" t="s">
        <v>16</v>
      </c>
      <c r="U121" s="27" t="s">
        <v>17</v>
      </c>
      <c r="V121" s="8" t="s">
        <v>18</v>
      </c>
    </row>
    <row r="122" spans="1:22">
      <c r="A122" s="10" t="s">
        <v>25</v>
      </c>
      <c r="B122" s="11">
        <v>1</v>
      </c>
      <c r="C122" s="11">
        <v>1</v>
      </c>
      <c r="D122" s="12">
        <f t="shared" ref="D122:D129" si="63">C122/B122*(1)</f>
        <v>1</v>
      </c>
      <c r="E122" s="11">
        <v>3</v>
      </c>
      <c r="F122" s="11">
        <v>984</v>
      </c>
      <c r="G122" s="11">
        <v>1764</v>
      </c>
      <c r="H122" s="13">
        <f t="shared" ref="H122:H129" si="64">F122/(G122/6)</f>
        <v>3.3469387755102042</v>
      </c>
      <c r="I122" s="11">
        <v>1</v>
      </c>
      <c r="J122" s="12">
        <f t="shared" ref="J122:J129" si="65">I122/E122*1</f>
        <v>0.33333333333333331</v>
      </c>
      <c r="K122" s="11">
        <v>0</v>
      </c>
      <c r="L122" s="11">
        <v>27</v>
      </c>
      <c r="M122" s="13">
        <f t="shared" ref="M122:M129" si="66">F122/L122</f>
        <v>36.444444444444443</v>
      </c>
      <c r="N122" s="11">
        <v>3</v>
      </c>
      <c r="O122" s="14">
        <f t="shared" ref="O122:O129" si="67">G122/N122</f>
        <v>588</v>
      </c>
      <c r="P122" s="11">
        <v>0</v>
      </c>
      <c r="Q122" s="11">
        <v>4</v>
      </c>
      <c r="R122" s="12">
        <f t="shared" ref="R122:R129" si="68">Q122/L122*(1)</f>
        <v>0.14814814814814814</v>
      </c>
      <c r="S122" s="15"/>
      <c r="T122" s="15"/>
      <c r="U122" s="15"/>
      <c r="V122" s="16"/>
    </row>
    <row r="123" spans="1:22">
      <c r="A123" s="10" t="s">
        <v>26</v>
      </c>
      <c r="B123" s="11">
        <v>3</v>
      </c>
      <c r="C123" s="11">
        <v>3</v>
      </c>
      <c r="D123" s="12">
        <f t="shared" si="63"/>
        <v>1</v>
      </c>
      <c r="E123" s="11">
        <v>10</v>
      </c>
      <c r="F123" s="11">
        <v>2866</v>
      </c>
      <c r="G123" s="11">
        <v>4957</v>
      </c>
      <c r="H123" s="13">
        <f t="shared" si="64"/>
        <v>3.4690336897316927</v>
      </c>
      <c r="I123" s="11">
        <v>4</v>
      </c>
      <c r="J123" s="12">
        <f t="shared" si="65"/>
        <v>0.4</v>
      </c>
      <c r="K123" s="11">
        <v>0</v>
      </c>
      <c r="L123" s="11">
        <v>74</v>
      </c>
      <c r="M123" s="13">
        <f t="shared" si="66"/>
        <v>38.729729729729726</v>
      </c>
      <c r="N123" s="11">
        <v>5</v>
      </c>
      <c r="O123" s="14">
        <f t="shared" si="67"/>
        <v>991.4</v>
      </c>
      <c r="P123" s="11">
        <v>1</v>
      </c>
      <c r="Q123" s="11">
        <v>15</v>
      </c>
      <c r="R123" s="12">
        <f t="shared" si="68"/>
        <v>0.20270270270270271</v>
      </c>
      <c r="S123" s="18">
        <v>13</v>
      </c>
      <c r="T123" s="18">
        <v>7</v>
      </c>
      <c r="U123" s="18">
        <v>7</v>
      </c>
      <c r="V123" s="16"/>
    </row>
    <row r="124" spans="1:22">
      <c r="A124" s="10" t="s">
        <v>27</v>
      </c>
      <c r="B124" s="11">
        <v>3</v>
      </c>
      <c r="C124" s="11">
        <v>1</v>
      </c>
      <c r="D124" s="12">
        <f t="shared" si="63"/>
        <v>0.33333333333333331</v>
      </c>
      <c r="E124" s="11">
        <v>11</v>
      </c>
      <c r="F124" s="11">
        <v>3169</v>
      </c>
      <c r="G124" s="11">
        <v>5628</v>
      </c>
      <c r="H124" s="13">
        <f t="shared" si="64"/>
        <v>3.3784648187633262</v>
      </c>
      <c r="I124" s="11">
        <v>6</v>
      </c>
      <c r="J124" s="12">
        <f t="shared" si="65"/>
        <v>0.54545454545454541</v>
      </c>
      <c r="K124" s="11">
        <v>0</v>
      </c>
      <c r="L124" s="11">
        <v>80</v>
      </c>
      <c r="M124" s="13">
        <f t="shared" si="66"/>
        <v>39.612499999999997</v>
      </c>
      <c r="N124" s="11">
        <v>7</v>
      </c>
      <c r="O124" s="14">
        <f t="shared" si="67"/>
        <v>804</v>
      </c>
      <c r="P124" s="11">
        <v>4</v>
      </c>
      <c r="Q124" s="11">
        <v>12</v>
      </c>
      <c r="R124" s="12">
        <f t="shared" si="68"/>
        <v>0.15</v>
      </c>
      <c r="S124" s="18">
        <v>14</v>
      </c>
      <c r="T124" s="18">
        <v>15</v>
      </c>
      <c r="U124" s="18">
        <v>6</v>
      </c>
      <c r="V124" s="11"/>
    </row>
    <row r="125" spans="1:22">
      <c r="A125" s="10" t="s">
        <v>28</v>
      </c>
      <c r="B125" s="11">
        <v>1</v>
      </c>
      <c r="C125" s="11">
        <v>1</v>
      </c>
      <c r="D125" s="12">
        <f t="shared" si="63"/>
        <v>1</v>
      </c>
      <c r="E125" s="11">
        <v>4</v>
      </c>
      <c r="F125" s="11">
        <v>793</v>
      </c>
      <c r="G125" s="11">
        <v>1570</v>
      </c>
      <c r="H125" s="13">
        <f t="shared" si="64"/>
        <v>3.0305732484076433</v>
      </c>
      <c r="I125" s="11">
        <v>0</v>
      </c>
      <c r="J125" s="12">
        <f t="shared" si="65"/>
        <v>0</v>
      </c>
      <c r="K125" s="11">
        <v>0</v>
      </c>
      <c r="L125" s="11">
        <v>29</v>
      </c>
      <c r="M125" s="13">
        <f t="shared" si="66"/>
        <v>27.344827586206897</v>
      </c>
      <c r="N125" s="11">
        <v>1</v>
      </c>
      <c r="O125" s="14">
        <f t="shared" si="67"/>
        <v>1570</v>
      </c>
      <c r="P125" s="11">
        <v>0</v>
      </c>
      <c r="Q125" s="11">
        <v>6</v>
      </c>
      <c r="R125" s="12">
        <f t="shared" si="68"/>
        <v>0.20689655172413793</v>
      </c>
      <c r="S125" s="14">
        <v>3</v>
      </c>
      <c r="T125" s="14">
        <v>5</v>
      </c>
      <c r="U125" s="18"/>
      <c r="V125" s="11"/>
    </row>
    <row r="126" spans="1:22">
      <c r="A126" s="10" t="s">
        <v>29</v>
      </c>
      <c r="B126" s="11">
        <v>1</v>
      </c>
      <c r="C126" s="11">
        <v>1</v>
      </c>
      <c r="D126" s="12">
        <f t="shared" si="63"/>
        <v>1</v>
      </c>
      <c r="E126" s="11">
        <v>4</v>
      </c>
      <c r="F126" s="11">
        <v>889</v>
      </c>
      <c r="G126" s="11">
        <v>1534</v>
      </c>
      <c r="H126" s="13">
        <f t="shared" si="64"/>
        <v>3.4771838331160367</v>
      </c>
      <c r="I126" s="11">
        <v>1</v>
      </c>
      <c r="J126" s="12">
        <f t="shared" si="65"/>
        <v>0.25</v>
      </c>
      <c r="K126" s="11">
        <v>0</v>
      </c>
      <c r="L126" s="11">
        <v>32</v>
      </c>
      <c r="M126" s="13">
        <f t="shared" si="66"/>
        <v>27.78125</v>
      </c>
      <c r="N126" s="11">
        <v>1</v>
      </c>
      <c r="O126" s="14">
        <f t="shared" si="67"/>
        <v>1534</v>
      </c>
      <c r="P126" s="11">
        <v>1</v>
      </c>
      <c r="Q126" s="11">
        <v>7</v>
      </c>
      <c r="R126" s="12">
        <f t="shared" si="68"/>
        <v>0.21875</v>
      </c>
      <c r="S126" s="14">
        <v>5</v>
      </c>
      <c r="T126" s="14">
        <v>6</v>
      </c>
      <c r="U126" s="11"/>
      <c r="V126" s="11"/>
    </row>
    <row r="127" spans="1:22">
      <c r="A127" s="10" t="s">
        <v>31</v>
      </c>
      <c r="B127" s="11">
        <v>2</v>
      </c>
      <c r="C127" s="11">
        <v>0</v>
      </c>
      <c r="D127" s="12">
        <f t="shared" si="63"/>
        <v>0</v>
      </c>
      <c r="E127" s="11">
        <v>4</v>
      </c>
      <c r="F127" s="11">
        <v>1105</v>
      </c>
      <c r="G127" s="11">
        <v>2041</v>
      </c>
      <c r="H127" s="13">
        <f t="shared" si="64"/>
        <v>3.2484076433121016</v>
      </c>
      <c r="I127" s="11">
        <v>0</v>
      </c>
      <c r="J127" s="12">
        <f t="shared" si="65"/>
        <v>0</v>
      </c>
      <c r="K127" s="11">
        <v>0</v>
      </c>
      <c r="L127" s="11">
        <v>33</v>
      </c>
      <c r="M127" s="13">
        <f t="shared" si="66"/>
        <v>33.484848484848484</v>
      </c>
      <c r="N127" s="11">
        <v>3</v>
      </c>
      <c r="O127" s="14">
        <f t="shared" si="67"/>
        <v>680.33333333333337</v>
      </c>
      <c r="P127" s="11">
        <v>2</v>
      </c>
      <c r="Q127" s="11">
        <v>1</v>
      </c>
      <c r="R127" s="12">
        <f t="shared" si="68"/>
        <v>3.0303030303030304E-2</v>
      </c>
      <c r="S127" s="14">
        <v>3</v>
      </c>
      <c r="T127" s="14">
        <v>6</v>
      </c>
      <c r="U127" s="18"/>
      <c r="V127" s="11"/>
    </row>
    <row r="128" spans="1:22">
      <c r="A128" s="10" t="s">
        <v>32</v>
      </c>
      <c r="B128" s="11">
        <v>1</v>
      </c>
      <c r="C128" s="11">
        <v>1</v>
      </c>
      <c r="D128" s="12">
        <f t="shared" si="63"/>
        <v>1</v>
      </c>
      <c r="E128" s="11">
        <v>4</v>
      </c>
      <c r="F128" s="11">
        <v>1158</v>
      </c>
      <c r="G128" s="11">
        <v>2087</v>
      </c>
      <c r="H128" s="13">
        <f t="shared" si="64"/>
        <v>3.3291806420699572</v>
      </c>
      <c r="I128" s="11">
        <v>1</v>
      </c>
      <c r="J128" s="12">
        <f t="shared" si="65"/>
        <v>0.25</v>
      </c>
      <c r="K128" s="11">
        <v>0</v>
      </c>
      <c r="L128" s="11">
        <v>38</v>
      </c>
      <c r="M128" s="13">
        <f t="shared" si="66"/>
        <v>30.473684210526315</v>
      </c>
      <c r="N128" s="11">
        <v>1</v>
      </c>
      <c r="O128" s="14">
        <f t="shared" si="67"/>
        <v>2087</v>
      </c>
      <c r="P128" s="11">
        <v>3</v>
      </c>
      <c r="Q128" s="11">
        <v>5</v>
      </c>
      <c r="R128" s="12">
        <f t="shared" si="68"/>
        <v>0.13157894736842105</v>
      </c>
      <c r="S128" s="14">
        <v>7</v>
      </c>
      <c r="T128" s="14">
        <v>10</v>
      </c>
      <c r="U128" s="18"/>
      <c r="V128" s="11"/>
    </row>
    <row r="129" spans="1:22">
      <c r="A129" s="22" t="s">
        <v>34</v>
      </c>
      <c r="B129" s="23">
        <f>SUM(B122:B128)</f>
        <v>12</v>
      </c>
      <c r="C129" s="23">
        <f>SUM(C122:C128)</f>
        <v>8</v>
      </c>
      <c r="D129" s="24">
        <f t="shared" si="63"/>
        <v>0.66666666666666663</v>
      </c>
      <c r="E129" s="23">
        <f>SUM(E122:E128)</f>
        <v>40</v>
      </c>
      <c r="F129" s="23">
        <f>SUM(F122:F128)</f>
        <v>10964</v>
      </c>
      <c r="G129" s="23">
        <f>SUM(G122:G128)</f>
        <v>19581</v>
      </c>
      <c r="H129" s="25">
        <f t="shared" si="64"/>
        <v>3.35958326949594</v>
      </c>
      <c r="I129" s="23">
        <f>SUM(I122:I128)</f>
        <v>13</v>
      </c>
      <c r="J129" s="24">
        <f t="shared" si="65"/>
        <v>0.32500000000000001</v>
      </c>
      <c r="K129" s="23">
        <f>SUM(K122:K128)</f>
        <v>0</v>
      </c>
      <c r="L129" s="23">
        <f>SUM(L122:L128)</f>
        <v>313</v>
      </c>
      <c r="M129" s="25">
        <f t="shared" si="66"/>
        <v>35.028753993610223</v>
      </c>
      <c r="N129" s="23">
        <f>SUM(N122:N128)</f>
        <v>21</v>
      </c>
      <c r="O129" s="26">
        <f t="shared" si="67"/>
        <v>932.42857142857144</v>
      </c>
      <c r="P129" s="23">
        <f>SUM(P122:P128)</f>
        <v>11</v>
      </c>
      <c r="Q129" s="23">
        <f>SUM(Q122:Q128)</f>
        <v>50</v>
      </c>
      <c r="R129" s="24">
        <f t="shared" si="68"/>
        <v>0.15974440894568689</v>
      </c>
      <c r="S129" s="33">
        <f>SUM(S123:S128)</f>
        <v>45</v>
      </c>
      <c r="T129" s="33">
        <f>SUM(T123:T128)</f>
        <v>49</v>
      </c>
      <c r="U129" s="33">
        <f>SUM(U123:U128)</f>
        <v>13</v>
      </c>
      <c r="V129" s="23"/>
    </row>
    <row r="131" spans="1:22">
      <c r="A131" s="1" t="s">
        <v>67</v>
      </c>
      <c r="B131" s="2" t="s">
        <v>1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3" t="s">
        <v>7</v>
      </c>
      <c r="I131" s="2" t="s">
        <v>8</v>
      </c>
      <c r="J131" s="4">
        <v>3</v>
      </c>
      <c r="K131" s="2" t="s">
        <v>9</v>
      </c>
      <c r="L131" s="2" t="s">
        <v>10</v>
      </c>
      <c r="M131" s="2" t="s">
        <v>11</v>
      </c>
      <c r="N131" s="5">
        <v>100</v>
      </c>
      <c r="O131" s="6" t="s">
        <v>12</v>
      </c>
      <c r="P131" s="2" t="s">
        <v>13</v>
      </c>
      <c r="Q131" s="2" t="s">
        <v>14</v>
      </c>
      <c r="R131" s="7" t="s">
        <v>15</v>
      </c>
      <c r="S131" s="27">
        <v>50</v>
      </c>
      <c r="T131" s="27" t="s">
        <v>16</v>
      </c>
      <c r="U131" s="27" t="s">
        <v>17</v>
      </c>
      <c r="V131" s="8" t="s">
        <v>18</v>
      </c>
    </row>
    <row r="132" spans="1:22">
      <c r="A132" s="10" t="s">
        <v>22</v>
      </c>
      <c r="B132" s="11">
        <v>1</v>
      </c>
      <c r="C132" s="11">
        <v>1</v>
      </c>
      <c r="D132" s="12">
        <f t="shared" ref="D132:D140" si="69">C132/B132*(1)</f>
        <v>1</v>
      </c>
      <c r="E132" s="11">
        <v>4</v>
      </c>
      <c r="F132" s="11">
        <v>941</v>
      </c>
      <c r="G132" s="11">
        <v>2029</v>
      </c>
      <c r="H132" s="13">
        <f t="shared" ref="H132:H143" si="70">F132/(G132/6)</f>
        <v>2.7826515524889106</v>
      </c>
      <c r="I132" s="17">
        <v>0</v>
      </c>
      <c r="J132" s="12">
        <f t="shared" ref="J132:J143" si="71">I132/E132*1</f>
        <v>0</v>
      </c>
      <c r="K132" s="11">
        <v>0</v>
      </c>
      <c r="L132" s="11">
        <v>34</v>
      </c>
      <c r="M132" s="13">
        <f t="shared" ref="M132:M143" si="72">F132/L132</f>
        <v>27.676470588235293</v>
      </c>
      <c r="N132" s="11">
        <v>0</v>
      </c>
      <c r="O132" s="14">
        <v>0</v>
      </c>
      <c r="P132" s="14">
        <v>1</v>
      </c>
      <c r="Q132" s="14">
        <v>5</v>
      </c>
      <c r="R132" s="12">
        <f t="shared" ref="R132:R140" si="73">Q132/L132*(1)</f>
        <v>0.14705882352941177</v>
      </c>
      <c r="S132" s="44"/>
      <c r="T132" s="44"/>
      <c r="U132" s="44"/>
      <c r="V132" s="10"/>
    </row>
    <row r="133" spans="1:22">
      <c r="A133" s="10" t="s">
        <v>23</v>
      </c>
      <c r="B133" s="11">
        <v>1</v>
      </c>
      <c r="C133" s="11">
        <v>1</v>
      </c>
      <c r="D133" s="12">
        <f t="shared" si="69"/>
        <v>1</v>
      </c>
      <c r="E133" s="11">
        <v>4</v>
      </c>
      <c r="F133" s="11">
        <v>1053</v>
      </c>
      <c r="G133" s="11">
        <v>2402</v>
      </c>
      <c r="H133" s="13">
        <f t="shared" si="70"/>
        <v>2.6303080766028311</v>
      </c>
      <c r="I133" s="17">
        <v>2</v>
      </c>
      <c r="J133" s="12">
        <f t="shared" si="71"/>
        <v>0.5</v>
      </c>
      <c r="K133" s="11">
        <v>0</v>
      </c>
      <c r="L133" s="14">
        <v>35</v>
      </c>
      <c r="M133" s="13">
        <f t="shared" si="72"/>
        <v>30.085714285714285</v>
      </c>
      <c r="N133" s="11">
        <v>1</v>
      </c>
      <c r="O133" s="14">
        <f t="shared" ref="O133:O143" si="74">G133/N133</f>
        <v>2402</v>
      </c>
      <c r="P133" s="11">
        <v>0</v>
      </c>
      <c r="Q133" s="14">
        <v>6</v>
      </c>
      <c r="R133" s="12">
        <f t="shared" si="73"/>
        <v>0.17142857142857143</v>
      </c>
      <c r="S133" s="42"/>
      <c r="T133" s="42"/>
      <c r="U133" s="44"/>
      <c r="V133" s="10"/>
    </row>
    <row r="134" spans="1:22">
      <c r="A134" s="10" t="s">
        <v>25</v>
      </c>
      <c r="B134" s="11">
        <v>2</v>
      </c>
      <c r="C134" s="11">
        <v>1</v>
      </c>
      <c r="D134" s="12">
        <f t="shared" si="69"/>
        <v>0.5</v>
      </c>
      <c r="E134" s="11">
        <v>7</v>
      </c>
      <c r="F134" s="11">
        <v>2366</v>
      </c>
      <c r="G134" s="14">
        <v>4103</v>
      </c>
      <c r="H134" s="13">
        <f t="shared" si="70"/>
        <v>3.4599073848403603</v>
      </c>
      <c r="I134" s="17">
        <v>4</v>
      </c>
      <c r="J134" s="12">
        <f t="shared" si="71"/>
        <v>0.5714285714285714</v>
      </c>
      <c r="K134" s="11">
        <v>0</v>
      </c>
      <c r="L134" s="11">
        <v>69</v>
      </c>
      <c r="M134" s="13">
        <f t="shared" si="72"/>
        <v>34.289855072463766</v>
      </c>
      <c r="N134" s="11">
        <v>7</v>
      </c>
      <c r="O134" s="14">
        <f t="shared" si="74"/>
        <v>586.14285714285711</v>
      </c>
      <c r="P134" s="11">
        <v>1</v>
      </c>
      <c r="Q134" s="11">
        <v>15</v>
      </c>
      <c r="R134" s="12">
        <f t="shared" si="73"/>
        <v>0.21739130434782608</v>
      </c>
      <c r="S134" s="42"/>
      <c r="T134" s="42"/>
      <c r="U134" s="44"/>
      <c r="V134" s="10"/>
    </row>
    <row r="135" spans="1:22">
      <c r="A135" s="43" t="s">
        <v>26</v>
      </c>
      <c r="B135" s="11">
        <v>4</v>
      </c>
      <c r="C135" s="14">
        <v>3</v>
      </c>
      <c r="D135" s="12">
        <f t="shared" si="69"/>
        <v>0.75</v>
      </c>
      <c r="E135" s="11">
        <v>14</v>
      </c>
      <c r="F135" s="11">
        <v>4615</v>
      </c>
      <c r="G135" s="14">
        <v>8204</v>
      </c>
      <c r="H135" s="13">
        <f t="shared" si="70"/>
        <v>3.3751828376401756</v>
      </c>
      <c r="I135" s="14">
        <v>8</v>
      </c>
      <c r="J135" s="12">
        <f t="shared" si="71"/>
        <v>0.5714285714285714</v>
      </c>
      <c r="K135" s="11">
        <v>0</v>
      </c>
      <c r="L135" s="14">
        <v>115</v>
      </c>
      <c r="M135" s="13">
        <f t="shared" si="72"/>
        <v>40.130434782608695</v>
      </c>
      <c r="N135" s="14">
        <v>9</v>
      </c>
      <c r="O135" s="14">
        <f t="shared" si="74"/>
        <v>911.55555555555554</v>
      </c>
      <c r="P135" s="14">
        <v>4</v>
      </c>
      <c r="Q135" s="14">
        <v>17</v>
      </c>
      <c r="R135" s="12">
        <f t="shared" si="73"/>
        <v>0.14782608695652175</v>
      </c>
      <c r="S135" s="11">
        <v>22</v>
      </c>
      <c r="T135" s="11">
        <v>21</v>
      </c>
      <c r="U135" s="18">
        <v>11</v>
      </c>
      <c r="V135" s="10"/>
    </row>
    <row r="136" spans="1:22">
      <c r="A136" s="43" t="s">
        <v>27</v>
      </c>
      <c r="B136" s="11">
        <v>4</v>
      </c>
      <c r="C136" s="14">
        <v>2</v>
      </c>
      <c r="D136" s="12">
        <f t="shared" si="69"/>
        <v>0.5</v>
      </c>
      <c r="E136" s="11">
        <v>14</v>
      </c>
      <c r="F136" s="11">
        <v>3488</v>
      </c>
      <c r="G136" s="14">
        <v>5860</v>
      </c>
      <c r="H136" s="13">
        <f t="shared" si="70"/>
        <v>3.571331058020478</v>
      </c>
      <c r="I136" s="14">
        <v>3</v>
      </c>
      <c r="J136" s="12">
        <f t="shared" si="71"/>
        <v>0.21428571428571427</v>
      </c>
      <c r="K136" s="11">
        <v>0</v>
      </c>
      <c r="L136" s="14">
        <v>115</v>
      </c>
      <c r="M136" s="13">
        <f t="shared" si="72"/>
        <v>30.330434782608695</v>
      </c>
      <c r="N136" s="14">
        <v>2</v>
      </c>
      <c r="O136" s="14">
        <f t="shared" si="74"/>
        <v>2930</v>
      </c>
      <c r="P136" s="14">
        <v>5</v>
      </c>
      <c r="Q136" s="14">
        <v>23</v>
      </c>
      <c r="R136" s="12">
        <f t="shared" si="73"/>
        <v>0.2</v>
      </c>
      <c r="S136" s="11">
        <v>18</v>
      </c>
      <c r="T136" s="11">
        <v>26</v>
      </c>
      <c r="U136" s="18">
        <v>3</v>
      </c>
      <c r="V136" s="11"/>
    </row>
    <row r="137" spans="1:22">
      <c r="A137" s="10" t="s">
        <v>28</v>
      </c>
      <c r="B137" s="11">
        <v>5</v>
      </c>
      <c r="C137" s="14">
        <v>3</v>
      </c>
      <c r="D137" s="12">
        <f t="shared" si="69"/>
        <v>0.6</v>
      </c>
      <c r="E137" s="11">
        <v>16</v>
      </c>
      <c r="F137" s="11">
        <v>5201</v>
      </c>
      <c r="G137" s="11">
        <v>9030</v>
      </c>
      <c r="H137" s="13">
        <f t="shared" si="70"/>
        <v>3.4558139534883723</v>
      </c>
      <c r="I137" s="17">
        <v>8</v>
      </c>
      <c r="J137" s="12">
        <f t="shared" si="71"/>
        <v>0.5</v>
      </c>
      <c r="K137" s="11">
        <v>1</v>
      </c>
      <c r="L137" s="11">
        <v>151</v>
      </c>
      <c r="M137" s="13">
        <f t="shared" si="72"/>
        <v>34.443708609271525</v>
      </c>
      <c r="N137" s="11">
        <v>10</v>
      </c>
      <c r="O137" s="14">
        <f t="shared" si="74"/>
        <v>903</v>
      </c>
      <c r="P137" s="11">
        <v>7</v>
      </c>
      <c r="Q137" s="11">
        <v>28</v>
      </c>
      <c r="R137" s="12">
        <f t="shared" si="73"/>
        <v>0.18543046357615894</v>
      </c>
      <c r="S137" s="14">
        <v>26</v>
      </c>
      <c r="T137" s="14">
        <v>33</v>
      </c>
      <c r="U137" s="18"/>
      <c r="V137" s="11"/>
    </row>
    <row r="138" spans="1:22">
      <c r="A138" s="10" t="s">
        <v>29</v>
      </c>
      <c r="B138" s="11">
        <v>3</v>
      </c>
      <c r="C138" s="11">
        <v>3</v>
      </c>
      <c r="D138" s="12">
        <f t="shared" si="69"/>
        <v>1</v>
      </c>
      <c r="E138" s="11">
        <v>12</v>
      </c>
      <c r="F138" s="11">
        <v>3521</v>
      </c>
      <c r="G138" s="11">
        <v>5994</v>
      </c>
      <c r="H138" s="13">
        <f t="shared" si="70"/>
        <v>3.5245245245245247</v>
      </c>
      <c r="I138" s="11">
        <v>5</v>
      </c>
      <c r="J138" s="12">
        <f t="shared" si="71"/>
        <v>0.41666666666666669</v>
      </c>
      <c r="K138" s="11">
        <v>0</v>
      </c>
      <c r="L138" s="11">
        <v>95</v>
      </c>
      <c r="M138" s="13">
        <f t="shared" si="72"/>
        <v>37.06315789473684</v>
      </c>
      <c r="N138" s="11">
        <v>7</v>
      </c>
      <c r="O138" s="14">
        <f t="shared" si="74"/>
        <v>856.28571428571433</v>
      </c>
      <c r="P138" s="11">
        <v>5</v>
      </c>
      <c r="Q138" s="11">
        <v>15</v>
      </c>
      <c r="R138" s="12">
        <f t="shared" si="73"/>
        <v>0.15789473684210525</v>
      </c>
      <c r="S138" s="11">
        <v>17</v>
      </c>
      <c r="T138" s="11">
        <v>15</v>
      </c>
      <c r="U138" s="11"/>
      <c r="V138" s="11"/>
    </row>
    <row r="139" spans="1:22">
      <c r="A139" s="10" t="s">
        <v>30</v>
      </c>
      <c r="B139" s="11">
        <v>3</v>
      </c>
      <c r="C139" s="11">
        <v>2</v>
      </c>
      <c r="D139" s="12">
        <f t="shared" si="69"/>
        <v>0.66666666666666663</v>
      </c>
      <c r="E139" s="11">
        <v>11</v>
      </c>
      <c r="F139" s="11">
        <v>3086</v>
      </c>
      <c r="G139" s="11">
        <v>5655</v>
      </c>
      <c r="H139" s="13">
        <f t="shared" si="70"/>
        <v>3.2742705570291779</v>
      </c>
      <c r="I139" s="11">
        <v>5</v>
      </c>
      <c r="J139" s="12">
        <f t="shared" si="71"/>
        <v>0.45454545454545453</v>
      </c>
      <c r="K139" s="11">
        <v>0</v>
      </c>
      <c r="L139" s="11">
        <v>90</v>
      </c>
      <c r="M139" s="13">
        <f t="shared" si="72"/>
        <v>34.288888888888891</v>
      </c>
      <c r="N139" s="11">
        <v>5</v>
      </c>
      <c r="O139" s="14">
        <f t="shared" si="74"/>
        <v>1131</v>
      </c>
      <c r="P139" s="11">
        <v>2</v>
      </c>
      <c r="Q139" s="11">
        <v>19</v>
      </c>
      <c r="R139" s="12">
        <f t="shared" si="73"/>
        <v>0.21111111111111111</v>
      </c>
      <c r="S139" s="11">
        <v>16</v>
      </c>
      <c r="T139" s="11">
        <v>15</v>
      </c>
      <c r="U139" s="11"/>
      <c r="V139" s="11"/>
    </row>
    <row r="140" spans="1:22">
      <c r="A140" s="45" t="s">
        <v>31</v>
      </c>
      <c r="B140" s="11">
        <v>2</v>
      </c>
      <c r="C140" s="11">
        <v>2</v>
      </c>
      <c r="D140" s="12">
        <f t="shared" si="69"/>
        <v>1</v>
      </c>
      <c r="E140" s="11">
        <v>8</v>
      </c>
      <c r="F140" s="11">
        <v>2003</v>
      </c>
      <c r="G140" s="11">
        <v>3612</v>
      </c>
      <c r="H140" s="13">
        <f t="shared" si="70"/>
        <v>3.3272425249169437</v>
      </c>
      <c r="I140" s="11">
        <v>2</v>
      </c>
      <c r="J140" s="12">
        <f t="shared" si="71"/>
        <v>0.25</v>
      </c>
      <c r="K140" s="11">
        <v>0</v>
      </c>
      <c r="L140" s="11">
        <v>70</v>
      </c>
      <c r="M140" s="13">
        <f t="shared" si="72"/>
        <v>28.614285714285714</v>
      </c>
      <c r="N140" s="11">
        <v>2</v>
      </c>
      <c r="O140" s="14">
        <f t="shared" si="74"/>
        <v>1806</v>
      </c>
      <c r="P140" s="11">
        <v>1</v>
      </c>
      <c r="Q140" s="11">
        <v>7</v>
      </c>
      <c r="R140" s="12">
        <f t="shared" si="73"/>
        <v>0.1</v>
      </c>
      <c r="S140" s="11">
        <v>9</v>
      </c>
      <c r="T140" s="11">
        <v>12</v>
      </c>
      <c r="U140" s="11"/>
      <c r="V140" s="11"/>
    </row>
    <row r="141" spans="1:22">
      <c r="A141" s="10" t="s">
        <v>32</v>
      </c>
      <c r="B141" s="11">
        <v>1</v>
      </c>
      <c r="C141" s="11">
        <v>1</v>
      </c>
      <c r="D141" s="12">
        <f>C141/B141*(1)</f>
        <v>1</v>
      </c>
      <c r="E141" s="11">
        <v>4</v>
      </c>
      <c r="F141" s="11">
        <v>1099</v>
      </c>
      <c r="G141" s="11">
        <v>1833</v>
      </c>
      <c r="H141" s="13">
        <f t="shared" si="70"/>
        <v>3.5973813420621932</v>
      </c>
      <c r="I141" s="11">
        <v>2</v>
      </c>
      <c r="J141" s="12">
        <f t="shared" si="71"/>
        <v>0.5</v>
      </c>
      <c r="K141" s="11">
        <v>0</v>
      </c>
      <c r="L141" s="11">
        <v>40</v>
      </c>
      <c r="M141" s="13">
        <f t="shared" si="72"/>
        <v>27.475000000000001</v>
      </c>
      <c r="N141" s="11">
        <v>1</v>
      </c>
      <c r="O141" s="14">
        <f t="shared" si="74"/>
        <v>1833</v>
      </c>
      <c r="P141" s="11">
        <v>1</v>
      </c>
      <c r="Q141" s="11">
        <v>7</v>
      </c>
      <c r="R141" s="12">
        <f>Q141/L141*(1)</f>
        <v>0.17499999999999999</v>
      </c>
      <c r="S141" s="11">
        <v>5</v>
      </c>
      <c r="T141" s="11">
        <v>8</v>
      </c>
      <c r="U141" s="11"/>
      <c r="V141" s="11"/>
    </row>
    <row r="142" spans="1:22">
      <c r="A142" s="45" t="s">
        <v>33</v>
      </c>
      <c r="B142" s="11">
        <v>1</v>
      </c>
      <c r="C142" s="11">
        <v>1</v>
      </c>
      <c r="D142" s="12">
        <f>C142/B142*(1)</f>
        <v>1</v>
      </c>
      <c r="E142" s="11">
        <v>4</v>
      </c>
      <c r="F142" s="11">
        <v>1280</v>
      </c>
      <c r="G142" s="11">
        <v>2034</v>
      </c>
      <c r="H142" s="13">
        <f t="shared" si="70"/>
        <v>3.775811209439528</v>
      </c>
      <c r="I142" s="11">
        <v>2</v>
      </c>
      <c r="J142" s="12">
        <f t="shared" si="71"/>
        <v>0.5</v>
      </c>
      <c r="K142" s="11">
        <v>0</v>
      </c>
      <c r="L142" s="11">
        <v>37</v>
      </c>
      <c r="M142" s="13">
        <f t="shared" si="72"/>
        <v>34.594594594594597</v>
      </c>
      <c r="N142" s="11">
        <v>2</v>
      </c>
      <c r="O142" s="14">
        <f t="shared" si="74"/>
        <v>1017</v>
      </c>
      <c r="P142" s="11">
        <v>3</v>
      </c>
      <c r="Q142" s="11">
        <v>3</v>
      </c>
      <c r="R142" s="12">
        <f>Q142/L142*(1)</f>
        <v>8.1081081081081086E-2</v>
      </c>
      <c r="S142" s="11">
        <v>4</v>
      </c>
      <c r="T142" s="11">
        <v>6</v>
      </c>
      <c r="U142" s="11"/>
      <c r="V142" s="11"/>
    </row>
    <row r="143" spans="1:22">
      <c r="A143" s="46" t="s">
        <v>34</v>
      </c>
      <c r="B143" s="23">
        <f>SUM(B132:B142)</f>
        <v>27</v>
      </c>
      <c r="C143" s="23">
        <f>SUM(C132:C142)</f>
        <v>20</v>
      </c>
      <c r="D143" s="24">
        <f>C143/B143*(1)</f>
        <v>0.7407407407407407</v>
      </c>
      <c r="E143" s="23">
        <f>SUM(E132:E142)</f>
        <v>98</v>
      </c>
      <c r="F143" s="23">
        <f>SUM(F132:F142)</f>
        <v>28653</v>
      </c>
      <c r="G143" s="23">
        <f>SUM(G132:G142)</f>
        <v>50756</v>
      </c>
      <c r="H143" s="25">
        <f t="shared" si="70"/>
        <v>3.3871463472298839</v>
      </c>
      <c r="I143" s="23">
        <f>SUM(I132:I142)</f>
        <v>41</v>
      </c>
      <c r="J143" s="24">
        <f t="shared" si="71"/>
        <v>0.41836734693877553</v>
      </c>
      <c r="K143" s="23">
        <f>SUM(K132:K142)</f>
        <v>1</v>
      </c>
      <c r="L143" s="23">
        <f>SUM(L132:L142)</f>
        <v>851</v>
      </c>
      <c r="M143" s="25">
        <f t="shared" si="72"/>
        <v>33.669800235017625</v>
      </c>
      <c r="N143" s="23">
        <f>SUM(N132:N142)</f>
        <v>46</v>
      </c>
      <c r="O143" s="26">
        <f t="shared" si="74"/>
        <v>1103.391304347826</v>
      </c>
      <c r="P143" s="23">
        <f>SUM(P132:P142)</f>
        <v>30</v>
      </c>
      <c r="Q143" s="23">
        <f>SUM(Q132:Q142)</f>
        <v>145</v>
      </c>
      <c r="R143" s="24">
        <f>Q143/L143*(1)</f>
        <v>0.17038777908343125</v>
      </c>
      <c r="S143" s="23">
        <f>SUM(S135:S142)</f>
        <v>117</v>
      </c>
      <c r="T143" s="23">
        <f>SUM(T135:T142)</f>
        <v>136</v>
      </c>
      <c r="U143" s="33">
        <f>SUM(U135:U142)</f>
        <v>14</v>
      </c>
      <c r="V143" s="23"/>
    </row>
    <row r="145" spans="1:22">
      <c r="A145" s="1" t="s">
        <v>68</v>
      </c>
      <c r="B145" s="2" t="s">
        <v>1</v>
      </c>
      <c r="C145" s="2" t="s">
        <v>2</v>
      </c>
      <c r="D145" s="2" t="s">
        <v>3</v>
      </c>
      <c r="E145" s="2" t="s">
        <v>4</v>
      </c>
      <c r="F145" s="2" t="s">
        <v>5</v>
      </c>
      <c r="G145" s="2" t="s">
        <v>6</v>
      </c>
      <c r="H145" s="3" t="s">
        <v>7</v>
      </c>
      <c r="I145" s="2" t="s">
        <v>8</v>
      </c>
      <c r="J145" s="4">
        <v>3</v>
      </c>
      <c r="K145" s="2" t="s">
        <v>9</v>
      </c>
      <c r="L145" s="2" t="s">
        <v>10</v>
      </c>
      <c r="M145" s="2" t="s">
        <v>11</v>
      </c>
      <c r="N145" s="5">
        <v>100</v>
      </c>
      <c r="O145" s="6" t="s">
        <v>12</v>
      </c>
      <c r="P145" s="2" t="s">
        <v>13</v>
      </c>
      <c r="Q145" s="2" t="s">
        <v>14</v>
      </c>
      <c r="R145" s="7" t="s">
        <v>15</v>
      </c>
      <c r="S145" s="27">
        <v>50</v>
      </c>
      <c r="T145" s="27" t="s">
        <v>16</v>
      </c>
      <c r="U145" s="27" t="s">
        <v>17</v>
      </c>
      <c r="V145" s="8" t="s">
        <v>18</v>
      </c>
    </row>
    <row r="146" spans="1:22">
      <c r="A146" s="10" t="s">
        <v>22</v>
      </c>
      <c r="B146" s="11">
        <v>3</v>
      </c>
      <c r="C146" s="11">
        <v>1</v>
      </c>
      <c r="D146" s="12">
        <f t="shared" ref="D146:D157" si="75">C146/B146*(1)</f>
        <v>0.33333333333333331</v>
      </c>
      <c r="E146" s="11">
        <v>10</v>
      </c>
      <c r="F146" s="11">
        <v>2300</v>
      </c>
      <c r="G146" s="11">
        <v>4524</v>
      </c>
      <c r="H146" s="13">
        <f t="shared" ref="H146:H157" si="76">F146/(G146/6)</f>
        <v>3.0503978779840848</v>
      </c>
      <c r="I146" s="11">
        <v>3</v>
      </c>
      <c r="J146" s="12">
        <f t="shared" ref="J146:J149" si="77">I146/E146*1</f>
        <v>0.3</v>
      </c>
      <c r="K146" s="11">
        <v>1</v>
      </c>
      <c r="L146" s="11">
        <v>75</v>
      </c>
      <c r="M146" s="13">
        <v>30.666666666666668</v>
      </c>
      <c r="N146" s="11">
        <v>4</v>
      </c>
      <c r="O146" s="14">
        <f>G146/N146</f>
        <v>1131</v>
      </c>
      <c r="P146" s="11">
        <v>1</v>
      </c>
      <c r="Q146" s="11">
        <v>18</v>
      </c>
      <c r="R146" s="12">
        <f t="shared" ref="R146:R149" si="78">Q146/L146</f>
        <v>0.24</v>
      </c>
      <c r="S146" s="39"/>
      <c r="T146" s="39"/>
      <c r="U146" s="39"/>
      <c r="V146" s="47"/>
    </row>
    <row r="147" spans="1:22">
      <c r="A147" s="10" t="s">
        <v>23</v>
      </c>
      <c r="B147" s="11">
        <v>2</v>
      </c>
      <c r="C147" s="11">
        <v>2</v>
      </c>
      <c r="D147" s="12">
        <f t="shared" si="75"/>
        <v>1</v>
      </c>
      <c r="E147" s="11">
        <v>7</v>
      </c>
      <c r="F147" s="11">
        <v>1015</v>
      </c>
      <c r="G147" s="11">
        <v>2182</v>
      </c>
      <c r="H147" s="13">
        <f t="shared" si="76"/>
        <v>2.7910174152153986</v>
      </c>
      <c r="I147" s="11">
        <v>1</v>
      </c>
      <c r="J147" s="12">
        <f t="shared" si="77"/>
        <v>0.14285714285714285</v>
      </c>
      <c r="K147" s="11">
        <v>2</v>
      </c>
      <c r="L147" s="11">
        <v>64</v>
      </c>
      <c r="M147" s="13">
        <f>F147/L147</f>
        <v>15.859375</v>
      </c>
      <c r="N147" s="11">
        <v>0</v>
      </c>
      <c r="O147" s="14">
        <v>0</v>
      </c>
      <c r="P147" s="11">
        <v>1</v>
      </c>
      <c r="Q147" s="11">
        <v>5</v>
      </c>
      <c r="R147" s="12">
        <f t="shared" si="78"/>
        <v>7.8125E-2</v>
      </c>
      <c r="S147" s="39"/>
      <c r="T147" s="39"/>
      <c r="U147" s="39"/>
      <c r="V147" s="47"/>
    </row>
    <row r="148" spans="1:22">
      <c r="A148" s="10" t="s">
        <v>25</v>
      </c>
      <c r="B148" s="11">
        <v>2</v>
      </c>
      <c r="C148" s="11">
        <v>0</v>
      </c>
      <c r="D148" s="12">
        <f t="shared" si="75"/>
        <v>0</v>
      </c>
      <c r="E148" s="11">
        <v>7</v>
      </c>
      <c r="F148" s="11">
        <v>1615</v>
      </c>
      <c r="G148" s="14">
        <v>3664</v>
      </c>
      <c r="H148" s="13">
        <f t="shared" si="76"/>
        <v>2.6446506550218341</v>
      </c>
      <c r="I148" s="11">
        <v>0</v>
      </c>
      <c r="J148" s="12">
        <f t="shared" si="77"/>
        <v>0</v>
      </c>
      <c r="K148" s="11">
        <v>0</v>
      </c>
      <c r="L148" s="11">
        <v>62</v>
      </c>
      <c r="M148" s="13">
        <f>F148/L148</f>
        <v>26.048387096774192</v>
      </c>
      <c r="N148" s="11">
        <v>1</v>
      </c>
      <c r="O148" s="14">
        <f>G148/N148</f>
        <v>3664</v>
      </c>
      <c r="P148" s="11">
        <v>1</v>
      </c>
      <c r="Q148" s="11">
        <v>12</v>
      </c>
      <c r="R148" s="12">
        <f t="shared" si="78"/>
        <v>0.19354838709677419</v>
      </c>
      <c r="S148" s="39"/>
      <c r="T148" s="39"/>
      <c r="U148" s="39"/>
      <c r="V148" s="47"/>
    </row>
    <row r="149" spans="1:22">
      <c r="A149" s="10" t="s">
        <v>26</v>
      </c>
      <c r="B149" s="11">
        <v>2</v>
      </c>
      <c r="C149" s="11">
        <v>2</v>
      </c>
      <c r="D149" s="12">
        <f t="shared" si="75"/>
        <v>1</v>
      </c>
      <c r="E149" s="11">
        <v>7</v>
      </c>
      <c r="F149" s="11">
        <v>2394</v>
      </c>
      <c r="G149" s="14">
        <v>3899</v>
      </c>
      <c r="H149" s="13">
        <f t="shared" si="76"/>
        <v>3.684021543985637</v>
      </c>
      <c r="I149" s="11">
        <v>5</v>
      </c>
      <c r="J149" s="12">
        <f t="shared" si="77"/>
        <v>0.7142857142857143</v>
      </c>
      <c r="K149" s="11">
        <v>1</v>
      </c>
      <c r="L149" s="11">
        <v>64</v>
      </c>
      <c r="M149" s="13">
        <f>F149/L149</f>
        <v>37.40625</v>
      </c>
      <c r="N149" s="11">
        <v>4</v>
      </c>
      <c r="O149" s="14">
        <f>G149/N149</f>
        <v>974.75</v>
      </c>
      <c r="P149" s="11">
        <v>2</v>
      </c>
      <c r="Q149" s="11">
        <v>11</v>
      </c>
      <c r="R149" s="12">
        <f t="shared" si="78"/>
        <v>0.171875</v>
      </c>
      <c r="S149" s="18">
        <v>12</v>
      </c>
      <c r="T149" s="18">
        <v>10</v>
      </c>
      <c r="U149" s="18">
        <v>4</v>
      </c>
      <c r="V149" s="47"/>
    </row>
    <row r="150" spans="1:22">
      <c r="A150" s="10" t="s">
        <v>27</v>
      </c>
      <c r="B150" s="11">
        <v>2</v>
      </c>
      <c r="C150" s="11">
        <v>1</v>
      </c>
      <c r="D150" s="12">
        <f t="shared" si="75"/>
        <v>0.5</v>
      </c>
      <c r="E150" s="11">
        <v>6</v>
      </c>
      <c r="F150" s="11">
        <v>1137</v>
      </c>
      <c r="G150" s="14">
        <v>2154</v>
      </c>
      <c r="H150" s="13">
        <f t="shared" si="76"/>
        <v>3.1671309192200559</v>
      </c>
      <c r="I150" s="11">
        <v>1</v>
      </c>
      <c r="J150" s="12">
        <v>0.16666666666666666</v>
      </c>
      <c r="K150" s="11">
        <v>1</v>
      </c>
      <c r="L150" s="11">
        <v>52</v>
      </c>
      <c r="M150" s="13">
        <v>21.865384615384617</v>
      </c>
      <c r="N150" s="11">
        <v>0</v>
      </c>
      <c r="O150" s="14">
        <v>0</v>
      </c>
      <c r="P150" s="11">
        <v>3</v>
      </c>
      <c r="Q150" s="11">
        <v>10</v>
      </c>
      <c r="R150" s="12">
        <v>0.19230769230769232</v>
      </c>
      <c r="S150" s="14">
        <v>7</v>
      </c>
      <c r="T150" s="14">
        <v>6</v>
      </c>
      <c r="U150" s="14"/>
      <c r="V150" s="47"/>
    </row>
    <row r="151" spans="1:22">
      <c r="A151" s="10" t="s">
        <v>28</v>
      </c>
      <c r="B151" s="11">
        <v>4</v>
      </c>
      <c r="C151" s="11">
        <v>2</v>
      </c>
      <c r="D151" s="12">
        <f t="shared" si="75"/>
        <v>0.5</v>
      </c>
      <c r="E151" s="11">
        <v>13</v>
      </c>
      <c r="F151" s="11">
        <v>3379</v>
      </c>
      <c r="G151" s="11">
        <v>6170</v>
      </c>
      <c r="H151" s="13">
        <f t="shared" si="76"/>
        <v>3.2858995137763372</v>
      </c>
      <c r="I151" s="11">
        <v>3</v>
      </c>
      <c r="J151" s="12">
        <f t="shared" ref="J151:J157" si="79">I151/E151*1</f>
        <v>0.23076923076923078</v>
      </c>
      <c r="K151" s="11">
        <v>0</v>
      </c>
      <c r="L151" s="11">
        <v>107</v>
      </c>
      <c r="M151" s="13">
        <f t="shared" ref="M151:M157" si="80">F151/L151</f>
        <v>31.579439252336449</v>
      </c>
      <c r="N151" s="11">
        <v>4</v>
      </c>
      <c r="O151" s="14">
        <f t="shared" ref="O151:O157" si="81">G151/N151</f>
        <v>1542.5</v>
      </c>
      <c r="P151" s="11">
        <v>2</v>
      </c>
      <c r="Q151" s="18" t="s">
        <v>69</v>
      </c>
      <c r="R151" s="12">
        <f t="shared" ref="R151:R157" si="82">Q151/L151*(1)</f>
        <v>0.20560747663551401</v>
      </c>
      <c r="S151" s="14">
        <v>17</v>
      </c>
      <c r="T151" s="14">
        <v>18</v>
      </c>
      <c r="U151" s="14"/>
      <c r="V151" s="10"/>
    </row>
    <row r="152" spans="1:22">
      <c r="A152" s="10" t="s">
        <v>29</v>
      </c>
      <c r="B152" s="11">
        <v>4</v>
      </c>
      <c r="C152" s="11">
        <v>2</v>
      </c>
      <c r="D152" s="12">
        <f t="shared" si="75"/>
        <v>0.5</v>
      </c>
      <c r="E152" s="11">
        <v>14</v>
      </c>
      <c r="F152" s="11">
        <v>4291</v>
      </c>
      <c r="G152" s="11">
        <v>7799</v>
      </c>
      <c r="H152" s="13">
        <f t="shared" si="76"/>
        <v>3.3011924605718685</v>
      </c>
      <c r="I152" s="11">
        <v>5</v>
      </c>
      <c r="J152" s="12">
        <f t="shared" si="79"/>
        <v>0.35714285714285715</v>
      </c>
      <c r="K152" s="11">
        <v>0</v>
      </c>
      <c r="L152" s="11">
        <v>117</v>
      </c>
      <c r="M152" s="13">
        <f t="shared" si="80"/>
        <v>36.675213675213676</v>
      </c>
      <c r="N152" s="11">
        <v>8</v>
      </c>
      <c r="O152" s="14">
        <f t="shared" si="81"/>
        <v>974.875</v>
      </c>
      <c r="P152" s="11">
        <v>3</v>
      </c>
      <c r="Q152" s="18" t="s">
        <v>70</v>
      </c>
      <c r="R152" s="12">
        <f t="shared" si="82"/>
        <v>0.20512820512820512</v>
      </c>
      <c r="S152" s="14">
        <v>17</v>
      </c>
      <c r="T152" s="14">
        <v>19</v>
      </c>
      <c r="U152" s="14"/>
      <c r="V152" s="10"/>
    </row>
    <row r="153" spans="1:22">
      <c r="A153" s="10" t="s">
        <v>30</v>
      </c>
      <c r="B153" s="11">
        <v>4</v>
      </c>
      <c r="C153" s="11">
        <v>2</v>
      </c>
      <c r="D153" s="12">
        <f t="shared" si="75"/>
        <v>0.5</v>
      </c>
      <c r="E153" s="11">
        <v>14</v>
      </c>
      <c r="F153" s="11">
        <v>4023</v>
      </c>
      <c r="G153" s="11">
        <v>7352</v>
      </c>
      <c r="H153" s="13">
        <f t="shared" si="76"/>
        <v>3.2831882480957564</v>
      </c>
      <c r="I153" s="11">
        <v>6</v>
      </c>
      <c r="J153" s="12">
        <f t="shared" si="79"/>
        <v>0.42857142857142855</v>
      </c>
      <c r="K153" s="11">
        <v>0</v>
      </c>
      <c r="L153" s="11">
        <v>122</v>
      </c>
      <c r="M153" s="13">
        <f t="shared" si="80"/>
        <v>32.975409836065573</v>
      </c>
      <c r="N153" s="11">
        <v>7</v>
      </c>
      <c r="O153" s="14">
        <f t="shared" si="81"/>
        <v>1050.2857142857142</v>
      </c>
      <c r="P153" s="11">
        <v>5</v>
      </c>
      <c r="Q153" s="18" t="s">
        <v>65</v>
      </c>
      <c r="R153" s="12">
        <f t="shared" si="82"/>
        <v>0.14754098360655737</v>
      </c>
      <c r="S153" s="14">
        <v>20</v>
      </c>
      <c r="T153" s="14">
        <v>14</v>
      </c>
      <c r="U153" s="14"/>
      <c r="V153" s="10"/>
    </row>
    <row r="154" spans="1:22">
      <c r="A154" s="45" t="s">
        <v>31</v>
      </c>
      <c r="B154" s="11">
        <v>3</v>
      </c>
      <c r="C154" s="11">
        <v>3</v>
      </c>
      <c r="D154" s="12">
        <f t="shared" si="75"/>
        <v>1</v>
      </c>
      <c r="E154" s="11">
        <v>12</v>
      </c>
      <c r="F154" s="11">
        <v>3369</v>
      </c>
      <c r="G154" s="11">
        <v>5874</v>
      </c>
      <c r="H154" s="13">
        <f t="shared" si="76"/>
        <v>3.4412665985699693</v>
      </c>
      <c r="I154" s="11">
        <v>5</v>
      </c>
      <c r="J154" s="12">
        <f t="shared" si="79"/>
        <v>0.41666666666666669</v>
      </c>
      <c r="K154" s="11">
        <v>0</v>
      </c>
      <c r="L154" s="11">
        <v>101</v>
      </c>
      <c r="M154" s="13">
        <f t="shared" si="80"/>
        <v>33.356435643564353</v>
      </c>
      <c r="N154" s="11">
        <v>5</v>
      </c>
      <c r="O154" s="14">
        <f t="shared" si="81"/>
        <v>1174.8</v>
      </c>
      <c r="P154" s="11">
        <v>3</v>
      </c>
      <c r="Q154" s="18" t="s">
        <v>54</v>
      </c>
      <c r="R154" s="12">
        <f t="shared" si="82"/>
        <v>0.20792079207920791</v>
      </c>
      <c r="S154" s="14">
        <v>16</v>
      </c>
      <c r="T154" s="14">
        <v>17</v>
      </c>
      <c r="U154" s="14"/>
      <c r="V154" s="10"/>
    </row>
    <row r="155" spans="1:22">
      <c r="A155" s="10" t="s">
        <v>32</v>
      </c>
      <c r="B155" s="11">
        <v>3</v>
      </c>
      <c r="C155" s="11">
        <v>2</v>
      </c>
      <c r="D155" s="12">
        <f t="shared" si="75"/>
        <v>0.66666666666666663</v>
      </c>
      <c r="E155" s="11">
        <v>12</v>
      </c>
      <c r="F155" s="11">
        <v>2808</v>
      </c>
      <c r="G155" s="11">
        <v>4866</v>
      </c>
      <c r="H155" s="13">
        <f t="shared" si="76"/>
        <v>3.4623921085080149</v>
      </c>
      <c r="I155" s="11">
        <v>2</v>
      </c>
      <c r="J155" s="12">
        <f t="shared" si="79"/>
        <v>0.16666666666666666</v>
      </c>
      <c r="K155" s="11">
        <v>0</v>
      </c>
      <c r="L155" s="11">
        <v>115</v>
      </c>
      <c r="M155" s="13">
        <f t="shared" si="80"/>
        <v>24.417391304347827</v>
      </c>
      <c r="N155" s="11">
        <v>1</v>
      </c>
      <c r="O155" s="14">
        <f t="shared" si="81"/>
        <v>4866</v>
      </c>
      <c r="P155" s="11">
        <v>4</v>
      </c>
      <c r="Q155" s="18" t="s">
        <v>71</v>
      </c>
      <c r="R155" s="12">
        <f t="shared" si="82"/>
        <v>0.12173913043478261</v>
      </c>
      <c r="S155" s="14">
        <v>12</v>
      </c>
      <c r="T155" s="14">
        <v>13</v>
      </c>
      <c r="U155" s="14"/>
      <c r="V155" s="10"/>
    </row>
    <row r="156" spans="1:22">
      <c r="A156" s="45" t="s">
        <v>33</v>
      </c>
      <c r="B156" s="11">
        <v>4</v>
      </c>
      <c r="C156" s="11">
        <v>2</v>
      </c>
      <c r="D156" s="12">
        <f t="shared" si="75"/>
        <v>0.5</v>
      </c>
      <c r="E156" s="11">
        <v>14</v>
      </c>
      <c r="F156" s="11">
        <v>3877</v>
      </c>
      <c r="G156" s="11">
        <v>6690</v>
      </c>
      <c r="H156" s="13">
        <f t="shared" si="76"/>
        <v>3.4771300448430491</v>
      </c>
      <c r="I156" s="11">
        <v>5</v>
      </c>
      <c r="J156" s="12">
        <f t="shared" si="79"/>
        <v>0.35714285714285715</v>
      </c>
      <c r="K156" s="11">
        <v>0</v>
      </c>
      <c r="L156" s="11">
        <v>116</v>
      </c>
      <c r="M156" s="13">
        <f t="shared" si="80"/>
        <v>33.422413793103445</v>
      </c>
      <c r="N156" s="11">
        <v>8</v>
      </c>
      <c r="O156" s="14">
        <f t="shared" si="81"/>
        <v>836.25</v>
      </c>
      <c r="P156" s="11">
        <v>3</v>
      </c>
      <c r="Q156" s="18" t="s">
        <v>72</v>
      </c>
      <c r="R156" s="12">
        <f t="shared" si="82"/>
        <v>0.19827586206896552</v>
      </c>
      <c r="S156" s="14">
        <v>12</v>
      </c>
      <c r="T156" s="14">
        <v>17</v>
      </c>
      <c r="U156" s="14"/>
      <c r="V156" s="10"/>
    </row>
    <row r="157" spans="1:22">
      <c r="A157" s="46" t="s">
        <v>34</v>
      </c>
      <c r="B157" s="23">
        <f>SUM(B146:B156)</f>
        <v>33</v>
      </c>
      <c r="C157" s="23">
        <f>SUM(C146:C156)</f>
        <v>19</v>
      </c>
      <c r="D157" s="24">
        <f t="shared" si="75"/>
        <v>0.5757575757575758</v>
      </c>
      <c r="E157" s="23">
        <f>SUM(E146:E156)</f>
        <v>116</v>
      </c>
      <c r="F157" s="23">
        <f>SUM(F146:F156)</f>
        <v>30208</v>
      </c>
      <c r="G157" s="23">
        <f>SUM(G146:G156)</f>
        <v>55174</v>
      </c>
      <c r="H157" s="25">
        <f t="shared" si="76"/>
        <v>3.2850255555152792</v>
      </c>
      <c r="I157" s="23">
        <f>SUM(I146:I156)</f>
        <v>36</v>
      </c>
      <c r="J157" s="24">
        <f t="shared" si="79"/>
        <v>0.31034482758620691</v>
      </c>
      <c r="K157" s="23">
        <f>SUM(K146:K156)</f>
        <v>5</v>
      </c>
      <c r="L157" s="23">
        <f>SUM(L146:L156)</f>
        <v>995</v>
      </c>
      <c r="M157" s="25">
        <f t="shared" si="80"/>
        <v>30.359798994974874</v>
      </c>
      <c r="N157" s="23">
        <f>SUM(N146:N156)</f>
        <v>42</v>
      </c>
      <c r="O157" s="26">
        <f t="shared" si="81"/>
        <v>1313.6666666666667</v>
      </c>
      <c r="P157" s="23">
        <f>SUM(P146:P156)</f>
        <v>28</v>
      </c>
      <c r="Q157" s="23">
        <f>SUM(Q146:Q156)</f>
        <v>56</v>
      </c>
      <c r="R157" s="24">
        <f t="shared" si="82"/>
        <v>5.6281407035175882E-2</v>
      </c>
      <c r="S157" s="26">
        <f>SUM(S149:S156)</f>
        <v>113</v>
      </c>
      <c r="T157" s="26">
        <f>SUM(T149:T156)</f>
        <v>114</v>
      </c>
      <c r="U157" s="26">
        <f>SUM(U149:U156)</f>
        <v>4</v>
      </c>
      <c r="V157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2017-07-25T22:04:43Z</dcterms:created>
  <dcterms:modified xsi:type="dcterms:W3CDTF">2017-07-25T22:11:43Z</dcterms:modified>
</cp:coreProperties>
</file>