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_Lab stuff\_Characterisation\_Compiled_130403\Particle characterisation\Mastersizer\"/>
    </mc:Choice>
  </mc:AlternateContent>
  <bookViews>
    <workbookView xWindow="360" yWindow="132" windowWidth="20940" windowHeight="9600" activeTab="1"/>
  </bookViews>
  <sheets>
    <sheet name="All" sheetId="1" r:id="rId1"/>
    <sheet name="H22" sheetId="2" r:id="rId2"/>
  </sheets>
  <definedNames>
    <definedName name="f_d_norm">'H22'!$C$10</definedName>
    <definedName name="solver_adj" localSheetId="1" hidden="1">'H22'!$B$28:$D$28,'H22'!$F$28:$H$28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'H22'!$B$28:$D$28</definedName>
    <definedName name="solver_lhs2" localSheetId="1" hidden="1">'H22'!$B$28:$D$28</definedName>
    <definedName name="solver_lhs3" localSheetId="1" hidden="1">'H22'!$F$28:$H$28</definedName>
    <definedName name="solver_lhs4" localSheetId="1" hidden="1">'H22'!$F$28:$H$28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1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'H22'!$E$37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hs1" localSheetId="1" hidden="1">70</definedName>
    <definedName name="solver_rhs2" localSheetId="1" hidden="1">5</definedName>
    <definedName name="solver_rhs3" localSheetId="1" hidden="1">1</definedName>
    <definedName name="solver_rhs4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D14" i="2" l="1"/>
  <c r="E13" i="2"/>
  <c r="D13" i="2"/>
  <c r="C13" i="2"/>
  <c r="D35" i="2"/>
  <c r="C38" i="2" l="1" a="1"/>
  <c r="C42" i="2" a="1"/>
  <c r="C39" i="2" a="1"/>
  <c r="C40" i="2" a="1"/>
  <c r="C41" i="2" a="1"/>
  <c r="C37" i="2" a="1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E2" i="2"/>
  <c r="E4" i="2" s="1"/>
  <c r="F2" i="2"/>
  <c r="F6" i="2" s="1"/>
  <c r="G2" i="2"/>
  <c r="G5" i="2" s="1"/>
  <c r="H2" i="2"/>
  <c r="H3" i="2" s="1"/>
  <c r="I2" i="2"/>
  <c r="I3" i="2" s="1"/>
  <c r="J2" i="2"/>
  <c r="J3" i="2" s="1"/>
  <c r="K2" i="2"/>
  <c r="K3" i="2" s="1"/>
  <c r="L2" i="2"/>
  <c r="L5" i="2" s="1"/>
  <c r="M2" i="2"/>
  <c r="M4" i="2" s="1"/>
  <c r="N2" i="2"/>
  <c r="N4" i="2" s="1"/>
  <c r="O2" i="2"/>
  <c r="O6" i="2" s="1"/>
  <c r="P2" i="2"/>
  <c r="P3" i="2" s="1"/>
  <c r="Q2" i="2"/>
  <c r="Q3" i="2" s="1"/>
  <c r="R2" i="2"/>
  <c r="R3" i="2" s="1"/>
  <c r="S2" i="2"/>
  <c r="S3" i="2" s="1"/>
  <c r="T2" i="2"/>
  <c r="E8" i="2"/>
  <c r="E9" i="2" s="1"/>
  <c r="E10" i="2" s="1"/>
  <c r="F8" i="2"/>
  <c r="F9" i="2" s="1"/>
  <c r="F10" i="2" s="1"/>
  <c r="G8" i="2"/>
  <c r="G9" i="2" s="1"/>
  <c r="G10" i="2" s="1"/>
  <c r="H8" i="2"/>
  <c r="H9" i="2" s="1"/>
  <c r="H10" i="2" s="1"/>
  <c r="I8" i="2"/>
  <c r="I9" i="2" s="1"/>
  <c r="I10" i="2" s="1"/>
  <c r="J8" i="2"/>
  <c r="J9" i="2" s="1"/>
  <c r="J10" i="2" s="1"/>
  <c r="K8" i="2"/>
  <c r="K9" i="2" s="1"/>
  <c r="K10" i="2" s="1"/>
  <c r="L8" i="2"/>
  <c r="L9" i="2" s="1"/>
  <c r="L10" i="2" s="1"/>
  <c r="M8" i="2"/>
  <c r="M9" i="2" s="1"/>
  <c r="M10" i="2" s="1"/>
  <c r="N8" i="2"/>
  <c r="N9" i="2" s="1"/>
  <c r="N10" i="2" s="1"/>
  <c r="O8" i="2"/>
  <c r="O9" i="2" s="1"/>
  <c r="O10" i="2" s="1"/>
  <c r="P8" i="2"/>
  <c r="P9" i="2" s="1"/>
  <c r="P10" i="2" s="1"/>
  <c r="Q8" i="2"/>
  <c r="Q9" i="2" s="1"/>
  <c r="Q10" i="2" s="1"/>
  <c r="R8" i="2"/>
  <c r="R9" i="2" s="1"/>
  <c r="R10" i="2" s="1"/>
  <c r="S8" i="2"/>
  <c r="S9" i="2" s="1"/>
  <c r="S10" i="2" s="1"/>
  <c r="T8" i="2"/>
  <c r="T9" i="2" s="1"/>
  <c r="T10" i="2" s="1"/>
  <c r="D8" i="2"/>
  <c r="D9" i="2" s="1"/>
  <c r="D10" i="2" s="1"/>
  <c r="D2" i="2"/>
  <c r="DZ40" i="1"/>
  <c r="DZ41" i="1" s="1"/>
  <c r="DY40" i="1"/>
  <c r="DY41" i="1" s="1"/>
  <c r="DX40" i="1"/>
  <c r="DX41" i="1" s="1"/>
  <c r="DW40" i="1"/>
  <c r="DW41" i="1" s="1"/>
  <c r="DV40" i="1"/>
  <c r="DV41" i="1" s="1"/>
  <c r="DU40" i="1"/>
  <c r="DU41" i="1" s="1"/>
  <c r="DT40" i="1"/>
  <c r="DT41" i="1" s="1"/>
  <c r="DS40" i="1"/>
  <c r="DS41" i="1" s="1"/>
  <c r="DR40" i="1"/>
  <c r="DR41" i="1" s="1"/>
  <c r="DQ40" i="1"/>
  <c r="DQ41" i="1" s="1"/>
  <c r="DP40" i="1"/>
  <c r="DP41" i="1" s="1"/>
  <c r="DO40" i="1"/>
  <c r="DO41" i="1" s="1"/>
  <c r="DN40" i="1"/>
  <c r="DN41" i="1" s="1"/>
  <c r="DM40" i="1"/>
  <c r="DM41" i="1" s="1"/>
  <c r="DL40" i="1"/>
  <c r="DL41" i="1" s="1"/>
  <c r="DK40" i="1"/>
  <c r="DK41" i="1" s="1"/>
  <c r="DJ40" i="1"/>
  <c r="DJ41" i="1" s="1"/>
  <c r="DI40" i="1"/>
  <c r="DI41" i="1" s="1"/>
  <c r="DH40" i="1"/>
  <c r="DH41" i="1" s="1"/>
  <c r="DG40" i="1"/>
  <c r="DG41" i="1" s="1"/>
  <c r="DF40" i="1"/>
  <c r="DF41" i="1" s="1"/>
  <c r="DE40" i="1"/>
  <c r="DE41" i="1" s="1"/>
  <c r="DD40" i="1"/>
  <c r="DD41" i="1" s="1"/>
  <c r="DC40" i="1"/>
  <c r="DC41" i="1" s="1"/>
  <c r="DB40" i="1"/>
  <c r="DB41" i="1" s="1"/>
  <c r="DA40" i="1"/>
  <c r="DA41" i="1" s="1"/>
  <c r="CZ40" i="1"/>
  <c r="CZ41" i="1" s="1"/>
  <c r="CY40" i="1"/>
  <c r="CY41" i="1" s="1"/>
  <c r="CX40" i="1"/>
  <c r="CX41" i="1" s="1"/>
  <c r="CW40" i="1"/>
  <c r="CW41" i="1" s="1"/>
  <c r="CV40" i="1"/>
  <c r="CV41" i="1" s="1"/>
  <c r="CU40" i="1"/>
  <c r="CU41" i="1" s="1"/>
  <c r="CT40" i="1"/>
  <c r="CT41" i="1" s="1"/>
  <c r="CS40" i="1"/>
  <c r="CS41" i="1" s="1"/>
  <c r="CR40" i="1"/>
  <c r="CR41" i="1" s="1"/>
  <c r="CQ40" i="1"/>
  <c r="CQ41" i="1" s="1"/>
  <c r="CP40" i="1"/>
  <c r="CP41" i="1" s="1"/>
  <c r="CO40" i="1"/>
  <c r="CO41" i="1" s="1"/>
  <c r="CN40" i="1"/>
  <c r="CN41" i="1" s="1"/>
  <c r="CM40" i="1"/>
  <c r="CM41" i="1" s="1"/>
  <c r="CL40" i="1"/>
  <c r="CL41" i="1" s="1"/>
  <c r="CK40" i="1"/>
  <c r="CK41" i="1" s="1"/>
  <c r="CJ40" i="1"/>
  <c r="CJ41" i="1" s="1"/>
  <c r="CI40" i="1"/>
  <c r="CI41" i="1" s="1"/>
  <c r="CH40" i="1"/>
  <c r="CH41" i="1" s="1"/>
  <c r="CG40" i="1"/>
  <c r="CG41" i="1" s="1"/>
  <c r="CF40" i="1"/>
  <c r="CF41" i="1" s="1"/>
  <c r="CE40" i="1"/>
  <c r="CE41" i="1" s="1"/>
  <c r="CD40" i="1"/>
  <c r="CD41" i="1" s="1"/>
  <c r="CC40" i="1"/>
  <c r="CC41" i="1" s="1"/>
  <c r="CB40" i="1"/>
  <c r="CB41" i="1" s="1"/>
  <c r="CA40" i="1"/>
  <c r="CA41" i="1" s="1"/>
  <c r="BZ40" i="1"/>
  <c r="BZ41" i="1" s="1"/>
  <c r="BY40" i="1"/>
  <c r="BY41" i="1" s="1"/>
  <c r="BX40" i="1"/>
  <c r="BX41" i="1" s="1"/>
  <c r="BW40" i="1"/>
  <c r="BW41" i="1" s="1"/>
  <c r="BV40" i="1"/>
  <c r="BV41" i="1" s="1"/>
  <c r="BU40" i="1"/>
  <c r="BU41" i="1" s="1"/>
  <c r="BT40" i="1"/>
  <c r="BT41" i="1" s="1"/>
  <c r="BS40" i="1"/>
  <c r="BS41" i="1" s="1"/>
  <c r="BR40" i="1"/>
  <c r="BR41" i="1" s="1"/>
  <c r="BQ40" i="1"/>
  <c r="BQ41" i="1" s="1"/>
  <c r="BP40" i="1"/>
  <c r="BP41" i="1" s="1"/>
  <c r="BO40" i="1"/>
  <c r="BO41" i="1" s="1"/>
  <c r="BN40" i="1"/>
  <c r="BN41" i="1" s="1"/>
  <c r="BM40" i="1"/>
  <c r="BM41" i="1" s="1"/>
  <c r="BL40" i="1"/>
  <c r="BL41" i="1" s="1"/>
  <c r="BK40" i="1"/>
  <c r="BK41" i="1" s="1"/>
  <c r="BJ40" i="1"/>
  <c r="BJ41" i="1" s="1"/>
  <c r="BI40" i="1"/>
  <c r="BI41" i="1" s="1"/>
  <c r="BH40" i="1"/>
  <c r="BH41" i="1" s="1"/>
  <c r="BG40" i="1"/>
  <c r="BG41" i="1" s="1"/>
  <c r="BF40" i="1"/>
  <c r="BF41" i="1" s="1"/>
  <c r="BE40" i="1"/>
  <c r="BE41" i="1" s="1"/>
  <c r="BD40" i="1"/>
  <c r="BD41" i="1" s="1"/>
  <c r="BC40" i="1"/>
  <c r="BC41" i="1" s="1"/>
  <c r="BB40" i="1"/>
  <c r="BB41" i="1" s="1"/>
  <c r="BA40" i="1"/>
  <c r="BA41" i="1" s="1"/>
  <c r="AZ40" i="1"/>
  <c r="AZ41" i="1" s="1"/>
  <c r="AY40" i="1"/>
  <c r="AY41" i="1" s="1"/>
  <c r="AX40" i="1"/>
  <c r="AX41" i="1" s="1"/>
  <c r="AW40" i="1"/>
  <c r="AW41" i="1" s="1"/>
  <c r="AV40" i="1"/>
  <c r="AV41" i="1" s="1"/>
  <c r="AU40" i="1"/>
  <c r="AU41" i="1" s="1"/>
  <c r="AT40" i="1"/>
  <c r="AT41" i="1" s="1"/>
  <c r="AS40" i="1"/>
  <c r="AS41" i="1" s="1"/>
  <c r="AR40" i="1"/>
  <c r="AR41" i="1" s="1"/>
  <c r="AQ40" i="1"/>
  <c r="AQ41" i="1" s="1"/>
  <c r="AP40" i="1"/>
  <c r="AP41" i="1" s="1"/>
  <c r="AO40" i="1"/>
  <c r="AO41" i="1" s="1"/>
  <c r="AN40" i="1"/>
  <c r="AN41" i="1" s="1"/>
  <c r="AM40" i="1"/>
  <c r="AM41" i="1" s="1"/>
  <c r="AL40" i="1"/>
  <c r="AL41" i="1" s="1"/>
  <c r="AK40" i="1"/>
  <c r="AK41" i="1" s="1"/>
  <c r="AJ40" i="1"/>
  <c r="AJ41" i="1" s="1"/>
  <c r="AI40" i="1"/>
  <c r="AI41" i="1" s="1"/>
  <c r="AH40" i="1"/>
  <c r="AH41" i="1" s="1"/>
  <c r="AG40" i="1"/>
  <c r="AG41" i="1" s="1"/>
  <c r="AF40" i="1"/>
  <c r="AF41" i="1" s="1"/>
  <c r="AE40" i="1"/>
  <c r="AE41" i="1" s="1"/>
  <c r="DZ29" i="1"/>
  <c r="DZ30" i="1" s="1"/>
  <c r="DY29" i="1"/>
  <c r="DY30" i="1" s="1"/>
  <c r="DX29" i="1"/>
  <c r="DX30" i="1" s="1"/>
  <c r="DW29" i="1"/>
  <c r="DW30" i="1" s="1"/>
  <c r="DV29" i="1"/>
  <c r="DV30" i="1" s="1"/>
  <c r="DU29" i="1"/>
  <c r="DU30" i="1" s="1"/>
  <c r="DT29" i="1"/>
  <c r="DT30" i="1" s="1"/>
  <c r="DS29" i="1"/>
  <c r="DS30" i="1" s="1"/>
  <c r="DR29" i="1"/>
  <c r="DR30" i="1" s="1"/>
  <c r="DQ29" i="1"/>
  <c r="DQ30" i="1" s="1"/>
  <c r="DP29" i="1"/>
  <c r="DP30" i="1" s="1"/>
  <c r="DO29" i="1"/>
  <c r="DO30" i="1" s="1"/>
  <c r="DN29" i="1"/>
  <c r="DN30" i="1" s="1"/>
  <c r="DM29" i="1"/>
  <c r="DM30" i="1" s="1"/>
  <c r="DL29" i="1"/>
  <c r="DL30" i="1" s="1"/>
  <c r="DK29" i="1"/>
  <c r="DK30" i="1" s="1"/>
  <c r="DJ29" i="1"/>
  <c r="DJ30" i="1" s="1"/>
  <c r="DI29" i="1"/>
  <c r="DI30" i="1" s="1"/>
  <c r="DH29" i="1"/>
  <c r="DH30" i="1" s="1"/>
  <c r="DG29" i="1"/>
  <c r="DG30" i="1" s="1"/>
  <c r="DF29" i="1"/>
  <c r="DF30" i="1" s="1"/>
  <c r="DE29" i="1"/>
  <c r="DE30" i="1" s="1"/>
  <c r="DD29" i="1"/>
  <c r="DD30" i="1" s="1"/>
  <c r="DC29" i="1"/>
  <c r="DC30" i="1" s="1"/>
  <c r="DB29" i="1"/>
  <c r="DB30" i="1" s="1"/>
  <c r="DA29" i="1"/>
  <c r="DA30" i="1" s="1"/>
  <c r="CZ29" i="1"/>
  <c r="CZ30" i="1" s="1"/>
  <c r="CY29" i="1"/>
  <c r="CY30" i="1" s="1"/>
  <c r="CX29" i="1"/>
  <c r="CX30" i="1" s="1"/>
  <c r="CW29" i="1"/>
  <c r="CW30" i="1" s="1"/>
  <c r="CV29" i="1"/>
  <c r="CV30" i="1" s="1"/>
  <c r="CU29" i="1"/>
  <c r="CU30" i="1" s="1"/>
  <c r="CT29" i="1"/>
  <c r="CT30" i="1" s="1"/>
  <c r="CS29" i="1"/>
  <c r="CS30" i="1" s="1"/>
  <c r="CR29" i="1"/>
  <c r="CR30" i="1" s="1"/>
  <c r="CQ29" i="1"/>
  <c r="CQ30" i="1" s="1"/>
  <c r="CP29" i="1"/>
  <c r="CP30" i="1" s="1"/>
  <c r="CO29" i="1"/>
  <c r="CO30" i="1" s="1"/>
  <c r="CN29" i="1"/>
  <c r="CN30" i="1" s="1"/>
  <c r="CM29" i="1"/>
  <c r="CM30" i="1" s="1"/>
  <c r="CL29" i="1"/>
  <c r="CL30" i="1" s="1"/>
  <c r="CK29" i="1"/>
  <c r="CK30" i="1" s="1"/>
  <c r="CJ29" i="1"/>
  <c r="CJ30" i="1" s="1"/>
  <c r="CI29" i="1"/>
  <c r="CI30" i="1" s="1"/>
  <c r="CH29" i="1"/>
  <c r="CH30" i="1" s="1"/>
  <c r="CG29" i="1"/>
  <c r="CG30" i="1" s="1"/>
  <c r="CF29" i="1"/>
  <c r="CF30" i="1" s="1"/>
  <c r="CE29" i="1"/>
  <c r="CE30" i="1" s="1"/>
  <c r="CD29" i="1"/>
  <c r="CD30" i="1" s="1"/>
  <c r="CC29" i="1"/>
  <c r="CC30" i="1" s="1"/>
  <c r="CB29" i="1"/>
  <c r="CB30" i="1" s="1"/>
  <c r="CA29" i="1"/>
  <c r="CA30" i="1" s="1"/>
  <c r="BZ29" i="1"/>
  <c r="BZ30" i="1" s="1"/>
  <c r="BY29" i="1"/>
  <c r="BY30" i="1" s="1"/>
  <c r="BX29" i="1"/>
  <c r="BX30" i="1" s="1"/>
  <c r="BW29" i="1"/>
  <c r="BW30" i="1" s="1"/>
  <c r="BV29" i="1"/>
  <c r="BV30" i="1" s="1"/>
  <c r="BU29" i="1"/>
  <c r="BU30" i="1" s="1"/>
  <c r="BT29" i="1"/>
  <c r="BT30" i="1" s="1"/>
  <c r="BS29" i="1"/>
  <c r="BS30" i="1" s="1"/>
  <c r="BR29" i="1"/>
  <c r="BR30" i="1" s="1"/>
  <c r="BQ29" i="1"/>
  <c r="BQ30" i="1" s="1"/>
  <c r="BP29" i="1"/>
  <c r="BP30" i="1" s="1"/>
  <c r="BO29" i="1"/>
  <c r="BO30" i="1" s="1"/>
  <c r="BN29" i="1"/>
  <c r="BN30" i="1" s="1"/>
  <c r="BM29" i="1"/>
  <c r="BM30" i="1" s="1"/>
  <c r="BL29" i="1"/>
  <c r="BL30" i="1" s="1"/>
  <c r="BK29" i="1"/>
  <c r="BK30" i="1" s="1"/>
  <c r="BJ29" i="1"/>
  <c r="BJ30" i="1" s="1"/>
  <c r="BI29" i="1"/>
  <c r="BI30" i="1" s="1"/>
  <c r="BH29" i="1"/>
  <c r="BH30" i="1" s="1"/>
  <c r="BG29" i="1"/>
  <c r="BG30" i="1" s="1"/>
  <c r="BF29" i="1"/>
  <c r="BF30" i="1" s="1"/>
  <c r="BE29" i="1"/>
  <c r="BE30" i="1" s="1"/>
  <c r="BD29" i="1"/>
  <c r="BD30" i="1" s="1"/>
  <c r="BC29" i="1"/>
  <c r="BC30" i="1" s="1"/>
  <c r="BB29" i="1"/>
  <c r="BB30" i="1" s="1"/>
  <c r="BA29" i="1"/>
  <c r="BA30" i="1" s="1"/>
  <c r="AZ29" i="1"/>
  <c r="AZ30" i="1" s="1"/>
  <c r="AY29" i="1"/>
  <c r="AY30" i="1" s="1"/>
  <c r="AX29" i="1"/>
  <c r="AX30" i="1" s="1"/>
  <c r="AW29" i="1"/>
  <c r="AW30" i="1" s="1"/>
  <c r="AV29" i="1"/>
  <c r="AV30" i="1" s="1"/>
  <c r="AU29" i="1"/>
  <c r="AU30" i="1" s="1"/>
  <c r="AT29" i="1"/>
  <c r="AT30" i="1" s="1"/>
  <c r="AS29" i="1"/>
  <c r="AS30" i="1" s="1"/>
  <c r="AR29" i="1"/>
  <c r="AR30" i="1" s="1"/>
  <c r="AQ29" i="1"/>
  <c r="AQ30" i="1" s="1"/>
  <c r="AP29" i="1"/>
  <c r="AP30" i="1" s="1"/>
  <c r="AO29" i="1"/>
  <c r="AO30" i="1" s="1"/>
  <c r="AN29" i="1"/>
  <c r="AN30" i="1" s="1"/>
  <c r="AM29" i="1"/>
  <c r="AM30" i="1" s="1"/>
  <c r="AL29" i="1"/>
  <c r="AL30" i="1" s="1"/>
  <c r="AK29" i="1"/>
  <c r="AK30" i="1" s="1"/>
  <c r="AJ29" i="1"/>
  <c r="AJ30" i="1" s="1"/>
  <c r="AI29" i="1"/>
  <c r="AI30" i="1" s="1"/>
  <c r="AH29" i="1"/>
  <c r="AH30" i="1" s="1"/>
  <c r="AG29" i="1"/>
  <c r="AG30" i="1" s="1"/>
  <c r="AF29" i="1"/>
  <c r="AF30" i="1" s="1"/>
  <c r="AE29" i="1"/>
  <c r="AE30" i="1" s="1"/>
  <c r="EA30" i="1" s="1"/>
  <c r="EB30" i="1" s="1"/>
  <c r="AE18" i="1"/>
  <c r="AE19" i="1" s="1"/>
  <c r="DZ18" i="1"/>
  <c r="DZ19" i="1" s="1"/>
  <c r="DY18" i="1"/>
  <c r="DY19" i="1" s="1"/>
  <c r="DX18" i="1"/>
  <c r="DX19" i="1" s="1"/>
  <c r="DW18" i="1"/>
  <c r="DW19" i="1" s="1"/>
  <c r="DV18" i="1"/>
  <c r="DV19" i="1" s="1"/>
  <c r="DU18" i="1"/>
  <c r="DU19" i="1" s="1"/>
  <c r="DT18" i="1"/>
  <c r="DT19" i="1" s="1"/>
  <c r="DS18" i="1"/>
  <c r="DS19" i="1" s="1"/>
  <c r="DR18" i="1"/>
  <c r="DR19" i="1" s="1"/>
  <c r="DQ18" i="1"/>
  <c r="DQ19" i="1" s="1"/>
  <c r="DP18" i="1"/>
  <c r="DP19" i="1" s="1"/>
  <c r="DO18" i="1"/>
  <c r="DO19" i="1" s="1"/>
  <c r="DN18" i="1"/>
  <c r="DN19" i="1" s="1"/>
  <c r="DM18" i="1"/>
  <c r="DM19" i="1" s="1"/>
  <c r="DL18" i="1"/>
  <c r="DL19" i="1" s="1"/>
  <c r="DK18" i="1"/>
  <c r="DK19" i="1" s="1"/>
  <c r="DJ18" i="1"/>
  <c r="DJ19" i="1" s="1"/>
  <c r="DI18" i="1"/>
  <c r="DI19" i="1" s="1"/>
  <c r="DH18" i="1"/>
  <c r="DH19" i="1" s="1"/>
  <c r="DG18" i="1"/>
  <c r="DG19" i="1" s="1"/>
  <c r="DF18" i="1"/>
  <c r="DF19" i="1" s="1"/>
  <c r="DE18" i="1"/>
  <c r="DE19" i="1" s="1"/>
  <c r="DD18" i="1"/>
  <c r="DD19" i="1" s="1"/>
  <c r="DC18" i="1"/>
  <c r="DC19" i="1" s="1"/>
  <c r="DB18" i="1"/>
  <c r="DB19" i="1" s="1"/>
  <c r="DA18" i="1"/>
  <c r="DA19" i="1" s="1"/>
  <c r="CZ18" i="1"/>
  <c r="CZ19" i="1" s="1"/>
  <c r="CY18" i="1"/>
  <c r="CY19" i="1" s="1"/>
  <c r="CX18" i="1"/>
  <c r="CX19" i="1" s="1"/>
  <c r="CW18" i="1"/>
  <c r="CW19" i="1" s="1"/>
  <c r="CV18" i="1"/>
  <c r="CV19" i="1" s="1"/>
  <c r="CU18" i="1"/>
  <c r="CU19" i="1" s="1"/>
  <c r="CT18" i="1"/>
  <c r="CT19" i="1" s="1"/>
  <c r="CS18" i="1"/>
  <c r="CS19" i="1" s="1"/>
  <c r="CR18" i="1"/>
  <c r="CR19" i="1" s="1"/>
  <c r="CQ18" i="1"/>
  <c r="CQ19" i="1" s="1"/>
  <c r="CP18" i="1"/>
  <c r="CP19" i="1" s="1"/>
  <c r="CO18" i="1"/>
  <c r="CO19" i="1" s="1"/>
  <c r="CN18" i="1"/>
  <c r="CN19" i="1" s="1"/>
  <c r="CM18" i="1"/>
  <c r="CM19" i="1" s="1"/>
  <c r="CL18" i="1"/>
  <c r="CL19" i="1" s="1"/>
  <c r="CK18" i="1"/>
  <c r="CK19" i="1" s="1"/>
  <c r="CJ18" i="1"/>
  <c r="CJ19" i="1" s="1"/>
  <c r="CI18" i="1"/>
  <c r="CI19" i="1" s="1"/>
  <c r="CH18" i="1"/>
  <c r="CH19" i="1" s="1"/>
  <c r="CG18" i="1"/>
  <c r="CG19" i="1" s="1"/>
  <c r="CF18" i="1"/>
  <c r="CF19" i="1" s="1"/>
  <c r="CE18" i="1"/>
  <c r="CE19" i="1" s="1"/>
  <c r="CD18" i="1"/>
  <c r="CD19" i="1" s="1"/>
  <c r="CC18" i="1"/>
  <c r="CC19" i="1" s="1"/>
  <c r="CB18" i="1"/>
  <c r="CB19" i="1" s="1"/>
  <c r="CA18" i="1"/>
  <c r="CA19" i="1" s="1"/>
  <c r="BZ18" i="1"/>
  <c r="BZ19" i="1" s="1"/>
  <c r="BY18" i="1"/>
  <c r="BY19" i="1" s="1"/>
  <c r="BX18" i="1"/>
  <c r="BX19" i="1" s="1"/>
  <c r="BW18" i="1"/>
  <c r="BW19" i="1" s="1"/>
  <c r="BV18" i="1"/>
  <c r="BV19" i="1" s="1"/>
  <c r="BU18" i="1"/>
  <c r="BU19" i="1" s="1"/>
  <c r="BT18" i="1"/>
  <c r="BT19" i="1" s="1"/>
  <c r="BS18" i="1"/>
  <c r="BS19" i="1" s="1"/>
  <c r="BR18" i="1"/>
  <c r="BR19" i="1" s="1"/>
  <c r="BQ18" i="1"/>
  <c r="BQ19" i="1" s="1"/>
  <c r="BP18" i="1"/>
  <c r="BP19" i="1" s="1"/>
  <c r="BO18" i="1"/>
  <c r="BO19" i="1" s="1"/>
  <c r="BN18" i="1"/>
  <c r="BN19" i="1" s="1"/>
  <c r="BM18" i="1"/>
  <c r="BM19" i="1" s="1"/>
  <c r="BL18" i="1"/>
  <c r="BL19" i="1" s="1"/>
  <c r="BK18" i="1"/>
  <c r="BK19" i="1" s="1"/>
  <c r="BJ18" i="1"/>
  <c r="BJ19" i="1" s="1"/>
  <c r="BI18" i="1"/>
  <c r="BI19" i="1" s="1"/>
  <c r="BH18" i="1"/>
  <c r="BH19" i="1" s="1"/>
  <c r="BG18" i="1"/>
  <c r="BG19" i="1" s="1"/>
  <c r="BF18" i="1"/>
  <c r="BF19" i="1" s="1"/>
  <c r="BE18" i="1"/>
  <c r="BE19" i="1" s="1"/>
  <c r="BD18" i="1"/>
  <c r="BD19" i="1" s="1"/>
  <c r="BC18" i="1"/>
  <c r="BC19" i="1" s="1"/>
  <c r="BB18" i="1"/>
  <c r="BB19" i="1" s="1"/>
  <c r="BA18" i="1"/>
  <c r="BA19" i="1" s="1"/>
  <c r="AZ18" i="1"/>
  <c r="AZ19" i="1" s="1"/>
  <c r="AY18" i="1"/>
  <c r="AY19" i="1" s="1"/>
  <c r="AX18" i="1"/>
  <c r="AX19" i="1" s="1"/>
  <c r="AW18" i="1"/>
  <c r="AW19" i="1" s="1"/>
  <c r="AV18" i="1"/>
  <c r="AV19" i="1" s="1"/>
  <c r="AU18" i="1"/>
  <c r="AU19" i="1" s="1"/>
  <c r="AT18" i="1"/>
  <c r="AT19" i="1" s="1"/>
  <c r="AS18" i="1"/>
  <c r="AS19" i="1" s="1"/>
  <c r="AR18" i="1"/>
  <c r="AR19" i="1" s="1"/>
  <c r="AQ18" i="1"/>
  <c r="AQ19" i="1" s="1"/>
  <c r="AP18" i="1"/>
  <c r="AP19" i="1" s="1"/>
  <c r="AO18" i="1"/>
  <c r="AO19" i="1" s="1"/>
  <c r="AN18" i="1"/>
  <c r="AN19" i="1" s="1"/>
  <c r="AM18" i="1"/>
  <c r="AM19" i="1" s="1"/>
  <c r="AL18" i="1"/>
  <c r="AL19" i="1" s="1"/>
  <c r="AK18" i="1"/>
  <c r="AK19" i="1" s="1"/>
  <c r="AJ18" i="1"/>
  <c r="AJ19" i="1" s="1"/>
  <c r="AI18" i="1"/>
  <c r="AI19" i="1" s="1"/>
  <c r="AH18" i="1"/>
  <c r="AH19" i="1" s="1"/>
  <c r="AG18" i="1"/>
  <c r="AG19" i="1" s="1"/>
  <c r="AF18" i="1"/>
  <c r="AF19" i="1" s="1"/>
  <c r="AF7" i="1"/>
  <c r="AF8" i="1" s="1"/>
  <c r="AG7" i="1"/>
  <c r="AG8" i="1" s="1"/>
  <c r="AH7" i="1"/>
  <c r="AH8" i="1" s="1"/>
  <c r="AI7" i="1"/>
  <c r="AI8" i="1" s="1"/>
  <c r="AJ7" i="1"/>
  <c r="AJ8" i="1" s="1"/>
  <c r="AK7" i="1"/>
  <c r="AK8" i="1" s="1"/>
  <c r="AL7" i="1"/>
  <c r="AL8" i="1" s="1"/>
  <c r="AM7" i="1"/>
  <c r="AM8" i="1" s="1"/>
  <c r="AN7" i="1"/>
  <c r="AN8" i="1" s="1"/>
  <c r="AO7" i="1"/>
  <c r="AO8" i="1" s="1"/>
  <c r="AP7" i="1"/>
  <c r="AP8" i="1" s="1"/>
  <c r="AQ7" i="1"/>
  <c r="AQ8" i="1" s="1"/>
  <c r="AR7" i="1"/>
  <c r="AR8" i="1" s="1"/>
  <c r="AS7" i="1"/>
  <c r="AS8" i="1" s="1"/>
  <c r="AT7" i="1"/>
  <c r="AT8" i="1" s="1"/>
  <c r="AU7" i="1"/>
  <c r="AU8" i="1" s="1"/>
  <c r="AV7" i="1"/>
  <c r="AV8" i="1" s="1"/>
  <c r="AW7" i="1"/>
  <c r="AW8" i="1" s="1"/>
  <c r="AX7" i="1"/>
  <c r="AX8" i="1" s="1"/>
  <c r="AY7" i="1"/>
  <c r="AY8" i="1" s="1"/>
  <c r="AZ7" i="1"/>
  <c r="AZ8" i="1" s="1"/>
  <c r="BA7" i="1"/>
  <c r="BA8" i="1" s="1"/>
  <c r="BB7" i="1"/>
  <c r="BB8" i="1" s="1"/>
  <c r="BC7" i="1"/>
  <c r="BC8" i="1" s="1"/>
  <c r="BD7" i="1"/>
  <c r="BD8" i="1" s="1"/>
  <c r="BE7" i="1"/>
  <c r="BE8" i="1" s="1"/>
  <c r="BF7" i="1"/>
  <c r="BF8" i="1" s="1"/>
  <c r="BG7" i="1"/>
  <c r="BG8" i="1" s="1"/>
  <c r="BH7" i="1"/>
  <c r="BH8" i="1" s="1"/>
  <c r="BI7" i="1"/>
  <c r="BI8" i="1" s="1"/>
  <c r="BJ7" i="1"/>
  <c r="BJ8" i="1" s="1"/>
  <c r="BK7" i="1"/>
  <c r="BK8" i="1" s="1"/>
  <c r="BL7" i="1"/>
  <c r="BL8" i="1" s="1"/>
  <c r="BM7" i="1"/>
  <c r="BM8" i="1" s="1"/>
  <c r="BN7" i="1"/>
  <c r="BN8" i="1" s="1"/>
  <c r="BO7" i="1"/>
  <c r="BO8" i="1" s="1"/>
  <c r="BP7" i="1"/>
  <c r="BP8" i="1" s="1"/>
  <c r="BQ7" i="1"/>
  <c r="BQ8" i="1" s="1"/>
  <c r="BR7" i="1"/>
  <c r="BR8" i="1" s="1"/>
  <c r="BS7" i="1"/>
  <c r="BS8" i="1" s="1"/>
  <c r="BT7" i="1"/>
  <c r="BT8" i="1" s="1"/>
  <c r="BU7" i="1"/>
  <c r="BU8" i="1" s="1"/>
  <c r="BV7" i="1"/>
  <c r="BV8" i="1" s="1"/>
  <c r="BW7" i="1"/>
  <c r="BW8" i="1" s="1"/>
  <c r="BX7" i="1"/>
  <c r="BX8" i="1" s="1"/>
  <c r="BY7" i="1"/>
  <c r="BY8" i="1" s="1"/>
  <c r="BZ7" i="1"/>
  <c r="BZ8" i="1" s="1"/>
  <c r="CA7" i="1"/>
  <c r="CA8" i="1" s="1"/>
  <c r="CB7" i="1"/>
  <c r="CB8" i="1" s="1"/>
  <c r="CC7" i="1"/>
  <c r="CC8" i="1" s="1"/>
  <c r="CD7" i="1"/>
  <c r="CD8" i="1" s="1"/>
  <c r="CE7" i="1"/>
  <c r="CE8" i="1" s="1"/>
  <c r="CF7" i="1"/>
  <c r="CF8" i="1" s="1"/>
  <c r="CG7" i="1"/>
  <c r="CG8" i="1" s="1"/>
  <c r="CH7" i="1"/>
  <c r="CH8" i="1" s="1"/>
  <c r="CI7" i="1"/>
  <c r="CI8" i="1" s="1"/>
  <c r="CJ7" i="1"/>
  <c r="CJ8" i="1" s="1"/>
  <c r="CK7" i="1"/>
  <c r="CK8" i="1" s="1"/>
  <c r="CL7" i="1"/>
  <c r="CL8" i="1" s="1"/>
  <c r="CM7" i="1"/>
  <c r="CM8" i="1" s="1"/>
  <c r="CN7" i="1"/>
  <c r="CN8" i="1" s="1"/>
  <c r="CO7" i="1"/>
  <c r="CO8" i="1" s="1"/>
  <c r="CP7" i="1"/>
  <c r="CP8" i="1" s="1"/>
  <c r="CQ7" i="1"/>
  <c r="CQ8" i="1" s="1"/>
  <c r="CR7" i="1"/>
  <c r="CR8" i="1" s="1"/>
  <c r="CS7" i="1"/>
  <c r="CS8" i="1" s="1"/>
  <c r="CT7" i="1"/>
  <c r="CT8" i="1" s="1"/>
  <c r="CU7" i="1"/>
  <c r="CU8" i="1" s="1"/>
  <c r="CV7" i="1"/>
  <c r="CV8" i="1" s="1"/>
  <c r="CW7" i="1"/>
  <c r="CW8" i="1" s="1"/>
  <c r="CX7" i="1"/>
  <c r="CX8" i="1" s="1"/>
  <c r="CY7" i="1"/>
  <c r="CY8" i="1" s="1"/>
  <c r="CZ7" i="1"/>
  <c r="CZ8" i="1" s="1"/>
  <c r="DA7" i="1"/>
  <c r="DA8" i="1" s="1"/>
  <c r="DB7" i="1"/>
  <c r="DB8" i="1" s="1"/>
  <c r="DC7" i="1"/>
  <c r="DC8" i="1" s="1"/>
  <c r="DD7" i="1"/>
  <c r="DD8" i="1" s="1"/>
  <c r="DE7" i="1"/>
  <c r="DE8" i="1" s="1"/>
  <c r="DF7" i="1"/>
  <c r="DF8" i="1" s="1"/>
  <c r="DG7" i="1"/>
  <c r="DG8" i="1" s="1"/>
  <c r="DH7" i="1"/>
  <c r="DH8" i="1" s="1"/>
  <c r="DI7" i="1"/>
  <c r="DI8" i="1" s="1"/>
  <c r="DJ7" i="1"/>
  <c r="DJ8" i="1" s="1"/>
  <c r="DK7" i="1"/>
  <c r="DK8" i="1" s="1"/>
  <c r="DL7" i="1"/>
  <c r="DL8" i="1" s="1"/>
  <c r="DM7" i="1"/>
  <c r="DM8" i="1" s="1"/>
  <c r="DN7" i="1"/>
  <c r="DN8" i="1" s="1"/>
  <c r="DO7" i="1"/>
  <c r="DO8" i="1" s="1"/>
  <c r="DP7" i="1"/>
  <c r="DP8" i="1" s="1"/>
  <c r="DQ7" i="1"/>
  <c r="DQ8" i="1" s="1"/>
  <c r="DR7" i="1"/>
  <c r="DR8" i="1" s="1"/>
  <c r="DS7" i="1"/>
  <c r="DS8" i="1" s="1"/>
  <c r="DT7" i="1"/>
  <c r="DT8" i="1" s="1"/>
  <c r="DU7" i="1"/>
  <c r="DU8" i="1" s="1"/>
  <c r="DV7" i="1"/>
  <c r="DV8" i="1" s="1"/>
  <c r="DW7" i="1"/>
  <c r="DW8" i="1" s="1"/>
  <c r="DX7" i="1"/>
  <c r="DX8" i="1" s="1"/>
  <c r="DY7" i="1"/>
  <c r="DY8" i="1" s="1"/>
  <c r="DZ7" i="1"/>
  <c r="DZ8" i="1" s="1"/>
  <c r="AE7" i="1"/>
  <c r="AE8" i="1" s="1"/>
  <c r="AG28" i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CP28" i="1" s="1"/>
  <c r="CQ28" i="1" s="1"/>
  <c r="CR28" i="1" s="1"/>
  <c r="CS28" i="1" s="1"/>
  <c r="CT28" i="1" s="1"/>
  <c r="CU28" i="1" s="1"/>
  <c r="CV28" i="1" s="1"/>
  <c r="CW28" i="1" s="1"/>
  <c r="CX28" i="1" s="1"/>
  <c r="CY28" i="1" s="1"/>
  <c r="CZ28" i="1" s="1"/>
  <c r="DA28" i="1" s="1"/>
  <c r="DB28" i="1" s="1"/>
  <c r="DC28" i="1" s="1"/>
  <c r="DD28" i="1" s="1"/>
  <c r="DE28" i="1" s="1"/>
  <c r="DF28" i="1" s="1"/>
  <c r="DG28" i="1" s="1"/>
  <c r="DH28" i="1" s="1"/>
  <c r="DI28" i="1" s="1"/>
  <c r="DJ28" i="1" s="1"/>
  <c r="DK28" i="1" s="1"/>
  <c r="DL28" i="1" s="1"/>
  <c r="DM28" i="1" s="1"/>
  <c r="DN28" i="1" s="1"/>
  <c r="DO28" i="1" s="1"/>
  <c r="DP28" i="1" s="1"/>
  <c r="DQ28" i="1" s="1"/>
  <c r="DR28" i="1" s="1"/>
  <c r="DS28" i="1" s="1"/>
  <c r="DT28" i="1" s="1"/>
  <c r="DU28" i="1" s="1"/>
  <c r="DV28" i="1" s="1"/>
  <c r="DW28" i="1" s="1"/>
  <c r="DX28" i="1" s="1"/>
  <c r="DY28" i="1" s="1"/>
  <c r="DZ28" i="1" s="1"/>
  <c r="AF39" i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BJ39" i="1" s="1"/>
  <c r="BK39" i="1" s="1"/>
  <c r="BL39" i="1" s="1"/>
  <c r="BM39" i="1" s="1"/>
  <c r="BN39" i="1" s="1"/>
  <c r="BO39" i="1" s="1"/>
  <c r="BP39" i="1" s="1"/>
  <c r="BQ39" i="1" s="1"/>
  <c r="BR39" i="1" s="1"/>
  <c r="BS39" i="1" s="1"/>
  <c r="BT39" i="1" s="1"/>
  <c r="BU39" i="1" s="1"/>
  <c r="BV39" i="1" s="1"/>
  <c r="BW39" i="1" s="1"/>
  <c r="BX39" i="1" s="1"/>
  <c r="BY39" i="1" s="1"/>
  <c r="BZ39" i="1" s="1"/>
  <c r="CA39" i="1" s="1"/>
  <c r="CB39" i="1" s="1"/>
  <c r="CC39" i="1" s="1"/>
  <c r="CD39" i="1" s="1"/>
  <c r="CE39" i="1" s="1"/>
  <c r="CF39" i="1" s="1"/>
  <c r="CG39" i="1" s="1"/>
  <c r="CH39" i="1" s="1"/>
  <c r="CI39" i="1" s="1"/>
  <c r="CJ39" i="1" s="1"/>
  <c r="CK39" i="1" s="1"/>
  <c r="CL39" i="1" s="1"/>
  <c r="CM39" i="1" s="1"/>
  <c r="CN39" i="1" s="1"/>
  <c r="CO39" i="1" s="1"/>
  <c r="CP39" i="1" s="1"/>
  <c r="CQ39" i="1" s="1"/>
  <c r="CR39" i="1" s="1"/>
  <c r="CS39" i="1" s="1"/>
  <c r="CT39" i="1" s="1"/>
  <c r="CU39" i="1" s="1"/>
  <c r="CV39" i="1" s="1"/>
  <c r="CW39" i="1" s="1"/>
  <c r="CX39" i="1" s="1"/>
  <c r="CY39" i="1" s="1"/>
  <c r="CZ39" i="1" s="1"/>
  <c r="DA39" i="1" s="1"/>
  <c r="DB39" i="1" s="1"/>
  <c r="DC39" i="1" s="1"/>
  <c r="DD39" i="1" s="1"/>
  <c r="DE39" i="1" s="1"/>
  <c r="DF39" i="1" s="1"/>
  <c r="DG39" i="1" s="1"/>
  <c r="DH39" i="1" s="1"/>
  <c r="DI39" i="1" s="1"/>
  <c r="DJ39" i="1" s="1"/>
  <c r="DK39" i="1" s="1"/>
  <c r="DL39" i="1" s="1"/>
  <c r="DM39" i="1" s="1"/>
  <c r="DN39" i="1" s="1"/>
  <c r="DO39" i="1" s="1"/>
  <c r="DP39" i="1" s="1"/>
  <c r="DQ39" i="1" s="1"/>
  <c r="DR39" i="1" s="1"/>
  <c r="DS39" i="1" s="1"/>
  <c r="DT39" i="1" s="1"/>
  <c r="DU39" i="1" s="1"/>
  <c r="DV39" i="1" s="1"/>
  <c r="DW39" i="1" s="1"/>
  <c r="DX39" i="1" s="1"/>
  <c r="DY39" i="1" s="1"/>
  <c r="DZ39" i="1" s="1"/>
  <c r="AF28" i="1"/>
  <c r="AF6" i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DJ6" i="1" s="1"/>
  <c r="DK6" i="1" s="1"/>
  <c r="DL6" i="1" s="1"/>
  <c r="DM6" i="1" s="1"/>
  <c r="DN6" i="1" s="1"/>
  <c r="DO6" i="1" s="1"/>
  <c r="DP6" i="1" s="1"/>
  <c r="DQ6" i="1" s="1"/>
  <c r="DR6" i="1" s="1"/>
  <c r="DS6" i="1" s="1"/>
  <c r="DT6" i="1" s="1"/>
  <c r="DU6" i="1" s="1"/>
  <c r="DV6" i="1" s="1"/>
  <c r="DW6" i="1" s="1"/>
  <c r="DX6" i="1" s="1"/>
  <c r="DY6" i="1" s="1"/>
  <c r="DZ6" i="1" s="1"/>
  <c r="AF17" i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DK17" i="1" s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DX17" i="1" s="1"/>
  <c r="DY17" i="1" s="1"/>
  <c r="DZ17" i="1" s="1"/>
  <c r="C40" i="2" l="1"/>
  <c r="D40" i="2" s="1"/>
  <c r="C38" i="2"/>
  <c r="C45" i="2" s="1"/>
  <c r="D45" i="2" s="1"/>
  <c r="C39" i="2"/>
  <c r="D39" i="2" s="1"/>
  <c r="C41" i="2"/>
  <c r="C48" i="2" s="1"/>
  <c r="D48" i="2" s="1"/>
  <c r="C42" i="2"/>
  <c r="D42" i="2" s="1"/>
  <c r="C37" i="2"/>
  <c r="D37" i="2" s="1"/>
  <c r="L13" i="2"/>
  <c r="J13" i="2"/>
  <c r="K13" i="2"/>
  <c r="Q13" i="2"/>
  <c r="I13" i="2"/>
  <c r="T13" i="2"/>
  <c r="S13" i="2"/>
  <c r="R13" i="2"/>
  <c r="M16" i="2"/>
  <c r="O5" i="2"/>
  <c r="O17" i="2" s="1"/>
  <c r="P13" i="2"/>
  <c r="H13" i="2"/>
  <c r="O3" i="2"/>
  <c r="O15" i="2" s="1"/>
  <c r="O13" i="2"/>
  <c r="G13" i="2"/>
  <c r="N13" i="2"/>
  <c r="F13" i="2"/>
  <c r="M13" i="2"/>
  <c r="D5" i="2"/>
  <c r="D17" i="2" s="1"/>
  <c r="N5" i="2"/>
  <c r="N17" i="2" s="1"/>
  <c r="F3" i="2"/>
  <c r="F15" i="2" s="1"/>
  <c r="M5" i="2"/>
  <c r="M17" i="2" s="1"/>
  <c r="E3" i="2"/>
  <c r="E15" i="2" s="1"/>
  <c r="N16" i="2"/>
  <c r="F18" i="2"/>
  <c r="M6" i="2"/>
  <c r="M18" i="2" s="1"/>
  <c r="M3" i="2"/>
  <c r="M15" i="2" s="1"/>
  <c r="F5" i="2"/>
  <c r="F17" i="2" s="1"/>
  <c r="S14" i="2"/>
  <c r="E5" i="2"/>
  <c r="E17" i="2" s="1"/>
  <c r="N14" i="2"/>
  <c r="E16" i="2"/>
  <c r="N3" i="2"/>
  <c r="N15" i="2" s="1"/>
  <c r="D3" i="2"/>
  <c r="D15" i="2" s="1"/>
  <c r="O18" i="2"/>
  <c r="G17" i="2"/>
  <c r="F14" i="2"/>
  <c r="S15" i="2"/>
  <c r="K15" i="2"/>
  <c r="G4" i="2"/>
  <c r="G16" i="2" s="1"/>
  <c r="R15" i="2"/>
  <c r="J15" i="2"/>
  <c r="D6" i="2"/>
  <c r="D18" i="2" s="1"/>
  <c r="F4" i="2"/>
  <c r="F16" i="2" s="1"/>
  <c r="Q15" i="2"/>
  <c r="I15" i="2"/>
  <c r="N6" i="2"/>
  <c r="N18" i="2" s="1"/>
  <c r="T14" i="2"/>
  <c r="P15" i="2"/>
  <c r="H15" i="2"/>
  <c r="O14" i="2"/>
  <c r="G14" i="2"/>
  <c r="G6" i="2"/>
  <c r="G18" i="2" s="1"/>
  <c r="O4" i="2"/>
  <c r="O16" i="2" s="1"/>
  <c r="L14" i="2"/>
  <c r="M14" i="2"/>
  <c r="E14" i="2"/>
  <c r="E6" i="2"/>
  <c r="E18" i="2" s="1"/>
  <c r="G3" i="2"/>
  <c r="G15" i="2" s="1"/>
  <c r="K14" i="2"/>
  <c r="L17" i="2"/>
  <c r="T6" i="2"/>
  <c r="T18" i="2" s="1"/>
  <c r="T5" i="2"/>
  <c r="T17" i="2" s="1"/>
  <c r="T4" i="2"/>
  <c r="T16" i="2" s="1"/>
  <c r="L4" i="2"/>
  <c r="L16" i="2" s="1"/>
  <c r="T3" i="2"/>
  <c r="T15" i="2" s="1"/>
  <c r="L3" i="2"/>
  <c r="L15" i="2" s="1"/>
  <c r="Q14" i="2"/>
  <c r="S6" i="2"/>
  <c r="S18" i="2" s="1"/>
  <c r="K6" i="2"/>
  <c r="K18" i="2" s="1"/>
  <c r="S5" i="2"/>
  <c r="S17" i="2" s="1"/>
  <c r="K5" i="2"/>
  <c r="K17" i="2" s="1"/>
  <c r="S4" i="2"/>
  <c r="S16" i="2" s="1"/>
  <c r="K4" i="2"/>
  <c r="K16" i="2" s="1"/>
  <c r="P14" i="2"/>
  <c r="H14" i="2"/>
  <c r="R14" i="2"/>
  <c r="J14" i="2"/>
  <c r="L6" i="2"/>
  <c r="L18" i="2" s="1"/>
  <c r="I14" i="2"/>
  <c r="R6" i="2"/>
  <c r="R18" i="2" s="1"/>
  <c r="J6" i="2"/>
  <c r="J18" i="2" s="1"/>
  <c r="R5" i="2"/>
  <c r="R17" i="2" s="1"/>
  <c r="J5" i="2"/>
  <c r="J17" i="2" s="1"/>
  <c r="R4" i="2"/>
  <c r="R16" i="2" s="1"/>
  <c r="J4" i="2"/>
  <c r="J16" i="2" s="1"/>
  <c r="C9" i="2"/>
  <c r="Q6" i="2"/>
  <c r="Q18" i="2" s="1"/>
  <c r="I6" i="2"/>
  <c r="I18" i="2" s="1"/>
  <c r="Q5" i="2"/>
  <c r="Q17" i="2" s="1"/>
  <c r="I5" i="2"/>
  <c r="I17" i="2" s="1"/>
  <c r="Q4" i="2"/>
  <c r="Q16" i="2" s="1"/>
  <c r="I4" i="2"/>
  <c r="I16" i="2" s="1"/>
  <c r="D4" i="2"/>
  <c r="D16" i="2" s="1"/>
  <c r="P6" i="2"/>
  <c r="P18" i="2" s="1"/>
  <c r="H6" i="2"/>
  <c r="H18" i="2" s="1"/>
  <c r="P5" i="2"/>
  <c r="P17" i="2" s="1"/>
  <c r="H5" i="2"/>
  <c r="H17" i="2" s="1"/>
  <c r="P4" i="2"/>
  <c r="P16" i="2" s="1"/>
  <c r="H4" i="2"/>
  <c r="H16" i="2" s="1"/>
  <c r="C10" i="2"/>
  <c r="E11" i="2" s="1"/>
  <c r="E20" i="2" s="1"/>
  <c r="CV42" i="1"/>
  <c r="AS42" i="1"/>
  <c r="AL42" i="1"/>
  <c r="BK42" i="1"/>
  <c r="AY42" i="1"/>
  <c r="BD20" i="1"/>
  <c r="CN42" i="1"/>
  <c r="DA20" i="1"/>
  <c r="DU42" i="1"/>
  <c r="DF42" i="1"/>
  <c r="BS42" i="1"/>
  <c r="CF20" i="1"/>
  <c r="EA41" i="1"/>
  <c r="EB41" i="1" s="1"/>
  <c r="BG42" i="1" s="1"/>
  <c r="EA19" i="1"/>
  <c r="EB19" i="1" s="1"/>
  <c r="CZ20" i="1" s="1"/>
  <c r="EA8" i="1"/>
  <c r="EB8" i="1" s="1"/>
  <c r="C47" i="2" l="1"/>
  <c r="D47" i="2" s="1"/>
  <c r="D41" i="2"/>
  <c r="D38" i="2"/>
  <c r="C46" i="2"/>
  <c r="D46" i="2" s="1"/>
  <c r="C44" i="2"/>
  <c r="D44" i="2" s="1"/>
  <c r="C49" i="2"/>
  <c r="D49" i="2" s="1"/>
  <c r="C15" i="2"/>
  <c r="C17" i="2"/>
  <c r="C18" i="2"/>
  <c r="C14" i="2"/>
  <c r="C16" i="2"/>
  <c r="E21" i="2"/>
  <c r="E22" i="2"/>
  <c r="E24" i="2"/>
  <c r="E25" i="2"/>
  <c r="E23" i="2"/>
  <c r="F11" i="2"/>
  <c r="F20" i="2" s="1"/>
  <c r="D11" i="2"/>
  <c r="D20" i="2" s="1"/>
  <c r="L11" i="2"/>
  <c r="L20" i="2" s="1"/>
  <c r="Q11" i="2"/>
  <c r="Q20" i="2" s="1"/>
  <c r="J11" i="2"/>
  <c r="J20" i="2" s="1"/>
  <c r="G11" i="2"/>
  <c r="G20" i="2" s="1"/>
  <c r="T11" i="2"/>
  <c r="T20" i="2" s="1"/>
  <c r="O11" i="2"/>
  <c r="O20" i="2" s="1"/>
  <c r="K11" i="2"/>
  <c r="K20" i="2" s="1"/>
  <c r="P11" i="2"/>
  <c r="P20" i="2" s="1"/>
  <c r="S11" i="2"/>
  <c r="S20" i="2" s="1"/>
  <c r="R11" i="2"/>
  <c r="R20" i="2" s="1"/>
  <c r="I11" i="2"/>
  <c r="I20" i="2" s="1"/>
  <c r="N11" i="2"/>
  <c r="N20" i="2" s="1"/>
  <c r="M11" i="2"/>
  <c r="M20" i="2" s="1"/>
  <c r="H11" i="2"/>
  <c r="H20" i="2" s="1"/>
  <c r="CB20" i="1"/>
  <c r="BX20" i="1"/>
  <c r="BR42" i="1"/>
  <c r="CK20" i="1"/>
  <c r="AN20" i="1"/>
  <c r="CE20" i="1"/>
  <c r="AM42" i="1"/>
  <c r="DY20" i="1"/>
  <c r="BL20" i="1"/>
  <c r="DK20" i="1"/>
  <c r="CW42" i="1"/>
  <c r="DS42" i="1"/>
  <c r="BO20" i="1"/>
  <c r="CL20" i="1"/>
  <c r="AV20" i="1"/>
  <c r="DC20" i="1"/>
  <c r="BE20" i="1"/>
  <c r="DC42" i="1"/>
  <c r="AY20" i="1"/>
  <c r="AX20" i="1"/>
  <c r="AZ42" i="1"/>
  <c r="CM20" i="1"/>
  <c r="AW20" i="1"/>
  <c r="AH20" i="1"/>
  <c r="CC20" i="1"/>
  <c r="AJ42" i="1"/>
  <c r="DK42" i="1"/>
  <c r="CU20" i="1"/>
  <c r="DR20" i="1"/>
  <c r="AU42" i="1"/>
  <c r="DE42" i="1"/>
  <c r="BX42" i="1"/>
  <c r="AI42" i="1"/>
  <c r="DB20" i="1"/>
  <c r="DJ20" i="1"/>
  <c r="CF42" i="1"/>
  <c r="BP20" i="1"/>
  <c r="BU20" i="1"/>
  <c r="BH20" i="1"/>
  <c r="AE20" i="1"/>
  <c r="AE21" i="1" s="1"/>
  <c r="BP42" i="1"/>
  <c r="AZ20" i="1"/>
  <c r="DZ20" i="1"/>
  <c r="AR42" i="1"/>
  <c r="AI20" i="1"/>
  <c r="AF20" i="1"/>
  <c r="AF21" i="1" s="1"/>
  <c r="AR20" i="1"/>
  <c r="CT20" i="1"/>
  <c r="DX20" i="1"/>
  <c r="CQ42" i="1"/>
  <c r="DN42" i="1"/>
  <c r="DO42" i="1"/>
  <c r="CD20" i="1"/>
  <c r="AG20" i="1"/>
  <c r="CM42" i="1"/>
  <c r="CP42" i="1"/>
  <c r="CX42" i="1"/>
  <c r="BM20" i="1"/>
  <c r="BW42" i="1"/>
  <c r="CV20" i="1"/>
  <c r="CY42" i="1"/>
  <c r="BG20" i="1"/>
  <c r="BN20" i="1"/>
  <c r="AK42" i="1"/>
  <c r="DT42" i="1"/>
  <c r="CR20" i="1"/>
  <c r="CE42" i="1"/>
  <c r="BC42" i="1"/>
  <c r="BZ42" i="1"/>
  <c r="AJ20" i="1"/>
  <c r="CH42" i="1"/>
  <c r="BY42" i="1"/>
  <c r="AO20" i="1"/>
  <c r="AK20" i="1"/>
  <c r="BI20" i="1"/>
  <c r="CG20" i="1"/>
  <c r="DE20" i="1"/>
  <c r="BR20" i="1"/>
  <c r="DF20" i="1"/>
  <c r="AM20" i="1"/>
  <c r="AU20" i="1"/>
  <c r="BK20" i="1"/>
  <c r="CA20" i="1"/>
  <c r="CI20" i="1"/>
  <c r="CY20" i="1"/>
  <c r="DO20" i="1"/>
  <c r="BA20" i="1"/>
  <c r="BY20" i="1"/>
  <c r="CW20" i="1"/>
  <c r="DU20" i="1"/>
  <c r="BB20" i="1"/>
  <c r="CH20" i="1"/>
  <c r="CX20" i="1"/>
  <c r="DV20" i="1"/>
  <c r="BS20" i="1"/>
  <c r="CQ20" i="1"/>
  <c r="AS20" i="1"/>
  <c r="BQ20" i="1"/>
  <c r="CO20" i="1"/>
  <c r="DM20" i="1"/>
  <c r="AL20" i="1"/>
  <c r="AT20" i="1"/>
  <c r="BJ20" i="1"/>
  <c r="BZ20" i="1"/>
  <c r="CP20" i="1"/>
  <c r="DN20" i="1"/>
  <c r="BC20" i="1"/>
  <c r="DW20" i="1"/>
  <c r="DG20" i="1"/>
  <c r="AV42" i="1"/>
  <c r="CJ42" i="1"/>
  <c r="DH42" i="1"/>
  <c r="AW42" i="1"/>
  <c r="DQ42" i="1"/>
  <c r="AH42" i="1"/>
  <c r="BF42" i="1"/>
  <c r="BN42" i="1"/>
  <c r="BV42" i="1"/>
  <c r="CL42" i="1"/>
  <c r="DJ42" i="1"/>
  <c r="AN42" i="1"/>
  <c r="BL42" i="1"/>
  <c r="CB42" i="1"/>
  <c r="CZ42" i="1"/>
  <c r="DX42" i="1"/>
  <c r="AG42" i="1"/>
  <c r="BE42" i="1"/>
  <c r="BM42" i="1"/>
  <c r="BU42" i="1"/>
  <c r="CC42" i="1"/>
  <c r="CK42" i="1"/>
  <c r="CS42" i="1"/>
  <c r="DI42" i="1"/>
  <c r="AP42" i="1"/>
  <c r="CD42" i="1"/>
  <c r="DB42" i="1"/>
  <c r="DR42" i="1"/>
  <c r="AE42" i="1"/>
  <c r="AE43" i="1" s="1"/>
  <c r="AF42" i="1"/>
  <c r="BD42" i="1"/>
  <c r="BT42" i="1"/>
  <c r="CR42" i="1"/>
  <c r="DP42" i="1"/>
  <c r="AO42" i="1"/>
  <c r="DA42" i="1"/>
  <c r="DY42" i="1"/>
  <c r="AX42" i="1"/>
  <c r="CT42" i="1"/>
  <c r="DZ42" i="1"/>
  <c r="AT42" i="1"/>
  <c r="BH42" i="1"/>
  <c r="BV20" i="1"/>
  <c r="DI20" i="1"/>
  <c r="CG42" i="1"/>
  <c r="DW42" i="1"/>
  <c r="BF20" i="1"/>
  <c r="CS20" i="1"/>
  <c r="DL20" i="1"/>
  <c r="BQ42" i="1"/>
  <c r="CU42" i="1"/>
  <c r="DV42" i="1"/>
  <c r="DM42" i="1"/>
  <c r="DD20" i="1"/>
  <c r="BW20" i="1"/>
  <c r="BA42" i="1"/>
  <c r="DH20" i="1"/>
  <c r="CA42" i="1"/>
  <c r="DT20" i="1"/>
  <c r="CO42" i="1"/>
  <c r="DP20" i="1"/>
  <c r="CN20" i="1"/>
  <c r="CI42" i="1"/>
  <c r="AQ20" i="1"/>
  <c r="AP20" i="1"/>
  <c r="DQ20" i="1"/>
  <c r="DD42" i="1"/>
  <c r="BT20" i="1"/>
  <c r="BO42" i="1"/>
  <c r="DS20" i="1"/>
  <c r="BB42" i="1"/>
  <c r="DG42" i="1"/>
  <c r="BJ42" i="1"/>
  <c r="BI42" i="1"/>
  <c r="DL42" i="1"/>
  <c r="CJ20" i="1"/>
  <c r="AQ42" i="1"/>
  <c r="AF31" i="1"/>
  <c r="AH31" i="1"/>
  <c r="AJ31" i="1"/>
  <c r="AL31" i="1"/>
  <c r="AN31" i="1"/>
  <c r="AP31" i="1"/>
  <c r="AR31" i="1"/>
  <c r="AT31" i="1"/>
  <c r="AV31" i="1"/>
  <c r="AX31" i="1"/>
  <c r="AZ31" i="1"/>
  <c r="BB31" i="1"/>
  <c r="BD31" i="1"/>
  <c r="BF31" i="1"/>
  <c r="BH31" i="1"/>
  <c r="BJ31" i="1"/>
  <c r="BL31" i="1"/>
  <c r="BN31" i="1"/>
  <c r="BP31" i="1"/>
  <c r="BR31" i="1"/>
  <c r="BT31" i="1"/>
  <c r="BV31" i="1"/>
  <c r="BX31" i="1"/>
  <c r="BZ31" i="1"/>
  <c r="CB31" i="1"/>
  <c r="CD31" i="1"/>
  <c r="CF31" i="1"/>
  <c r="CH31" i="1"/>
  <c r="CJ31" i="1"/>
  <c r="CL31" i="1"/>
  <c r="CN31" i="1"/>
  <c r="CP31" i="1"/>
  <c r="CR31" i="1"/>
  <c r="CT31" i="1"/>
  <c r="CV31" i="1"/>
  <c r="CX31" i="1"/>
  <c r="CZ31" i="1"/>
  <c r="DB31" i="1"/>
  <c r="DD31" i="1"/>
  <c r="DF31" i="1"/>
  <c r="DH31" i="1"/>
  <c r="DJ31" i="1"/>
  <c r="DL31" i="1"/>
  <c r="DN31" i="1"/>
  <c r="DP31" i="1"/>
  <c r="DR31" i="1"/>
  <c r="DT31" i="1"/>
  <c r="DV31" i="1"/>
  <c r="DX31" i="1"/>
  <c r="DZ31" i="1"/>
  <c r="AG31" i="1"/>
  <c r="AI31" i="1"/>
  <c r="AK31" i="1"/>
  <c r="AM31" i="1"/>
  <c r="AO31" i="1"/>
  <c r="AQ31" i="1"/>
  <c r="AS31" i="1"/>
  <c r="AU31" i="1"/>
  <c r="AW31" i="1"/>
  <c r="AY31" i="1"/>
  <c r="BA31" i="1"/>
  <c r="BC31" i="1"/>
  <c r="BE31" i="1"/>
  <c r="BG31" i="1"/>
  <c r="BI31" i="1"/>
  <c r="BK31" i="1"/>
  <c r="BM31" i="1"/>
  <c r="BO31" i="1"/>
  <c r="BQ31" i="1"/>
  <c r="BS31" i="1"/>
  <c r="BU31" i="1"/>
  <c r="BW31" i="1"/>
  <c r="BY31" i="1"/>
  <c r="CA31" i="1"/>
  <c r="CC31" i="1"/>
  <c r="CE31" i="1"/>
  <c r="CG31" i="1"/>
  <c r="CI31" i="1"/>
  <c r="CK31" i="1"/>
  <c r="CM31" i="1"/>
  <c r="CO31" i="1"/>
  <c r="CQ31" i="1"/>
  <c r="CS31" i="1"/>
  <c r="CU31" i="1"/>
  <c r="CW31" i="1"/>
  <c r="CY31" i="1"/>
  <c r="DA31" i="1"/>
  <c r="DC31" i="1"/>
  <c r="DE31" i="1"/>
  <c r="DG31" i="1"/>
  <c r="DI31" i="1"/>
  <c r="DK31" i="1"/>
  <c r="DM31" i="1"/>
  <c r="DO31" i="1"/>
  <c r="DQ31" i="1"/>
  <c r="DS31" i="1"/>
  <c r="DU31" i="1"/>
  <c r="DW31" i="1"/>
  <c r="DY31" i="1"/>
  <c r="AE31" i="1"/>
  <c r="AE32" i="1" s="1"/>
  <c r="AF32" i="1" s="1"/>
  <c r="AG32" i="1" s="1"/>
  <c r="AH32" i="1" s="1"/>
  <c r="AI32" i="1" s="1"/>
  <c r="AJ32" i="1" s="1"/>
  <c r="AF9" i="1"/>
  <c r="AH9" i="1"/>
  <c r="AJ9" i="1"/>
  <c r="AL9" i="1"/>
  <c r="AN9" i="1"/>
  <c r="AP9" i="1"/>
  <c r="AR9" i="1"/>
  <c r="AT9" i="1"/>
  <c r="AV9" i="1"/>
  <c r="AX9" i="1"/>
  <c r="AZ9" i="1"/>
  <c r="BB9" i="1"/>
  <c r="BD9" i="1"/>
  <c r="BF9" i="1"/>
  <c r="BH9" i="1"/>
  <c r="BJ9" i="1"/>
  <c r="BL9" i="1"/>
  <c r="BN9" i="1"/>
  <c r="BP9" i="1"/>
  <c r="BR9" i="1"/>
  <c r="BT9" i="1"/>
  <c r="BV9" i="1"/>
  <c r="BX9" i="1"/>
  <c r="BZ9" i="1"/>
  <c r="CB9" i="1"/>
  <c r="CD9" i="1"/>
  <c r="CF9" i="1"/>
  <c r="CH9" i="1"/>
  <c r="CJ9" i="1"/>
  <c r="CL9" i="1"/>
  <c r="CN9" i="1"/>
  <c r="CP9" i="1"/>
  <c r="AG9" i="1"/>
  <c r="AI9" i="1"/>
  <c r="AK9" i="1"/>
  <c r="AM9" i="1"/>
  <c r="AO9" i="1"/>
  <c r="AQ9" i="1"/>
  <c r="AS9" i="1"/>
  <c r="AU9" i="1"/>
  <c r="AW9" i="1"/>
  <c r="AY9" i="1"/>
  <c r="BA9" i="1"/>
  <c r="BC9" i="1"/>
  <c r="BE9" i="1"/>
  <c r="BG9" i="1"/>
  <c r="BI9" i="1"/>
  <c r="BK9" i="1"/>
  <c r="BM9" i="1"/>
  <c r="BO9" i="1"/>
  <c r="BQ9" i="1"/>
  <c r="BS9" i="1"/>
  <c r="BU9" i="1"/>
  <c r="BW9" i="1"/>
  <c r="BY9" i="1"/>
  <c r="CA9" i="1"/>
  <c r="CC9" i="1"/>
  <c r="CE9" i="1"/>
  <c r="CG9" i="1"/>
  <c r="CI9" i="1"/>
  <c r="CK9" i="1"/>
  <c r="CM9" i="1"/>
  <c r="CO9" i="1"/>
  <c r="CQ9" i="1"/>
  <c r="AE9" i="1"/>
  <c r="AE10" i="1" s="1"/>
  <c r="CR9" i="1"/>
  <c r="CV9" i="1"/>
  <c r="CZ9" i="1"/>
  <c r="DD9" i="1"/>
  <c r="DH9" i="1"/>
  <c r="DL9" i="1"/>
  <c r="DP9" i="1"/>
  <c r="DT9" i="1"/>
  <c r="DX9" i="1"/>
  <c r="CS9" i="1"/>
  <c r="CW9" i="1"/>
  <c r="DA9" i="1"/>
  <c r="DE9" i="1"/>
  <c r="DI9" i="1"/>
  <c r="DM9" i="1"/>
  <c r="DQ9" i="1"/>
  <c r="DU9" i="1"/>
  <c r="DY9" i="1"/>
  <c r="CT9" i="1"/>
  <c r="CX9" i="1"/>
  <c r="DB9" i="1"/>
  <c r="DF9" i="1"/>
  <c r="DJ9" i="1"/>
  <c r="DN9" i="1"/>
  <c r="DR9" i="1"/>
  <c r="DV9" i="1"/>
  <c r="DZ9" i="1"/>
  <c r="CU9" i="1"/>
  <c r="CY9" i="1"/>
  <c r="DC9" i="1"/>
  <c r="DG9" i="1"/>
  <c r="DK9" i="1"/>
  <c r="DO9" i="1"/>
  <c r="DS9" i="1"/>
  <c r="DW9" i="1"/>
  <c r="E37" i="2" l="1"/>
  <c r="C20" i="2"/>
  <c r="C11" i="2"/>
  <c r="D21" i="2"/>
  <c r="D24" i="2"/>
  <c r="D25" i="2"/>
  <c r="D22" i="2"/>
  <c r="D23" i="2"/>
  <c r="K21" i="2"/>
  <c r="K22" i="2"/>
  <c r="K23" i="2"/>
  <c r="K24" i="2"/>
  <c r="K25" i="2"/>
  <c r="O24" i="2"/>
  <c r="O25" i="2"/>
  <c r="O21" i="2"/>
  <c r="O22" i="2"/>
  <c r="O23" i="2"/>
  <c r="M21" i="2"/>
  <c r="M22" i="2"/>
  <c r="M23" i="2"/>
  <c r="M24" i="2"/>
  <c r="M25" i="2"/>
  <c r="G21" i="2"/>
  <c r="G22" i="2"/>
  <c r="G23" i="2"/>
  <c r="G24" i="2"/>
  <c r="G25" i="2"/>
  <c r="I21" i="2"/>
  <c r="I22" i="2"/>
  <c r="I23" i="2"/>
  <c r="I25" i="2"/>
  <c r="I24" i="2"/>
  <c r="J21" i="2"/>
  <c r="J22" i="2"/>
  <c r="J23" i="2"/>
  <c r="J24" i="2"/>
  <c r="J25" i="2"/>
  <c r="P22" i="2"/>
  <c r="P23" i="2"/>
  <c r="P24" i="2"/>
  <c r="P25" i="2"/>
  <c r="P21" i="2"/>
  <c r="F21" i="2"/>
  <c r="F22" i="2"/>
  <c r="F24" i="2"/>
  <c r="F23" i="2"/>
  <c r="F25" i="2"/>
  <c r="H21" i="2"/>
  <c r="H22" i="2"/>
  <c r="H23" i="2"/>
  <c r="H24" i="2"/>
  <c r="H25" i="2"/>
  <c r="T21" i="2"/>
  <c r="T22" i="2"/>
  <c r="T23" i="2"/>
  <c r="T24" i="2"/>
  <c r="T25" i="2"/>
  <c r="N21" i="2"/>
  <c r="N22" i="2"/>
  <c r="N23" i="2"/>
  <c r="N24" i="2"/>
  <c r="N25" i="2"/>
  <c r="R21" i="2"/>
  <c r="R22" i="2"/>
  <c r="R23" i="2"/>
  <c r="R24" i="2"/>
  <c r="R25" i="2"/>
  <c r="Q21" i="2"/>
  <c r="Q23" i="2"/>
  <c r="Q24" i="2"/>
  <c r="Q22" i="2"/>
  <c r="Q25" i="2"/>
  <c r="S21" i="2"/>
  <c r="S22" i="2"/>
  <c r="S23" i="2"/>
  <c r="S24" i="2"/>
  <c r="S25" i="2"/>
  <c r="L21" i="2"/>
  <c r="L22" i="2"/>
  <c r="L23" i="2"/>
  <c r="L24" i="2"/>
  <c r="L25" i="2"/>
  <c r="AF43" i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CP43" i="1" s="1"/>
  <c r="CQ43" i="1" s="1"/>
  <c r="CR43" i="1" s="1"/>
  <c r="CS43" i="1" s="1"/>
  <c r="CT43" i="1" s="1"/>
  <c r="CU43" i="1" s="1"/>
  <c r="CV43" i="1" s="1"/>
  <c r="CW43" i="1" s="1"/>
  <c r="CX43" i="1" s="1"/>
  <c r="CY43" i="1" s="1"/>
  <c r="CZ43" i="1" s="1"/>
  <c r="DA43" i="1" s="1"/>
  <c r="DB43" i="1" s="1"/>
  <c r="DC43" i="1" s="1"/>
  <c r="DD43" i="1" s="1"/>
  <c r="DE43" i="1" s="1"/>
  <c r="DF43" i="1" s="1"/>
  <c r="DG43" i="1" s="1"/>
  <c r="DH43" i="1" s="1"/>
  <c r="DI43" i="1" s="1"/>
  <c r="DJ43" i="1" s="1"/>
  <c r="DK43" i="1" s="1"/>
  <c r="DL43" i="1" s="1"/>
  <c r="DM43" i="1" s="1"/>
  <c r="DN43" i="1" s="1"/>
  <c r="DO43" i="1" s="1"/>
  <c r="DP43" i="1" s="1"/>
  <c r="DQ43" i="1" s="1"/>
  <c r="DR43" i="1" s="1"/>
  <c r="DS43" i="1" s="1"/>
  <c r="DT43" i="1" s="1"/>
  <c r="DU43" i="1" s="1"/>
  <c r="DV43" i="1" s="1"/>
  <c r="DW43" i="1" s="1"/>
  <c r="DX43" i="1" s="1"/>
  <c r="DY43" i="1" s="1"/>
  <c r="DZ43" i="1" s="1"/>
  <c r="AK32" i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BW32" i="1" s="1"/>
  <c r="BX32" i="1" s="1"/>
  <c r="BY32" i="1" s="1"/>
  <c r="BZ32" i="1" s="1"/>
  <c r="CA32" i="1" s="1"/>
  <c r="CB32" i="1" s="1"/>
  <c r="CC32" i="1" s="1"/>
  <c r="CD32" i="1" s="1"/>
  <c r="CE32" i="1" s="1"/>
  <c r="CF32" i="1" s="1"/>
  <c r="CG32" i="1" s="1"/>
  <c r="CH32" i="1" s="1"/>
  <c r="CI32" i="1" s="1"/>
  <c r="CJ32" i="1" s="1"/>
  <c r="CK32" i="1" s="1"/>
  <c r="CL32" i="1" s="1"/>
  <c r="CM32" i="1" s="1"/>
  <c r="CN32" i="1" s="1"/>
  <c r="CO32" i="1" s="1"/>
  <c r="CP32" i="1" s="1"/>
  <c r="CQ32" i="1" s="1"/>
  <c r="CR32" i="1" s="1"/>
  <c r="CS32" i="1" s="1"/>
  <c r="CT32" i="1" s="1"/>
  <c r="CU32" i="1" s="1"/>
  <c r="CV32" i="1" s="1"/>
  <c r="CW32" i="1" s="1"/>
  <c r="CX32" i="1" s="1"/>
  <c r="CY32" i="1" s="1"/>
  <c r="CZ32" i="1" s="1"/>
  <c r="DA32" i="1" s="1"/>
  <c r="DB32" i="1" s="1"/>
  <c r="DC32" i="1" s="1"/>
  <c r="DD32" i="1" s="1"/>
  <c r="DE32" i="1" s="1"/>
  <c r="DF32" i="1" s="1"/>
  <c r="DG32" i="1" s="1"/>
  <c r="DH32" i="1" s="1"/>
  <c r="DI32" i="1" s="1"/>
  <c r="DJ32" i="1" s="1"/>
  <c r="DK32" i="1" s="1"/>
  <c r="DL32" i="1" s="1"/>
  <c r="DM32" i="1" s="1"/>
  <c r="DN32" i="1" s="1"/>
  <c r="DO32" i="1" s="1"/>
  <c r="DP32" i="1" s="1"/>
  <c r="DQ32" i="1" s="1"/>
  <c r="DR32" i="1" s="1"/>
  <c r="DS32" i="1" s="1"/>
  <c r="DT32" i="1" s="1"/>
  <c r="DU32" i="1" s="1"/>
  <c r="DV32" i="1" s="1"/>
  <c r="DW32" i="1" s="1"/>
  <c r="DX32" i="1" s="1"/>
  <c r="DY32" i="1" s="1"/>
  <c r="DZ32" i="1" s="1"/>
  <c r="AF10" i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T10" i="1" s="1"/>
  <c r="CU10" i="1" s="1"/>
  <c r="CV10" i="1" s="1"/>
  <c r="CW10" i="1" s="1"/>
  <c r="CX10" i="1" s="1"/>
  <c r="CY10" i="1" s="1"/>
  <c r="CZ10" i="1" s="1"/>
  <c r="DA10" i="1" s="1"/>
  <c r="DB10" i="1" s="1"/>
  <c r="DC10" i="1" s="1"/>
  <c r="DD10" i="1" s="1"/>
  <c r="DE10" i="1" s="1"/>
  <c r="DF10" i="1" s="1"/>
  <c r="DG10" i="1" s="1"/>
  <c r="DH10" i="1" s="1"/>
  <c r="DI10" i="1" s="1"/>
  <c r="DJ10" i="1" s="1"/>
  <c r="DK10" i="1" s="1"/>
  <c r="DL10" i="1" s="1"/>
  <c r="DM10" i="1" s="1"/>
  <c r="DN10" i="1" s="1"/>
  <c r="DO10" i="1" s="1"/>
  <c r="DP10" i="1" s="1"/>
  <c r="DQ10" i="1" s="1"/>
  <c r="DR10" i="1" s="1"/>
  <c r="DS10" i="1" s="1"/>
  <c r="DT10" i="1" s="1"/>
  <c r="DU10" i="1" s="1"/>
  <c r="DV10" i="1" s="1"/>
  <c r="DW10" i="1" s="1"/>
  <c r="DX10" i="1" s="1"/>
  <c r="DY10" i="1" s="1"/>
  <c r="DZ10" i="1" s="1"/>
  <c r="AG21" i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CP21" i="1" s="1"/>
  <c r="CQ21" i="1" s="1"/>
  <c r="CR21" i="1" s="1"/>
  <c r="CS21" i="1" s="1"/>
  <c r="CT21" i="1" s="1"/>
  <c r="CU21" i="1" s="1"/>
  <c r="CV21" i="1" s="1"/>
  <c r="CW21" i="1" s="1"/>
  <c r="CX21" i="1" s="1"/>
  <c r="CY21" i="1" s="1"/>
  <c r="CZ21" i="1" s="1"/>
  <c r="DA21" i="1" s="1"/>
  <c r="DB21" i="1" s="1"/>
  <c r="DC21" i="1" s="1"/>
  <c r="DD21" i="1" s="1"/>
  <c r="DE21" i="1" s="1"/>
  <c r="DF21" i="1" s="1"/>
  <c r="DG21" i="1" s="1"/>
  <c r="DH21" i="1" s="1"/>
  <c r="DI21" i="1" s="1"/>
  <c r="DJ21" i="1" s="1"/>
  <c r="DK21" i="1" s="1"/>
  <c r="DL21" i="1" s="1"/>
  <c r="DM21" i="1" s="1"/>
  <c r="DN21" i="1" s="1"/>
  <c r="DO21" i="1" s="1"/>
  <c r="DP21" i="1" s="1"/>
  <c r="DQ21" i="1" s="1"/>
  <c r="DR21" i="1" s="1"/>
  <c r="DS21" i="1" s="1"/>
  <c r="DT21" i="1" s="1"/>
  <c r="DU21" i="1" s="1"/>
  <c r="DV21" i="1" s="1"/>
  <c r="DW21" i="1" s="1"/>
  <c r="DX21" i="1" s="1"/>
  <c r="DY21" i="1" s="1"/>
  <c r="DZ21" i="1" s="1"/>
  <c r="E44" i="2" l="1"/>
  <c r="C23" i="2"/>
  <c r="C22" i="2"/>
  <c r="C25" i="2"/>
  <c r="C24" i="2"/>
  <c r="C21" i="2"/>
</calcChain>
</file>

<file path=xl/sharedStrings.xml><?xml version="1.0" encoding="utf-8"?>
<sst xmlns="http://schemas.openxmlformats.org/spreadsheetml/2006/main" count="182" uniqueCount="70">
  <si>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</si>
  <si>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</si>
  <si>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</si>
  <si>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</si>
  <si>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</si>
  <si>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</si>
  <si>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</si>
  <si>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</si>
  <si>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</si>
  <si>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</si>
  <si>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</si>
  <si>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</si>
  <si>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</si>
  <si>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</si>
  <si>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</si>
  <si>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</si>
  <si>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</si>
  <si>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</si>
  <si>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</si>
  <si>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</si>
  <si>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</si>
  <si>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</si>
  <si>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</si>
  <si>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</si>
  <si>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</si>
  <si>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</si>
  <si>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</si>
  <si>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</si>
  <si>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</si>
  <si>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</si>
  <si>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</si>
  <si>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GB 40/60 average ALL</t>
  </si>
  <si>
    <t>Andrew Leeson</t>
  </si>
  <si>
    <t>Default</t>
  </si>
  <si>
    <t>Water</t>
  </si>
  <si>
    <t>Hydro 2000S (A)</t>
  </si>
  <si>
    <t>General purpose</t>
  </si>
  <si>
    <t>Off</t>
  </si>
  <si>
    <t>Volume</t>
  </si>
  <si>
    <t>Average of 20 measurements from hugh_from Andy Leeson</t>
  </si>
  <si>
    <t>GB 30/40 average ALL</t>
  </si>
  <si>
    <t>GB 30/40 RESULTS</t>
  </si>
  <si>
    <t>GB 40/60 RESULTS</t>
  </si>
  <si>
    <t>HO22 RESULTS</t>
  </si>
  <si>
    <t>HO16 RESULTS</t>
  </si>
  <si>
    <t>22b Averaged Result</t>
  </si>
  <si>
    <t>prese</t>
  </si>
  <si>
    <t>1.53/0</t>
  </si>
  <si>
    <t>Hydro 2000SM (A)</t>
  </si>
  <si>
    <t>Single narrow mode (spherical)</t>
  </si>
  <si>
    <t>Average of 10 measurements from Donna McKendrick</t>
  </si>
  <si>
    <t>16 Averaged Result</t>
  </si>
  <si>
    <t>Glass beads (typical)</t>
  </si>
  <si>
    <t>General purpose (spherical)</t>
  </si>
  <si>
    <t>f_v</t>
  </si>
  <si>
    <t>f_d</t>
  </si>
  <si>
    <t>d</t>
  </si>
  <si>
    <t>m_k_v</t>
  </si>
  <si>
    <t>m_k_d</t>
  </si>
  <si>
    <t>d^2</t>
  </si>
  <si>
    <t>d^3</t>
  </si>
  <si>
    <t>d^4</t>
  </si>
  <si>
    <t>d^5</t>
  </si>
  <si>
    <t>omega_1</t>
  </si>
  <si>
    <t>omega_2</t>
  </si>
  <si>
    <t>omega_3</t>
  </si>
  <si>
    <t>d_1</t>
  </si>
  <si>
    <t>d_2</t>
  </si>
  <si>
    <t>d_3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</si>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</sst>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2" fontId="18" fillId="0" borderId="0" xfId="0" applyNumberFormat="1" applyFont="1"/>
    <xf numFmtId="0" fontId="19" fillId="0" borderId="10" xfId="0" applyFont="1" applyBorder="1"/>
    <xf numFmtId="22" fontId="19" fillId="0" borderId="10" xfId="0" applyNumberFormat="1" applyFont="1" applyBorder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4615048119009"/>
          <c:y val="5.0925925925925923E-2"/>
          <c:w val="0.82391229221347406"/>
          <c:h val="0.77651283172936658"/>
        </c:manualLayout>
      </c:layout>
      <c:scatterChart>
        <c:scatterStyle val="lineMarker"/>
        <c:varyColors val="0"/>
        <c:ser>
          <c:idx val="1"/>
          <c:order val="0"/>
          <c:tx>
            <c:v>Guyblast 40/60</c:v>
          </c:tx>
          <c:spPr>
            <a:ln w="9525">
              <a:solidFill>
                <a:sysClr val="windowText" lastClr="000000"/>
              </a:solidFill>
              <a:prstDash val="lgDash"/>
            </a:ln>
          </c:spPr>
          <c:marker>
            <c:symbol val="diamond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All!$AE$26:$DZ$26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All!$AE$27:$DZ$27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1.1622E-2</c:v>
                </c:pt>
                <c:pt idx="39">
                  <c:v>4.1606999999999998E-2</c:v>
                </c:pt>
                <c:pt idx="40">
                  <c:v>6.1265E-2</c:v>
                </c:pt>
                <c:pt idx="41">
                  <c:v>7.8718999999999997E-2</c:v>
                </c:pt>
                <c:pt idx="42">
                  <c:v>9.5249E-2</c:v>
                </c:pt>
                <c:pt idx="43">
                  <c:v>0.10982500000000001</c:v>
                </c:pt>
                <c:pt idx="44">
                  <c:v>0.12579499999999999</c:v>
                </c:pt>
                <c:pt idx="45">
                  <c:v>0.14375199999999999</c:v>
                </c:pt>
                <c:pt idx="46">
                  <c:v>0.16356999999999999</c:v>
                </c:pt>
                <c:pt idx="47">
                  <c:v>0.18398600000000001</c:v>
                </c:pt>
                <c:pt idx="48">
                  <c:v>0.203709</c:v>
                </c:pt>
                <c:pt idx="49">
                  <c:v>0.219662</c:v>
                </c:pt>
                <c:pt idx="50">
                  <c:v>0.22905200000000001</c:v>
                </c:pt>
                <c:pt idx="51">
                  <c:v>0.22828499999999999</c:v>
                </c:pt>
                <c:pt idx="52">
                  <c:v>0.214699</c:v>
                </c:pt>
                <c:pt idx="53">
                  <c:v>0.188279</c:v>
                </c:pt>
                <c:pt idx="54">
                  <c:v>0.14952499999999999</c:v>
                </c:pt>
                <c:pt idx="55">
                  <c:v>0.109847</c:v>
                </c:pt>
                <c:pt idx="56">
                  <c:v>6.0347999999999999E-2</c:v>
                </c:pt>
                <c:pt idx="57">
                  <c:v>2.189E-2</c:v>
                </c:pt>
                <c:pt idx="58">
                  <c:v>2.2282E-2</c:v>
                </c:pt>
                <c:pt idx="59">
                  <c:v>3.7276999999999998E-2</c:v>
                </c:pt>
                <c:pt idx="60">
                  <c:v>6.0428999999999997E-2</c:v>
                </c:pt>
                <c:pt idx="61">
                  <c:v>8.7608000000000005E-2</c:v>
                </c:pt>
                <c:pt idx="62">
                  <c:v>0.108596</c:v>
                </c:pt>
                <c:pt idx="63">
                  <c:v>0.110986</c:v>
                </c:pt>
                <c:pt idx="64">
                  <c:v>8.9183999999999999E-2</c:v>
                </c:pt>
                <c:pt idx="65">
                  <c:v>1.9803000000000001E-2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5.4283999999999999E-2</c:v>
                </c:pt>
                <c:pt idx="71">
                  <c:v>0.833449</c:v>
                </c:pt>
                <c:pt idx="72">
                  <c:v>2.3265889999999998</c:v>
                </c:pt>
                <c:pt idx="73">
                  <c:v>4.6450379999999996</c:v>
                </c:pt>
                <c:pt idx="74">
                  <c:v>7.519692</c:v>
                </c:pt>
                <c:pt idx="75">
                  <c:v>10.523236000000001</c:v>
                </c:pt>
                <c:pt idx="76">
                  <c:v>12.936904999999999</c:v>
                </c:pt>
                <c:pt idx="77">
                  <c:v>14.160764</c:v>
                </c:pt>
                <c:pt idx="78">
                  <c:v>13.80569</c:v>
                </c:pt>
                <c:pt idx="79">
                  <c:v>11.929444999999999</c:v>
                </c:pt>
                <c:pt idx="80">
                  <c:v>8.9942589999999996</c:v>
                </c:pt>
                <c:pt idx="81">
                  <c:v>5.759525</c:v>
                </c:pt>
                <c:pt idx="82">
                  <c:v>2.8046509999999998</c:v>
                </c:pt>
                <c:pt idx="83">
                  <c:v>0.52962600000000004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0"/>
          <c:order val="1"/>
          <c:tx>
            <c:v>Guyblast 30/40</c:v>
          </c:tx>
          <c:spPr>
            <a:ln w="9525">
              <a:solidFill>
                <a:sysClr val="windowText" lastClr="000000"/>
              </a:solidFill>
            </a:ln>
          </c:spPr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xVal>
            <c:numRef>
              <c:f>All!$AE$37:$DZ$37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All!$AE$38:$EA$38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0.110684</c:v>
                </c:pt>
                <c:pt idx="75">
                  <c:v>1.0563549999999999</c:v>
                </c:pt>
                <c:pt idx="76">
                  <c:v>3.6546729999999998</c:v>
                </c:pt>
                <c:pt idx="77">
                  <c:v>8.1662820000000007</c:v>
                </c:pt>
                <c:pt idx="78">
                  <c:v>13.492893</c:v>
                </c:pt>
                <c:pt idx="79">
                  <c:v>17.561319999999998</c:v>
                </c:pt>
                <c:pt idx="80">
                  <c:v>18.434031999999998</c:v>
                </c:pt>
                <c:pt idx="81">
                  <c:v>15.786065000000001</c:v>
                </c:pt>
                <c:pt idx="82">
                  <c:v>11.051513999999999</c:v>
                </c:pt>
                <c:pt idx="83">
                  <c:v>6.344468</c:v>
                </c:pt>
                <c:pt idx="84">
                  <c:v>3.054888</c:v>
                </c:pt>
                <c:pt idx="85">
                  <c:v>1.1313709999999999</c:v>
                </c:pt>
                <c:pt idx="86">
                  <c:v>0.14607300000000001</c:v>
                </c:pt>
                <c:pt idx="87">
                  <c:v>9.3810000000000004E-3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409584"/>
        <c:axId val="373410368"/>
      </c:scatterChart>
      <c:valAx>
        <c:axId val="373409584"/>
        <c:scaling>
          <c:logBase val="10"/>
          <c:orientation val="minMax"/>
          <c:max val="50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Diameter (</a:t>
                </a:r>
                <a:r>
                  <a:rPr lang="el-GR">
                    <a:latin typeface="Cambria"/>
                  </a:rPr>
                  <a:t>μ</a:t>
                </a:r>
                <a:r>
                  <a:rPr lang="en-GB"/>
                  <a:t>m)</a:t>
                </a:r>
              </a:p>
            </c:rich>
          </c:tx>
          <c:layout>
            <c:manualLayout>
              <c:xMode val="edge"/>
              <c:yMode val="edge"/>
              <c:x val="0.4461132983377078"/>
              <c:y val="0.9133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73410368"/>
        <c:crosses val="autoZero"/>
        <c:crossBetween val="midCat"/>
      </c:valAx>
      <c:valAx>
        <c:axId val="3734103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Volume (%)</a:t>
                </a:r>
              </a:p>
            </c:rich>
          </c:tx>
          <c:layout>
            <c:manualLayout>
              <c:xMode val="edge"/>
              <c:yMode val="edge"/>
              <c:x val="1.1111111111111124E-2"/>
              <c:y val="0.306045494313210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734095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565266841644852"/>
          <c:y val="9.9061679790026363E-2"/>
          <c:w val="0.28934733158355208"/>
          <c:h val="0.16298775153105871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+mj-lt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4615048119015"/>
          <c:y val="5.0925925925925923E-2"/>
          <c:w val="0.82391229221347451"/>
          <c:h val="0.77651283172936658"/>
        </c:manualLayout>
      </c:layout>
      <c:scatterChart>
        <c:scatterStyle val="lineMarker"/>
        <c:varyColors val="0"/>
        <c:ser>
          <c:idx val="1"/>
          <c:order val="0"/>
          <c:tx>
            <c:v>Honite 22</c:v>
          </c:tx>
          <c:spPr>
            <a:ln w="9525">
              <a:solidFill>
                <a:sysClr val="windowText" lastClr="000000"/>
              </a:solidFill>
              <a:prstDash val="lgDash"/>
            </a:ln>
          </c:spPr>
          <c:marker>
            <c:symbol val="diamond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All!$AE$4:$DZ$4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All!$AE$5:$DZ$5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7.6350000000000003E-3</c:v>
                </c:pt>
                <c:pt idx="49">
                  <c:v>0.13500499999999999</c:v>
                </c:pt>
                <c:pt idx="50">
                  <c:v>0.310442</c:v>
                </c:pt>
                <c:pt idx="51">
                  <c:v>0.47543400000000002</c:v>
                </c:pt>
                <c:pt idx="52">
                  <c:v>0.55851499999999998</c:v>
                </c:pt>
                <c:pt idx="53">
                  <c:v>0.61715699999999996</c:v>
                </c:pt>
                <c:pt idx="54">
                  <c:v>0.91063499999999997</c:v>
                </c:pt>
                <c:pt idx="55">
                  <c:v>1.9394769999999999</c:v>
                </c:pt>
                <c:pt idx="56">
                  <c:v>4.2894600000000001</c:v>
                </c:pt>
                <c:pt idx="57">
                  <c:v>8.1589150000000004</c:v>
                </c:pt>
                <c:pt idx="58">
                  <c:v>12.980964</c:v>
                </c:pt>
                <c:pt idx="59">
                  <c:v>17.173874000000001</c:v>
                </c:pt>
                <c:pt idx="60">
                  <c:v>18.739871999999998</c:v>
                </c:pt>
                <c:pt idx="61">
                  <c:v>16.548617</c:v>
                </c:pt>
                <c:pt idx="62">
                  <c:v>11.479466</c:v>
                </c:pt>
                <c:pt idx="63">
                  <c:v>5.0720489999999998</c:v>
                </c:pt>
                <c:pt idx="64">
                  <c:v>0.60248100000000004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0"/>
          <c:order val="1"/>
          <c:tx>
            <c:v>Honite 16</c:v>
          </c:tx>
          <c:spPr>
            <a:ln w="9525">
              <a:solidFill>
                <a:sysClr val="windowText" lastClr="000000"/>
              </a:solidFill>
            </a:ln>
          </c:spPr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xVal>
            <c:numRef>
              <c:f>All!$AE$15:$DZ$15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All!$AE$16:$EA$16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1.2362E-2</c:v>
                </c:pt>
                <c:pt idx="59">
                  <c:v>0.42420999999999998</c:v>
                </c:pt>
                <c:pt idx="60">
                  <c:v>2.1588189999999998</c:v>
                </c:pt>
                <c:pt idx="61">
                  <c:v>6.105918</c:v>
                </c:pt>
                <c:pt idx="62">
                  <c:v>12.005703</c:v>
                </c:pt>
                <c:pt idx="63">
                  <c:v>17.790158999999999</c:v>
                </c:pt>
                <c:pt idx="64">
                  <c:v>20.449133</c:v>
                </c:pt>
                <c:pt idx="65">
                  <c:v>18.41713</c:v>
                </c:pt>
                <c:pt idx="66">
                  <c:v>12.907406</c:v>
                </c:pt>
                <c:pt idx="67">
                  <c:v>6.7539660000000001</c:v>
                </c:pt>
                <c:pt idx="68">
                  <c:v>2.4786600000000001</c:v>
                </c:pt>
                <c:pt idx="69">
                  <c:v>0.46568999999999999</c:v>
                </c:pt>
                <c:pt idx="70">
                  <c:v>3.0842999999999999E-2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49904"/>
        <c:axId val="490949512"/>
      </c:scatterChart>
      <c:valAx>
        <c:axId val="490949904"/>
        <c:scaling>
          <c:logBase val="10"/>
          <c:orientation val="minMax"/>
          <c:max val="50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Diameter (</a:t>
                </a:r>
                <a:r>
                  <a:rPr lang="el-GR">
                    <a:latin typeface="Cambria"/>
                  </a:rPr>
                  <a:t>μ</a:t>
                </a:r>
                <a:r>
                  <a:rPr lang="en-GB"/>
                  <a:t>m)</a:t>
                </a:r>
              </a:p>
            </c:rich>
          </c:tx>
          <c:layout>
            <c:manualLayout>
              <c:xMode val="edge"/>
              <c:yMode val="edge"/>
              <c:x val="0.4461132983377078"/>
              <c:y val="0.9133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0949512"/>
        <c:crosses val="autoZero"/>
        <c:crossBetween val="midCat"/>
      </c:valAx>
      <c:valAx>
        <c:axId val="4909495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Volume (%)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306045494313210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0949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70762599629166"/>
          <c:y val="9.9061679790026405E-2"/>
          <c:w val="0.22329225360591393"/>
          <c:h val="0.16298775153105871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+mj-lt"/>
        </a:defRPr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4615048119021"/>
          <c:y val="5.0925925925925923E-2"/>
          <c:w val="0.82391229221347484"/>
          <c:h val="0.77651283172936658"/>
        </c:manualLayout>
      </c:layout>
      <c:scatterChart>
        <c:scatterStyle val="lineMarker"/>
        <c:varyColors val="0"/>
        <c:ser>
          <c:idx val="1"/>
          <c:order val="0"/>
          <c:tx>
            <c:v>Honite 22</c:v>
          </c:tx>
          <c:spPr>
            <a:ln w="9525">
              <a:solidFill>
                <a:sysClr val="windowText" lastClr="000000"/>
              </a:solidFill>
              <a:prstDash val="lgDash"/>
            </a:ln>
          </c:spPr>
          <c:marker>
            <c:symbol val="diamond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All!$AE$4:$DZ$4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All!$AE$6:$DZ$6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7.6350000000000003E-3</c:v>
                </c:pt>
                <c:pt idx="49">
                  <c:v>0.14263999999999999</c:v>
                </c:pt>
                <c:pt idx="50">
                  <c:v>0.45308199999999998</c:v>
                </c:pt>
                <c:pt idx="51">
                  <c:v>0.92851600000000001</c:v>
                </c:pt>
                <c:pt idx="52">
                  <c:v>1.487031</c:v>
                </c:pt>
                <c:pt idx="53">
                  <c:v>2.1041879999999997</c:v>
                </c:pt>
                <c:pt idx="54">
                  <c:v>3.0148229999999998</c:v>
                </c:pt>
                <c:pt idx="55">
                  <c:v>4.9542999999999999</c:v>
                </c:pt>
                <c:pt idx="56">
                  <c:v>9.24376</c:v>
                </c:pt>
                <c:pt idx="57">
                  <c:v>17.402675000000002</c:v>
                </c:pt>
                <c:pt idx="58">
                  <c:v>30.383639000000002</c:v>
                </c:pt>
                <c:pt idx="59">
                  <c:v>47.557513</c:v>
                </c:pt>
                <c:pt idx="60">
                  <c:v>66.297384999999991</c:v>
                </c:pt>
                <c:pt idx="61">
                  <c:v>82.846001999999999</c:v>
                </c:pt>
                <c:pt idx="62">
                  <c:v>94.325468000000001</c:v>
                </c:pt>
                <c:pt idx="63">
                  <c:v>99.397516999999993</c:v>
                </c:pt>
                <c:pt idx="64">
                  <c:v>99.999997999999991</c:v>
                </c:pt>
                <c:pt idx="65">
                  <c:v>99.999997999999991</c:v>
                </c:pt>
                <c:pt idx="66">
                  <c:v>99.999997999999991</c:v>
                </c:pt>
                <c:pt idx="67">
                  <c:v>99.999997999999991</c:v>
                </c:pt>
                <c:pt idx="68">
                  <c:v>99.999997999999991</c:v>
                </c:pt>
                <c:pt idx="69">
                  <c:v>99.999997999999991</c:v>
                </c:pt>
                <c:pt idx="70">
                  <c:v>99.999997999999991</c:v>
                </c:pt>
                <c:pt idx="71">
                  <c:v>99.999997999999991</c:v>
                </c:pt>
                <c:pt idx="72">
                  <c:v>99.999997999999991</c:v>
                </c:pt>
                <c:pt idx="73">
                  <c:v>99.999997999999991</c:v>
                </c:pt>
                <c:pt idx="74">
                  <c:v>99.999997999999991</c:v>
                </c:pt>
                <c:pt idx="75">
                  <c:v>99.999997999999991</c:v>
                </c:pt>
                <c:pt idx="76">
                  <c:v>99.999997999999991</c:v>
                </c:pt>
                <c:pt idx="77">
                  <c:v>99.999997999999991</c:v>
                </c:pt>
                <c:pt idx="78">
                  <c:v>99.999997999999991</c:v>
                </c:pt>
                <c:pt idx="79">
                  <c:v>99.999997999999991</c:v>
                </c:pt>
                <c:pt idx="80">
                  <c:v>99.999997999999991</c:v>
                </c:pt>
                <c:pt idx="81">
                  <c:v>99.999997999999991</c:v>
                </c:pt>
                <c:pt idx="82">
                  <c:v>99.999997999999991</c:v>
                </c:pt>
                <c:pt idx="83">
                  <c:v>99.999997999999991</c:v>
                </c:pt>
                <c:pt idx="84">
                  <c:v>99.999997999999991</c:v>
                </c:pt>
                <c:pt idx="85">
                  <c:v>99.999997999999991</c:v>
                </c:pt>
                <c:pt idx="86">
                  <c:v>99.999997999999991</c:v>
                </c:pt>
                <c:pt idx="87">
                  <c:v>99.999997999999991</c:v>
                </c:pt>
                <c:pt idx="88">
                  <c:v>99.999997999999991</c:v>
                </c:pt>
                <c:pt idx="89">
                  <c:v>99.999997999999991</c:v>
                </c:pt>
                <c:pt idx="90">
                  <c:v>99.999997999999991</c:v>
                </c:pt>
                <c:pt idx="91">
                  <c:v>99.999997999999991</c:v>
                </c:pt>
                <c:pt idx="92">
                  <c:v>99.999997999999991</c:v>
                </c:pt>
                <c:pt idx="93">
                  <c:v>99.999997999999991</c:v>
                </c:pt>
                <c:pt idx="94">
                  <c:v>99.999997999999991</c:v>
                </c:pt>
                <c:pt idx="95">
                  <c:v>99.999997999999991</c:v>
                </c:pt>
                <c:pt idx="96">
                  <c:v>99.999997999999991</c:v>
                </c:pt>
                <c:pt idx="97">
                  <c:v>99.999997999999991</c:v>
                </c:pt>
                <c:pt idx="98">
                  <c:v>99.999997999999991</c:v>
                </c:pt>
                <c:pt idx="99">
                  <c:v>99.999997999999991</c:v>
                </c:pt>
              </c:numCache>
            </c:numRef>
          </c:yVal>
          <c:smooth val="0"/>
        </c:ser>
        <c:ser>
          <c:idx val="0"/>
          <c:order val="1"/>
          <c:tx>
            <c:v>Honite 16</c:v>
          </c:tx>
          <c:spPr>
            <a:ln w="9525">
              <a:solidFill>
                <a:sysClr val="windowText" lastClr="000000"/>
              </a:solidFill>
            </a:ln>
          </c:spPr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xVal>
            <c:numRef>
              <c:f>All!$AE$15:$DZ$15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All!$AE$17:$EA$17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1.2362E-2</c:v>
                </c:pt>
                <c:pt idx="59">
                  <c:v>0.43657199999999996</c:v>
                </c:pt>
                <c:pt idx="60">
                  <c:v>2.5953909999999998</c:v>
                </c:pt>
                <c:pt idx="61">
                  <c:v>8.7013090000000002</c:v>
                </c:pt>
                <c:pt idx="62">
                  <c:v>20.707011999999999</c:v>
                </c:pt>
                <c:pt idx="63">
                  <c:v>38.497170999999994</c:v>
                </c:pt>
                <c:pt idx="64">
                  <c:v>58.946303999999998</c:v>
                </c:pt>
                <c:pt idx="65">
                  <c:v>77.363433999999998</c:v>
                </c:pt>
                <c:pt idx="66">
                  <c:v>90.270839999999993</c:v>
                </c:pt>
                <c:pt idx="67">
                  <c:v>97.024805999999998</c:v>
                </c:pt>
                <c:pt idx="68">
                  <c:v>99.503466000000003</c:v>
                </c:pt>
                <c:pt idx="69">
                  <c:v>99.969155999999998</c:v>
                </c:pt>
                <c:pt idx="70">
                  <c:v>99.999999000000003</c:v>
                </c:pt>
                <c:pt idx="71">
                  <c:v>99.999999000000003</c:v>
                </c:pt>
                <c:pt idx="72">
                  <c:v>99.999999000000003</c:v>
                </c:pt>
                <c:pt idx="73">
                  <c:v>99.999999000000003</c:v>
                </c:pt>
                <c:pt idx="74">
                  <c:v>99.999999000000003</c:v>
                </c:pt>
                <c:pt idx="75">
                  <c:v>99.999999000000003</c:v>
                </c:pt>
                <c:pt idx="76">
                  <c:v>99.999999000000003</c:v>
                </c:pt>
                <c:pt idx="77">
                  <c:v>99.999999000000003</c:v>
                </c:pt>
                <c:pt idx="78">
                  <c:v>99.999999000000003</c:v>
                </c:pt>
                <c:pt idx="79">
                  <c:v>99.999999000000003</c:v>
                </c:pt>
                <c:pt idx="80">
                  <c:v>99.999999000000003</c:v>
                </c:pt>
                <c:pt idx="81">
                  <c:v>99.999999000000003</c:v>
                </c:pt>
                <c:pt idx="82">
                  <c:v>99.999999000000003</c:v>
                </c:pt>
                <c:pt idx="83">
                  <c:v>99.999999000000003</c:v>
                </c:pt>
                <c:pt idx="84">
                  <c:v>99.999999000000003</c:v>
                </c:pt>
                <c:pt idx="85">
                  <c:v>99.999999000000003</c:v>
                </c:pt>
                <c:pt idx="86">
                  <c:v>99.999999000000003</c:v>
                </c:pt>
                <c:pt idx="87">
                  <c:v>99.999999000000003</c:v>
                </c:pt>
                <c:pt idx="88">
                  <c:v>99.999999000000003</c:v>
                </c:pt>
                <c:pt idx="89">
                  <c:v>99.999999000000003</c:v>
                </c:pt>
                <c:pt idx="90">
                  <c:v>99.999999000000003</c:v>
                </c:pt>
                <c:pt idx="91">
                  <c:v>99.999999000000003</c:v>
                </c:pt>
                <c:pt idx="92">
                  <c:v>99.999999000000003</c:v>
                </c:pt>
                <c:pt idx="93">
                  <c:v>99.999999000000003</c:v>
                </c:pt>
                <c:pt idx="94">
                  <c:v>99.999999000000003</c:v>
                </c:pt>
                <c:pt idx="95">
                  <c:v>99.999999000000003</c:v>
                </c:pt>
                <c:pt idx="96">
                  <c:v>99.999999000000003</c:v>
                </c:pt>
                <c:pt idx="97">
                  <c:v>99.999999000000003</c:v>
                </c:pt>
                <c:pt idx="98">
                  <c:v>99.999999000000003</c:v>
                </c:pt>
                <c:pt idx="99">
                  <c:v>99.999999000000003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35360"/>
        <c:axId val="491235752"/>
      </c:scatterChart>
      <c:valAx>
        <c:axId val="491235360"/>
        <c:scaling>
          <c:logBase val="10"/>
          <c:orientation val="minMax"/>
          <c:max val="50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Diameter (</a:t>
                </a:r>
                <a:r>
                  <a:rPr lang="el-GR">
                    <a:latin typeface="Cambria"/>
                  </a:rPr>
                  <a:t>μ</a:t>
                </a:r>
                <a:r>
                  <a:rPr lang="en-GB"/>
                  <a:t>m)</a:t>
                </a:r>
              </a:p>
            </c:rich>
          </c:tx>
          <c:layout>
            <c:manualLayout>
              <c:xMode val="edge"/>
              <c:yMode val="edge"/>
              <c:x val="0.4461132983377078"/>
              <c:y val="0.9133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1235752"/>
        <c:crosses val="autoZero"/>
        <c:crossBetween val="midCat"/>
      </c:valAx>
      <c:valAx>
        <c:axId val="4912357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Volume (%)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306045494313210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1235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70762599629166"/>
          <c:y val="0.44655944919066431"/>
          <c:w val="0.22329225360591393"/>
          <c:h val="0.16298775153105871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+mj-lt"/>
        </a:defRPr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4615048119015"/>
          <c:y val="5.0925925925925923E-2"/>
          <c:w val="0.82391229221347451"/>
          <c:h val="0.77651283172936658"/>
        </c:manualLayout>
      </c:layout>
      <c:scatterChart>
        <c:scatterStyle val="lineMarker"/>
        <c:varyColors val="0"/>
        <c:ser>
          <c:idx val="1"/>
          <c:order val="0"/>
          <c:tx>
            <c:v>Guyblast 40/60</c:v>
          </c:tx>
          <c:spPr>
            <a:ln w="9525">
              <a:solidFill>
                <a:sysClr val="windowText" lastClr="000000"/>
              </a:solidFill>
              <a:prstDash val="lgDash"/>
            </a:ln>
          </c:spPr>
          <c:marker>
            <c:symbol val="diamond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All!$AE$26:$DZ$26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All!$AE$28:$DZ$28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1.1622E-2</c:v>
                </c:pt>
                <c:pt idx="39">
                  <c:v>5.3228999999999999E-2</c:v>
                </c:pt>
                <c:pt idx="40">
                  <c:v>0.114494</c:v>
                </c:pt>
                <c:pt idx="41">
                  <c:v>0.193213</c:v>
                </c:pt>
                <c:pt idx="42">
                  <c:v>0.288462</c:v>
                </c:pt>
                <c:pt idx="43">
                  <c:v>0.398287</c:v>
                </c:pt>
                <c:pt idx="44">
                  <c:v>0.52408199999999994</c:v>
                </c:pt>
                <c:pt idx="45">
                  <c:v>0.66783399999999993</c:v>
                </c:pt>
                <c:pt idx="46">
                  <c:v>0.83140399999999992</c:v>
                </c:pt>
                <c:pt idx="47">
                  <c:v>1.01539</c:v>
                </c:pt>
                <c:pt idx="48">
                  <c:v>1.2190989999999999</c:v>
                </c:pt>
                <c:pt idx="49">
                  <c:v>1.438761</c:v>
                </c:pt>
                <c:pt idx="50">
                  <c:v>1.667813</c:v>
                </c:pt>
                <c:pt idx="51">
                  <c:v>1.8960980000000001</c:v>
                </c:pt>
                <c:pt idx="52">
                  <c:v>2.1107970000000003</c:v>
                </c:pt>
                <c:pt idx="53">
                  <c:v>2.2990760000000003</c:v>
                </c:pt>
                <c:pt idx="54">
                  <c:v>2.4486010000000005</c:v>
                </c:pt>
                <c:pt idx="55">
                  <c:v>2.5584480000000003</c:v>
                </c:pt>
                <c:pt idx="56">
                  <c:v>2.6187960000000001</c:v>
                </c:pt>
                <c:pt idx="57">
                  <c:v>2.6406860000000001</c:v>
                </c:pt>
                <c:pt idx="58">
                  <c:v>2.6629680000000002</c:v>
                </c:pt>
                <c:pt idx="59">
                  <c:v>2.7002450000000002</c:v>
                </c:pt>
                <c:pt idx="60">
                  <c:v>2.7606740000000003</c:v>
                </c:pt>
                <c:pt idx="61">
                  <c:v>2.8482820000000002</c:v>
                </c:pt>
                <c:pt idx="62">
                  <c:v>2.9568780000000001</c:v>
                </c:pt>
                <c:pt idx="63">
                  <c:v>3.0678640000000001</c:v>
                </c:pt>
                <c:pt idx="64">
                  <c:v>3.1570480000000001</c:v>
                </c:pt>
                <c:pt idx="65">
                  <c:v>3.1768510000000001</c:v>
                </c:pt>
                <c:pt idx="66">
                  <c:v>3.1768510000000001</c:v>
                </c:pt>
                <c:pt idx="67">
                  <c:v>3.1768510000000001</c:v>
                </c:pt>
                <c:pt idx="68">
                  <c:v>3.1768510000000001</c:v>
                </c:pt>
                <c:pt idx="69">
                  <c:v>3.1768510000000001</c:v>
                </c:pt>
                <c:pt idx="70">
                  <c:v>3.2311350000000001</c:v>
                </c:pt>
                <c:pt idx="71">
                  <c:v>4.064584</c:v>
                </c:pt>
                <c:pt idx="72">
                  <c:v>6.3911730000000002</c:v>
                </c:pt>
                <c:pt idx="73">
                  <c:v>11.036211</c:v>
                </c:pt>
                <c:pt idx="74">
                  <c:v>18.555903000000001</c:v>
                </c:pt>
                <c:pt idx="75">
                  <c:v>29.079139000000001</c:v>
                </c:pt>
                <c:pt idx="76">
                  <c:v>42.016044000000001</c:v>
                </c:pt>
                <c:pt idx="77">
                  <c:v>56.176808000000001</c:v>
                </c:pt>
                <c:pt idx="78">
                  <c:v>69.982498000000007</c:v>
                </c:pt>
                <c:pt idx="79">
                  <c:v>81.911943000000008</c:v>
                </c:pt>
                <c:pt idx="80">
                  <c:v>90.906202000000008</c:v>
                </c:pt>
                <c:pt idx="81">
                  <c:v>96.665727000000004</c:v>
                </c:pt>
                <c:pt idx="82">
                  <c:v>99.470378000000011</c:v>
                </c:pt>
                <c:pt idx="83">
                  <c:v>100.000004</c:v>
                </c:pt>
                <c:pt idx="84">
                  <c:v>100.000004</c:v>
                </c:pt>
                <c:pt idx="85">
                  <c:v>100.000004</c:v>
                </c:pt>
                <c:pt idx="86">
                  <c:v>100.000004</c:v>
                </c:pt>
                <c:pt idx="87">
                  <c:v>100.000004</c:v>
                </c:pt>
                <c:pt idx="88">
                  <c:v>100.000004</c:v>
                </c:pt>
                <c:pt idx="89">
                  <c:v>100.000004</c:v>
                </c:pt>
                <c:pt idx="90">
                  <c:v>100.000004</c:v>
                </c:pt>
                <c:pt idx="91">
                  <c:v>100.000004</c:v>
                </c:pt>
                <c:pt idx="92">
                  <c:v>100.000004</c:v>
                </c:pt>
                <c:pt idx="93">
                  <c:v>100.000004</c:v>
                </c:pt>
                <c:pt idx="94">
                  <c:v>100.000004</c:v>
                </c:pt>
                <c:pt idx="95">
                  <c:v>100.000004</c:v>
                </c:pt>
                <c:pt idx="96">
                  <c:v>100.000004</c:v>
                </c:pt>
                <c:pt idx="97">
                  <c:v>100.000004</c:v>
                </c:pt>
                <c:pt idx="98">
                  <c:v>100.000004</c:v>
                </c:pt>
                <c:pt idx="99">
                  <c:v>100.000004</c:v>
                </c:pt>
              </c:numCache>
            </c:numRef>
          </c:yVal>
          <c:smooth val="0"/>
        </c:ser>
        <c:ser>
          <c:idx val="0"/>
          <c:order val="1"/>
          <c:tx>
            <c:v>Guyblast 30/40</c:v>
          </c:tx>
          <c:spPr>
            <a:ln w="9525">
              <a:solidFill>
                <a:sysClr val="windowText" lastClr="000000"/>
              </a:solidFill>
            </a:ln>
          </c:spPr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xVal>
            <c:numRef>
              <c:f>All!$AE$37:$DZ$37</c:f>
              <c:numCache>
                <c:formatCode>General</c:formatCode>
                <c:ptCount val="100"/>
                <c:pt idx="0">
                  <c:v>1.1481999999999999E-2</c:v>
                </c:pt>
                <c:pt idx="1">
                  <c:v>1.3183E-2</c:v>
                </c:pt>
                <c:pt idx="2">
                  <c:v>1.5136E-2</c:v>
                </c:pt>
                <c:pt idx="3">
                  <c:v>1.7378000000000001E-2</c:v>
                </c:pt>
                <c:pt idx="4">
                  <c:v>1.9952999999999999E-2</c:v>
                </c:pt>
                <c:pt idx="5">
                  <c:v>2.2908999999999999E-2</c:v>
                </c:pt>
                <c:pt idx="6">
                  <c:v>2.6303E-2</c:v>
                </c:pt>
                <c:pt idx="7">
                  <c:v>3.0200000000000001E-2</c:v>
                </c:pt>
                <c:pt idx="8">
                  <c:v>3.4674000000000003E-2</c:v>
                </c:pt>
                <c:pt idx="9">
                  <c:v>3.9810999999999999E-2</c:v>
                </c:pt>
                <c:pt idx="10">
                  <c:v>4.5709E-2</c:v>
                </c:pt>
                <c:pt idx="11">
                  <c:v>5.2481E-2</c:v>
                </c:pt>
                <c:pt idx="12">
                  <c:v>6.0255999999999997E-2</c:v>
                </c:pt>
                <c:pt idx="13">
                  <c:v>6.9182999999999995E-2</c:v>
                </c:pt>
                <c:pt idx="14">
                  <c:v>7.9433000000000004E-2</c:v>
                </c:pt>
                <c:pt idx="15">
                  <c:v>9.1201000000000004E-2</c:v>
                </c:pt>
                <c:pt idx="16">
                  <c:v>0.104713</c:v>
                </c:pt>
                <c:pt idx="17">
                  <c:v>0.120226</c:v>
                </c:pt>
                <c:pt idx="18">
                  <c:v>0.13803799999999999</c:v>
                </c:pt>
                <c:pt idx="19">
                  <c:v>0.15848899999999999</c:v>
                </c:pt>
                <c:pt idx="20">
                  <c:v>0.18196999999999999</c:v>
                </c:pt>
                <c:pt idx="21">
                  <c:v>0.20893</c:v>
                </c:pt>
                <c:pt idx="22">
                  <c:v>0.23988300000000001</c:v>
                </c:pt>
                <c:pt idx="23">
                  <c:v>0.27542299999999997</c:v>
                </c:pt>
                <c:pt idx="24">
                  <c:v>0.31622800000000001</c:v>
                </c:pt>
                <c:pt idx="25">
                  <c:v>0.36307800000000001</c:v>
                </c:pt>
                <c:pt idx="26">
                  <c:v>0.41686899999999999</c:v>
                </c:pt>
                <c:pt idx="27">
                  <c:v>0.47863</c:v>
                </c:pt>
                <c:pt idx="28">
                  <c:v>0.54954099999999995</c:v>
                </c:pt>
                <c:pt idx="29">
                  <c:v>0.63095699999999999</c:v>
                </c:pt>
                <c:pt idx="30">
                  <c:v>0.72443599999999997</c:v>
                </c:pt>
                <c:pt idx="31">
                  <c:v>0.83176399999999995</c:v>
                </c:pt>
                <c:pt idx="32">
                  <c:v>0.95499299999999998</c:v>
                </c:pt>
                <c:pt idx="33">
                  <c:v>1.0964780000000001</c:v>
                </c:pt>
                <c:pt idx="34">
                  <c:v>1.2589250000000001</c:v>
                </c:pt>
                <c:pt idx="35">
                  <c:v>1.4454400000000001</c:v>
                </c:pt>
                <c:pt idx="36">
                  <c:v>1.6595869999999999</c:v>
                </c:pt>
                <c:pt idx="37">
                  <c:v>1.9054610000000001</c:v>
                </c:pt>
                <c:pt idx="38">
                  <c:v>2.1877620000000002</c:v>
                </c:pt>
                <c:pt idx="39">
                  <c:v>2.5118860000000001</c:v>
                </c:pt>
                <c:pt idx="40">
                  <c:v>2.8840309999999998</c:v>
                </c:pt>
                <c:pt idx="41">
                  <c:v>3.3113109999999999</c:v>
                </c:pt>
                <c:pt idx="42">
                  <c:v>3.8018939999999999</c:v>
                </c:pt>
                <c:pt idx="43">
                  <c:v>4.3651580000000001</c:v>
                </c:pt>
                <c:pt idx="44">
                  <c:v>5.0118720000000003</c:v>
                </c:pt>
                <c:pt idx="45">
                  <c:v>5.7543990000000003</c:v>
                </c:pt>
                <c:pt idx="46">
                  <c:v>6.6069339999999999</c:v>
                </c:pt>
                <c:pt idx="47">
                  <c:v>7.5857760000000001</c:v>
                </c:pt>
                <c:pt idx="48">
                  <c:v>8.7096359999999997</c:v>
                </c:pt>
                <c:pt idx="49">
                  <c:v>10</c:v>
                </c:pt>
                <c:pt idx="50">
                  <c:v>11.481536</c:v>
                </c:pt>
                <c:pt idx="51">
                  <c:v>13.182567000000001</c:v>
                </c:pt>
                <c:pt idx="52">
                  <c:v>15.135612</c:v>
                </c:pt>
                <c:pt idx="53">
                  <c:v>17.378008000000001</c:v>
                </c:pt>
                <c:pt idx="54">
                  <c:v>19.952622999999999</c:v>
                </c:pt>
                <c:pt idx="55">
                  <c:v>22.908677000000001</c:v>
                </c:pt>
                <c:pt idx="56">
                  <c:v>26.302679999999999</c:v>
                </c:pt>
                <c:pt idx="57">
                  <c:v>30.199517</c:v>
                </c:pt>
                <c:pt idx="58">
                  <c:v>34.673684999999999</c:v>
                </c:pt>
                <c:pt idx="59">
                  <c:v>39.810716999999997</c:v>
                </c:pt>
                <c:pt idx="60">
                  <c:v>45.708818999999998</c:v>
                </c:pt>
                <c:pt idx="61">
                  <c:v>52.480746000000003</c:v>
                </c:pt>
                <c:pt idx="62">
                  <c:v>60.255958999999997</c:v>
                </c:pt>
                <c:pt idx="63">
                  <c:v>69.183097000000004</c:v>
                </c:pt>
                <c:pt idx="64">
                  <c:v>79.432822999999999</c:v>
                </c:pt>
                <c:pt idx="65">
                  <c:v>91.201083999999994</c:v>
                </c:pt>
                <c:pt idx="66">
                  <c:v>104.712855</c:v>
                </c:pt>
                <c:pt idx="67">
                  <c:v>120.226443</c:v>
                </c:pt>
                <c:pt idx="68">
                  <c:v>138.03842599999999</c:v>
                </c:pt>
                <c:pt idx="69">
                  <c:v>158.48931899999999</c:v>
                </c:pt>
                <c:pt idx="70">
                  <c:v>181.97008600000001</c:v>
                </c:pt>
                <c:pt idx="71">
                  <c:v>208.92961299999999</c:v>
                </c:pt>
                <c:pt idx="72">
                  <c:v>239.88329200000001</c:v>
                </c:pt>
                <c:pt idx="73">
                  <c:v>275.42286999999999</c:v>
                </c:pt>
                <c:pt idx="74">
                  <c:v>316.22776599999997</c:v>
                </c:pt>
                <c:pt idx="75">
                  <c:v>363.07805500000001</c:v>
                </c:pt>
                <c:pt idx="76">
                  <c:v>416.86938300000003</c:v>
                </c:pt>
                <c:pt idx="77">
                  <c:v>478.63009199999999</c:v>
                </c:pt>
                <c:pt idx="78">
                  <c:v>549.54087400000003</c:v>
                </c:pt>
                <c:pt idx="79">
                  <c:v>630.95734400000003</c:v>
                </c:pt>
                <c:pt idx="80">
                  <c:v>724.43596000000002</c:v>
                </c:pt>
                <c:pt idx="81">
                  <c:v>831.76377100000002</c:v>
                </c:pt>
                <c:pt idx="82">
                  <c:v>954.99258599999996</c:v>
                </c:pt>
                <c:pt idx="83">
                  <c:v>1096.478196</c:v>
                </c:pt>
                <c:pt idx="84">
                  <c:v>1258.9254120000001</c:v>
                </c:pt>
                <c:pt idx="85">
                  <c:v>1445.4397710000001</c:v>
                </c:pt>
                <c:pt idx="86">
                  <c:v>1659.5869070000001</c:v>
                </c:pt>
                <c:pt idx="87">
                  <c:v>1905.460718</c:v>
                </c:pt>
                <c:pt idx="88">
                  <c:v>2187.7616240000002</c:v>
                </c:pt>
                <c:pt idx="89">
                  <c:v>2511.8864319999998</c:v>
                </c:pt>
                <c:pt idx="90">
                  <c:v>2884.0315030000002</c:v>
                </c:pt>
                <c:pt idx="91">
                  <c:v>3311.3112150000002</c:v>
                </c:pt>
                <c:pt idx="92">
                  <c:v>3801.893963</c:v>
                </c:pt>
                <c:pt idx="93">
                  <c:v>4365.1583220000002</c:v>
                </c:pt>
                <c:pt idx="94">
                  <c:v>5011.8723360000004</c:v>
                </c:pt>
                <c:pt idx="95">
                  <c:v>5754.3993730000002</c:v>
                </c:pt>
                <c:pt idx="96">
                  <c:v>6606.9344799999999</c:v>
                </c:pt>
                <c:pt idx="97">
                  <c:v>7585.7757499999998</c:v>
                </c:pt>
                <c:pt idx="98">
                  <c:v>8709.6358999999993</c:v>
                </c:pt>
                <c:pt idx="99">
                  <c:v>10000</c:v>
                </c:pt>
              </c:numCache>
            </c:numRef>
          </c:xVal>
          <c:yVal>
            <c:numRef>
              <c:f>All!$AE$39:$EA$39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0.110684</c:v>
                </c:pt>
                <c:pt idx="75">
                  <c:v>1.1670389999999999</c:v>
                </c:pt>
                <c:pt idx="76">
                  <c:v>4.8217119999999998</c:v>
                </c:pt>
                <c:pt idx="77">
                  <c:v>12.987994</c:v>
                </c:pt>
                <c:pt idx="78">
                  <c:v>26.480887000000003</c:v>
                </c:pt>
                <c:pt idx="79">
                  <c:v>44.042207000000005</c:v>
                </c:pt>
                <c:pt idx="80">
                  <c:v>62.476239000000007</c:v>
                </c:pt>
                <c:pt idx="81">
                  <c:v>78.262304</c:v>
                </c:pt>
                <c:pt idx="82">
                  <c:v>89.313817999999998</c:v>
                </c:pt>
                <c:pt idx="83">
                  <c:v>95.658286000000004</c:v>
                </c:pt>
                <c:pt idx="84">
                  <c:v>98.713174000000009</c:v>
                </c:pt>
                <c:pt idx="85">
                  <c:v>99.844545000000011</c:v>
                </c:pt>
                <c:pt idx="86">
                  <c:v>99.990618000000012</c:v>
                </c:pt>
                <c:pt idx="87">
                  <c:v>99.999999000000017</c:v>
                </c:pt>
                <c:pt idx="88">
                  <c:v>99.999999000000017</c:v>
                </c:pt>
                <c:pt idx="89">
                  <c:v>99.999999000000017</c:v>
                </c:pt>
                <c:pt idx="90">
                  <c:v>99.999999000000017</c:v>
                </c:pt>
                <c:pt idx="91">
                  <c:v>99.999999000000017</c:v>
                </c:pt>
                <c:pt idx="92">
                  <c:v>99.999999000000017</c:v>
                </c:pt>
                <c:pt idx="93">
                  <c:v>99.999999000000017</c:v>
                </c:pt>
                <c:pt idx="94">
                  <c:v>99.999999000000017</c:v>
                </c:pt>
                <c:pt idx="95">
                  <c:v>99.999999000000017</c:v>
                </c:pt>
                <c:pt idx="96">
                  <c:v>99.999999000000017</c:v>
                </c:pt>
                <c:pt idx="97">
                  <c:v>99.999999000000017</c:v>
                </c:pt>
                <c:pt idx="98">
                  <c:v>99.999999000000017</c:v>
                </c:pt>
                <c:pt idx="99">
                  <c:v>99.999999000000017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36536"/>
        <c:axId val="491236928"/>
      </c:scatterChart>
      <c:valAx>
        <c:axId val="491236536"/>
        <c:scaling>
          <c:logBase val="10"/>
          <c:orientation val="minMax"/>
          <c:max val="50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Diameter (</a:t>
                </a:r>
                <a:r>
                  <a:rPr lang="el-GR">
                    <a:latin typeface="Cambria"/>
                  </a:rPr>
                  <a:t>μ</a:t>
                </a:r>
                <a:r>
                  <a:rPr lang="en-GB"/>
                  <a:t>m)</a:t>
                </a:r>
              </a:p>
            </c:rich>
          </c:tx>
          <c:layout>
            <c:manualLayout>
              <c:xMode val="edge"/>
              <c:yMode val="edge"/>
              <c:x val="0.4461132983377078"/>
              <c:y val="0.9133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1236928"/>
        <c:crosses val="autoZero"/>
        <c:crossBetween val="midCat"/>
      </c:valAx>
      <c:valAx>
        <c:axId val="491236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Volume (%)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306045494313210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12365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182995015531302"/>
          <c:y val="0.54476530377045651"/>
          <c:w val="0.23307818632762656"/>
          <c:h val="0.16298775153105871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+mj-lt"/>
        </a:defRPr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01102843795901"/>
          <c:y val="5.0925925925925923E-2"/>
          <c:w val="0.79944751860145924"/>
          <c:h val="0.77651283172936658"/>
        </c:manualLayout>
      </c:layout>
      <c:scatterChart>
        <c:scatterStyle val="lineMarker"/>
        <c:varyColors val="0"/>
        <c:ser>
          <c:idx val="1"/>
          <c:order val="0"/>
          <c:spPr>
            <a:ln w="9525">
              <a:solidFill>
                <a:sysClr val="windowText" lastClr="000000"/>
              </a:solidFill>
              <a:prstDash val="lgDash"/>
            </a:ln>
          </c:spPr>
          <c:marker>
            <c:symbol val="diamond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All!$AE$7:$DZ$7</c:f>
              <c:numCache>
                <c:formatCode>General</c:formatCode>
                <c:ptCount val="100"/>
                <c:pt idx="0">
                  <c:v>1.0741000000000001E-2</c:v>
                </c:pt>
                <c:pt idx="1">
                  <c:v>1.23325E-2</c:v>
                </c:pt>
                <c:pt idx="2">
                  <c:v>1.41595E-2</c:v>
                </c:pt>
                <c:pt idx="3">
                  <c:v>1.6257000000000001E-2</c:v>
                </c:pt>
                <c:pt idx="4">
                  <c:v>1.8665500000000002E-2</c:v>
                </c:pt>
                <c:pt idx="5">
                  <c:v>2.1430999999999999E-2</c:v>
                </c:pt>
                <c:pt idx="6">
                  <c:v>2.4605999999999999E-2</c:v>
                </c:pt>
                <c:pt idx="7">
                  <c:v>2.8251499999999999E-2</c:v>
                </c:pt>
                <c:pt idx="8">
                  <c:v>3.2437000000000001E-2</c:v>
                </c:pt>
                <c:pt idx="9">
                  <c:v>3.7242499999999998E-2</c:v>
                </c:pt>
                <c:pt idx="10">
                  <c:v>4.2759999999999999E-2</c:v>
                </c:pt>
                <c:pt idx="11">
                  <c:v>4.9095E-2</c:v>
                </c:pt>
                <c:pt idx="12">
                  <c:v>5.6368500000000002E-2</c:v>
                </c:pt>
                <c:pt idx="13">
                  <c:v>6.4719499999999999E-2</c:v>
                </c:pt>
                <c:pt idx="14">
                  <c:v>7.4307999999999999E-2</c:v>
                </c:pt>
                <c:pt idx="15">
                  <c:v>8.5317000000000004E-2</c:v>
                </c:pt>
                <c:pt idx="16">
                  <c:v>9.7957000000000002E-2</c:v>
                </c:pt>
                <c:pt idx="17">
                  <c:v>0.1124695</c:v>
                </c:pt>
                <c:pt idx="18">
                  <c:v>0.129132</c:v>
                </c:pt>
                <c:pt idx="19">
                  <c:v>0.14826349999999999</c:v>
                </c:pt>
                <c:pt idx="20">
                  <c:v>0.17022949999999998</c:v>
                </c:pt>
                <c:pt idx="21">
                  <c:v>0.19545000000000001</c:v>
                </c:pt>
                <c:pt idx="22">
                  <c:v>0.22440650000000001</c:v>
                </c:pt>
                <c:pt idx="23">
                  <c:v>0.25765300000000002</c:v>
                </c:pt>
                <c:pt idx="24">
                  <c:v>0.29582549999999996</c:v>
                </c:pt>
                <c:pt idx="25">
                  <c:v>0.33965299999999998</c:v>
                </c:pt>
                <c:pt idx="26">
                  <c:v>0.38997349999999997</c:v>
                </c:pt>
                <c:pt idx="27">
                  <c:v>0.44774950000000002</c:v>
                </c:pt>
                <c:pt idx="28">
                  <c:v>0.51408549999999997</c:v>
                </c:pt>
                <c:pt idx="29">
                  <c:v>0.59024900000000002</c:v>
                </c:pt>
                <c:pt idx="30">
                  <c:v>0.67769649999999992</c:v>
                </c:pt>
                <c:pt idx="31">
                  <c:v>0.77810000000000001</c:v>
                </c:pt>
                <c:pt idx="32">
                  <c:v>0.89337849999999996</c:v>
                </c:pt>
                <c:pt idx="33">
                  <c:v>1.0257355000000001</c:v>
                </c:pt>
                <c:pt idx="34">
                  <c:v>1.1777015</c:v>
                </c:pt>
                <c:pt idx="35">
                  <c:v>1.3521825000000001</c:v>
                </c:pt>
                <c:pt idx="36">
                  <c:v>1.5525134999999999</c:v>
                </c:pt>
                <c:pt idx="37">
                  <c:v>1.782524</c:v>
                </c:pt>
                <c:pt idx="38">
                  <c:v>2.0466115</c:v>
                </c:pt>
                <c:pt idx="39">
                  <c:v>2.3498239999999999</c:v>
                </c:pt>
                <c:pt idx="40">
                  <c:v>2.6979584999999999</c:v>
                </c:pt>
                <c:pt idx="41">
                  <c:v>3.0976710000000001</c:v>
                </c:pt>
                <c:pt idx="42">
                  <c:v>3.5566024999999999</c:v>
                </c:pt>
                <c:pt idx="43">
                  <c:v>4.083526</c:v>
                </c:pt>
                <c:pt idx="44">
                  <c:v>4.6885150000000007</c:v>
                </c:pt>
                <c:pt idx="45">
                  <c:v>5.3831354999999999</c:v>
                </c:pt>
                <c:pt idx="46">
                  <c:v>6.1806665000000001</c:v>
                </c:pt>
                <c:pt idx="47">
                  <c:v>7.096355</c:v>
                </c:pt>
                <c:pt idx="48">
                  <c:v>8.1477059999999994</c:v>
                </c:pt>
                <c:pt idx="49">
                  <c:v>9.3548179999999999</c:v>
                </c:pt>
                <c:pt idx="50">
                  <c:v>10.740767999999999</c:v>
                </c:pt>
                <c:pt idx="51">
                  <c:v>12.3320515</c:v>
                </c:pt>
                <c:pt idx="52">
                  <c:v>14.1590895</c:v>
                </c:pt>
                <c:pt idx="53">
                  <c:v>16.256810000000002</c:v>
                </c:pt>
                <c:pt idx="54">
                  <c:v>18.665315499999998</c:v>
                </c:pt>
                <c:pt idx="55">
                  <c:v>21.43065</c:v>
                </c:pt>
                <c:pt idx="56">
                  <c:v>24.6056785</c:v>
                </c:pt>
                <c:pt idx="57">
                  <c:v>28.251098499999998</c:v>
                </c:pt>
                <c:pt idx="58">
                  <c:v>32.436600999999996</c:v>
                </c:pt>
                <c:pt idx="59">
                  <c:v>37.242200999999994</c:v>
                </c:pt>
                <c:pt idx="60">
                  <c:v>42.759767999999994</c:v>
                </c:pt>
                <c:pt idx="61">
                  <c:v>49.094782500000001</c:v>
                </c:pt>
                <c:pt idx="62">
                  <c:v>56.3683525</c:v>
                </c:pt>
                <c:pt idx="63">
                  <c:v>64.719527999999997</c:v>
                </c:pt>
                <c:pt idx="64">
                  <c:v>74.307960000000008</c:v>
                </c:pt>
                <c:pt idx="65">
                  <c:v>85.316953499999997</c:v>
                </c:pt>
                <c:pt idx="66">
                  <c:v>97.9569695</c:v>
                </c:pt>
                <c:pt idx="67">
                  <c:v>112.469649</c:v>
                </c:pt>
                <c:pt idx="68">
                  <c:v>129.13243449999999</c:v>
                </c:pt>
                <c:pt idx="69">
                  <c:v>148.26387249999999</c:v>
                </c:pt>
                <c:pt idx="70">
                  <c:v>170.2297025</c:v>
                </c:pt>
                <c:pt idx="71">
                  <c:v>195.4498495</c:v>
                </c:pt>
                <c:pt idx="72">
                  <c:v>224.4064525</c:v>
                </c:pt>
                <c:pt idx="73">
                  <c:v>257.65308099999999</c:v>
                </c:pt>
                <c:pt idx="74">
                  <c:v>295.82531799999998</c:v>
                </c:pt>
                <c:pt idx="75">
                  <c:v>339.65291049999996</c:v>
                </c:pt>
                <c:pt idx="76">
                  <c:v>389.97371900000002</c:v>
                </c:pt>
                <c:pt idx="77">
                  <c:v>447.74973750000004</c:v>
                </c:pt>
                <c:pt idx="78">
                  <c:v>514.08548300000007</c:v>
                </c:pt>
                <c:pt idx="79">
                  <c:v>590.24910900000009</c:v>
                </c:pt>
                <c:pt idx="80">
                  <c:v>677.69665200000009</c:v>
                </c:pt>
                <c:pt idx="81">
                  <c:v>778.09986550000008</c:v>
                </c:pt>
                <c:pt idx="82">
                  <c:v>893.37817849999999</c:v>
                </c:pt>
                <c:pt idx="83">
                  <c:v>1025.7353909999999</c:v>
                </c:pt>
                <c:pt idx="84">
                  <c:v>1177.701804</c:v>
                </c:pt>
                <c:pt idx="85">
                  <c:v>1352.1825914999999</c:v>
                </c:pt>
                <c:pt idx="86">
                  <c:v>1552.5133390000001</c:v>
                </c:pt>
                <c:pt idx="87">
                  <c:v>1782.5238125000001</c:v>
                </c:pt>
                <c:pt idx="88">
                  <c:v>2046.611171</c:v>
                </c:pt>
                <c:pt idx="89">
                  <c:v>2349.824028</c:v>
                </c:pt>
                <c:pt idx="90">
                  <c:v>2697.9589674999997</c:v>
                </c:pt>
                <c:pt idx="91">
                  <c:v>3097.6713589999999</c:v>
                </c:pt>
                <c:pt idx="92">
                  <c:v>3556.6025890000001</c:v>
                </c:pt>
                <c:pt idx="93">
                  <c:v>4083.5261424999999</c:v>
                </c:pt>
                <c:pt idx="94">
                  <c:v>4688.5153289999998</c:v>
                </c:pt>
                <c:pt idx="95">
                  <c:v>5383.1358545000003</c:v>
                </c:pt>
                <c:pt idx="96">
                  <c:v>6180.6669265</c:v>
                </c:pt>
                <c:pt idx="97">
                  <c:v>7096.3551150000003</c:v>
                </c:pt>
                <c:pt idx="98">
                  <c:v>8147.7058249999991</c:v>
                </c:pt>
                <c:pt idx="99">
                  <c:v>9354.8179500000006</c:v>
                </c:pt>
              </c:numCache>
            </c:numRef>
          </c:xVal>
          <c:yVal>
            <c:numRef>
              <c:f>All!$AE$9:$DZ$9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4.4291586420939924E-3</c:v>
                </c:pt>
                <c:pt idx="49">
                  <c:v>5.1744246694477566E-2</c:v>
                </c:pt>
                <c:pt idx="50">
                  <c:v>7.8612699215434706E-2</c:v>
                </c:pt>
                <c:pt idx="51">
                  <c:v>7.9543096009375439E-2</c:v>
                </c:pt>
                <c:pt idx="52">
                  <c:v>6.1737224908998814E-2</c:v>
                </c:pt>
                <c:pt idx="53">
                  <c:v>4.5072112410161166E-2</c:v>
                </c:pt>
                <c:pt idx="54">
                  <c:v>4.3939648267621791E-2</c:v>
                </c:pt>
                <c:pt idx="55">
                  <c:v>6.1829658315472602E-2</c:v>
                </c:pt>
                <c:pt idx="56">
                  <c:v>9.034722758257778E-2</c:v>
                </c:pt>
                <c:pt idx="57">
                  <c:v>0.11353888738168444</c:v>
                </c:pt>
                <c:pt idx="58">
                  <c:v>0.11934910678696432</c:v>
                </c:pt>
                <c:pt idx="59">
                  <c:v>0.10432310307716328</c:v>
                </c:pt>
                <c:pt idx="60">
                  <c:v>7.5210563579084524E-2</c:v>
                </c:pt>
                <c:pt idx="61">
                  <c:v>4.3880738417340824E-2</c:v>
                </c:pt>
                <c:pt idx="62">
                  <c:v>2.0111011040266826E-2</c:v>
                </c:pt>
                <c:pt idx="63">
                  <c:v>5.8707780266912535E-3</c:v>
                </c:pt>
                <c:pt idx="64">
                  <c:v>4.6073964459063526E-4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9525">
              <a:solidFill>
                <a:sysClr val="windowText" lastClr="000000"/>
              </a:solidFill>
            </a:ln>
          </c:spPr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xVal>
            <c:numRef>
              <c:f>All!$AE$18:$DZ$18</c:f>
              <c:numCache>
                <c:formatCode>General</c:formatCode>
                <c:ptCount val="100"/>
                <c:pt idx="0">
                  <c:v>1.0741000000000001E-2</c:v>
                </c:pt>
                <c:pt idx="1">
                  <c:v>1.23325E-2</c:v>
                </c:pt>
                <c:pt idx="2">
                  <c:v>1.41595E-2</c:v>
                </c:pt>
                <c:pt idx="3">
                  <c:v>1.6257000000000001E-2</c:v>
                </c:pt>
                <c:pt idx="4">
                  <c:v>1.8665500000000002E-2</c:v>
                </c:pt>
                <c:pt idx="5">
                  <c:v>2.1430999999999999E-2</c:v>
                </c:pt>
                <c:pt idx="6">
                  <c:v>2.4605999999999999E-2</c:v>
                </c:pt>
                <c:pt idx="7">
                  <c:v>2.8251499999999999E-2</c:v>
                </c:pt>
                <c:pt idx="8">
                  <c:v>3.2437000000000001E-2</c:v>
                </c:pt>
                <c:pt idx="9">
                  <c:v>3.7242499999999998E-2</c:v>
                </c:pt>
                <c:pt idx="10">
                  <c:v>4.2759999999999999E-2</c:v>
                </c:pt>
                <c:pt idx="11">
                  <c:v>4.9095E-2</c:v>
                </c:pt>
                <c:pt idx="12">
                  <c:v>5.6368500000000002E-2</c:v>
                </c:pt>
                <c:pt idx="13">
                  <c:v>6.4719499999999999E-2</c:v>
                </c:pt>
                <c:pt idx="14">
                  <c:v>7.4307999999999999E-2</c:v>
                </c:pt>
                <c:pt idx="15">
                  <c:v>8.5317000000000004E-2</c:v>
                </c:pt>
                <c:pt idx="16">
                  <c:v>9.7957000000000002E-2</c:v>
                </c:pt>
                <c:pt idx="17">
                  <c:v>0.1124695</c:v>
                </c:pt>
                <c:pt idx="18">
                  <c:v>0.129132</c:v>
                </c:pt>
                <c:pt idx="19">
                  <c:v>0.14826349999999999</c:v>
                </c:pt>
                <c:pt idx="20">
                  <c:v>0.17022949999999998</c:v>
                </c:pt>
                <c:pt idx="21">
                  <c:v>0.19545000000000001</c:v>
                </c:pt>
                <c:pt idx="22">
                  <c:v>0.22440650000000001</c:v>
                </c:pt>
                <c:pt idx="23">
                  <c:v>0.25765300000000002</c:v>
                </c:pt>
                <c:pt idx="24">
                  <c:v>0.29582549999999996</c:v>
                </c:pt>
                <c:pt idx="25">
                  <c:v>0.33965299999999998</c:v>
                </c:pt>
                <c:pt idx="26">
                  <c:v>0.38997349999999997</c:v>
                </c:pt>
                <c:pt idx="27">
                  <c:v>0.44774950000000002</c:v>
                </c:pt>
                <c:pt idx="28">
                  <c:v>0.51408549999999997</c:v>
                </c:pt>
                <c:pt idx="29">
                  <c:v>0.59024900000000002</c:v>
                </c:pt>
                <c:pt idx="30">
                  <c:v>0.67769649999999992</c:v>
                </c:pt>
                <c:pt idx="31">
                  <c:v>0.77810000000000001</c:v>
                </c:pt>
                <c:pt idx="32">
                  <c:v>0.89337849999999996</c:v>
                </c:pt>
                <c:pt idx="33">
                  <c:v>1.0257355000000001</c:v>
                </c:pt>
                <c:pt idx="34">
                  <c:v>1.1777015</c:v>
                </c:pt>
                <c:pt idx="35">
                  <c:v>1.3521825000000001</c:v>
                </c:pt>
                <c:pt idx="36">
                  <c:v>1.5525134999999999</c:v>
                </c:pt>
                <c:pt idx="37">
                  <c:v>1.782524</c:v>
                </c:pt>
                <c:pt idx="38">
                  <c:v>2.0466115</c:v>
                </c:pt>
                <c:pt idx="39">
                  <c:v>2.3498239999999999</c:v>
                </c:pt>
                <c:pt idx="40">
                  <c:v>2.6979584999999999</c:v>
                </c:pt>
                <c:pt idx="41">
                  <c:v>3.0976710000000001</c:v>
                </c:pt>
                <c:pt idx="42">
                  <c:v>3.5566024999999999</c:v>
                </c:pt>
                <c:pt idx="43">
                  <c:v>4.083526</c:v>
                </c:pt>
                <c:pt idx="44">
                  <c:v>4.6885150000000007</c:v>
                </c:pt>
                <c:pt idx="45">
                  <c:v>5.3831354999999999</c:v>
                </c:pt>
                <c:pt idx="46">
                  <c:v>6.1806665000000001</c:v>
                </c:pt>
                <c:pt idx="47">
                  <c:v>7.096355</c:v>
                </c:pt>
                <c:pt idx="48">
                  <c:v>8.1477059999999994</c:v>
                </c:pt>
                <c:pt idx="49">
                  <c:v>9.3548179999999999</c:v>
                </c:pt>
                <c:pt idx="50">
                  <c:v>10.740767999999999</c:v>
                </c:pt>
                <c:pt idx="51">
                  <c:v>12.3320515</c:v>
                </c:pt>
                <c:pt idx="52">
                  <c:v>14.1590895</c:v>
                </c:pt>
                <c:pt idx="53">
                  <c:v>16.256810000000002</c:v>
                </c:pt>
                <c:pt idx="54">
                  <c:v>18.665315499999998</c:v>
                </c:pt>
                <c:pt idx="55">
                  <c:v>21.43065</c:v>
                </c:pt>
                <c:pt idx="56">
                  <c:v>24.6056785</c:v>
                </c:pt>
                <c:pt idx="57">
                  <c:v>28.251098499999998</c:v>
                </c:pt>
                <c:pt idx="58">
                  <c:v>32.436600999999996</c:v>
                </c:pt>
                <c:pt idx="59">
                  <c:v>37.242200999999994</c:v>
                </c:pt>
                <c:pt idx="60">
                  <c:v>42.759767999999994</c:v>
                </c:pt>
                <c:pt idx="61">
                  <c:v>49.094782500000001</c:v>
                </c:pt>
                <c:pt idx="62">
                  <c:v>56.3683525</c:v>
                </c:pt>
                <c:pt idx="63">
                  <c:v>64.719527999999997</c:v>
                </c:pt>
                <c:pt idx="64">
                  <c:v>74.307960000000008</c:v>
                </c:pt>
                <c:pt idx="65">
                  <c:v>85.316953499999997</c:v>
                </c:pt>
                <c:pt idx="66">
                  <c:v>97.9569695</c:v>
                </c:pt>
                <c:pt idx="67">
                  <c:v>112.469649</c:v>
                </c:pt>
                <c:pt idx="68">
                  <c:v>129.13243449999999</c:v>
                </c:pt>
                <c:pt idx="69">
                  <c:v>148.26387249999999</c:v>
                </c:pt>
                <c:pt idx="70">
                  <c:v>170.2297025</c:v>
                </c:pt>
                <c:pt idx="71">
                  <c:v>195.4498495</c:v>
                </c:pt>
                <c:pt idx="72">
                  <c:v>224.4064525</c:v>
                </c:pt>
                <c:pt idx="73">
                  <c:v>257.65308099999999</c:v>
                </c:pt>
                <c:pt idx="74">
                  <c:v>295.82531799999998</c:v>
                </c:pt>
                <c:pt idx="75">
                  <c:v>339.65291049999996</c:v>
                </c:pt>
                <c:pt idx="76">
                  <c:v>389.97371900000002</c:v>
                </c:pt>
                <c:pt idx="77">
                  <c:v>447.74973750000004</c:v>
                </c:pt>
                <c:pt idx="78">
                  <c:v>514.08548300000007</c:v>
                </c:pt>
                <c:pt idx="79">
                  <c:v>590.24910900000009</c:v>
                </c:pt>
                <c:pt idx="80">
                  <c:v>677.69665200000009</c:v>
                </c:pt>
                <c:pt idx="81">
                  <c:v>778.09986550000008</c:v>
                </c:pt>
                <c:pt idx="82">
                  <c:v>893.37817849999999</c:v>
                </c:pt>
                <c:pt idx="83">
                  <c:v>1025.7353909999999</c:v>
                </c:pt>
                <c:pt idx="84">
                  <c:v>1177.701804</c:v>
                </c:pt>
                <c:pt idx="85">
                  <c:v>1352.1825914999999</c:v>
                </c:pt>
                <c:pt idx="86">
                  <c:v>1552.5133390000001</c:v>
                </c:pt>
                <c:pt idx="87">
                  <c:v>1782.5238125000001</c:v>
                </c:pt>
                <c:pt idx="88">
                  <c:v>2046.611171</c:v>
                </c:pt>
                <c:pt idx="89">
                  <c:v>2349.824028</c:v>
                </c:pt>
                <c:pt idx="90">
                  <c:v>2697.9589674999997</c:v>
                </c:pt>
                <c:pt idx="91">
                  <c:v>3097.6713589999999</c:v>
                </c:pt>
                <c:pt idx="92">
                  <c:v>3556.6025890000001</c:v>
                </c:pt>
                <c:pt idx="93">
                  <c:v>4083.5261424999999</c:v>
                </c:pt>
                <c:pt idx="94">
                  <c:v>4688.5153289999998</c:v>
                </c:pt>
                <c:pt idx="95">
                  <c:v>5383.1358545000003</c:v>
                </c:pt>
                <c:pt idx="96">
                  <c:v>6180.6669265</c:v>
                </c:pt>
                <c:pt idx="97">
                  <c:v>7096.3551150000003</c:v>
                </c:pt>
                <c:pt idx="98">
                  <c:v>8147.7058249999991</c:v>
                </c:pt>
                <c:pt idx="99">
                  <c:v>9354.8179500000006</c:v>
                </c:pt>
              </c:numCache>
            </c:numRef>
          </c:xVal>
          <c:yVal>
            <c:numRef>
              <c:f>All!$AE$20:$EA$20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1.1329582354958087E-3</c:v>
                </c:pt>
                <c:pt idx="59">
                  <c:v>2.5686566723866891E-2</c:v>
                </c:pt>
                <c:pt idx="60">
                  <c:v>8.6365718092228261E-2</c:v>
                </c:pt>
                <c:pt idx="61">
                  <c:v>0.16138981502134694</c:v>
                </c:pt>
                <c:pt idx="62">
                  <c:v>0.20965863193939072</c:v>
                </c:pt>
                <c:pt idx="63">
                  <c:v>0.20526031118909882</c:v>
                </c:pt>
                <c:pt idx="64">
                  <c:v>0.15588346863339764</c:v>
                </c:pt>
                <c:pt idx="65">
                  <c:v>9.275708952509866E-2</c:v>
                </c:pt>
                <c:pt idx="66">
                  <c:v>4.2950094685705723E-2</c:v>
                </c:pt>
                <c:pt idx="67">
                  <c:v>1.4848549393151065E-2</c:v>
                </c:pt>
                <c:pt idx="68">
                  <c:v>3.6003284254754356E-3</c:v>
                </c:pt>
                <c:pt idx="69">
                  <c:v>4.4691205729888541E-4</c:v>
                </c:pt>
                <c:pt idx="70">
                  <c:v>1.9556078445105419E-5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94064"/>
        <c:axId val="490194456"/>
      </c:scatterChart>
      <c:valAx>
        <c:axId val="490194064"/>
        <c:scaling>
          <c:logBase val="10"/>
          <c:orientation val="minMax"/>
          <c:max val="50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Diameter (</a:t>
                </a:r>
                <a:r>
                  <a:rPr lang="el-GR">
                    <a:latin typeface="Cambria"/>
                  </a:rPr>
                  <a:t>μ</a:t>
                </a:r>
                <a:r>
                  <a:rPr lang="en-GB"/>
                  <a:t>m)</a:t>
                </a:r>
              </a:p>
            </c:rich>
          </c:tx>
          <c:layout>
            <c:manualLayout>
              <c:xMode val="edge"/>
              <c:yMode val="edge"/>
              <c:x val="0.4461132983377078"/>
              <c:y val="0.9133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0194456"/>
        <c:crosses val="autoZero"/>
        <c:crossBetween val="midCat"/>
      </c:valAx>
      <c:valAx>
        <c:axId val="4901944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  <a:r>
                  <a:rPr lang="en-US" baseline="0"/>
                  <a:t> by number</a:t>
                </a:r>
                <a:r>
                  <a:rPr lang="en-US"/>
                  <a:t> (%)</a:t>
                </a:r>
              </a:p>
            </c:rich>
          </c:tx>
          <c:layout>
            <c:manualLayout>
              <c:xMode val="edge"/>
              <c:yMode val="edge"/>
              <c:x val="1.1111079005032637E-2"/>
              <c:y val="0.188953774545887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0194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70762599629166"/>
          <c:y val="9.9061679790026475E-2"/>
          <c:w val="0.22329225360591393"/>
          <c:h val="0.16298775153105871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+mj-lt"/>
        </a:defRPr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77861253581835"/>
          <c:y val="5.0925925925925923E-2"/>
          <c:w val="0.81167993450360043"/>
          <c:h val="0.77651283172936658"/>
        </c:manualLayout>
      </c:layout>
      <c:scatterChart>
        <c:scatterStyle val="lineMarker"/>
        <c:varyColors val="0"/>
        <c:ser>
          <c:idx val="1"/>
          <c:order val="0"/>
          <c:spPr>
            <a:ln w="9525">
              <a:solidFill>
                <a:sysClr val="windowText" lastClr="000000"/>
              </a:solidFill>
              <a:prstDash val="lgDash"/>
            </a:ln>
          </c:spPr>
          <c:marker>
            <c:symbol val="diamond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All!$AE$29:$DZ$29</c:f>
              <c:numCache>
                <c:formatCode>General</c:formatCode>
                <c:ptCount val="100"/>
                <c:pt idx="0">
                  <c:v>1.0741000000000001E-2</c:v>
                </c:pt>
                <c:pt idx="1">
                  <c:v>1.23325E-2</c:v>
                </c:pt>
                <c:pt idx="2">
                  <c:v>1.41595E-2</c:v>
                </c:pt>
                <c:pt idx="3">
                  <c:v>1.6257000000000001E-2</c:v>
                </c:pt>
                <c:pt idx="4">
                  <c:v>1.8665500000000002E-2</c:v>
                </c:pt>
                <c:pt idx="5">
                  <c:v>2.1430999999999999E-2</c:v>
                </c:pt>
                <c:pt idx="6">
                  <c:v>2.4605999999999999E-2</c:v>
                </c:pt>
                <c:pt idx="7">
                  <c:v>2.8251499999999999E-2</c:v>
                </c:pt>
                <c:pt idx="8">
                  <c:v>3.2437000000000001E-2</c:v>
                </c:pt>
                <c:pt idx="9">
                  <c:v>3.7242499999999998E-2</c:v>
                </c:pt>
                <c:pt idx="10">
                  <c:v>4.2759999999999999E-2</c:v>
                </c:pt>
                <c:pt idx="11">
                  <c:v>4.9095E-2</c:v>
                </c:pt>
                <c:pt idx="12">
                  <c:v>5.6368500000000002E-2</c:v>
                </c:pt>
                <c:pt idx="13">
                  <c:v>6.4719499999999999E-2</c:v>
                </c:pt>
                <c:pt idx="14">
                  <c:v>7.4307999999999999E-2</c:v>
                </c:pt>
                <c:pt idx="15">
                  <c:v>8.5317000000000004E-2</c:v>
                </c:pt>
                <c:pt idx="16">
                  <c:v>9.7957000000000002E-2</c:v>
                </c:pt>
                <c:pt idx="17">
                  <c:v>0.1124695</c:v>
                </c:pt>
                <c:pt idx="18">
                  <c:v>0.129132</c:v>
                </c:pt>
                <c:pt idx="19">
                  <c:v>0.14826349999999999</c:v>
                </c:pt>
                <c:pt idx="20">
                  <c:v>0.17022949999999998</c:v>
                </c:pt>
                <c:pt idx="21">
                  <c:v>0.19545000000000001</c:v>
                </c:pt>
                <c:pt idx="22">
                  <c:v>0.22440650000000001</c:v>
                </c:pt>
                <c:pt idx="23">
                  <c:v>0.25765300000000002</c:v>
                </c:pt>
                <c:pt idx="24">
                  <c:v>0.29582549999999996</c:v>
                </c:pt>
                <c:pt idx="25">
                  <c:v>0.33965299999999998</c:v>
                </c:pt>
                <c:pt idx="26">
                  <c:v>0.38997349999999997</c:v>
                </c:pt>
                <c:pt idx="27">
                  <c:v>0.44774950000000002</c:v>
                </c:pt>
                <c:pt idx="28">
                  <c:v>0.51408549999999997</c:v>
                </c:pt>
                <c:pt idx="29">
                  <c:v>0.59024900000000002</c:v>
                </c:pt>
                <c:pt idx="30">
                  <c:v>0.67769649999999992</c:v>
                </c:pt>
                <c:pt idx="31">
                  <c:v>0.77810000000000001</c:v>
                </c:pt>
                <c:pt idx="32">
                  <c:v>0.89337849999999996</c:v>
                </c:pt>
                <c:pt idx="33">
                  <c:v>1.0257355000000001</c:v>
                </c:pt>
                <c:pt idx="34">
                  <c:v>1.1777015</c:v>
                </c:pt>
                <c:pt idx="35">
                  <c:v>1.3521825000000001</c:v>
                </c:pt>
                <c:pt idx="36">
                  <c:v>1.5525134999999999</c:v>
                </c:pt>
                <c:pt idx="37">
                  <c:v>1.782524</c:v>
                </c:pt>
                <c:pt idx="38">
                  <c:v>2.0466115</c:v>
                </c:pt>
                <c:pt idx="39">
                  <c:v>2.3498239999999999</c:v>
                </c:pt>
                <c:pt idx="40">
                  <c:v>2.6979584999999999</c:v>
                </c:pt>
                <c:pt idx="41">
                  <c:v>3.0976710000000001</c:v>
                </c:pt>
                <c:pt idx="42">
                  <c:v>3.5566024999999999</c:v>
                </c:pt>
                <c:pt idx="43">
                  <c:v>4.083526</c:v>
                </c:pt>
                <c:pt idx="44">
                  <c:v>4.6885150000000007</c:v>
                </c:pt>
                <c:pt idx="45">
                  <c:v>5.3831354999999999</c:v>
                </c:pt>
                <c:pt idx="46">
                  <c:v>6.1806665000000001</c:v>
                </c:pt>
                <c:pt idx="47">
                  <c:v>7.096355</c:v>
                </c:pt>
                <c:pt idx="48">
                  <c:v>8.1477059999999994</c:v>
                </c:pt>
                <c:pt idx="49">
                  <c:v>9.3548179999999999</c:v>
                </c:pt>
                <c:pt idx="50">
                  <c:v>10.740767999999999</c:v>
                </c:pt>
                <c:pt idx="51">
                  <c:v>12.3320515</c:v>
                </c:pt>
                <c:pt idx="52">
                  <c:v>14.1590895</c:v>
                </c:pt>
                <c:pt idx="53">
                  <c:v>16.256810000000002</c:v>
                </c:pt>
                <c:pt idx="54">
                  <c:v>18.665315499999998</c:v>
                </c:pt>
                <c:pt idx="55">
                  <c:v>21.43065</c:v>
                </c:pt>
                <c:pt idx="56">
                  <c:v>24.6056785</c:v>
                </c:pt>
                <c:pt idx="57">
                  <c:v>28.251098499999998</c:v>
                </c:pt>
                <c:pt idx="58">
                  <c:v>32.436600999999996</c:v>
                </c:pt>
                <c:pt idx="59">
                  <c:v>37.242200999999994</c:v>
                </c:pt>
                <c:pt idx="60">
                  <c:v>42.759767999999994</c:v>
                </c:pt>
                <c:pt idx="61">
                  <c:v>49.094782500000001</c:v>
                </c:pt>
                <c:pt idx="62">
                  <c:v>56.3683525</c:v>
                </c:pt>
                <c:pt idx="63">
                  <c:v>64.719527999999997</c:v>
                </c:pt>
                <c:pt idx="64">
                  <c:v>74.307960000000008</c:v>
                </c:pt>
                <c:pt idx="65">
                  <c:v>85.316953499999997</c:v>
                </c:pt>
                <c:pt idx="66">
                  <c:v>97.9569695</c:v>
                </c:pt>
                <c:pt idx="67">
                  <c:v>112.469649</c:v>
                </c:pt>
                <c:pt idx="68">
                  <c:v>129.13243449999999</c:v>
                </c:pt>
                <c:pt idx="69">
                  <c:v>148.26387249999999</c:v>
                </c:pt>
                <c:pt idx="70">
                  <c:v>170.2297025</c:v>
                </c:pt>
                <c:pt idx="71">
                  <c:v>195.4498495</c:v>
                </c:pt>
                <c:pt idx="72">
                  <c:v>224.4064525</c:v>
                </c:pt>
                <c:pt idx="73">
                  <c:v>257.65308099999999</c:v>
                </c:pt>
                <c:pt idx="74">
                  <c:v>295.82531799999998</c:v>
                </c:pt>
                <c:pt idx="75">
                  <c:v>339.65291049999996</c:v>
                </c:pt>
                <c:pt idx="76">
                  <c:v>389.97371900000002</c:v>
                </c:pt>
                <c:pt idx="77">
                  <c:v>447.74973750000004</c:v>
                </c:pt>
                <c:pt idx="78">
                  <c:v>514.08548300000007</c:v>
                </c:pt>
                <c:pt idx="79">
                  <c:v>590.24910900000009</c:v>
                </c:pt>
                <c:pt idx="80">
                  <c:v>677.69665200000009</c:v>
                </c:pt>
                <c:pt idx="81">
                  <c:v>778.09986550000008</c:v>
                </c:pt>
                <c:pt idx="82">
                  <c:v>893.37817849999999</c:v>
                </c:pt>
                <c:pt idx="83">
                  <c:v>1025.7353909999999</c:v>
                </c:pt>
                <c:pt idx="84">
                  <c:v>1177.701804</c:v>
                </c:pt>
                <c:pt idx="85">
                  <c:v>1352.1825914999999</c:v>
                </c:pt>
                <c:pt idx="86">
                  <c:v>1552.5133390000001</c:v>
                </c:pt>
                <c:pt idx="87">
                  <c:v>1782.5238125000001</c:v>
                </c:pt>
                <c:pt idx="88">
                  <c:v>2046.611171</c:v>
                </c:pt>
                <c:pt idx="89">
                  <c:v>2349.824028</c:v>
                </c:pt>
                <c:pt idx="90">
                  <c:v>2697.9589674999997</c:v>
                </c:pt>
                <c:pt idx="91">
                  <c:v>3097.6713589999999</c:v>
                </c:pt>
                <c:pt idx="92">
                  <c:v>3556.6025890000001</c:v>
                </c:pt>
                <c:pt idx="93">
                  <c:v>4083.5261424999999</c:v>
                </c:pt>
                <c:pt idx="94">
                  <c:v>4688.5153289999998</c:v>
                </c:pt>
                <c:pt idx="95">
                  <c:v>5383.1358545000003</c:v>
                </c:pt>
                <c:pt idx="96">
                  <c:v>6180.6669265</c:v>
                </c:pt>
                <c:pt idx="97">
                  <c:v>7096.3551150000003</c:v>
                </c:pt>
                <c:pt idx="98">
                  <c:v>8147.7058249999991</c:v>
                </c:pt>
                <c:pt idx="99">
                  <c:v>9354.8179500000006</c:v>
                </c:pt>
              </c:numCache>
            </c:numRef>
          </c:xVal>
          <c:yVal>
            <c:numRef>
              <c:f>All!$AE$31:$DZ$31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7.317923657207713E-2</c:v>
                </c:pt>
                <c:pt idx="39">
                  <c:v>0.17309065888251024</c:v>
                </c:pt>
                <c:pt idx="40">
                  <c:v>0.16839138786788538</c:v>
                </c:pt>
                <c:pt idx="41">
                  <c:v>0.14295091260978304</c:v>
                </c:pt>
                <c:pt idx="42">
                  <c:v>0.11427932598373487</c:v>
                </c:pt>
                <c:pt idx="43">
                  <c:v>8.7057956810203035E-2</c:v>
                </c:pt>
                <c:pt idx="44">
                  <c:v>6.5882593012088958E-2</c:v>
                </c:pt>
                <c:pt idx="45">
                  <c:v>4.9741765345313396E-2</c:v>
                </c:pt>
                <c:pt idx="46">
                  <c:v>3.739477775676036E-2</c:v>
                </c:pt>
                <c:pt idx="47">
                  <c:v>2.7790221711224382E-2</c:v>
                </c:pt>
                <c:pt idx="48">
                  <c:v>2.0329064869989019E-2</c:v>
                </c:pt>
                <c:pt idx="49">
                  <c:v>1.4483120343541612E-2</c:v>
                </c:pt>
                <c:pt idx="50">
                  <c:v>9.9779497882634578E-3</c:v>
                </c:pt>
                <c:pt idx="51">
                  <c:v>6.5702912368970599E-3</c:v>
                </c:pt>
                <c:pt idx="52">
                  <c:v>4.0826041670446395E-3</c:v>
                </c:pt>
                <c:pt idx="53">
                  <c:v>2.3654246963112453E-3</c:v>
                </c:pt>
                <c:pt idx="54">
                  <c:v>1.2411407622437848E-3</c:v>
                </c:pt>
                <c:pt idx="55">
                  <c:v>6.0241448178379343E-4</c:v>
                </c:pt>
                <c:pt idx="56">
                  <c:v>2.1866037061445758E-4</c:v>
                </c:pt>
                <c:pt idx="57">
                  <c:v>5.2402617114935824E-5</c:v>
                </c:pt>
                <c:pt idx="58">
                  <c:v>3.5242068236904712E-5</c:v>
                </c:pt>
                <c:pt idx="59">
                  <c:v>3.89536509425585E-5</c:v>
                </c:pt>
                <c:pt idx="60">
                  <c:v>4.1720799336277073E-5</c:v>
                </c:pt>
                <c:pt idx="61">
                  <c:v>3.9962346271569376E-5</c:v>
                </c:pt>
                <c:pt idx="62">
                  <c:v>3.2728118385988047E-5</c:v>
                </c:pt>
                <c:pt idx="63">
                  <c:v>2.2099141835273198E-5</c:v>
                </c:pt>
                <c:pt idx="64">
                  <c:v>1.1732597307287133E-5</c:v>
                </c:pt>
                <c:pt idx="65">
                  <c:v>1.7212272117189354E-6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5.9398989266132904E-7</c:v>
                </c:pt>
                <c:pt idx="71">
                  <c:v>6.0254049862780225E-6</c:v>
                </c:pt>
                <c:pt idx="72">
                  <c:v>1.1112886614945662E-5</c:v>
                </c:pt>
                <c:pt idx="73">
                  <c:v>1.4658734692870392E-5</c:v>
                </c:pt>
                <c:pt idx="74">
                  <c:v>1.5678599492169632E-5</c:v>
                </c:pt>
                <c:pt idx="75">
                  <c:v>1.4496278455886026E-5</c:v>
                </c:pt>
                <c:pt idx="76">
                  <c:v>1.1774367917914042E-5</c:v>
                </c:pt>
                <c:pt idx="77">
                  <c:v>8.5151812974770723E-6</c:v>
                </c:pt>
                <c:pt idx="78">
                  <c:v>5.4848572670421948E-6</c:v>
                </c:pt>
                <c:pt idx="79">
                  <c:v>3.1313200040826714E-6</c:v>
                </c:pt>
                <c:pt idx="80">
                  <c:v>1.559813241460784E-6</c:v>
                </c:pt>
                <c:pt idx="81">
                  <c:v>6.5992393577909564E-7</c:v>
                </c:pt>
                <c:pt idx="82">
                  <c:v>2.1231762131362696E-7</c:v>
                </c:pt>
                <c:pt idx="83">
                  <c:v>2.6489667678605347E-8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9525">
              <a:solidFill>
                <a:sysClr val="windowText" lastClr="000000"/>
              </a:solidFill>
            </a:ln>
          </c:spPr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xVal>
            <c:numRef>
              <c:f>All!$AE$40:$DZ$40</c:f>
              <c:numCache>
                <c:formatCode>General</c:formatCode>
                <c:ptCount val="100"/>
                <c:pt idx="0">
                  <c:v>1.0741000000000001E-2</c:v>
                </c:pt>
                <c:pt idx="1">
                  <c:v>1.23325E-2</c:v>
                </c:pt>
                <c:pt idx="2">
                  <c:v>1.41595E-2</c:v>
                </c:pt>
                <c:pt idx="3">
                  <c:v>1.6257000000000001E-2</c:v>
                </c:pt>
                <c:pt idx="4">
                  <c:v>1.8665500000000002E-2</c:v>
                </c:pt>
                <c:pt idx="5">
                  <c:v>2.1430999999999999E-2</c:v>
                </c:pt>
                <c:pt idx="6">
                  <c:v>2.4605999999999999E-2</c:v>
                </c:pt>
                <c:pt idx="7">
                  <c:v>2.8251499999999999E-2</c:v>
                </c:pt>
                <c:pt idx="8">
                  <c:v>3.2437000000000001E-2</c:v>
                </c:pt>
                <c:pt idx="9">
                  <c:v>3.7242499999999998E-2</c:v>
                </c:pt>
                <c:pt idx="10">
                  <c:v>4.2759999999999999E-2</c:v>
                </c:pt>
                <c:pt idx="11">
                  <c:v>4.9095E-2</c:v>
                </c:pt>
                <c:pt idx="12">
                  <c:v>5.6368500000000002E-2</c:v>
                </c:pt>
                <c:pt idx="13">
                  <c:v>6.4719499999999999E-2</c:v>
                </c:pt>
                <c:pt idx="14">
                  <c:v>7.4307999999999999E-2</c:v>
                </c:pt>
                <c:pt idx="15">
                  <c:v>8.5317000000000004E-2</c:v>
                </c:pt>
                <c:pt idx="16">
                  <c:v>9.7957000000000002E-2</c:v>
                </c:pt>
                <c:pt idx="17">
                  <c:v>0.1124695</c:v>
                </c:pt>
                <c:pt idx="18">
                  <c:v>0.129132</c:v>
                </c:pt>
                <c:pt idx="19">
                  <c:v>0.14826349999999999</c:v>
                </c:pt>
                <c:pt idx="20">
                  <c:v>0.17022949999999998</c:v>
                </c:pt>
                <c:pt idx="21">
                  <c:v>0.19545000000000001</c:v>
                </c:pt>
                <c:pt idx="22">
                  <c:v>0.22440650000000001</c:v>
                </c:pt>
                <c:pt idx="23">
                  <c:v>0.25765300000000002</c:v>
                </c:pt>
                <c:pt idx="24">
                  <c:v>0.29582549999999996</c:v>
                </c:pt>
                <c:pt idx="25">
                  <c:v>0.33965299999999998</c:v>
                </c:pt>
                <c:pt idx="26">
                  <c:v>0.38997349999999997</c:v>
                </c:pt>
                <c:pt idx="27">
                  <c:v>0.44774950000000002</c:v>
                </c:pt>
                <c:pt idx="28">
                  <c:v>0.51408549999999997</c:v>
                </c:pt>
                <c:pt idx="29">
                  <c:v>0.59024900000000002</c:v>
                </c:pt>
                <c:pt idx="30">
                  <c:v>0.67769649999999992</c:v>
                </c:pt>
                <c:pt idx="31">
                  <c:v>0.77810000000000001</c:v>
                </c:pt>
                <c:pt idx="32">
                  <c:v>0.89337849999999996</c:v>
                </c:pt>
                <c:pt idx="33">
                  <c:v>1.0257355000000001</c:v>
                </c:pt>
                <c:pt idx="34">
                  <c:v>1.1777015</c:v>
                </c:pt>
                <c:pt idx="35">
                  <c:v>1.3521825000000001</c:v>
                </c:pt>
                <c:pt idx="36">
                  <c:v>1.5525134999999999</c:v>
                </c:pt>
                <c:pt idx="37">
                  <c:v>1.782524</c:v>
                </c:pt>
                <c:pt idx="38">
                  <c:v>2.0466115</c:v>
                </c:pt>
                <c:pt idx="39">
                  <c:v>2.3498239999999999</c:v>
                </c:pt>
                <c:pt idx="40">
                  <c:v>2.6979584999999999</c:v>
                </c:pt>
                <c:pt idx="41">
                  <c:v>3.0976710000000001</c:v>
                </c:pt>
                <c:pt idx="42">
                  <c:v>3.5566024999999999</c:v>
                </c:pt>
                <c:pt idx="43">
                  <c:v>4.083526</c:v>
                </c:pt>
                <c:pt idx="44">
                  <c:v>4.6885150000000007</c:v>
                </c:pt>
                <c:pt idx="45">
                  <c:v>5.3831354999999999</c:v>
                </c:pt>
                <c:pt idx="46">
                  <c:v>6.1806665000000001</c:v>
                </c:pt>
                <c:pt idx="47">
                  <c:v>7.096355</c:v>
                </c:pt>
                <c:pt idx="48">
                  <c:v>8.1477059999999994</c:v>
                </c:pt>
                <c:pt idx="49">
                  <c:v>9.3548179999999999</c:v>
                </c:pt>
                <c:pt idx="50">
                  <c:v>10.740767999999999</c:v>
                </c:pt>
                <c:pt idx="51">
                  <c:v>12.3320515</c:v>
                </c:pt>
                <c:pt idx="52">
                  <c:v>14.1590895</c:v>
                </c:pt>
                <c:pt idx="53">
                  <c:v>16.256810000000002</c:v>
                </c:pt>
                <c:pt idx="54">
                  <c:v>18.665315499999998</c:v>
                </c:pt>
                <c:pt idx="55">
                  <c:v>21.43065</c:v>
                </c:pt>
                <c:pt idx="56">
                  <c:v>24.6056785</c:v>
                </c:pt>
                <c:pt idx="57">
                  <c:v>28.251098499999998</c:v>
                </c:pt>
                <c:pt idx="58">
                  <c:v>32.436600999999996</c:v>
                </c:pt>
                <c:pt idx="59">
                  <c:v>37.242200999999994</c:v>
                </c:pt>
                <c:pt idx="60">
                  <c:v>42.759767999999994</c:v>
                </c:pt>
                <c:pt idx="61">
                  <c:v>49.094782500000001</c:v>
                </c:pt>
                <c:pt idx="62">
                  <c:v>56.3683525</c:v>
                </c:pt>
                <c:pt idx="63">
                  <c:v>64.719527999999997</c:v>
                </c:pt>
                <c:pt idx="64">
                  <c:v>74.307960000000008</c:v>
                </c:pt>
                <c:pt idx="65">
                  <c:v>85.316953499999997</c:v>
                </c:pt>
                <c:pt idx="66">
                  <c:v>97.9569695</c:v>
                </c:pt>
                <c:pt idx="67">
                  <c:v>112.469649</c:v>
                </c:pt>
                <c:pt idx="68">
                  <c:v>129.13243449999999</c:v>
                </c:pt>
                <c:pt idx="69">
                  <c:v>148.26387249999999</c:v>
                </c:pt>
                <c:pt idx="70">
                  <c:v>170.2297025</c:v>
                </c:pt>
                <c:pt idx="71">
                  <c:v>195.4498495</c:v>
                </c:pt>
                <c:pt idx="72">
                  <c:v>224.4064525</c:v>
                </c:pt>
                <c:pt idx="73">
                  <c:v>257.65308099999999</c:v>
                </c:pt>
                <c:pt idx="74">
                  <c:v>295.82531799999998</c:v>
                </c:pt>
                <c:pt idx="75">
                  <c:v>339.65291049999996</c:v>
                </c:pt>
                <c:pt idx="76">
                  <c:v>389.97371900000002</c:v>
                </c:pt>
                <c:pt idx="77">
                  <c:v>447.74973750000004</c:v>
                </c:pt>
                <c:pt idx="78">
                  <c:v>514.08548300000007</c:v>
                </c:pt>
                <c:pt idx="79">
                  <c:v>590.24910900000009</c:v>
                </c:pt>
                <c:pt idx="80">
                  <c:v>677.69665200000009</c:v>
                </c:pt>
                <c:pt idx="81">
                  <c:v>778.09986550000008</c:v>
                </c:pt>
                <c:pt idx="82">
                  <c:v>893.37817849999999</c:v>
                </c:pt>
                <c:pt idx="83">
                  <c:v>1025.7353909999999</c:v>
                </c:pt>
                <c:pt idx="84">
                  <c:v>1177.701804</c:v>
                </c:pt>
                <c:pt idx="85">
                  <c:v>1352.1825914999999</c:v>
                </c:pt>
                <c:pt idx="86">
                  <c:v>1552.5133390000001</c:v>
                </c:pt>
                <c:pt idx="87">
                  <c:v>1782.5238125000001</c:v>
                </c:pt>
                <c:pt idx="88">
                  <c:v>2046.611171</c:v>
                </c:pt>
                <c:pt idx="89">
                  <c:v>2349.824028</c:v>
                </c:pt>
                <c:pt idx="90">
                  <c:v>2697.9589674999997</c:v>
                </c:pt>
                <c:pt idx="91">
                  <c:v>3097.6713589999999</c:v>
                </c:pt>
                <c:pt idx="92">
                  <c:v>3556.6025890000001</c:v>
                </c:pt>
                <c:pt idx="93">
                  <c:v>4083.5261424999999</c:v>
                </c:pt>
                <c:pt idx="94">
                  <c:v>4688.5153289999998</c:v>
                </c:pt>
                <c:pt idx="95">
                  <c:v>5383.1358545000003</c:v>
                </c:pt>
                <c:pt idx="96">
                  <c:v>6180.6669265</c:v>
                </c:pt>
                <c:pt idx="97">
                  <c:v>7096.3551150000003</c:v>
                </c:pt>
                <c:pt idx="98">
                  <c:v>8147.7058249999991</c:v>
                </c:pt>
                <c:pt idx="99">
                  <c:v>9354.8179500000006</c:v>
                </c:pt>
              </c:numCache>
            </c:numRef>
          </c:xVal>
          <c:yVal>
            <c:numRef>
              <c:f>All!$AE$42:$DZ$42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8.814860514339818E-3</c:v>
                </c:pt>
                <c:pt idx="75">
                  <c:v>5.5582808851089877E-2</c:v>
                </c:pt>
                <c:pt idx="76">
                  <c:v>0.12705130292525052</c:v>
                </c:pt>
                <c:pt idx="77">
                  <c:v>0.18756636940543667</c:v>
                </c:pt>
                <c:pt idx="78">
                  <c:v>0.20475554633993762</c:v>
                </c:pt>
                <c:pt idx="79">
                  <c:v>0.17607096925359461</c:v>
                </c:pt>
                <c:pt idx="80">
                  <c:v>0.12210991686888596</c:v>
                </c:pt>
                <c:pt idx="81">
                  <c:v>6.9088296557825085E-2</c:v>
                </c:pt>
                <c:pt idx="82">
                  <c:v>3.1955997334807341E-2</c:v>
                </c:pt>
                <c:pt idx="83">
                  <c:v>1.2120647174624051E-2</c:v>
                </c:pt>
                <c:pt idx="84">
                  <c:v>3.8559011384053984E-3</c:v>
                </c:pt>
                <c:pt idx="85">
                  <c:v>9.434863909985983E-4</c:v>
                </c:pt>
                <c:pt idx="86">
                  <c:v>8.0482331094841952E-5</c:v>
                </c:pt>
                <c:pt idx="87">
                  <c:v>3.4149137095733551E-6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95240"/>
        <c:axId val="372236840"/>
      </c:scatterChart>
      <c:valAx>
        <c:axId val="490195240"/>
        <c:scaling>
          <c:logBase val="10"/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Diameter (</a:t>
                </a:r>
                <a:r>
                  <a:rPr lang="el-GR">
                    <a:latin typeface="Cambria"/>
                  </a:rPr>
                  <a:t>μ</a:t>
                </a:r>
                <a:r>
                  <a:rPr lang="en-GB"/>
                  <a:t>m)</a:t>
                </a:r>
              </a:p>
            </c:rich>
          </c:tx>
          <c:layout>
            <c:manualLayout>
              <c:xMode val="edge"/>
              <c:yMode val="edge"/>
              <c:x val="0.4461132983377078"/>
              <c:y val="0.9133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72236840"/>
        <c:crosses val="autoZero"/>
        <c:crossBetween val="midCat"/>
      </c:valAx>
      <c:valAx>
        <c:axId val="372236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by</a:t>
                </a:r>
                <a:r>
                  <a:rPr lang="en-US" baseline="0"/>
                  <a:t> number</a:t>
                </a:r>
                <a:r>
                  <a:rPr lang="en-US"/>
                  <a:t> (%)</a:t>
                </a:r>
              </a:p>
            </c:rich>
          </c:tx>
          <c:layout>
            <c:manualLayout>
              <c:xMode val="edge"/>
              <c:yMode val="edge"/>
              <c:x val="1.1111079005032637E-2"/>
              <c:y val="0.192730922798956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0195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565266841644863"/>
          <c:y val="9.9061679790026405E-2"/>
          <c:w val="0.28934733158355208"/>
          <c:h val="0.16298775153105871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+mj-lt"/>
        </a:defRPr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84755030621171"/>
          <c:y val="5.3140096618357488E-2"/>
          <c:w val="0.81074978127734032"/>
          <c:h val="0.76584541062801936"/>
        </c:manualLayout>
      </c:layout>
      <c:scatterChart>
        <c:scatterStyle val="lineMarker"/>
        <c:varyColors val="0"/>
        <c:ser>
          <c:idx val="0"/>
          <c:order val="0"/>
          <c:tx>
            <c:v>By volume</c:v>
          </c:tx>
          <c:spPr>
            <a:ln w="63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'H22'!$D$2:$T$2</c:f>
              <c:numCache>
                <c:formatCode>General</c:formatCode>
                <c:ptCount val="17"/>
                <c:pt idx="0">
                  <c:v>7.5857760000000001</c:v>
                </c:pt>
                <c:pt idx="1">
                  <c:v>8.7096359999999997</c:v>
                </c:pt>
                <c:pt idx="2">
                  <c:v>10</c:v>
                </c:pt>
                <c:pt idx="3">
                  <c:v>11.481536</c:v>
                </c:pt>
                <c:pt idx="4">
                  <c:v>13.182567000000001</c:v>
                </c:pt>
                <c:pt idx="5">
                  <c:v>15.135612</c:v>
                </c:pt>
                <c:pt idx="6">
                  <c:v>17.378008000000001</c:v>
                </c:pt>
                <c:pt idx="7">
                  <c:v>19.952622999999999</c:v>
                </c:pt>
                <c:pt idx="8">
                  <c:v>22.908677000000001</c:v>
                </c:pt>
                <c:pt idx="9">
                  <c:v>26.302679999999999</c:v>
                </c:pt>
                <c:pt idx="10">
                  <c:v>30.199517</c:v>
                </c:pt>
                <c:pt idx="11">
                  <c:v>34.673684999999999</c:v>
                </c:pt>
                <c:pt idx="12">
                  <c:v>39.810716999999997</c:v>
                </c:pt>
                <c:pt idx="13">
                  <c:v>45.708818999999998</c:v>
                </c:pt>
                <c:pt idx="14">
                  <c:v>52.480746000000003</c:v>
                </c:pt>
                <c:pt idx="15">
                  <c:v>60.255958999999997</c:v>
                </c:pt>
                <c:pt idx="16">
                  <c:v>69.183097000000004</c:v>
                </c:pt>
              </c:numCache>
            </c:numRef>
          </c:xVal>
          <c:yVal>
            <c:numRef>
              <c:f>'H22'!$D$9:$T$9</c:f>
              <c:numCache>
                <c:formatCode>General</c:formatCode>
                <c:ptCount val="17"/>
                <c:pt idx="0">
                  <c:v>7.6349999999999999E-5</c:v>
                </c:pt>
                <c:pt idx="1">
                  <c:v>1.3500499999999998E-3</c:v>
                </c:pt>
                <c:pt idx="2">
                  <c:v>3.1044200000000001E-3</c:v>
                </c:pt>
                <c:pt idx="3">
                  <c:v>4.7543400000000001E-3</c:v>
                </c:pt>
                <c:pt idx="4">
                  <c:v>5.5851499999999997E-3</c:v>
                </c:pt>
                <c:pt idx="5">
                  <c:v>6.1715699999999995E-3</c:v>
                </c:pt>
                <c:pt idx="6">
                  <c:v>9.1063499999999992E-3</c:v>
                </c:pt>
                <c:pt idx="7">
                  <c:v>1.9394769999999999E-2</c:v>
                </c:pt>
                <c:pt idx="8">
                  <c:v>4.2894599999999998E-2</c:v>
                </c:pt>
                <c:pt idx="9">
                  <c:v>8.1589149999999999E-2</c:v>
                </c:pt>
                <c:pt idx="10">
                  <c:v>0.12980964</c:v>
                </c:pt>
                <c:pt idx="11">
                  <c:v>0.17173874</c:v>
                </c:pt>
                <c:pt idx="12">
                  <c:v>0.18739871999999999</c:v>
                </c:pt>
                <c:pt idx="13">
                  <c:v>0.16548616999999999</c:v>
                </c:pt>
                <c:pt idx="14">
                  <c:v>0.11479466000000001</c:v>
                </c:pt>
                <c:pt idx="15">
                  <c:v>5.072049E-2</c:v>
                </c:pt>
                <c:pt idx="16">
                  <c:v>6.0248100000000002E-3</c:v>
                </c:pt>
              </c:numCache>
            </c:numRef>
          </c:yVal>
          <c:smooth val="0"/>
        </c:ser>
        <c:ser>
          <c:idx val="1"/>
          <c:order val="1"/>
          <c:tx>
            <c:v>By diameter</c:v>
          </c:tx>
          <c:spPr>
            <a:ln w="63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'H22'!$D$2:$T$2</c:f>
              <c:numCache>
                <c:formatCode>General</c:formatCode>
                <c:ptCount val="17"/>
                <c:pt idx="0">
                  <c:v>7.5857760000000001</c:v>
                </c:pt>
                <c:pt idx="1">
                  <c:v>8.7096359999999997</c:v>
                </c:pt>
                <c:pt idx="2">
                  <c:v>10</c:v>
                </c:pt>
                <c:pt idx="3">
                  <c:v>11.481536</c:v>
                </c:pt>
                <c:pt idx="4">
                  <c:v>13.182567000000001</c:v>
                </c:pt>
                <c:pt idx="5">
                  <c:v>15.135612</c:v>
                </c:pt>
                <c:pt idx="6">
                  <c:v>17.378008000000001</c:v>
                </c:pt>
                <c:pt idx="7">
                  <c:v>19.952622999999999</c:v>
                </c:pt>
                <c:pt idx="8">
                  <c:v>22.908677000000001</c:v>
                </c:pt>
                <c:pt idx="9">
                  <c:v>26.302679999999999</c:v>
                </c:pt>
                <c:pt idx="10">
                  <c:v>30.199517</c:v>
                </c:pt>
                <c:pt idx="11">
                  <c:v>34.673684999999999</c:v>
                </c:pt>
                <c:pt idx="12">
                  <c:v>39.810716999999997</c:v>
                </c:pt>
                <c:pt idx="13">
                  <c:v>45.708818999999998</c:v>
                </c:pt>
                <c:pt idx="14">
                  <c:v>52.480746000000003</c:v>
                </c:pt>
                <c:pt idx="15">
                  <c:v>60.255958999999997</c:v>
                </c:pt>
                <c:pt idx="16">
                  <c:v>69.183097000000004</c:v>
                </c:pt>
              </c:numCache>
            </c:numRef>
          </c:xVal>
          <c:yVal>
            <c:numRef>
              <c:f>'H22'!$D$11:$T$11</c:f>
              <c:numCache>
                <c:formatCode>General</c:formatCode>
                <c:ptCount val="17"/>
                <c:pt idx="0">
                  <c:v>7.988264507676604E-3</c:v>
                </c:pt>
                <c:pt idx="1">
                  <c:v>2.0811307875418027E-2</c:v>
                </c:pt>
                <c:pt idx="2">
                  <c:v>2.7469004082633589E-2</c:v>
                </c:pt>
                <c:pt idx="3">
                  <c:v>3.1662570405232106E-2</c:v>
                </c:pt>
                <c:pt idx="4">
                  <c:v>3.3408812322675681E-2</c:v>
                </c:pt>
                <c:pt idx="5">
                  <c:v>3.4539388372990032E-2</c:v>
                </c:pt>
                <c:pt idx="6">
                  <c:v>3.9321571759999716E-2</c:v>
                </c:pt>
                <c:pt idx="7">
                  <c:v>5.0591509103741397E-2</c:v>
                </c:pt>
                <c:pt idx="8">
                  <c:v>6.5914904994072321E-2</c:v>
                </c:pt>
                <c:pt idx="9">
                  <c:v>8.1669561897537435E-2</c:v>
                </c:pt>
                <c:pt idx="10">
                  <c:v>9.5342178607715489E-2</c:v>
                </c:pt>
                <c:pt idx="11">
                  <c:v>0.10466597267826019</c:v>
                </c:pt>
                <c:pt idx="12">
                  <c:v>0.10775521466017837</c:v>
                </c:pt>
                <c:pt idx="13">
                  <c:v>0.10338003097225072</c:v>
                </c:pt>
                <c:pt idx="14">
                  <c:v>9.1514515552282835E-2</c:v>
                </c:pt>
                <c:pt idx="15">
                  <c:v>6.9701785490304605E-2</c:v>
                </c:pt>
                <c:pt idx="16">
                  <c:v>3.4263406717030875E-2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670520"/>
        <c:axId val="372237624"/>
      </c:scatterChart>
      <c:valAx>
        <c:axId val="283670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/>
                  <a:t>Particle</a:t>
                </a:r>
                <a:r>
                  <a:rPr lang="en-GB" baseline="0"/>
                  <a:t> diameter, </a:t>
                </a:r>
                <a:r>
                  <a:rPr lang="en-GB" i="1" baseline="0"/>
                  <a:t>d</a:t>
                </a:r>
                <a:r>
                  <a:rPr lang="en-GB" i="0" baseline="0"/>
                  <a:t> (</a:t>
                </a:r>
                <a:r>
                  <a:rPr lang="el-GR" i="0" baseline="0">
                    <a:latin typeface="Cambria" panose="02040503050406030204" pitchFamily="18" charset="0"/>
                  </a:rPr>
                  <a:t>μ</a:t>
                </a:r>
                <a:r>
                  <a:rPr lang="en-GB" i="0" baseline="0"/>
                  <a:t>m)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9329177602799648"/>
              <c:y val="0.90956521739130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372237624"/>
        <c:crosses val="autoZero"/>
        <c:crossBetween val="midCat"/>
      </c:valAx>
      <c:valAx>
        <c:axId val="372237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/>
                  <a:t>Normalised number density, </a:t>
                </a:r>
                <a:r>
                  <a:rPr lang="en-GB" i="1"/>
                  <a:t>f</a:t>
                </a:r>
                <a:r>
                  <a:rPr lang="en-GB" i="0"/>
                  <a:t>(</a:t>
                </a:r>
                <a:r>
                  <a:rPr lang="en-GB" i="1"/>
                  <a:t>d</a:t>
                </a:r>
                <a:r>
                  <a:rPr lang="en-GB" i="0"/>
                  <a:t>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9444444444444445E-2"/>
              <c:y val="8.451671801894328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836705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8940244969378839"/>
          <c:y val="0.11137966449845942"/>
          <c:w val="0.23458545360437508"/>
          <c:h val="0.16780009641651936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285750</xdr:colOff>
      <xdr:row>49</xdr:row>
      <xdr:rowOff>19049</xdr:rowOff>
    </xdr:from>
    <xdr:to>
      <xdr:col>41</xdr:col>
      <xdr:colOff>523875</xdr:colOff>
      <xdr:row>67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228600</xdr:colOff>
      <xdr:row>49</xdr:row>
      <xdr:rowOff>0</xdr:rowOff>
    </xdr:from>
    <xdr:to>
      <xdr:col>32</xdr:col>
      <xdr:colOff>466725</xdr:colOff>
      <xdr:row>67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209550</xdr:colOff>
      <xdr:row>68</xdr:row>
      <xdr:rowOff>28575</xdr:rowOff>
    </xdr:from>
    <xdr:to>
      <xdr:col>32</xdr:col>
      <xdr:colOff>447675</xdr:colOff>
      <xdr:row>86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285750</xdr:colOff>
      <xdr:row>68</xdr:row>
      <xdr:rowOff>28575</xdr:rowOff>
    </xdr:from>
    <xdr:to>
      <xdr:col>41</xdr:col>
      <xdr:colOff>523875</xdr:colOff>
      <xdr:row>86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171450</xdr:colOff>
      <xdr:row>88</xdr:row>
      <xdr:rowOff>85725</xdr:rowOff>
    </xdr:from>
    <xdr:to>
      <xdr:col>32</xdr:col>
      <xdr:colOff>409575</xdr:colOff>
      <xdr:row>107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228600</xdr:colOff>
      <xdr:row>88</xdr:row>
      <xdr:rowOff>47625</xdr:rowOff>
    </xdr:from>
    <xdr:to>
      <xdr:col>41</xdr:col>
      <xdr:colOff>466725</xdr:colOff>
      <xdr:row>106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168487</xdr:colOff>
      <xdr:row>1</xdr:row>
      <xdr:rowOff>61806</xdr:rowOff>
    </xdr:from>
    <xdr:to>
      <xdr:col>28</xdr:col>
      <xdr:colOff>472440</xdr:colOff>
      <xdr:row>15</xdr:row>
      <xdr:rowOff>61806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3"/>
  <sheetViews>
    <sheetView zoomScaleNormal="100" workbookViewId="0">
      <selection activeCell="F10" sqref="F10"/>
    </sheetView>
  </sheetViews>
  <sheetFormatPr defaultColWidth="9.109375" defaultRowHeight="13.8" x14ac:dyDescent="0.25"/>
  <cols>
    <col min="1" max="5" width="9.109375" style="1"/>
    <col min="6" max="7" width="18" style="1" bestFit="1" customWidth="1"/>
    <col min="8" max="8" width="9.109375" style="1"/>
    <col min="9" max="10" width="9.33203125" style="1" bestFit="1" customWidth="1"/>
    <col min="11" max="11" width="9.109375" style="1"/>
    <col min="12" max="12" width="9.33203125" style="1" bestFit="1" customWidth="1"/>
    <col min="13" max="14" width="9.109375" style="1"/>
    <col min="15" max="16" width="9.33203125" style="1" bestFit="1" customWidth="1"/>
    <col min="17" max="17" width="9.109375" style="1"/>
    <col min="18" max="21" width="9.33203125" style="1" bestFit="1" customWidth="1"/>
    <col min="22" max="22" width="9.109375" style="1"/>
    <col min="23" max="130" width="9.33203125" style="1" bestFit="1" customWidth="1"/>
    <col min="131" max="16384" width="9.109375" style="1"/>
  </cols>
  <sheetData>
    <row r="1" spans="1:132" s="3" customFormat="1" x14ac:dyDescent="0.25">
      <c r="A1" s="3" t="s">
        <v>43</v>
      </c>
    </row>
    <row r="3" spans="1:13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EA3" s="1" t="s">
        <v>30</v>
      </c>
    </row>
    <row r="4" spans="1:132" x14ac:dyDescent="0.25">
      <c r="AD4" s="1">
        <v>0.01</v>
      </c>
      <c r="AE4" s="1">
        <v>1.1481999999999999E-2</v>
      </c>
      <c r="AF4" s="1">
        <v>1.3183E-2</v>
      </c>
      <c r="AG4" s="1">
        <v>1.5136E-2</v>
      </c>
      <c r="AH4" s="1">
        <v>1.7378000000000001E-2</v>
      </c>
      <c r="AI4" s="1">
        <v>1.9952999999999999E-2</v>
      </c>
      <c r="AJ4" s="1">
        <v>2.2908999999999999E-2</v>
      </c>
      <c r="AK4" s="1">
        <v>2.6303E-2</v>
      </c>
      <c r="AL4" s="1">
        <v>3.0200000000000001E-2</v>
      </c>
      <c r="AM4" s="1">
        <v>3.4674000000000003E-2</v>
      </c>
      <c r="AN4" s="1">
        <v>3.9810999999999999E-2</v>
      </c>
      <c r="AO4" s="1">
        <v>4.5709E-2</v>
      </c>
      <c r="AP4" s="1">
        <v>5.2481E-2</v>
      </c>
      <c r="AQ4" s="1">
        <v>6.0255999999999997E-2</v>
      </c>
      <c r="AR4" s="1">
        <v>6.9182999999999995E-2</v>
      </c>
      <c r="AS4" s="1">
        <v>7.9433000000000004E-2</v>
      </c>
      <c r="AT4" s="1">
        <v>9.1201000000000004E-2</v>
      </c>
      <c r="AU4" s="1">
        <v>0.104713</v>
      </c>
      <c r="AV4" s="1">
        <v>0.120226</v>
      </c>
      <c r="AW4" s="1">
        <v>0.13803799999999999</v>
      </c>
      <c r="AX4" s="1">
        <v>0.15848899999999999</v>
      </c>
      <c r="AY4" s="1">
        <v>0.18196999999999999</v>
      </c>
      <c r="AZ4" s="1">
        <v>0.20893</v>
      </c>
      <c r="BA4" s="1">
        <v>0.23988300000000001</v>
      </c>
      <c r="BB4" s="1">
        <v>0.27542299999999997</v>
      </c>
      <c r="BC4" s="1">
        <v>0.31622800000000001</v>
      </c>
      <c r="BD4" s="1">
        <v>0.36307800000000001</v>
      </c>
      <c r="BE4" s="1">
        <v>0.41686899999999999</v>
      </c>
      <c r="BF4" s="1">
        <v>0.47863</v>
      </c>
      <c r="BG4" s="1">
        <v>0.54954099999999995</v>
      </c>
      <c r="BH4" s="1">
        <v>0.63095699999999999</v>
      </c>
      <c r="BI4" s="1">
        <v>0.72443599999999997</v>
      </c>
      <c r="BJ4" s="1">
        <v>0.83176399999999995</v>
      </c>
      <c r="BK4" s="1">
        <v>0.95499299999999998</v>
      </c>
      <c r="BL4" s="1">
        <v>1.0964780000000001</v>
      </c>
      <c r="BM4" s="1">
        <v>1.2589250000000001</v>
      </c>
      <c r="BN4" s="1">
        <v>1.4454400000000001</v>
      </c>
      <c r="BO4" s="1">
        <v>1.6595869999999999</v>
      </c>
      <c r="BP4" s="1">
        <v>1.9054610000000001</v>
      </c>
      <c r="BQ4" s="1">
        <v>2.1877620000000002</v>
      </c>
      <c r="BR4" s="1">
        <v>2.5118860000000001</v>
      </c>
      <c r="BS4" s="1">
        <v>2.8840309999999998</v>
      </c>
      <c r="BT4" s="1">
        <v>3.3113109999999999</v>
      </c>
      <c r="BU4" s="1">
        <v>3.8018939999999999</v>
      </c>
      <c r="BV4" s="1">
        <v>4.3651580000000001</v>
      </c>
      <c r="BW4" s="1">
        <v>5.0118720000000003</v>
      </c>
      <c r="BX4" s="1">
        <v>5.7543990000000003</v>
      </c>
      <c r="BY4" s="1">
        <v>6.6069339999999999</v>
      </c>
      <c r="BZ4" s="1">
        <v>7.5857760000000001</v>
      </c>
      <c r="CA4" s="1">
        <v>8.7096359999999997</v>
      </c>
      <c r="CB4" s="1">
        <v>10</v>
      </c>
      <c r="CC4" s="1">
        <v>11.481536</v>
      </c>
      <c r="CD4" s="1">
        <v>13.182567000000001</v>
      </c>
      <c r="CE4" s="1">
        <v>15.135612</v>
      </c>
      <c r="CF4" s="1">
        <v>17.378008000000001</v>
      </c>
      <c r="CG4" s="1">
        <v>19.952622999999999</v>
      </c>
      <c r="CH4" s="1">
        <v>22.908677000000001</v>
      </c>
      <c r="CI4" s="1">
        <v>26.302679999999999</v>
      </c>
      <c r="CJ4" s="1">
        <v>30.199517</v>
      </c>
      <c r="CK4" s="1">
        <v>34.673684999999999</v>
      </c>
      <c r="CL4" s="1">
        <v>39.810716999999997</v>
      </c>
      <c r="CM4" s="1">
        <v>45.708818999999998</v>
      </c>
      <c r="CN4" s="1">
        <v>52.480746000000003</v>
      </c>
      <c r="CO4" s="1">
        <v>60.255958999999997</v>
      </c>
      <c r="CP4" s="1">
        <v>69.183097000000004</v>
      </c>
      <c r="CQ4" s="1">
        <v>79.432822999999999</v>
      </c>
      <c r="CR4" s="1">
        <v>91.201083999999994</v>
      </c>
      <c r="CS4" s="1">
        <v>104.712855</v>
      </c>
      <c r="CT4" s="1">
        <v>120.226443</v>
      </c>
      <c r="CU4" s="1">
        <v>138.03842599999999</v>
      </c>
      <c r="CV4" s="1">
        <v>158.48931899999999</v>
      </c>
      <c r="CW4" s="1">
        <v>181.97008600000001</v>
      </c>
      <c r="CX4" s="1">
        <v>208.92961299999999</v>
      </c>
      <c r="CY4" s="1">
        <v>239.88329200000001</v>
      </c>
      <c r="CZ4" s="1">
        <v>275.42286999999999</v>
      </c>
      <c r="DA4" s="1">
        <v>316.22776599999997</v>
      </c>
      <c r="DB4" s="1">
        <v>363.07805500000001</v>
      </c>
      <c r="DC4" s="1">
        <v>416.86938300000003</v>
      </c>
      <c r="DD4" s="1">
        <v>478.63009199999999</v>
      </c>
      <c r="DE4" s="1">
        <v>549.54087400000003</v>
      </c>
      <c r="DF4" s="1">
        <v>630.95734400000003</v>
      </c>
      <c r="DG4" s="1">
        <v>724.43596000000002</v>
      </c>
      <c r="DH4" s="1">
        <v>831.76377100000002</v>
      </c>
      <c r="DI4" s="1">
        <v>954.99258599999996</v>
      </c>
      <c r="DJ4" s="1">
        <v>1096.478196</v>
      </c>
      <c r="DK4" s="1">
        <v>1258.9254120000001</v>
      </c>
      <c r="DL4" s="1">
        <v>1445.4397710000001</v>
      </c>
      <c r="DM4" s="1">
        <v>1659.5869070000001</v>
      </c>
      <c r="DN4" s="1">
        <v>1905.460718</v>
      </c>
      <c r="DO4" s="1">
        <v>2187.7616240000002</v>
      </c>
      <c r="DP4" s="1">
        <v>2511.8864319999998</v>
      </c>
      <c r="DQ4" s="1">
        <v>2884.0315030000002</v>
      </c>
      <c r="DR4" s="1">
        <v>3311.3112150000002</v>
      </c>
      <c r="DS4" s="1">
        <v>3801.893963</v>
      </c>
      <c r="DT4" s="1">
        <v>4365.1583220000002</v>
      </c>
      <c r="DU4" s="1">
        <v>5011.8723360000004</v>
      </c>
      <c r="DV4" s="1">
        <v>5754.3993730000002</v>
      </c>
      <c r="DW4" s="1">
        <v>6606.9344799999999</v>
      </c>
      <c r="DX4" s="1">
        <v>7585.7757499999998</v>
      </c>
      <c r="DY4" s="1">
        <v>8709.6358999999993</v>
      </c>
      <c r="DZ4" s="1">
        <v>10000</v>
      </c>
    </row>
    <row r="5" spans="1:132" x14ac:dyDescent="0.25">
      <c r="A5" s="1" t="s">
        <v>45</v>
      </c>
      <c r="E5" s="1" t="s">
        <v>46</v>
      </c>
      <c r="F5" s="2">
        <v>40777.480173611111</v>
      </c>
      <c r="G5" s="2">
        <v>40777.480185185188</v>
      </c>
      <c r="H5" s="1" t="s">
        <v>47</v>
      </c>
      <c r="I5" s="1">
        <v>1.53</v>
      </c>
      <c r="J5" s="1">
        <v>0</v>
      </c>
      <c r="K5" s="1" t="s">
        <v>34</v>
      </c>
      <c r="L5" s="1">
        <v>1.33</v>
      </c>
      <c r="M5" s="1" t="s">
        <v>48</v>
      </c>
      <c r="N5" s="1" t="s">
        <v>49</v>
      </c>
      <c r="O5" s="1">
        <v>0.1</v>
      </c>
      <c r="P5" s="1">
        <v>1000</v>
      </c>
      <c r="Q5" s="1" t="s">
        <v>37</v>
      </c>
      <c r="R5" s="1">
        <v>15.48</v>
      </c>
      <c r="S5" s="1">
        <v>0.311</v>
      </c>
      <c r="T5" s="1">
        <v>8.6099999999999996E-2</v>
      </c>
      <c r="U5" s="1">
        <v>0.73599999999999999</v>
      </c>
      <c r="V5" s="1" t="s">
        <v>38</v>
      </c>
      <c r="W5" s="1">
        <v>41.082000000000001</v>
      </c>
      <c r="X5" s="1">
        <v>0.23300000000000001</v>
      </c>
      <c r="Y5" s="1">
        <v>0.16200000000000001</v>
      </c>
      <c r="Z5" s="1">
        <v>37.091999999999999</v>
      </c>
      <c r="AA5" s="1">
        <v>26.757000000000001</v>
      </c>
      <c r="AB5" s="1">
        <v>40.536000000000001</v>
      </c>
      <c r="AC5" s="1">
        <v>56.570999999999998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7.6350000000000003E-3</v>
      </c>
      <c r="CB5" s="1">
        <v>0.13500499999999999</v>
      </c>
      <c r="CC5" s="1">
        <v>0.310442</v>
      </c>
      <c r="CD5" s="1">
        <v>0.47543400000000002</v>
      </c>
      <c r="CE5" s="1">
        <v>0.55851499999999998</v>
      </c>
      <c r="CF5" s="1">
        <v>0.61715699999999996</v>
      </c>
      <c r="CG5" s="1">
        <v>0.91063499999999997</v>
      </c>
      <c r="CH5" s="1">
        <v>1.9394769999999999</v>
      </c>
      <c r="CI5" s="1">
        <v>4.2894600000000001</v>
      </c>
      <c r="CJ5" s="1">
        <v>8.1589150000000004</v>
      </c>
      <c r="CK5" s="1">
        <v>12.980964</v>
      </c>
      <c r="CL5" s="1">
        <v>17.173874000000001</v>
      </c>
      <c r="CM5" s="1">
        <v>18.739871999999998</v>
      </c>
      <c r="CN5" s="1">
        <v>16.548617</v>
      </c>
      <c r="CO5" s="1">
        <v>11.479466</v>
      </c>
      <c r="CP5" s="1">
        <v>5.0720489999999998</v>
      </c>
      <c r="CQ5" s="1">
        <v>0.60248100000000004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 t="s">
        <v>50</v>
      </c>
    </row>
    <row r="6" spans="1:132" x14ac:dyDescent="0.25">
      <c r="F6" s="2"/>
      <c r="G6" s="2"/>
      <c r="AE6" s="1">
        <v>0</v>
      </c>
      <c r="AF6" s="1">
        <f>AF5+AE6</f>
        <v>0</v>
      </c>
      <c r="AG6" s="1">
        <f t="shared" ref="AG6:CR6" si="0">AG5+AF6</f>
        <v>0</v>
      </c>
      <c r="AH6" s="1">
        <f t="shared" si="0"/>
        <v>0</v>
      </c>
      <c r="AI6" s="1">
        <f t="shared" si="0"/>
        <v>0</v>
      </c>
      <c r="AJ6" s="1">
        <f t="shared" si="0"/>
        <v>0</v>
      </c>
      <c r="AK6" s="1">
        <f t="shared" si="0"/>
        <v>0</v>
      </c>
      <c r="AL6" s="1">
        <f t="shared" si="0"/>
        <v>0</v>
      </c>
      <c r="AM6" s="1">
        <f t="shared" si="0"/>
        <v>0</v>
      </c>
      <c r="AN6" s="1">
        <f t="shared" si="0"/>
        <v>0</v>
      </c>
      <c r="AO6" s="1">
        <f t="shared" si="0"/>
        <v>0</v>
      </c>
      <c r="AP6" s="1">
        <f t="shared" si="0"/>
        <v>0</v>
      </c>
      <c r="AQ6" s="1">
        <f t="shared" si="0"/>
        <v>0</v>
      </c>
      <c r="AR6" s="1">
        <f t="shared" si="0"/>
        <v>0</v>
      </c>
      <c r="AS6" s="1">
        <f t="shared" si="0"/>
        <v>0</v>
      </c>
      <c r="AT6" s="1">
        <f t="shared" si="0"/>
        <v>0</v>
      </c>
      <c r="AU6" s="1">
        <f t="shared" si="0"/>
        <v>0</v>
      </c>
      <c r="AV6" s="1">
        <f t="shared" si="0"/>
        <v>0</v>
      </c>
      <c r="AW6" s="1">
        <f t="shared" si="0"/>
        <v>0</v>
      </c>
      <c r="AX6" s="1">
        <f t="shared" si="0"/>
        <v>0</v>
      </c>
      <c r="AY6" s="1">
        <f t="shared" si="0"/>
        <v>0</v>
      </c>
      <c r="AZ6" s="1">
        <f t="shared" si="0"/>
        <v>0</v>
      </c>
      <c r="BA6" s="1">
        <f t="shared" si="0"/>
        <v>0</v>
      </c>
      <c r="BB6" s="1">
        <f t="shared" si="0"/>
        <v>0</v>
      </c>
      <c r="BC6" s="1">
        <f t="shared" si="0"/>
        <v>0</v>
      </c>
      <c r="BD6" s="1">
        <f t="shared" si="0"/>
        <v>0</v>
      </c>
      <c r="BE6" s="1">
        <f t="shared" si="0"/>
        <v>0</v>
      </c>
      <c r="BF6" s="1">
        <f t="shared" si="0"/>
        <v>0</v>
      </c>
      <c r="BG6" s="1">
        <f t="shared" si="0"/>
        <v>0</v>
      </c>
      <c r="BH6" s="1">
        <f t="shared" si="0"/>
        <v>0</v>
      </c>
      <c r="BI6" s="1">
        <f t="shared" si="0"/>
        <v>0</v>
      </c>
      <c r="BJ6" s="1">
        <f t="shared" si="0"/>
        <v>0</v>
      </c>
      <c r="BK6" s="1">
        <f t="shared" si="0"/>
        <v>0</v>
      </c>
      <c r="BL6" s="1">
        <f t="shared" si="0"/>
        <v>0</v>
      </c>
      <c r="BM6" s="1">
        <f t="shared" si="0"/>
        <v>0</v>
      </c>
      <c r="BN6" s="1">
        <f t="shared" si="0"/>
        <v>0</v>
      </c>
      <c r="BO6" s="1">
        <f t="shared" si="0"/>
        <v>0</v>
      </c>
      <c r="BP6" s="1">
        <f t="shared" si="0"/>
        <v>0</v>
      </c>
      <c r="BQ6" s="1">
        <f t="shared" si="0"/>
        <v>0</v>
      </c>
      <c r="BR6" s="1">
        <f t="shared" si="0"/>
        <v>0</v>
      </c>
      <c r="BS6" s="1">
        <f t="shared" si="0"/>
        <v>0</v>
      </c>
      <c r="BT6" s="1">
        <f t="shared" si="0"/>
        <v>0</v>
      </c>
      <c r="BU6" s="1">
        <f t="shared" si="0"/>
        <v>0</v>
      </c>
      <c r="BV6" s="1">
        <f t="shared" si="0"/>
        <v>0</v>
      </c>
      <c r="BW6" s="1">
        <f t="shared" si="0"/>
        <v>0</v>
      </c>
      <c r="BX6" s="1">
        <f t="shared" si="0"/>
        <v>0</v>
      </c>
      <c r="BY6" s="1">
        <f t="shared" si="0"/>
        <v>0</v>
      </c>
      <c r="BZ6" s="1">
        <f t="shared" si="0"/>
        <v>0</v>
      </c>
      <c r="CA6" s="1">
        <f t="shared" si="0"/>
        <v>7.6350000000000003E-3</v>
      </c>
      <c r="CB6" s="1">
        <f t="shared" si="0"/>
        <v>0.14263999999999999</v>
      </c>
      <c r="CC6" s="1">
        <f t="shared" si="0"/>
        <v>0.45308199999999998</v>
      </c>
      <c r="CD6" s="1">
        <f t="shared" si="0"/>
        <v>0.92851600000000001</v>
      </c>
      <c r="CE6" s="1">
        <f t="shared" si="0"/>
        <v>1.487031</v>
      </c>
      <c r="CF6" s="1">
        <f t="shared" si="0"/>
        <v>2.1041879999999997</v>
      </c>
      <c r="CG6" s="1">
        <f t="shared" si="0"/>
        <v>3.0148229999999998</v>
      </c>
      <c r="CH6" s="1">
        <f t="shared" si="0"/>
        <v>4.9542999999999999</v>
      </c>
      <c r="CI6" s="1">
        <f t="shared" si="0"/>
        <v>9.24376</v>
      </c>
      <c r="CJ6" s="1">
        <f t="shared" si="0"/>
        <v>17.402675000000002</v>
      </c>
      <c r="CK6" s="1">
        <f t="shared" si="0"/>
        <v>30.383639000000002</v>
      </c>
      <c r="CL6" s="1">
        <f t="shared" si="0"/>
        <v>47.557513</v>
      </c>
      <c r="CM6" s="1">
        <f t="shared" si="0"/>
        <v>66.297384999999991</v>
      </c>
      <c r="CN6" s="1">
        <f t="shared" si="0"/>
        <v>82.846001999999999</v>
      </c>
      <c r="CO6" s="1">
        <f t="shared" si="0"/>
        <v>94.325468000000001</v>
      </c>
      <c r="CP6" s="1">
        <f t="shared" si="0"/>
        <v>99.397516999999993</v>
      </c>
      <c r="CQ6" s="1">
        <f t="shared" si="0"/>
        <v>99.999997999999991</v>
      </c>
      <c r="CR6" s="1">
        <f t="shared" si="0"/>
        <v>99.999997999999991</v>
      </c>
      <c r="CS6" s="1">
        <f t="shared" ref="CS6:DZ6" si="1">CS5+CR6</f>
        <v>99.999997999999991</v>
      </c>
      <c r="CT6" s="1">
        <f t="shared" si="1"/>
        <v>99.999997999999991</v>
      </c>
      <c r="CU6" s="1">
        <f t="shared" si="1"/>
        <v>99.999997999999991</v>
      </c>
      <c r="CV6" s="1">
        <f t="shared" si="1"/>
        <v>99.999997999999991</v>
      </c>
      <c r="CW6" s="1">
        <f t="shared" si="1"/>
        <v>99.999997999999991</v>
      </c>
      <c r="CX6" s="1">
        <f t="shared" si="1"/>
        <v>99.999997999999991</v>
      </c>
      <c r="CY6" s="1">
        <f t="shared" si="1"/>
        <v>99.999997999999991</v>
      </c>
      <c r="CZ6" s="1">
        <f t="shared" si="1"/>
        <v>99.999997999999991</v>
      </c>
      <c r="DA6" s="1">
        <f t="shared" si="1"/>
        <v>99.999997999999991</v>
      </c>
      <c r="DB6" s="1">
        <f t="shared" si="1"/>
        <v>99.999997999999991</v>
      </c>
      <c r="DC6" s="1">
        <f t="shared" si="1"/>
        <v>99.999997999999991</v>
      </c>
      <c r="DD6" s="1">
        <f t="shared" si="1"/>
        <v>99.999997999999991</v>
      </c>
      <c r="DE6" s="1">
        <f t="shared" si="1"/>
        <v>99.999997999999991</v>
      </c>
      <c r="DF6" s="1">
        <f t="shared" si="1"/>
        <v>99.999997999999991</v>
      </c>
      <c r="DG6" s="1">
        <f t="shared" si="1"/>
        <v>99.999997999999991</v>
      </c>
      <c r="DH6" s="1">
        <f t="shared" si="1"/>
        <v>99.999997999999991</v>
      </c>
      <c r="DI6" s="1">
        <f t="shared" si="1"/>
        <v>99.999997999999991</v>
      </c>
      <c r="DJ6" s="1">
        <f t="shared" si="1"/>
        <v>99.999997999999991</v>
      </c>
      <c r="DK6" s="1">
        <f t="shared" si="1"/>
        <v>99.999997999999991</v>
      </c>
      <c r="DL6" s="1">
        <f t="shared" si="1"/>
        <v>99.999997999999991</v>
      </c>
      <c r="DM6" s="1">
        <f t="shared" si="1"/>
        <v>99.999997999999991</v>
      </c>
      <c r="DN6" s="1">
        <f t="shared" si="1"/>
        <v>99.999997999999991</v>
      </c>
      <c r="DO6" s="1">
        <f t="shared" si="1"/>
        <v>99.999997999999991</v>
      </c>
      <c r="DP6" s="1">
        <f t="shared" si="1"/>
        <v>99.999997999999991</v>
      </c>
      <c r="DQ6" s="1">
        <f t="shared" si="1"/>
        <v>99.999997999999991</v>
      </c>
      <c r="DR6" s="1">
        <f t="shared" si="1"/>
        <v>99.999997999999991</v>
      </c>
      <c r="DS6" s="1">
        <f t="shared" si="1"/>
        <v>99.999997999999991</v>
      </c>
      <c r="DT6" s="1">
        <f t="shared" si="1"/>
        <v>99.999997999999991</v>
      </c>
      <c r="DU6" s="1">
        <f t="shared" si="1"/>
        <v>99.999997999999991</v>
      </c>
      <c r="DV6" s="1">
        <f t="shared" si="1"/>
        <v>99.999997999999991</v>
      </c>
      <c r="DW6" s="1">
        <f t="shared" si="1"/>
        <v>99.999997999999991</v>
      </c>
      <c r="DX6" s="1">
        <f t="shared" si="1"/>
        <v>99.999997999999991</v>
      </c>
      <c r="DY6" s="1">
        <f t="shared" si="1"/>
        <v>99.999997999999991</v>
      </c>
      <c r="DZ6" s="1">
        <f t="shared" si="1"/>
        <v>99.999997999999991</v>
      </c>
    </row>
    <row r="7" spans="1:132" x14ac:dyDescent="0.25">
      <c r="F7" s="2"/>
      <c r="G7" s="2"/>
      <c r="AE7" s="1">
        <f>AVERAGE(AD4,AE4)</f>
        <v>1.0741000000000001E-2</v>
      </c>
      <c r="AF7" s="1">
        <f t="shared" ref="AF7:CQ7" si="2">AVERAGE(AE4,AF4)</f>
        <v>1.23325E-2</v>
      </c>
      <c r="AG7" s="1">
        <f t="shared" si="2"/>
        <v>1.41595E-2</v>
      </c>
      <c r="AH7" s="1">
        <f t="shared" si="2"/>
        <v>1.6257000000000001E-2</v>
      </c>
      <c r="AI7" s="1">
        <f t="shared" si="2"/>
        <v>1.8665500000000002E-2</v>
      </c>
      <c r="AJ7" s="1">
        <f t="shared" si="2"/>
        <v>2.1430999999999999E-2</v>
      </c>
      <c r="AK7" s="1">
        <f t="shared" si="2"/>
        <v>2.4605999999999999E-2</v>
      </c>
      <c r="AL7" s="1">
        <f t="shared" si="2"/>
        <v>2.8251499999999999E-2</v>
      </c>
      <c r="AM7" s="1">
        <f t="shared" si="2"/>
        <v>3.2437000000000001E-2</v>
      </c>
      <c r="AN7" s="1">
        <f t="shared" si="2"/>
        <v>3.7242499999999998E-2</v>
      </c>
      <c r="AO7" s="1">
        <f t="shared" si="2"/>
        <v>4.2759999999999999E-2</v>
      </c>
      <c r="AP7" s="1">
        <f t="shared" si="2"/>
        <v>4.9095E-2</v>
      </c>
      <c r="AQ7" s="1">
        <f t="shared" si="2"/>
        <v>5.6368500000000002E-2</v>
      </c>
      <c r="AR7" s="1">
        <f t="shared" si="2"/>
        <v>6.4719499999999999E-2</v>
      </c>
      <c r="AS7" s="1">
        <f t="shared" si="2"/>
        <v>7.4307999999999999E-2</v>
      </c>
      <c r="AT7" s="1">
        <f t="shared" si="2"/>
        <v>8.5317000000000004E-2</v>
      </c>
      <c r="AU7" s="1">
        <f t="shared" si="2"/>
        <v>9.7957000000000002E-2</v>
      </c>
      <c r="AV7" s="1">
        <f t="shared" si="2"/>
        <v>0.1124695</v>
      </c>
      <c r="AW7" s="1">
        <f t="shared" si="2"/>
        <v>0.129132</v>
      </c>
      <c r="AX7" s="1">
        <f t="shared" si="2"/>
        <v>0.14826349999999999</v>
      </c>
      <c r="AY7" s="1">
        <f t="shared" si="2"/>
        <v>0.17022949999999998</v>
      </c>
      <c r="AZ7" s="1">
        <f t="shared" si="2"/>
        <v>0.19545000000000001</v>
      </c>
      <c r="BA7" s="1">
        <f t="shared" si="2"/>
        <v>0.22440650000000001</v>
      </c>
      <c r="BB7" s="1">
        <f t="shared" si="2"/>
        <v>0.25765300000000002</v>
      </c>
      <c r="BC7" s="1">
        <f t="shared" si="2"/>
        <v>0.29582549999999996</v>
      </c>
      <c r="BD7" s="1">
        <f t="shared" si="2"/>
        <v>0.33965299999999998</v>
      </c>
      <c r="BE7" s="1">
        <f t="shared" si="2"/>
        <v>0.38997349999999997</v>
      </c>
      <c r="BF7" s="1">
        <f t="shared" si="2"/>
        <v>0.44774950000000002</v>
      </c>
      <c r="BG7" s="1">
        <f t="shared" si="2"/>
        <v>0.51408549999999997</v>
      </c>
      <c r="BH7" s="1">
        <f t="shared" si="2"/>
        <v>0.59024900000000002</v>
      </c>
      <c r="BI7" s="1">
        <f t="shared" si="2"/>
        <v>0.67769649999999992</v>
      </c>
      <c r="BJ7" s="1">
        <f t="shared" si="2"/>
        <v>0.77810000000000001</v>
      </c>
      <c r="BK7" s="1">
        <f t="shared" si="2"/>
        <v>0.89337849999999996</v>
      </c>
      <c r="BL7" s="1">
        <f t="shared" si="2"/>
        <v>1.0257355000000001</v>
      </c>
      <c r="BM7" s="1">
        <f t="shared" si="2"/>
        <v>1.1777015</v>
      </c>
      <c r="BN7" s="1">
        <f t="shared" si="2"/>
        <v>1.3521825000000001</v>
      </c>
      <c r="BO7" s="1">
        <f t="shared" si="2"/>
        <v>1.5525134999999999</v>
      </c>
      <c r="BP7" s="1">
        <f t="shared" si="2"/>
        <v>1.782524</v>
      </c>
      <c r="BQ7" s="1">
        <f t="shared" si="2"/>
        <v>2.0466115</v>
      </c>
      <c r="BR7" s="1">
        <f t="shared" si="2"/>
        <v>2.3498239999999999</v>
      </c>
      <c r="BS7" s="1">
        <f t="shared" si="2"/>
        <v>2.6979584999999999</v>
      </c>
      <c r="BT7" s="1">
        <f t="shared" si="2"/>
        <v>3.0976710000000001</v>
      </c>
      <c r="BU7" s="1">
        <f t="shared" si="2"/>
        <v>3.5566024999999999</v>
      </c>
      <c r="BV7" s="1">
        <f t="shared" si="2"/>
        <v>4.083526</v>
      </c>
      <c r="BW7" s="1">
        <f t="shared" si="2"/>
        <v>4.6885150000000007</v>
      </c>
      <c r="BX7" s="1">
        <f t="shared" si="2"/>
        <v>5.3831354999999999</v>
      </c>
      <c r="BY7" s="1">
        <f t="shared" si="2"/>
        <v>6.1806665000000001</v>
      </c>
      <c r="BZ7" s="1">
        <f t="shared" si="2"/>
        <v>7.096355</v>
      </c>
      <c r="CA7" s="1">
        <f t="shared" si="2"/>
        <v>8.1477059999999994</v>
      </c>
      <c r="CB7" s="1">
        <f t="shared" si="2"/>
        <v>9.3548179999999999</v>
      </c>
      <c r="CC7" s="1">
        <f t="shared" si="2"/>
        <v>10.740767999999999</v>
      </c>
      <c r="CD7" s="1">
        <f t="shared" si="2"/>
        <v>12.3320515</v>
      </c>
      <c r="CE7" s="1">
        <f t="shared" si="2"/>
        <v>14.1590895</v>
      </c>
      <c r="CF7" s="1">
        <f t="shared" si="2"/>
        <v>16.256810000000002</v>
      </c>
      <c r="CG7" s="1">
        <f t="shared" si="2"/>
        <v>18.665315499999998</v>
      </c>
      <c r="CH7" s="1">
        <f t="shared" si="2"/>
        <v>21.43065</v>
      </c>
      <c r="CI7" s="1">
        <f t="shared" si="2"/>
        <v>24.6056785</v>
      </c>
      <c r="CJ7" s="1">
        <f t="shared" si="2"/>
        <v>28.251098499999998</v>
      </c>
      <c r="CK7" s="1">
        <f t="shared" si="2"/>
        <v>32.436600999999996</v>
      </c>
      <c r="CL7" s="1">
        <f t="shared" si="2"/>
        <v>37.242200999999994</v>
      </c>
      <c r="CM7" s="1">
        <f t="shared" si="2"/>
        <v>42.759767999999994</v>
      </c>
      <c r="CN7" s="1">
        <f t="shared" si="2"/>
        <v>49.094782500000001</v>
      </c>
      <c r="CO7" s="1">
        <f t="shared" si="2"/>
        <v>56.3683525</v>
      </c>
      <c r="CP7" s="1">
        <f t="shared" si="2"/>
        <v>64.719527999999997</v>
      </c>
      <c r="CQ7" s="1">
        <f t="shared" si="2"/>
        <v>74.307960000000008</v>
      </c>
      <c r="CR7" s="1">
        <f t="shared" ref="CR7:DZ7" si="3">AVERAGE(CQ4,CR4)</f>
        <v>85.316953499999997</v>
      </c>
      <c r="CS7" s="1">
        <f t="shared" si="3"/>
        <v>97.9569695</v>
      </c>
      <c r="CT7" s="1">
        <f t="shared" si="3"/>
        <v>112.469649</v>
      </c>
      <c r="CU7" s="1">
        <f t="shared" si="3"/>
        <v>129.13243449999999</v>
      </c>
      <c r="CV7" s="1">
        <f t="shared" si="3"/>
        <v>148.26387249999999</v>
      </c>
      <c r="CW7" s="1">
        <f t="shared" si="3"/>
        <v>170.2297025</v>
      </c>
      <c r="CX7" s="1">
        <f t="shared" si="3"/>
        <v>195.4498495</v>
      </c>
      <c r="CY7" s="1">
        <f t="shared" si="3"/>
        <v>224.4064525</v>
      </c>
      <c r="CZ7" s="1">
        <f t="shared" si="3"/>
        <v>257.65308099999999</v>
      </c>
      <c r="DA7" s="1">
        <f t="shared" si="3"/>
        <v>295.82531799999998</v>
      </c>
      <c r="DB7" s="1">
        <f t="shared" si="3"/>
        <v>339.65291049999996</v>
      </c>
      <c r="DC7" s="1">
        <f t="shared" si="3"/>
        <v>389.97371900000002</v>
      </c>
      <c r="DD7" s="1">
        <f t="shared" si="3"/>
        <v>447.74973750000004</v>
      </c>
      <c r="DE7" s="1">
        <f t="shared" si="3"/>
        <v>514.08548300000007</v>
      </c>
      <c r="DF7" s="1">
        <f t="shared" si="3"/>
        <v>590.24910900000009</v>
      </c>
      <c r="DG7" s="1">
        <f t="shared" si="3"/>
        <v>677.69665200000009</v>
      </c>
      <c r="DH7" s="1">
        <f t="shared" si="3"/>
        <v>778.09986550000008</v>
      </c>
      <c r="DI7" s="1">
        <f t="shared" si="3"/>
        <v>893.37817849999999</v>
      </c>
      <c r="DJ7" s="1">
        <f t="shared" si="3"/>
        <v>1025.7353909999999</v>
      </c>
      <c r="DK7" s="1">
        <f t="shared" si="3"/>
        <v>1177.701804</v>
      </c>
      <c r="DL7" s="1">
        <f t="shared" si="3"/>
        <v>1352.1825914999999</v>
      </c>
      <c r="DM7" s="1">
        <f t="shared" si="3"/>
        <v>1552.5133390000001</v>
      </c>
      <c r="DN7" s="1">
        <f t="shared" si="3"/>
        <v>1782.5238125000001</v>
      </c>
      <c r="DO7" s="1">
        <f t="shared" si="3"/>
        <v>2046.611171</v>
      </c>
      <c r="DP7" s="1">
        <f t="shared" si="3"/>
        <v>2349.824028</v>
      </c>
      <c r="DQ7" s="1">
        <f t="shared" si="3"/>
        <v>2697.9589674999997</v>
      </c>
      <c r="DR7" s="1">
        <f t="shared" si="3"/>
        <v>3097.6713589999999</v>
      </c>
      <c r="DS7" s="1">
        <f t="shared" si="3"/>
        <v>3556.6025890000001</v>
      </c>
      <c r="DT7" s="1">
        <f t="shared" si="3"/>
        <v>4083.5261424999999</v>
      </c>
      <c r="DU7" s="1">
        <f t="shared" si="3"/>
        <v>4688.5153289999998</v>
      </c>
      <c r="DV7" s="1">
        <f t="shared" si="3"/>
        <v>5383.1358545000003</v>
      </c>
      <c r="DW7" s="1">
        <f t="shared" si="3"/>
        <v>6180.6669265</v>
      </c>
      <c r="DX7" s="1">
        <f t="shared" si="3"/>
        <v>7096.3551150000003</v>
      </c>
      <c r="DY7" s="1">
        <f t="shared" si="3"/>
        <v>8147.7058249999991</v>
      </c>
      <c r="DZ7" s="1">
        <f t="shared" si="3"/>
        <v>9354.8179500000006</v>
      </c>
    </row>
    <row r="8" spans="1:132" x14ac:dyDescent="0.25">
      <c r="F8" s="2"/>
      <c r="G8" s="2"/>
      <c r="AE8" s="1">
        <f>AE5/(AE7^3)</f>
        <v>0</v>
      </c>
      <c r="AF8" s="1">
        <f t="shared" ref="AF8:CQ8" si="4">AF5/(AF7^3)</f>
        <v>0</v>
      </c>
      <c r="AG8" s="1">
        <f t="shared" si="4"/>
        <v>0</v>
      </c>
      <c r="AH8" s="1">
        <f t="shared" si="4"/>
        <v>0</v>
      </c>
      <c r="AI8" s="1">
        <f t="shared" si="4"/>
        <v>0</v>
      </c>
      <c r="AJ8" s="1">
        <f t="shared" si="4"/>
        <v>0</v>
      </c>
      <c r="AK8" s="1">
        <f t="shared" si="4"/>
        <v>0</v>
      </c>
      <c r="AL8" s="1">
        <f t="shared" si="4"/>
        <v>0</v>
      </c>
      <c r="AM8" s="1">
        <f t="shared" si="4"/>
        <v>0</v>
      </c>
      <c r="AN8" s="1">
        <f t="shared" si="4"/>
        <v>0</v>
      </c>
      <c r="AO8" s="1">
        <f t="shared" si="4"/>
        <v>0</v>
      </c>
      <c r="AP8" s="1">
        <f t="shared" si="4"/>
        <v>0</v>
      </c>
      <c r="AQ8" s="1">
        <f t="shared" si="4"/>
        <v>0</v>
      </c>
      <c r="AR8" s="1">
        <f t="shared" si="4"/>
        <v>0</v>
      </c>
      <c r="AS8" s="1">
        <f t="shared" si="4"/>
        <v>0</v>
      </c>
      <c r="AT8" s="1">
        <f t="shared" si="4"/>
        <v>0</v>
      </c>
      <c r="AU8" s="1">
        <f t="shared" si="4"/>
        <v>0</v>
      </c>
      <c r="AV8" s="1">
        <f t="shared" si="4"/>
        <v>0</v>
      </c>
      <c r="AW8" s="1">
        <f t="shared" si="4"/>
        <v>0</v>
      </c>
      <c r="AX8" s="1">
        <f t="shared" si="4"/>
        <v>0</v>
      </c>
      <c r="AY8" s="1">
        <f t="shared" si="4"/>
        <v>0</v>
      </c>
      <c r="AZ8" s="1">
        <f t="shared" si="4"/>
        <v>0</v>
      </c>
      <c r="BA8" s="1">
        <f t="shared" si="4"/>
        <v>0</v>
      </c>
      <c r="BB8" s="1">
        <f t="shared" si="4"/>
        <v>0</v>
      </c>
      <c r="BC8" s="1">
        <f t="shared" si="4"/>
        <v>0</v>
      </c>
      <c r="BD8" s="1">
        <f t="shared" si="4"/>
        <v>0</v>
      </c>
      <c r="BE8" s="1">
        <f t="shared" si="4"/>
        <v>0</v>
      </c>
      <c r="BF8" s="1">
        <f t="shared" si="4"/>
        <v>0</v>
      </c>
      <c r="BG8" s="1">
        <f t="shared" si="4"/>
        <v>0</v>
      </c>
      <c r="BH8" s="1">
        <f t="shared" si="4"/>
        <v>0</v>
      </c>
      <c r="BI8" s="1">
        <f t="shared" si="4"/>
        <v>0</v>
      </c>
      <c r="BJ8" s="1">
        <f t="shared" si="4"/>
        <v>0</v>
      </c>
      <c r="BK8" s="1">
        <f t="shared" si="4"/>
        <v>0</v>
      </c>
      <c r="BL8" s="1">
        <f t="shared" si="4"/>
        <v>0</v>
      </c>
      <c r="BM8" s="1">
        <f t="shared" si="4"/>
        <v>0</v>
      </c>
      <c r="BN8" s="1">
        <f t="shared" si="4"/>
        <v>0</v>
      </c>
      <c r="BO8" s="1">
        <f t="shared" si="4"/>
        <v>0</v>
      </c>
      <c r="BP8" s="1">
        <f t="shared" si="4"/>
        <v>0</v>
      </c>
      <c r="BQ8" s="1">
        <f t="shared" si="4"/>
        <v>0</v>
      </c>
      <c r="BR8" s="1">
        <f t="shared" si="4"/>
        <v>0</v>
      </c>
      <c r="BS8" s="1">
        <f t="shared" si="4"/>
        <v>0</v>
      </c>
      <c r="BT8" s="1">
        <f t="shared" si="4"/>
        <v>0</v>
      </c>
      <c r="BU8" s="1">
        <f t="shared" si="4"/>
        <v>0</v>
      </c>
      <c r="BV8" s="1">
        <f t="shared" si="4"/>
        <v>0</v>
      </c>
      <c r="BW8" s="1">
        <f t="shared" si="4"/>
        <v>0</v>
      </c>
      <c r="BX8" s="1">
        <f t="shared" si="4"/>
        <v>0</v>
      </c>
      <c r="BY8" s="1">
        <f t="shared" si="4"/>
        <v>0</v>
      </c>
      <c r="BZ8" s="1">
        <f t="shared" si="4"/>
        <v>0</v>
      </c>
      <c r="CA8" s="1">
        <f t="shared" si="4"/>
        <v>1.4115718616178123E-5</v>
      </c>
      <c r="CB8" s="1">
        <f t="shared" si="4"/>
        <v>1.6490879766727716E-4</v>
      </c>
      <c r="CC8" s="1">
        <f t="shared" si="4"/>
        <v>2.5053849533343813E-4</v>
      </c>
      <c r="CD8" s="1">
        <f t="shared" si="4"/>
        <v>2.5350366782011445E-4</v>
      </c>
      <c r="CE8" s="1">
        <f t="shared" si="4"/>
        <v>1.9675639672891098E-4</v>
      </c>
      <c r="CF8" s="1">
        <f t="shared" si="4"/>
        <v>1.4364472073138341E-4</v>
      </c>
      <c r="CG8" s="1">
        <f t="shared" si="4"/>
        <v>1.4003556005985694E-4</v>
      </c>
      <c r="CH8" s="1">
        <f t="shared" si="4"/>
        <v>1.9705098178714723E-4</v>
      </c>
      <c r="CI8" s="1">
        <f t="shared" si="4"/>
        <v>2.8793641080883435E-4</v>
      </c>
      <c r="CJ8" s="1">
        <f t="shared" si="4"/>
        <v>3.618481783520147E-4</v>
      </c>
      <c r="CK8" s="1">
        <f t="shared" si="4"/>
        <v>3.8036533450978421E-4</v>
      </c>
      <c r="CL8" s="1">
        <f t="shared" si="4"/>
        <v>3.324774945310104E-4</v>
      </c>
      <c r="CM8" s="1">
        <f t="shared" si="4"/>
        <v>2.396958967233132E-4</v>
      </c>
      <c r="CN8" s="1">
        <f t="shared" si="4"/>
        <v>1.3984781449969923E-4</v>
      </c>
      <c r="CO8" s="1">
        <f t="shared" si="4"/>
        <v>6.4093746887568324E-5</v>
      </c>
      <c r="CP8" s="1">
        <f t="shared" si="4"/>
        <v>1.8710156347806106E-5</v>
      </c>
      <c r="CQ8" s="1">
        <f t="shared" si="4"/>
        <v>1.4683762095467758E-6</v>
      </c>
      <c r="CR8" s="1">
        <f t="shared" ref="CR8:DZ8" si="5">CR5/(CR7^3)</f>
        <v>0</v>
      </c>
      <c r="CS8" s="1">
        <f t="shared" si="5"/>
        <v>0</v>
      </c>
      <c r="CT8" s="1">
        <f t="shared" si="5"/>
        <v>0</v>
      </c>
      <c r="CU8" s="1">
        <f t="shared" si="5"/>
        <v>0</v>
      </c>
      <c r="CV8" s="1">
        <f t="shared" si="5"/>
        <v>0</v>
      </c>
      <c r="CW8" s="1">
        <f t="shared" si="5"/>
        <v>0</v>
      </c>
      <c r="CX8" s="1">
        <f t="shared" si="5"/>
        <v>0</v>
      </c>
      <c r="CY8" s="1">
        <f t="shared" si="5"/>
        <v>0</v>
      </c>
      <c r="CZ8" s="1">
        <f t="shared" si="5"/>
        <v>0</v>
      </c>
      <c r="DA8" s="1">
        <f t="shared" si="5"/>
        <v>0</v>
      </c>
      <c r="DB8" s="1">
        <f t="shared" si="5"/>
        <v>0</v>
      </c>
      <c r="DC8" s="1">
        <f t="shared" si="5"/>
        <v>0</v>
      </c>
      <c r="DD8" s="1">
        <f t="shared" si="5"/>
        <v>0</v>
      </c>
      <c r="DE8" s="1">
        <f t="shared" si="5"/>
        <v>0</v>
      </c>
      <c r="DF8" s="1">
        <f t="shared" si="5"/>
        <v>0</v>
      </c>
      <c r="DG8" s="1">
        <f t="shared" si="5"/>
        <v>0</v>
      </c>
      <c r="DH8" s="1">
        <f t="shared" si="5"/>
        <v>0</v>
      </c>
      <c r="DI8" s="1">
        <f t="shared" si="5"/>
        <v>0</v>
      </c>
      <c r="DJ8" s="1">
        <f t="shared" si="5"/>
        <v>0</v>
      </c>
      <c r="DK8" s="1">
        <f t="shared" si="5"/>
        <v>0</v>
      </c>
      <c r="DL8" s="1">
        <f t="shared" si="5"/>
        <v>0</v>
      </c>
      <c r="DM8" s="1">
        <f t="shared" si="5"/>
        <v>0</v>
      </c>
      <c r="DN8" s="1">
        <f t="shared" si="5"/>
        <v>0</v>
      </c>
      <c r="DO8" s="1">
        <f t="shared" si="5"/>
        <v>0</v>
      </c>
      <c r="DP8" s="1">
        <f t="shared" si="5"/>
        <v>0</v>
      </c>
      <c r="DQ8" s="1">
        <f t="shared" si="5"/>
        <v>0</v>
      </c>
      <c r="DR8" s="1">
        <f t="shared" si="5"/>
        <v>0</v>
      </c>
      <c r="DS8" s="1">
        <f t="shared" si="5"/>
        <v>0</v>
      </c>
      <c r="DT8" s="1">
        <f t="shared" si="5"/>
        <v>0</v>
      </c>
      <c r="DU8" s="1">
        <f t="shared" si="5"/>
        <v>0</v>
      </c>
      <c r="DV8" s="1">
        <f t="shared" si="5"/>
        <v>0</v>
      </c>
      <c r="DW8" s="1">
        <f t="shared" si="5"/>
        <v>0</v>
      </c>
      <c r="DX8" s="1">
        <f t="shared" si="5"/>
        <v>0</v>
      </c>
      <c r="DY8" s="1">
        <f t="shared" si="5"/>
        <v>0</v>
      </c>
      <c r="DZ8" s="1">
        <f t="shared" si="5"/>
        <v>0</v>
      </c>
      <c r="EA8" s="1">
        <f>SUM(AE8:DZ8)</f>
        <v>3.1869977476138836E-3</v>
      </c>
      <c r="EB8" s="1">
        <f>1/EA8</f>
        <v>313.77493151625333</v>
      </c>
    </row>
    <row r="9" spans="1:132" x14ac:dyDescent="0.25">
      <c r="F9" s="2"/>
      <c r="G9" s="2"/>
      <c r="AE9" s="1">
        <f>AE8*$EB$8</f>
        <v>0</v>
      </c>
      <c r="AF9" s="1">
        <f t="shared" ref="AF9:CQ9" si="6">AF8*$EB$8</f>
        <v>0</v>
      </c>
      <c r="AG9" s="1">
        <f t="shared" si="6"/>
        <v>0</v>
      </c>
      <c r="AH9" s="1">
        <f t="shared" si="6"/>
        <v>0</v>
      </c>
      <c r="AI9" s="1">
        <f t="shared" si="6"/>
        <v>0</v>
      </c>
      <c r="AJ9" s="1">
        <f t="shared" si="6"/>
        <v>0</v>
      </c>
      <c r="AK9" s="1">
        <f t="shared" si="6"/>
        <v>0</v>
      </c>
      <c r="AL9" s="1">
        <f t="shared" si="6"/>
        <v>0</v>
      </c>
      <c r="AM9" s="1">
        <f t="shared" si="6"/>
        <v>0</v>
      </c>
      <c r="AN9" s="1">
        <f t="shared" si="6"/>
        <v>0</v>
      </c>
      <c r="AO9" s="1">
        <f t="shared" si="6"/>
        <v>0</v>
      </c>
      <c r="AP9" s="1">
        <f t="shared" si="6"/>
        <v>0</v>
      </c>
      <c r="AQ9" s="1">
        <f t="shared" si="6"/>
        <v>0</v>
      </c>
      <c r="AR9" s="1">
        <f t="shared" si="6"/>
        <v>0</v>
      </c>
      <c r="AS9" s="1">
        <f t="shared" si="6"/>
        <v>0</v>
      </c>
      <c r="AT9" s="1">
        <f t="shared" si="6"/>
        <v>0</v>
      </c>
      <c r="AU9" s="1">
        <f t="shared" si="6"/>
        <v>0</v>
      </c>
      <c r="AV9" s="1">
        <f t="shared" si="6"/>
        <v>0</v>
      </c>
      <c r="AW9" s="1">
        <f t="shared" si="6"/>
        <v>0</v>
      </c>
      <c r="AX9" s="1">
        <f t="shared" si="6"/>
        <v>0</v>
      </c>
      <c r="AY9" s="1">
        <f t="shared" si="6"/>
        <v>0</v>
      </c>
      <c r="AZ9" s="1">
        <f t="shared" si="6"/>
        <v>0</v>
      </c>
      <c r="BA9" s="1">
        <f t="shared" si="6"/>
        <v>0</v>
      </c>
      <c r="BB9" s="1">
        <f t="shared" si="6"/>
        <v>0</v>
      </c>
      <c r="BC9" s="1">
        <f t="shared" si="6"/>
        <v>0</v>
      </c>
      <c r="BD9" s="1">
        <f t="shared" si="6"/>
        <v>0</v>
      </c>
      <c r="BE9" s="1">
        <f t="shared" si="6"/>
        <v>0</v>
      </c>
      <c r="BF9" s="1">
        <f t="shared" si="6"/>
        <v>0</v>
      </c>
      <c r="BG9" s="1">
        <f t="shared" si="6"/>
        <v>0</v>
      </c>
      <c r="BH9" s="1">
        <f t="shared" si="6"/>
        <v>0</v>
      </c>
      <c r="BI9" s="1">
        <f t="shared" si="6"/>
        <v>0</v>
      </c>
      <c r="BJ9" s="1">
        <f t="shared" si="6"/>
        <v>0</v>
      </c>
      <c r="BK9" s="1">
        <f t="shared" si="6"/>
        <v>0</v>
      </c>
      <c r="BL9" s="1">
        <f t="shared" si="6"/>
        <v>0</v>
      </c>
      <c r="BM9" s="1">
        <f t="shared" si="6"/>
        <v>0</v>
      </c>
      <c r="BN9" s="1">
        <f t="shared" si="6"/>
        <v>0</v>
      </c>
      <c r="BO9" s="1">
        <f t="shared" si="6"/>
        <v>0</v>
      </c>
      <c r="BP9" s="1">
        <f t="shared" si="6"/>
        <v>0</v>
      </c>
      <c r="BQ9" s="1">
        <f t="shared" si="6"/>
        <v>0</v>
      </c>
      <c r="BR9" s="1">
        <f t="shared" si="6"/>
        <v>0</v>
      </c>
      <c r="BS9" s="1">
        <f t="shared" si="6"/>
        <v>0</v>
      </c>
      <c r="BT9" s="1">
        <f t="shared" si="6"/>
        <v>0</v>
      </c>
      <c r="BU9" s="1">
        <f t="shared" si="6"/>
        <v>0</v>
      </c>
      <c r="BV9" s="1">
        <f t="shared" si="6"/>
        <v>0</v>
      </c>
      <c r="BW9" s="1">
        <f t="shared" si="6"/>
        <v>0</v>
      </c>
      <c r="BX9" s="1">
        <f t="shared" si="6"/>
        <v>0</v>
      </c>
      <c r="BY9" s="1">
        <f t="shared" si="6"/>
        <v>0</v>
      </c>
      <c r="BZ9" s="1">
        <f t="shared" si="6"/>
        <v>0</v>
      </c>
      <c r="CA9" s="1">
        <f t="shared" si="6"/>
        <v>4.4291586420939924E-3</v>
      </c>
      <c r="CB9" s="1">
        <f t="shared" si="6"/>
        <v>5.1744246694477566E-2</v>
      </c>
      <c r="CC9" s="1">
        <f t="shared" si="6"/>
        <v>7.8612699215434706E-2</v>
      </c>
      <c r="CD9" s="1">
        <f t="shared" si="6"/>
        <v>7.9543096009375439E-2</v>
      </c>
      <c r="CE9" s="1">
        <f t="shared" si="6"/>
        <v>6.1737224908998814E-2</v>
      </c>
      <c r="CF9" s="1">
        <f t="shared" si="6"/>
        <v>4.5072112410161166E-2</v>
      </c>
      <c r="CG9" s="1">
        <f t="shared" si="6"/>
        <v>4.3939648267621791E-2</v>
      </c>
      <c r="CH9" s="1">
        <f t="shared" si="6"/>
        <v>6.1829658315472602E-2</v>
      </c>
      <c r="CI9" s="1">
        <f t="shared" si="6"/>
        <v>9.034722758257778E-2</v>
      </c>
      <c r="CJ9" s="1">
        <f t="shared" si="6"/>
        <v>0.11353888738168444</v>
      </c>
      <c r="CK9" s="1">
        <f t="shared" si="6"/>
        <v>0.11934910678696432</v>
      </c>
      <c r="CL9" s="1">
        <f t="shared" si="6"/>
        <v>0.10432310307716328</v>
      </c>
      <c r="CM9" s="1">
        <f t="shared" si="6"/>
        <v>7.5210563579084524E-2</v>
      </c>
      <c r="CN9" s="1">
        <f t="shared" si="6"/>
        <v>4.3880738417340824E-2</v>
      </c>
      <c r="CO9" s="1">
        <f t="shared" si="6"/>
        <v>2.0111011040266826E-2</v>
      </c>
      <c r="CP9" s="1">
        <f t="shared" si="6"/>
        <v>5.8707780266912535E-3</v>
      </c>
      <c r="CQ9" s="1">
        <f t="shared" si="6"/>
        <v>4.6073964459063526E-4</v>
      </c>
      <c r="CR9" s="1">
        <f t="shared" ref="CR9:DZ9" si="7">CR8*$EB$8</f>
        <v>0</v>
      </c>
      <c r="CS9" s="1">
        <f t="shared" si="7"/>
        <v>0</v>
      </c>
      <c r="CT9" s="1">
        <f t="shared" si="7"/>
        <v>0</v>
      </c>
      <c r="CU9" s="1">
        <f t="shared" si="7"/>
        <v>0</v>
      </c>
      <c r="CV9" s="1">
        <f t="shared" si="7"/>
        <v>0</v>
      </c>
      <c r="CW9" s="1">
        <f t="shared" si="7"/>
        <v>0</v>
      </c>
      <c r="CX9" s="1">
        <f t="shared" si="7"/>
        <v>0</v>
      </c>
      <c r="CY9" s="1">
        <f t="shared" si="7"/>
        <v>0</v>
      </c>
      <c r="CZ9" s="1">
        <f t="shared" si="7"/>
        <v>0</v>
      </c>
      <c r="DA9" s="1">
        <f t="shared" si="7"/>
        <v>0</v>
      </c>
      <c r="DB9" s="1">
        <f t="shared" si="7"/>
        <v>0</v>
      </c>
      <c r="DC9" s="1">
        <f t="shared" si="7"/>
        <v>0</v>
      </c>
      <c r="DD9" s="1">
        <f t="shared" si="7"/>
        <v>0</v>
      </c>
      <c r="DE9" s="1">
        <f t="shared" si="7"/>
        <v>0</v>
      </c>
      <c r="DF9" s="1">
        <f t="shared" si="7"/>
        <v>0</v>
      </c>
      <c r="DG9" s="1">
        <f t="shared" si="7"/>
        <v>0</v>
      </c>
      <c r="DH9" s="1">
        <f t="shared" si="7"/>
        <v>0</v>
      </c>
      <c r="DI9" s="1">
        <f t="shared" si="7"/>
        <v>0</v>
      </c>
      <c r="DJ9" s="1">
        <f t="shared" si="7"/>
        <v>0</v>
      </c>
      <c r="DK9" s="1">
        <f t="shared" si="7"/>
        <v>0</v>
      </c>
      <c r="DL9" s="1">
        <f t="shared" si="7"/>
        <v>0</v>
      </c>
      <c r="DM9" s="1">
        <f t="shared" si="7"/>
        <v>0</v>
      </c>
      <c r="DN9" s="1">
        <f t="shared" si="7"/>
        <v>0</v>
      </c>
      <c r="DO9" s="1">
        <f t="shared" si="7"/>
        <v>0</v>
      </c>
      <c r="DP9" s="1">
        <f t="shared" si="7"/>
        <v>0</v>
      </c>
      <c r="DQ9" s="1">
        <f t="shared" si="7"/>
        <v>0</v>
      </c>
      <c r="DR9" s="1">
        <f t="shared" si="7"/>
        <v>0</v>
      </c>
      <c r="DS9" s="1">
        <f t="shared" si="7"/>
        <v>0</v>
      </c>
      <c r="DT9" s="1">
        <f t="shared" si="7"/>
        <v>0</v>
      </c>
      <c r="DU9" s="1">
        <f t="shared" si="7"/>
        <v>0</v>
      </c>
      <c r="DV9" s="1">
        <f t="shared" si="7"/>
        <v>0</v>
      </c>
      <c r="DW9" s="1">
        <f t="shared" si="7"/>
        <v>0</v>
      </c>
      <c r="DX9" s="1">
        <f t="shared" si="7"/>
        <v>0</v>
      </c>
      <c r="DY9" s="1">
        <f t="shared" si="7"/>
        <v>0</v>
      </c>
      <c r="DZ9" s="1">
        <f t="shared" si="7"/>
        <v>0</v>
      </c>
    </row>
    <row r="10" spans="1:132" x14ac:dyDescent="0.25">
      <c r="F10" s="2"/>
      <c r="G10" s="2"/>
      <c r="AE10" s="1">
        <f>AE9+AD10</f>
        <v>0</v>
      </c>
      <c r="AF10" s="1">
        <f t="shared" ref="AF10:CQ10" si="8">AF9+AE10</f>
        <v>0</v>
      </c>
      <c r="AG10" s="1">
        <f t="shared" si="8"/>
        <v>0</v>
      </c>
      <c r="AH10" s="1">
        <f t="shared" si="8"/>
        <v>0</v>
      </c>
      <c r="AI10" s="1">
        <f t="shared" si="8"/>
        <v>0</v>
      </c>
      <c r="AJ10" s="1">
        <f t="shared" si="8"/>
        <v>0</v>
      </c>
      <c r="AK10" s="1">
        <f t="shared" si="8"/>
        <v>0</v>
      </c>
      <c r="AL10" s="1">
        <f t="shared" si="8"/>
        <v>0</v>
      </c>
      <c r="AM10" s="1">
        <f t="shared" si="8"/>
        <v>0</v>
      </c>
      <c r="AN10" s="1">
        <f t="shared" si="8"/>
        <v>0</v>
      </c>
      <c r="AO10" s="1">
        <f t="shared" si="8"/>
        <v>0</v>
      </c>
      <c r="AP10" s="1">
        <f t="shared" si="8"/>
        <v>0</v>
      </c>
      <c r="AQ10" s="1">
        <f t="shared" si="8"/>
        <v>0</v>
      </c>
      <c r="AR10" s="1">
        <f t="shared" si="8"/>
        <v>0</v>
      </c>
      <c r="AS10" s="1">
        <f t="shared" si="8"/>
        <v>0</v>
      </c>
      <c r="AT10" s="1">
        <f t="shared" si="8"/>
        <v>0</v>
      </c>
      <c r="AU10" s="1">
        <f t="shared" si="8"/>
        <v>0</v>
      </c>
      <c r="AV10" s="1">
        <f t="shared" si="8"/>
        <v>0</v>
      </c>
      <c r="AW10" s="1">
        <f t="shared" si="8"/>
        <v>0</v>
      </c>
      <c r="AX10" s="1">
        <f t="shared" si="8"/>
        <v>0</v>
      </c>
      <c r="AY10" s="1">
        <f t="shared" si="8"/>
        <v>0</v>
      </c>
      <c r="AZ10" s="1">
        <f t="shared" si="8"/>
        <v>0</v>
      </c>
      <c r="BA10" s="1">
        <f t="shared" si="8"/>
        <v>0</v>
      </c>
      <c r="BB10" s="1">
        <f t="shared" si="8"/>
        <v>0</v>
      </c>
      <c r="BC10" s="1">
        <f t="shared" si="8"/>
        <v>0</v>
      </c>
      <c r="BD10" s="1">
        <f t="shared" si="8"/>
        <v>0</v>
      </c>
      <c r="BE10" s="1">
        <f t="shared" si="8"/>
        <v>0</v>
      </c>
      <c r="BF10" s="1">
        <f t="shared" si="8"/>
        <v>0</v>
      </c>
      <c r="BG10" s="1">
        <f t="shared" si="8"/>
        <v>0</v>
      </c>
      <c r="BH10" s="1">
        <f t="shared" si="8"/>
        <v>0</v>
      </c>
      <c r="BI10" s="1">
        <f t="shared" si="8"/>
        <v>0</v>
      </c>
      <c r="BJ10" s="1">
        <f t="shared" si="8"/>
        <v>0</v>
      </c>
      <c r="BK10" s="1">
        <f t="shared" si="8"/>
        <v>0</v>
      </c>
      <c r="BL10" s="1">
        <f t="shared" si="8"/>
        <v>0</v>
      </c>
      <c r="BM10" s="1">
        <f t="shared" si="8"/>
        <v>0</v>
      </c>
      <c r="BN10" s="1">
        <f t="shared" si="8"/>
        <v>0</v>
      </c>
      <c r="BO10" s="1">
        <f t="shared" si="8"/>
        <v>0</v>
      </c>
      <c r="BP10" s="1">
        <f t="shared" si="8"/>
        <v>0</v>
      </c>
      <c r="BQ10" s="1">
        <f t="shared" si="8"/>
        <v>0</v>
      </c>
      <c r="BR10" s="1">
        <f t="shared" si="8"/>
        <v>0</v>
      </c>
      <c r="BS10" s="1">
        <f t="shared" si="8"/>
        <v>0</v>
      </c>
      <c r="BT10" s="1">
        <f t="shared" si="8"/>
        <v>0</v>
      </c>
      <c r="BU10" s="1">
        <f t="shared" si="8"/>
        <v>0</v>
      </c>
      <c r="BV10" s="1">
        <f t="shared" si="8"/>
        <v>0</v>
      </c>
      <c r="BW10" s="1">
        <f t="shared" si="8"/>
        <v>0</v>
      </c>
      <c r="BX10" s="1">
        <f t="shared" si="8"/>
        <v>0</v>
      </c>
      <c r="BY10" s="1">
        <f t="shared" si="8"/>
        <v>0</v>
      </c>
      <c r="BZ10" s="1">
        <f t="shared" si="8"/>
        <v>0</v>
      </c>
      <c r="CA10" s="1">
        <f t="shared" si="8"/>
        <v>4.4291586420939924E-3</v>
      </c>
      <c r="CB10" s="1">
        <f t="shared" si="8"/>
        <v>5.6173405336571558E-2</v>
      </c>
      <c r="CC10" s="1">
        <f t="shared" si="8"/>
        <v>0.13478610455200626</v>
      </c>
      <c r="CD10" s="1">
        <f t="shared" si="8"/>
        <v>0.21432920056138172</v>
      </c>
      <c r="CE10" s="1">
        <f t="shared" si="8"/>
        <v>0.27606642547038052</v>
      </c>
      <c r="CF10" s="1">
        <f t="shared" si="8"/>
        <v>0.3211385378805417</v>
      </c>
      <c r="CG10" s="1">
        <f t="shared" si="8"/>
        <v>0.36507818614816351</v>
      </c>
      <c r="CH10" s="1">
        <f t="shared" si="8"/>
        <v>0.42690784446363611</v>
      </c>
      <c r="CI10" s="1">
        <f t="shared" si="8"/>
        <v>0.5172550720462139</v>
      </c>
      <c r="CJ10" s="1">
        <f t="shared" si="8"/>
        <v>0.6307939594278984</v>
      </c>
      <c r="CK10" s="1">
        <f t="shared" si="8"/>
        <v>0.75014306621486271</v>
      </c>
      <c r="CL10" s="1">
        <f t="shared" si="8"/>
        <v>0.85446616929202601</v>
      </c>
      <c r="CM10" s="1">
        <f t="shared" si="8"/>
        <v>0.92967673287111052</v>
      </c>
      <c r="CN10" s="1">
        <f t="shared" si="8"/>
        <v>0.97355747128845138</v>
      </c>
      <c r="CO10" s="1">
        <f t="shared" si="8"/>
        <v>0.99366848232871818</v>
      </c>
      <c r="CP10" s="1">
        <f t="shared" si="8"/>
        <v>0.99953926035540941</v>
      </c>
      <c r="CQ10" s="1">
        <f t="shared" si="8"/>
        <v>1</v>
      </c>
      <c r="CR10" s="1">
        <f t="shared" ref="CR10:DZ10" si="9">CR9+CQ10</f>
        <v>1</v>
      </c>
      <c r="CS10" s="1">
        <f t="shared" si="9"/>
        <v>1</v>
      </c>
      <c r="CT10" s="1">
        <f t="shared" si="9"/>
        <v>1</v>
      </c>
      <c r="CU10" s="1">
        <f t="shared" si="9"/>
        <v>1</v>
      </c>
      <c r="CV10" s="1">
        <f t="shared" si="9"/>
        <v>1</v>
      </c>
      <c r="CW10" s="1">
        <f t="shared" si="9"/>
        <v>1</v>
      </c>
      <c r="CX10" s="1">
        <f t="shared" si="9"/>
        <v>1</v>
      </c>
      <c r="CY10" s="1">
        <f t="shared" si="9"/>
        <v>1</v>
      </c>
      <c r="CZ10" s="1">
        <f t="shared" si="9"/>
        <v>1</v>
      </c>
      <c r="DA10" s="1">
        <f t="shared" si="9"/>
        <v>1</v>
      </c>
      <c r="DB10" s="1">
        <f t="shared" si="9"/>
        <v>1</v>
      </c>
      <c r="DC10" s="1">
        <f t="shared" si="9"/>
        <v>1</v>
      </c>
      <c r="DD10" s="1">
        <f t="shared" si="9"/>
        <v>1</v>
      </c>
      <c r="DE10" s="1">
        <f t="shared" si="9"/>
        <v>1</v>
      </c>
      <c r="DF10" s="1">
        <f t="shared" si="9"/>
        <v>1</v>
      </c>
      <c r="DG10" s="1">
        <f t="shared" si="9"/>
        <v>1</v>
      </c>
      <c r="DH10" s="1">
        <f t="shared" si="9"/>
        <v>1</v>
      </c>
      <c r="DI10" s="1">
        <f t="shared" si="9"/>
        <v>1</v>
      </c>
      <c r="DJ10" s="1">
        <f t="shared" si="9"/>
        <v>1</v>
      </c>
      <c r="DK10" s="1">
        <f t="shared" si="9"/>
        <v>1</v>
      </c>
      <c r="DL10" s="1">
        <f t="shared" si="9"/>
        <v>1</v>
      </c>
      <c r="DM10" s="1">
        <f t="shared" si="9"/>
        <v>1</v>
      </c>
      <c r="DN10" s="1">
        <f t="shared" si="9"/>
        <v>1</v>
      </c>
      <c r="DO10" s="1">
        <f t="shared" si="9"/>
        <v>1</v>
      </c>
      <c r="DP10" s="1">
        <f t="shared" si="9"/>
        <v>1</v>
      </c>
      <c r="DQ10" s="1">
        <f t="shared" si="9"/>
        <v>1</v>
      </c>
      <c r="DR10" s="1">
        <f t="shared" si="9"/>
        <v>1</v>
      </c>
      <c r="DS10" s="1">
        <f t="shared" si="9"/>
        <v>1</v>
      </c>
      <c r="DT10" s="1">
        <f t="shared" si="9"/>
        <v>1</v>
      </c>
      <c r="DU10" s="1">
        <f t="shared" si="9"/>
        <v>1</v>
      </c>
      <c r="DV10" s="1">
        <f t="shared" si="9"/>
        <v>1</v>
      </c>
      <c r="DW10" s="1">
        <f t="shared" si="9"/>
        <v>1</v>
      </c>
      <c r="DX10" s="1">
        <f t="shared" si="9"/>
        <v>1</v>
      </c>
      <c r="DY10" s="1">
        <f t="shared" si="9"/>
        <v>1</v>
      </c>
      <c r="DZ10" s="1">
        <f t="shared" si="9"/>
        <v>1</v>
      </c>
    </row>
    <row r="12" spans="1:132" s="3" customFormat="1" x14ac:dyDescent="0.25">
      <c r="A12" s="3" t="s">
        <v>44</v>
      </c>
    </row>
    <row r="14" spans="1:132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EA14" s="1" t="s">
        <v>30</v>
      </c>
    </row>
    <row r="15" spans="1:132" x14ac:dyDescent="0.25">
      <c r="AD15" s="1">
        <v>0.01</v>
      </c>
      <c r="AE15" s="1">
        <v>1.1481999999999999E-2</v>
      </c>
      <c r="AF15" s="1">
        <v>1.3183E-2</v>
      </c>
      <c r="AG15" s="1">
        <v>1.5136E-2</v>
      </c>
      <c r="AH15" s="1">
        <v>1.7378000000000001E-2</v>
      </c>
      <c r="AI15" s="1">
        <v>1.9952999999999999E-2</v>
      </c>
      <c r="AJ15" s="1">
        <v>2.2908999999999999E-2</v>
      </c>
      <c r="AK15" s="1">
        <v>2.6303E-2</v>
      </c>
      <c r="AL15" s="1">
        <v>3.0200000000000001E-2</v>
      </c>
      <c r="AM15" s="1">
        <v>3.4674000000000003E-2</v>
      </c>
      <c r="AN15" s="1">
        <v>3.9810999999999999E-2</v>
      </c>
      <c r="AO15" s="1">
        <v>4.5709E-2</v>
      </c>
      <c r="AP15" s="1">
        <v>5.2481E-2</v>
      </c>
      <c r="AQ15" s="1">
        <v>6.0255999999999997E-2</v>
      </c>
      <c r="AR15" s="1">
        <v>6.9182999999999995E-2</v>
      </c>
      <c r="AS15" s="1">
        <v>7.9433000000000004E-2</v>
      </c>
      <c r="AT15" s="1">
        <v>9.1201000000000004E-2</v>
      </c>
      <c r="AU15" s="1">
        <v>0.104713</v>
      </c>
      <c r="AV15" s="1">
        <v>0.120226</v>
      </c>
      <c r="AW15" s="1">
        <v>0.13803799999999999</v>
      </c>
      <c r="AX15" s="1">
        <v>0.15848899999999999</v>
      </c>
      <c r="AY15" s="1">
        <v>0.18196999999999999</v>
      </c>
      <c r="AZ15" s="1">
        <v>0.20893</v>
      </c>
      <c r="BA15" s="1">
        <v>0.23988300000000001</v>
      </c>
      <c r="BB15" s="1">
        <v>0.27542299999999997</v>
      </c>
      <c r="BC15" s="1">
        <v>0.31622800000000001</v>
      </c>
      <c r="BD15" s="1">
        <v>0.36307800000000001</v>
      </c>
      <c r="BE15" s="1">
        <v>0.41686899999999999</v>
      </c>
      <c r="BF15" s="1">
        <v>0.47863</v>
      </c>
      <c r="BG15" s="1">
        <v>0.54954099999999995</v>
      </c>
      <c r="BH15" s="1">
        <v>0.63095699999999999</v>
      </c>
      <c r="BI15" s="1">
        <v>0.72443599999999997</v>
      </c>
      <c r="BJ15" s="1">
        <v>0.83176399999999995</v>
      </c>
      <c r="BK15" s="1">
        <v>0.95499299999999998</v>
      </c>
      <c r="BL15" s="1">
        <v>1.0964780000000001</v>
      </c>
      <c r="BM15" s="1">
        <v>1.2589250000000001</v>
      </c>
      <c r="BN15" s="1">
        <v>1.4454400000000001</v>
      </c>
      <c r="BO15" s="1">
        <v>1.6595869999999999</v>
      </c>
      <c r="BP15" s="1">
        <v>1.9054610000000001</v>
      </c>
      <c r="BQ15" s="1">
        <v>2.1877620000000002</v>
      </c>
      <c r="BR15" s="1">
        <v>2.5118860000000001</v>
      </c>
      <c r="BS15" s="1">
        <v>2.8840309999999998</v>
      </c>
      <c r="BT15" s="1">
        <v>3.3113109999999999</v>
      </c>
      <c r="BU15" s="1">
        <v>3.8018939999999999</v>
      </c>
      <c r="BV15" s="1">
        <v>4.3651580000000001</v>
      </c>
      <c r="BW15" s="1">
        <v>5.0118720000000003</v>
      </c>
      <c r="BX15" s="1">
        <v>5.7543990000000003</v>
      </c>
      <c r="BY15" s="1">
        <v>6.6069339999999999</v>
      </c>
      <c r="BZ15" s="1">
        <v>7.5857760000000001</v>
      </c>
      <c r="CA15" s="1">
        <v>8.7096359999999997</v>
      </c>
      <c r="CB15" s="1">
        <v>10</v>
      </c>
      <c r="CC15" s="1">
        <v>11.481536</v>
      </c>
      <c r="CD15" s="1">
        <v>13.182567000000001</v>
      </c>
      <c r="CE15" s="1">
        <v>15.135612</v>
      </c>
      <c r="CF15" s="1">
        <v>17.378008000000001</v>
      </c>
      <c r="CG15" s="1">
        <v>19.952622999999999</v>
      </c>
      <c r="CH15" s="1">
        <v>22.908677000000001</v>
      </c>
      <c r="CI15" s="1">
        <v>26.302679999999999</v>
      </c>
      <c r="CJ15" s="1">
        <v>30.199517</v>
      </c>
      <c r="CK15" s="1">
        <v>34.673684999999999</v>
      </c>
      <c r="CL15" s="1">
        <v>39.810716999999997</v>
      </c>
      <c r="CM15" s="1">
        <v>45.708818999999998</v>
      </c>
      <c r="CN15" s="1">
        <v>52.480746000000003</v>
      </c>
      <c r="CO15" s="1">
        <v>60.255958999999997</v>
      </c>
      <c r="CP15" s="1">
        <v>69.183097000000004</v>
      </c>
      <c r="CQ15" s="1">
        <v>79.432822999999999</v>
      </c>
      <c r="CR15" s="1">
        <v>91.201083999999994</v>
      </c>
      <c r="CS15" s="1">
        <v>104.712855</v>
      </c>
      <c r="CT15" s="1">
        <v>120.226443</v>
      </c>
      <c r="CU15" s="1">
        <v>138.03842599999999</v>
      </c>
      <c r="CV15" s="1">
        <v>158.48931899999999</v>
      </c>
      <c r="CW15" s="1">
        <v>181.97008600000001</v>
      </c>
      <c r="CX15" s="1">
        <v>208.92961299999999</v>
      </c>
      <c r="CY15" s="1">
        <v>239.88329200000001</v>
      </c>
      <c r="CZ15" s="1">
        <v>275.42286999999999</v>
      </c>
      <c r="DA15" s="1">
        <v>316.22776599999997</v>
      </c>
      <c r="DB15" s="1">
        <v>363.07805500000001</v>
      </c>
      <c r="DC15" s="1">
        <v>416.86938300000003</v>
      </c>
      <c r="DD15" s="1">
        <v>478.63009199999999</v>
      </c>
      <c r="DE15" s="1">
        <v>549.54087400000003</v>
      </c>
      <c r="DF15" s="1">
        <v>630.95734400000003</v>
      </c>
      <c r="DG15" s="1">
        <v>724.43596000000002</v>
      </c>
      <c r="DH15" s="1">
        <v>831.76377100000002</v>
      </c>
      <c r="DI15" s="1">
        <v>954.99258599999996</v>
      </c>
      <c r="DJ15" s="1">
        <v>1096.478196</v>
      </c>
      <c r="DK15" s="1">
        <v>1258.9254120000001</v>
      </c>
      <c r="DL15" s="1">
        <v>1445.4397710000001</v>
      </c>
      <c r="DM15" s="1">
        <v>1659.5869070000001</v>
      </c>
      <c r="DN15" s="1">
        <v>1905.460718</v>
      </c>
      <c r="DO15" s="1">
        <v>2187.7616240000002</v>
      </c>
      <c r="DP15" s="1">
        <v>2511.8864319999998</v>
      </c>
      <c r="DQ15" s="1">
        <v>2884.0315030000002</v>
      </c>
      <c r="DR15" s="1">
        <v>3311.3112150000002</v>
      </c>
      <c r="DS15" s="1">
        <v>3801.893963</v>
      </c>
      <c r="DT15" s="1">
        <v>4365.1583220000002</v>
      </c>
      <c r="DU15" s="1">
        <v>5011.8723360000004</v>
      </c>
      <c r="DV15" s="1">
        <v>5754.3993730000002</v>
      </c>
      <c r="DW15" s="1">
        <v>6606.9344799999999</v>
      </c>
      <c r="DX15" s="1">
        <v>7585.7757499999998</v>
      </c>
      <c r="DY15" s="1">
        <v>8709.6358999999993</v>
      </c>
      <c r="DZ15" s="1">
        <v>10000</v>
      </c>
    </row>
    <row r="16" spans="1:132" x14ac:dyDescent="0.25">
      <c r="A16" s="1" t="s">
        <v>51</v>
      </c>
      <c r="E16" s="1" t="s">
        <v>46</v>
      </c>
      <c r="F16" s="2">
        <v>40777.409328703703</v>
      </c>
      <c r="G16" s="2">
        <v>40777.40934027778</v>
      </c>
      <c r="H16" s="1" t="s">
        <v>52</v>
      </c>
      <c r="I16" s="1">
        <v>1.52</v>
      </c>
      <c r="J16" s="1">
        <v>0</v>
      </c>
      <c r="K16" s="1" t="s">
        <v>34</v>
      </c>
      <c r="L16" s="1">
        <v>1.33</v>
      </c>
      <c r="M16" s="1" t="s">
        <v>48</v>
      </c>
      <c r="N16" s="1" t="s">
        <v>53</v>
      </c>
      <c r="O16" s="1">
        <v>0.1</v>
      </c>
      <c r="P16" s="1">
        <v>1000</v>
      </c>
      <c r="Q16" s="1" t="s">
        <v>37</v>
      </c>
      <c r="R16" s="1">
        <v>12.26</v>
      </c>
      <c r="S16" s="1">
        <v>0.82799999999999996</v>
      </c>
      <c r="T16" s="1">
        <v>0.13220000000000001</v>
      </c>
      <c r="U16" s="1">
        <v>0.67900000000000005</v>
      </c>
      <c r="V16" s="1" t="s">
        <v>38</v>
      </c>
      <c r="W16" s="1">
        <v>77.278000000000006</v>
      </c>
      <c r="X16" s="1">
        <v>0.21299999999999999</v>
      </c>
      <c r="Y16" s="1">
        <v>3.39E-2</v>
      </c>
      <c r="Z16" s="1">
        <v>72.289000000000001</v>
      </c>
      <c r="AA16" s="1">
        <v>53.5</v>
      </c>
      <c r="AB16" s="1">
        <v>74.796000000000006</v>
      </c>
      <c r="AC16" s="1">
        <v>104.309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1.2362E-2</v>
      </c>
      <c r="CL16" s="1">
        <v>0.42420999999999998</v>
      </c>
      <c r="CM16" s="1">
        <v>2.1588189999999998</v>
      </c>
      <c r="CN16" s="1">
        <v>6.105918</v>
      </c>
      <c r="CO16" s="1">
        <v>12.005703</v>
      </c>
      <c r="CP16" s="1">
        <v>17.790158999999999</v>
      </c>
      <c r="CQ16" s="1">
        <v>20.449133</v>
      </c>
      <c r="CR16" s="1">
        <v>18.41713</v>
      </c>
      <c r="CS16" s="1">
        <v>12.907406</v>
      </c>
      <c r="CT16" s="1">
        <v>6.7539660000000001</v>
      </c>
      <c r="CU16" s="1">
        <v>2.4786600000000001</v>
      </c>
      <c r="CV16" s="1">
        <v>0.46568999999999999</v>
      </c>
      <c r="CW16" s="1">
        <v>3.0842999999999999E-2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 t="s">
        <v>50</v>
      </c>
    </row>
    <row r="17" spans="1:132" x14ac:dyDescent="0.25">
      <c r="F17" s="2"/>
      <c r="G17" s="2"/>
      <c r="AE17" s="1">
        <v>0</v>
      </c>
      <c r="AF17" s="1">
        <f>AF16+AE17</f>
        <v>0</v>
      </c>
      <c r="AG17" s="1">
        <f t="shared" ref="AG17:CR17" si="10">AG16+AF17</f>
        <v>0</v>
      </c>
      <c r="AH17" s="1">
        <f t="shared" si="10"/>
        <v>0</v>
      </c>
      <c r="AI17" s="1">
        <f t="shared" si="10"/>
        <v>0</v>
      </c>
      <c r="AJ17" s="1">
        <f t="shared" si="10"/>
        <v>0</v>
      </c>
      <c r="AK17" s="1">
        <f t="shared" si="10"/>
        <v>0</v>
      </c>
      <c r="AL17" s="1">
        <f t="shared" si="10"/>
        <v>0</v>
      </c>
      <c r="AM17" s="1">
        <f t="shared" si="10"/>
        <v>0</v>
      </c>
      <c r="AN17" s="1">
        <f t="shared" si="10"/>
        <v>0</v>
      </c>
      <c r="AO17" s="1">
        <f t="shared" si="10"/>
        <v>0</v>
      </c>
      <c r="AP17" s="1">
        <f t="shared" si="10"/>
        <v>0</v>
      </c>
      <c r="AQ17" s="1">
        <f t="shared" si="10"/>
        <v>0</v>
      </c>
      <c r="AR17" s="1">
        <f t="shared" si="10"/>
        <v>0</v>
      </c>
      <c r="AS17" s="1">
        <f t="shared" si="10"/>
        <v>0</v>
      </c>
      <c r="AT17" s="1">
        <f t="shared" si="10"/>
        <v>0</v>
      </c>
      <c r="AU17" s="1">
        <f t="shared" si="10"/>
        <v>0</v>
      </c>
      <c r="AV17" s="1">
        <f t="shared" si="10"/>
        <v>0</v>
      </c>
      <c r="AW17" s="1">
        <f t="shared" si="10"/>
        <v>0</v>
      </c>
      <c r="AX17" s="1">
        <f t="shared" si="10"/>
        <v>0</v>
      </c>
      <c r="AY17" s="1">
        <f t="shared" si="10"/>
        <v>0</v>
      </c>
      <c r="AZ17" s="1">
        <f t="shared" si="10"/>
        <v>0</v>
      </c>
      <c r="BA17" s="1">
        <f t="shared" si="10"/>
        <v>0</v>
      </c>
      <c r="BB17" s="1">
        <f t="shared" si="10"/>
        <v>0</v>
      </c>
      <c r="BC17" s="1">
        <f t="shared" si="10"/>
        <v>0</v>
      </c>
      <c r="BD17" s="1">
        <f t="shared" si="10"/>
        <v>0</v>
      </c>
      <c r="BE17" s="1">
        <f t="shared" si="10"/>
        <v>0</v>
      </c>
      <c r="BF17" s="1">
        <f t="shared" si="10"/>
        <v>0</v>
      </c>
      <c r="BG17" s="1">
        <f t="shared" si="10"/>
        <v>0</v>
      </c>
      <c r="BH17" s="1">
        <f t="shared" si="10"/>
        <v>0</v>
      </c>
      <c r="BI17" s="1">
        <f t="shared" si="10"/>
        <v>0</v>
      </c>
      <c r="BJ17" s="1">
        <f t="shared" si="10"/>
        <v>0</v>
      </c>
      <c r="BK17" s="1">
        <f t="shared" si="10"/>
        <v>0</v>
      </c>
      <c r="BL17" s="1">
        <f t="shared" si="10"/>
        <v>0</v>
      </c>
      <c r="BM17" s="1">
        <f t="shared" si="10"/>
        <v>0</v>
      </c>
      <c r="BN17" s="1">
        <f t="shared" si="10"/>
        <v>0</v>
      </c>
      <c r="BO17" s="1">
        <f t="shared" si="10"/>
        <v>0</v>
      </c>
      <c r="BP17" s="1">
        <f t="shared" si="10"/>
        <v>0</v>
      </c>
      <c r="BQ17" s="1">
        <f t="shared" si="10"/>
        <v>0</v>
      </c>
      <c r="BR17" s="1">
        <f t="shared" si="10"/>
        <v>0</v>
      </c>
      <c r="BS17" s="1">
        <f t="shared" si="10"/>
        <v>0</v>
      </c>
      <c r="BT17" s="1">
        <f t="shared" si="10"/>
        <v>0</v>
      </c>
      <c r="BU17" s="1">
        <f t="shared" si="10"/>
        <v>0</v>
      </c>
      <c r="BV17" s="1">
        <f t="shared" si="10"/>
        <v>0</v>
      </c>
      <c r="BW17" s="1">
        <f t="shared" si="10"/>
        <v>0</v>
      </c>
      <c r="BX17" s="1">
        <f t="shared" si="10"/>
        <v>0</v>
      </c>
      <c r="BY17" s="1">
        <f t="shared" si="10"/>
        <v>0</v>
      </c>
      <c r="BZ17" s="1">
        <f t="shared" si="10"/>
        <v>0</v>
      </c>
      <c r="CA17" s="1">
        <f t="shared" si="10"/>
        <v>0</v>
      </c>
      <c r="CB17" s="1">
        <f t="shared" si="10"/>
        <v>0</v>
      </c>
      <c r="CC17" s="1">
        <f t="shared" si="10"/>
        <v>0</v>
      </c>
      <c r="CD17" s="1">
        <f t="shared" si="10"/>
        <v>0</v>
      </c>
      <c r="CE17" s="1">
        <f t="shared" si="10"/>
        <v>0</v>
      </c>
      <c r="CF17" s="1">
        <f t="shared" si="10"/>
        <v>0</v>
      </c>
      <c r="CG17" s="1">
        <f t="shared" si="10"/>
        <v>0</v>
      </c>
      <c r="CH17" s="1">
        <f t="shared" si="10"/>
        <v>0</v>
      </c>
      <c r="CI17" s="1">
        <f t="shared" si="10"/>
        <v>0</v>
      </c>
      <c r="CJ17" s="1">
        <f t="shared" si="10"/>
        <v>0</v>
      </c>
      <c r="CK17" s="1">
        <f t="shared" si="10"/>
        <v>1.2362E-2</v>
      </c>
      <c r="CL17" s="1">
        <f t="shared" si="10"/>
        <v>0.43657199999999996</v>
      </c>
      <c r="CM17" s="1">
        <f t="shared" si="10"/>
        <v>2.5953909999999998</v>
      </c>
      <c r="CN17" s="1">
        <f t="shared" si="10"/>
        <v>8.7013090000000002</v>
      </c>
      <c r="CO17" s="1">
        <f t="shared" si="10"/>
        <v>20.707011999999999</v>
      </c>
      <c r="CP17" s="1">
        <f t="shared" si="10"/>
        <v>38.497170999999994</v>
      </c>
      <c r="CQ17" s="1">
        <f t="shared" si="10"/>
        <v>58.946303999999998</v>
      </c>
      <c r="CR17" s="1">
        <f t="shared" si="10"/>
        <v>77.363433999999998</v>
      </c>
      <c r="CS17" s="1">
        <f t="shared" ref="CS17:DZ17" si="11">CS16+CR17</f>
        <v>90.270839999999993</v>
      </c>
      <c r="CT17" s="1">
        <f t="shared" si="11"/>
        <v>97.024805999999998</v>
      </c>
      <c r="CU17" s="1">
        <f t="shared" si="11"/>
        <v>99.503466000000003</v>
      </c>
      <c r="CV17" s="1">
        <f t="shared" si="11"/>
        <v>99.969155999999998</v>
      </c>
      <c r="CW17" s="1">
        <f t="shared" si="11"/>
        <v>99.999999000000003</v>
      </c>
      <c r="CX17" s="1">
        <f t="shared" si="11"/>
        <v>99.999999000000003</v>
      </c>
      <c r="CY17" s="1">
        <f t="shared" si="11"/>
        <v>99.999999000000003</v>
      </c>
      <c r="CZ17" s="1">
        <f t="shared" si="11"/>
        <v>99.999999000000003</v>
      </c>
      <c r="DA17" s="1">
        <f t="shared" si="11"/>
        <v>99.999999000000003</v>
      </c>
      <c r="DB17" s="1">
        <f t="shared" si="11"/>
        <v>99.999999000000003</v>
      </c>
      <c r="DC17" s="1">
        <f t="shared" si="11"/>
        <v>99.999999000000003</v>
      </c>
      <c r="DD17" s="1">
        <f t="shared" si="11"/>
        <v>99.999999000000003</v>
      </c>
      <c r="DE17" s="1">
        <f t="shared" si="11"/>
        <v>99.999999000000003</v>
      </c>
      <c r="DF17" s="1">
        <f t="shared" si="11"/>
        <v>99.999999000000003</v>
      </c>
      <c r="DG17" s="1">
        <f t="shared" si="11"/>
        <v>99.999999000000003</v>
      </c>
      <c r="DH17" s="1">
        <f t="shared" si="11"/>
        <v>99.999999000000003</v>
      </c>
      <c r="DI17" s="1">
        <f t="shared" si="11"/>
        <v>99.999999000000003</v>
      </c>
      <c r="DJ17" s="1">
        <f t="shared" si="11"/>
        <v>99.999999000000003</v>
      </c>
      <c r="DK17" s="1">
        <f t="shared" si="11"/>
        <v>99.999999000000003</v>
      </c>
      <c r="DL17" s="1">
        <f t="shared" si="11"/>
        <v>99.999999000000003</v>
      </c>
      <c r="DM17" s="1">
        <f t="shared" si="11"/>
        <v>99.999999000000003</v>
      </c>
      <c r="DN17" s="1">
        <f t="shared" si="11"/>
        <v>99.999999000000003</v>
      </c>
      <c r="DO17" s="1">
        <f t="shared" si="11"/>
        <v>99.999999000000003</v>
      </c>
      <c r="DP17" s="1">
        <f t="shared" si="11"/>
        <v>99.999999000000003</v>
      </c>
      <c r="DQ17" s="1">
        <f t="shared" si="11"/>
        <v>99.999999000000003</v>
      </c>
      <c r="DR17" s="1">
        <f t="shared" si="11"/>
        <v>99.999999000000003</v>
      </c>
      <c r="DS17" s="1">
        <f t="shared" si="11"/>
        <v>99.999999000000003</v>
      </c>
      <c r="DT17" s="1">
        <f t="shared" si="11"/>
        <v>99.999999000000003</v>
      </c>
      <c r="DU17" s="1">
        <f t="shared" si="11"/>
        <v>99.999999000000003</v>
      </c>
      <c r="DV17" s="1">
        <f t="shared" si="11"/>
        <v>99.999999000000003</v>
      </c>
      <c r="DW17" s="1">
        <f t="shared" si="11"/>
        <v>99.999999000000003</v>
      </c>
      <c r="DX17" s="1">
        <f t="shared" si="11"/>
        <v>99.999999000000003</v>
      </c>
      <c r="DY17" s="1">
        <f t="shared" si="11"/>
        <v>99.999999000000003</v>
      </c>
      <c r="DZ17" s="1">
        <f t="shared" si="11"/>
        <v>99.999999000000003</v>
      </c>
    </row>
    <row r="18" spans="1:132" x14ac:dyDescent="0.25">
      <c r="F18" s="2"/>
      <c r="G18" s="2"/>
      <c r="AE18" s="1">
        <f>AVERAGE(AD15,AE15)</f>
        <v>1.0741000000000001E-2</v>
      </c>
      <c r="AF18" s="1">
        <f t="shared" ref="AF18:CQ18" si="12">AVERAGE(AE15,AF15)</f>
        <v>1.23325E-2</v>
      </c>
      <c r="AG18" s="1">
        <f t="shared" si="12"/>
        <v>1.41595E-2</v>
      </c>
      <c r="AH18" s="1">
        <f t="shared" si="12"/>
        <v>1.6257000000000001E-2</v>
      </c>
      <c r="AI18" s="1">
        <f t="shared" si="12"/>
        <v>1.8665500000000002E-2</v>
      </c>
      <c r="AJ18" s="1">
        <f t="shared" si="12"/>
        <v>2.1430999999999999E-2</v>
      </c>
      <c r="AK18" s="1">
        <f t="shared" si="12"/>
        <v>2.4605999999999999E-2</v>
      </c>
      <c r="AL18" s="1">
        <f t="shared" si="12"/>
        <v>2.8251499999999999E-2</v>
      </c>
      <c r="AM18" s="1">
        <f t="shared" si="12"/>
        <v>3.2437000000000001E-2</v>
      </c>
      <c r="AN18" s="1">
        <f t="shared" si="12"/>
        <v>3.7242499999999998E-2</v>
      </c>
      <c r="AO18" s="1">
        <f t="shared" si="12"/>
        <v>4.2759999999999999E-2</v>
      </c>
      <c r="AP18" s="1">
        <f t="shared" si="12"/>
        <v>4.9095E-2</v>
      </c>
      <c r="AQ18" s="1">
        <f t="shared" si="12"/>
        <v>5.6368500000000002E-2</v>
      </c>
      <c r="AR18" s="1">
        <f t="shared" si="12"/>
        <v>6.4719499999999999E-2</v>
      </c>
      <c r="AS18" s="1">
        <f t="shared" si="12"/>
        <v>7.4307999999999999E-2</v>
      </c>
      <c r="AT18" s="1">
        <f t="shared" si="12"/>
        <v>8.5317000000000004E-2</v>
      </c>
      <c r="AU18" s="1">
        <f t="shared" si="12"/>
        <v>9.7957000000000002E-2</v>
      </c>
      <c r="AV18" s="1">
        <f t="shared" si="12"/>
        <v>0.1124695</v>
      </c>
      <c r="AW18" s="1">
        <f t="shared" si="12"/>
        <v>0.129132</v>
      </c>
      <c r="AX18" s="1">
        <f t="shared" si="12"/>
        <v>0.14826349999999999</v>
      </c>
      <c r="AY18" s="1">
        <f t="shared" si="12"/>
        <v>0.17022949999999998</v>
      </c>
      <c r="AZ18" s="1">
        <f t="shared" si="12"/>
        <v>0.19545000000000001</v>
      </c>
      <c r="BA18" s="1">
        <f t="shared" si="12"/>
        <v>0.22440650000000001</v>
      </c>
      <c r="BB18" s="1">
        <f t="shared" si="12"/>
        <v>0.25765300000000002</v>
      </c>
      <c r="BC18" s="1">
        <f t="shared" si="12"/>
        <v>0.29582549999999996</v>
      </c>
      <c r="BD18" s="1">
        <f t="shared" si="12"/>
        <v>0.33965299999999998</v>
      </c>
      <c r="BE18" s="1">
        <f t="shared" si="12"/>
        <v>0.38997349999999997</v>
      </c>
      <c r="BF18" s="1">
        <f t="shared" si="12"/>
        <v>0.44774950000000002</v>
      </c>
      <c r="BG18" s="1">
        <f t="shared" si="12"/>
        <v>0.51408549999999997</v>
      </c>
      <c r="BH18" s="1">
        <f t="shared" si="12"/>
        <v>0.59024900000000002</v>
      </c>
      <c r="BI18" s="1">
        <f t="shared" si="12"/>
        <v>0.67769649999999992</v>
      </c>
      <c r="BJ18" s="1">
        <f t="shared" si="12"/>
        <v>0.77810000000000001</v>
      </c>
      <c r="BK18" s="1">
        <f t="shared" si="12"/>
        <v>0.89337849999999996</v>
      </c>
      <c r="BL18" s="1">
        <f t="shared" si="12"/>
        <v>1.0257355000000001</v>
      </c>
      <c r="BM18" s="1">
        <f t="shared" si="12"/>
        <v>1.1777015</v>
      </c>
      <c r="BN18" s="1">
        <f t="shared" si="12"/>
        <v>1.3521825000000001</v>
      </c>
      <c r="BO18" s="1">
        <f t="shared" si="12"/>
        <v>1.5525134999999999</v>
      </c>
      <c r="BP18" s="1">
        <f t="shared" si="12"/>
        <v>1.782524</v>
      </c>
      <c r="BQ18" s="1">
        <f t="shared" si="12"/>
        <v>2.0466115</v>
      </c>
      <c r="BR18" s="1">
        <f t="shared" si="12"/>
        <v>2.3498239999999999</v>
      </c>
      <c r="BS18" s="1">
        <f t="shared" si="12"/>
        <v>2.6979584999999999</v>
      </c>
      <c r="BT18" s="1">
        <f t="shared" si="12"/>
        <v>3.0976710000000001</v>
      </c>
      <c r="BU18" s="1">
        <f t="shared" si="12"/>
        <v>3.5566024999999999</v>
      </c>
      <c r="BV18" s="1">
        <f t="shared" si="12"/>
        <v>4.083526</v>
      </c>
      <c r="BW18" s="1">
        <f t="shared" si="12"/>
        <v>4.6885150000000007</v>
      </c>
      <c r="BX18" s="1">
        <f t="shared" si="12"/>
        <v>5.3831354999999999</v>
      </c>
      <c r="BY18" s="1">
        <f t="shared" si="12"/>
        <v>6.1806665000000001</v>
      </c>
      <c r="BZ18" s="1">
        <f t="shared" si="12"/>
        <v>7.096355</v>
      </c>
      <c r="CA18" s="1">
        <f t="shared" si="12"/>
        <v>8.1477059999999994</v>
      </c>
      <c r="CB18" s="1">
        <f t="shared" si="12"/>
        <v>9.3548179999999999</v>
      </c>
      <c r="CC18" s="1">
        <f t="shared" si="12"/>
        <v>10.740767999999999</v>
      </c>
      <c r="CD18" s="1">
        <f t="shared" si="12"/>
        <v>12.3320515</v>
      </c>
      <c r="CE18" s="1">
        <f t="shared" si="12"/>
        <v>14.1590895</v>
      </c>
      <c r="CF18" s="1">
        <f t="shared" si="12"/>
        <v>16.256810000000002</v>
      </c>
      <c r="CG18" s="1">
        <f t="shared" si="12"/>
        <v>18.665315499999998</v>
      </c>
      <c r="CH18" s="1">
        <f t="shared" si="12"/>
        <v>21.43065</v>
      </c>
      <c r="CI18" s="1">
        <f t="shared" si="12"/>
        <v>24.6056785</v>
      </c>
      <c r="CJ18" s="1">
        <f t="shared" si="12"/>
        <v>28.251098499999998</v>
      </c>
      <c r="CK18" s="1">
        <f t="shared" si="12"/>
        <v>32.436600999999996</v>
      </c>
      <c r="CL18" s="1">
        <f t="shared" si="12"/>
        <v>37.242200999999994</v>
      </c>
      <c r="CM18" s="1">
        <f t="shared" si="12"/>
        <v>42.759767999999994</v>
      </c>
      <c r="CN18" s="1">
        <f t="shared" si="12"/>
        <v>49.094782500000001</v>
      </c>
      <c r="CO18" s="1">
        <f t="shared" si="12"/>
        <v>56.3683525</v>
      </c>
      <c r="CP18" s="1">
        <f t="shared" si="12"/>
        <v>64.719527999999997</v>
      </c>
      <c r="CQ18" s="1">
        <f t="shared" si="12"/>
        <v>74.307960000000008</v>
      </c>
      <c r="CR18" s="1">
        <f t="shared" ref="CR18:DZ18" si="13">AVERAGE(CQ15,CR15)</f>
        <v>85.316953499999997</v>
      </c>
      <c r="CS18" s="1">
        <f t="shared" si="13"/>
        <v>97.9569695</v>
      </c>
      <c r="CT18" s="1">
        <f t="shared" si="13"/>
        <v>112.469649</v>
      </c>
      <c r="CU18" s="1">
        <f t="shared" si="13"/>
        <v>129.13243449999999</v>
      </c>
      <c r="CV18" s="1">
        <f t="shared" si="13"/>
        <v>148.26387249999999</v>
      </c>
      <c r="CW18" s="1">
        <f t="shared" si="13"/>
        <v>170.2297025</v>
      </c>
      <c r="CX18" s="1">
        <f t="shared" si="13"/>
        <v>195.4498495</v>
      </c>
      <c r="CY18" s="1">
        <f t="shared" si="13"/>
        <v>224.4064525</v>
      </c>
      <c r="CZ18" s="1">
        <f t="shared" si="13"/>
        <v>257.65308099999999</v>
      </c>
      <c r="DA18" s="1">
        <f t="shared" si="13"/>
        <v>295.82531799999998</v>
      </c>
      <c r="DB18" s="1">
        <f t="shared" si="13"/>
        <v>339.65291049999996</v>
      </c>
      <c r="DC18" s="1">
        <f t="shared" si="13"/>
        <v>389.97371900000002</v>
      </c>
      <c r="DD18" s="1">
        <f t="shared" si="13"/>
        <v>447.74973750000004</v>
      </c>
      <c r="DE18" s="1">
        <f t="shared" si="13"/>
        <v>514.08548300000007</v>
      </c>
      <c r="DF18" s="1">
        <f t="shared" si="13"/>
        <v>590.24910900000009</v>
      </c>
      <c r="DG18" s="1">
        <f t="shared" si="13"/>
        <v>677.69665200000009</v>
      </c>
      <c r="DH18" s="1">
        <f t="shared" si="13"/>
        <v>778.09986550000008</v>
      </c>
      <c r="DI18" s="1">
        <f t="shared" si="13"/>
        <v>893.37817849999999</v>
      </c>
      <c r="DJ18" s="1">
        <f t="shared" si="13"/>
        <v>1025.7353909999999</v>
      </c>
      <c r="DK18" s="1">
        <f t="shared" si="13"/>
        <v>1177.701804</v>
      </c>
      <c r="DL18" s="1">
        <f t="shared" si="13"/>
        <v>1352.1825914999999</v>
      </c>
      <c r="DM18" s="1">
        <f t="shared" si="13"/>
        <v>1552.5133390000001</v>
      </c>
      <c r="DN18" s="1">
        <f t="shared" si="13"/>
        <v>1782.5238125000001</v>
      </c>
      <c r="DO18" s="1">
        <f t="shared" si="13"/>
        <v>2046.611171</v>
      </c>
      <c r="DP18" s="1">
        <f t="shared" si="13"/>
        <v>2349.824028</v>
      </c>
      <c r="DQ18" s="1">
        <f t="shared" si="13"/>
        <v>2697.9589674999997</v>
      </c>
      <c r="DR18" s="1">
        <f t="shared" si="13"/>
        <v>3097.6713589999999</v>
      </c>
      <c r="DS18" s="1">
        <f t="shared" si="13"/>
        <v>3556.6025890000001</v>
      </c>
      <c r="DT18" s="1">
        <f t="shared" si="13"/>
        <v>4083.5261424999999</v>
      </c>
      <c r="DU18" s="1">
        <f t="shared" si="13"/>
        <v>4688.5153289999998</v>
      </c>
      <c r="DV18" s="1">
        <f t="shared" si="13"/>
        <v>5383.1358545000003</v>
      </c>
      <c r="DW18" s="1">
        <f t="shared" si="13"/>
        <v>6180.6669265</v>
      </c>
      <c r="DX18" s="1">
        <f t="shared" si="13"/>
        <v>7096.3551150000003</v>
      </c>
      <c r="DY18" s="1">
        <f t="shared" si="13"/>
        <v>8147.7058249999991</v>
      </c>
      <c r="DZ18" s="1">
        <f t="shared" si="13"/>
        <v>9354.8179500000006</v>
      </c>
    </row>
    <row r="19" spans="1:132" x14ac:dyDescent="0.25">
      <c r="F19" s="2"/>
      <c r="G19" s="2"/>
      <c r="AE19" s="1">
        <f>AE16/(AE18^3)</f>
        <v>0</v>
      </c>
      <c r="AF19" s="1">
        <f t="shared" ref="AF19" si="14">AF16/(AF18^3)</f>
        <v>0</v>
      </c>
      <c r="AG19" s="1">
        <f t="shared" ref="AG19" si="15">AG16/(AG18^3)</f>
        <v>0</v>
      </c>
      <c r="AH19" s="1">
        <f t="shared" ref="AH19" si="16">AH16/(AH18^3)</f>
        <v>0</v>
      </c>
      <c r="AI19" s="1">
        <f t="shared" ref="AI19" si="17">AI16/(AI18^3)</f>
        <v>0</v>
      </c>
      <c r="AJ19" s="1">
        <f t="shared" ref="AJ19" si="18">AJ16/(AJ18^3)</f>
        <v>0</v>
      </c>
      <c r="AK19" s="1">
        <f t="shared" ref="AK19" si="19">AK16/(AK18^3)</f>
        <v>0</v>
      </c>
      <c r="AL19" s="1">
        <f t="shared" ref="AL19" si="20">AL16/(AL18^3)</f>
        <v>0</v>
      </c>
      <c r="AM19" s="1">
        <f t="shared" ref="AM19" si="21">AM16/(AM18^3)</f>
        <v>0</v>
      </c>
      <c r="AN19" s="1">
        <f t="shared" ref="AN19" si="22">AN16/(AN18^3)</f>
        <v>0</v>
      </c>
      <c r="AO19" s="1">
        <f t="shared" ref="AO19" si="23">AO16/(AO18^3)</f>
        <v>0</v>
      </c>
      <c r="AP19" s="1">
        <f t="shared" ref="AP19" si="24">AP16/(AP18^3)</f>
        <v>0</v>
      </c>
      <c r="AQ19" s="1">
        <f t="shared" ref="AQ19" si="25">AQ16/(AQ18^3)</f>
        <v>0</v>
      </c>
      <c r="AR19" s="1">
        <f t="shared" ref="AR19" si="26">AR16/(AR18^3)</f>
        <v>0</v>
      </c>
      <c r="AS19" s="1">
        <f t="shared" ref="AS19" si="27">AS16/(AS18^3)</f>
        <v>0</v>
      </c>
      <c r="AT19" s="1">
        <f t="shared" ref="AT19" si="28">AT16/(AT18^3)</f>
        <v>0</v>
      </c>
      <c r="AU19" s="1">
        <f t="shared" ref="AU19" si="29">AU16/(AU18^3)</f>
        <v>0</v>
      </c>
      <c r="AV19" s="1">
        <f t="shared" ref="AV19" si="30">AV16/(AV18^3)</f>
        <v>0</v>
      </c>
      <c r="AW19" s="1">
        <f t="shared" ref="AW19" si="31">AW16/(AW18^3)</f>
        <v>0</v>
      </c>
      <c r="AX19" s="1">
        <f t="shared" ref="AX19" si="32">AX16/(AX18^3)</f>
        <v>0</v>
      </c>
      <c r="AY19" s="1">
        <f t="shared" ref="AY19" si="33">AY16/(AY18^3)</f>
        <v>0</v>
      </c>
      <c r="AZ19" s="1">
        <f t="shared" ref="AZ19" si="34">AZ16/(AZ18^3)</f>
        <v>0</v>
      </c>
      <c r="BA19" s="1">
        <f t="shared" ref="BA19" si="35">BA16/(BA18^3)</f>
        <v>0</v>
      </c>
      <c r="BB19" s="1">
        <f t="shared" ref="BB19" si="36">BB16/(BB18^3)</f>
        <v>0</v>
      </c>
      <c r="BC19" s="1">
        <f t="shared" ref="BC19" si="37">BC16/(BC18^3)</f>
        <v>0</v>
      </c>
      <c r="BD19" s="1">
        <f t="shared" ref="BD19" si="38">BD16/(BD18^3)</f>
        <v>0</v>
      </c>
      <c r="BE19" s="1">
        <f t="shared" ref="BE19" si="39">BE16/(BE18^3)</f>
        <v>0</v>
      </c>
      <c r="BF19" s="1">
        <f t="shared" ref="BF19" si="40">BF16/(BF18^3)</f>
        <v>0</v>
      </c>
      <c r="BG19" s="1">
        <f t="shared" ref="BG19" si="41">BG16/(BG18^3)</f>
        <v>0</v>
      </c>
      <c r="BH19" s="1">
        <f t="shared" ref="BH19" si="42">BH16/(BH18^3)</f>
        <v>0</v>
      </c>
      <c r="BI19" s="1">
        <f t="shared" ref="BI19" si="43">BI16/(BI18^3)</f>
        <v>0</v>
      </c>
      <c r="BJ19" s="1">
        <f t="shared" ref="BJ19" si="44">BJ16/(BJ18^3)</f>
        <v>0</v>
      </c>
      <c r="BK19" s="1">
        <f t="shared" ref="BK19" si="45">BK16/(BK18^3)</f>
        <v>0</v>
      </c>
      <c r="BL19" s="1">
        <f t="shared" ref="BL19" si="46">BL16/(BL18^3)</f>
        <v>0</v>
      </c>
      <c r="BM19" s="1">
        <f t="shared" ref="BM19" si="47">BM16/(BM18^3)</f>
        <v>0</v>
      </c>
      <c r="BN19" s="1">
        <f t="shared" ref="BN19" si="48">BN16/(BN18^3)</f>
        <v>0</v>
      </c>
      <c r="BO19" s="1">
        <f t="shared" ref="BO19" si="49">BO16/(BO18^3)</f>
        <v>0</v>
      </c>
      <c r="BP19" s="1">
        <f t="shared" ref="BP19" si="50">BP16/(BP18^3)</f>
        <v>0</v>
      </c>
      <c r="BQ19" s="1">
        <f t="shared" ref="BQ19" si="51">BQ16/(BQ18^3)</f>
        <v>0</v>
      </c>
      <c r="BR19" s="1">
        <f t="shared" ref="BR19" si="52">BR16/(BR18^3)</f>
        <v>0</v>
      </c>
      <c r="BS19" s="1">
        <f t="shared" ref="BS19" si="53">BS16/(BS18^3)</f>
        <v>0</v>
      </c>
      <c r="BT19" s="1">
        <f t="shared" ref="BT19" si="54">BT16/(BT18^3)</f>
        <v>0</v>
      </c>
      <c r="BU19" s="1">
        <f t="shared" ref="BU19" si="55">BU16/(BU18^3)</f>
        <v>0</v>
      </c>
      <c r="BV19" s="1">
        <f t="shared" ref="BV19" si="56">BV16/(BV18^3)</f>
        <v>0</v>
      </c>
      <c r="BW19" s="1">
        <f t="shared" ref="BW19" si="57">BW16/(BW18^3)</f>
        <v>0</v>
      </c>
      <c r="BX19" s="1">
        <f t="shared" ref="BX19" si="58">BX16/(BX18^3)</f>
        <v>0</v>
      </c>
      <c r="BY19" s="1">
        <f t="shared" ref="BY19" si="59">BY16/(BY18^3)</f>
        <v>0</v>
      </c>
      <c r="BZ19" s="1">
        <f t="shared" ref="BZ19" si="60">BZ16/(BZ18^3)</f>
        <v>0</v>
      </c>
      <c r="CA19" s="1">
        <f t="shared" ref="CA19" si="61">CA16/(CA18^3)</f>
        <v>0</v>
      </c>
      <c r="CB19" s="1">
        <f t="shared" ref="CB19" si="62">CB16/(CB18^3)</f>
        <v>0</v>
      </c>
      <c r="CC19" s="1">
        <f t="shared" ref="CC19" si="63">CC16/(CC18^3)</f>
        <v>0</v>
      </c>
      <c r="CD19" s="1">
        <f t="shared" ref="CD19" si="64">CD16/(CD18^3)</f>
        <v>0</v>
      </c>
      <c r="CE19" s="1">
        <f t="shared" ref="CE19" si="65">CE16/(CE18^3)</f>
        <v>0</v>
      </c>
      <c r="CF19" s="1">
        <f t="shared" ref="CF19" si="66">CF16/(CF18^3)</f>
        <v>0</v>
      </c>
      <c r="CG19" s="1">
        <f t="shared" ref="CG19" si="67">CG16/(CG18^3)</f>
        <v>0</v>
      </c>
      <c r="CH19" s="1">
        <f t="shared" ref="CH19" si="68">CH16/(CH18^3)</f>
        <v>0</v>
      </c>
      <c r="CI19" s="1">
        <f t="shared" ref="CI19" si="69">CI16/(CI18^3)</f>
        <v>0</v>
      </c>
      <c r="CJ19" s="1">
        <f t="shared" ref="CJ19" si="70">CJ16/(CJ18^3)</f>
        <v>0</v>
      </c>
      <c r="CK19" s="1">
        <f t="shared" ref="CK19" si="71">CK16/(CK18^3)</f>
        <v>3.6222858835522168E-7</v>
      </c>
      <c r="CL19" s="1">
        <f t="shared" ref="CL19" si="72">CL16/(CL18^3)</f>
        <v>8.2124905513456029E-6</v>
      </c>
      <c r="CM19" s="1">
        <f t="shared" ref="CM19" si="73">CM16/(CM18^3)</f>
        <v>2.761278497891161E-5</v>
      </c>
      <c r="CN19" s="1">
        <f t="shared" ref="CN19" si="74">CN16/(CN18^3)</f>
        <v>5.1599435035228285E-5</v>
      </c>
      <c r="CO19" s="1">
        <f t="shared" ref="CO19" si="75">CO16/(CO18^3)</f>
        <v>6.7031906300286069E-5</v>
      </c>
      <c r="CP19" s="1">
        <f t="shared" ref="CP19" si="76">CP16/(CP18^3)</f>
        <v>6.562567836831425E-5</v>
      </c>
      <c r="CQ19" s="1">
        <f t="shared" ref="CQ19" si="77">CQ16/(CQ18^3)</f>
        <v>4.9838949947065359E-5</v>
      </c>
      <c r="CR19" s="1">
        <f t="shared" ref="CR19" si="78">CR16/(CR18^3)</f>
        <v>2.965622963490052E-5</v>
      </c>
      <c r="CS19" s="1">
        <f t="shared" ref="CS19" si="79">CS16/(CS18^3)</f>
        <v>1.3731973236346051E-5</v>
      </c>
      <c r="CT19" s="1">
        <f t="shared" ref="CT19" si="80">CT16/(CT18^3)</f>
        <v>4.7473674821297426E-6</v>
      </c>
      <c r="CU19" s="1">
        <f t="shared" ref="CU19" si="81">CU16/(CU18^3)</f>
        <v>1.1510944025261641E-6</v>
      </c>
      <c r="CV19" s="1">
        <f t="shared" ref="CV19" si="82">CV16/(CV18^3)</f>
        <v>1.428864000123172E-7</v>
      </c>
      <c r="CW19" s="1">
        <f t="shared" ref="CW19" si="83">CW16/(CW18^3)</f>
        <v>6.252455268869194E-9</v>
      </c>
      <c r="CX19" s="1">
        <f t="shared" ref="CX19" si="84">CX16/(CX18^3)</f>
        <v>0</v>
      </c>
      <c r="CY19" s="1">
        <f t="shared" ref="CY19" si="85">CY16/(CY18^3)</f>
        <v>0</v>
      </c>
      <c r="CZ19" s="1">
        <f t="shared" ref="CZ19" si="86">CZ16/(CZ18^3)</f>
        <v>0</v>
      </c>
      <c r="DA19" s="1">
        <f t="shared" ref="DA19" si="87">DA16/(DA18^3)</f>
        <v>0</v>
      </c>
      <c r="DB19" s="1">
        <f t="shared" ref="DB19" si="88">DB16/(DB18^3)</f>
        <v>0</v>
      </c>
      <c r="DC19" s="1">
        <f t="shared" ref="DC19" si="89">DC16/(DC18^3)</f>
        <v>0</v>
      </c>
      <c r="DD19" s="1">
        <f t="shared" ref="DD19" si="90">DD16/(DD18^3)</f>
        <v>0</v>
      </c>
      <c r="DE19" s="1">
        <f t="shared" ref="DE19" si="91">DE16/(DE18^3)</f>
        <v>0</v>
      </c>
      <c r="DF19" s="1">
        <f t="shared" ref="DF19" si="92">DF16/(DF18^3)</f>
        <v>0</v>
      </c>
      <c r="DG19" s="1">
        <f t="shared" ref="DG19" si="93">DG16/(DG18^3)</f>
        <v>0</v>
      </c>
      <c r="DH19" s="1">
        <f t="shared" ref="DH19" si="94">DH16/(DH18^3)</f>
        <v>0</v>
      </c>
      <c r="DI19" s="1">
        <f t="shared" ref="DI19" si="95">DI16/(DI18^3)</f>
        <v>0</v>
      </c>
      <c r="DJ19" s="1">
        <f t="shared" ref="DJ19" si="96">DJ16/(DJ18^3)</f>
        <v>0</v>
      </c>
      <c r="DK19" s="1">
        <f t="shared" ref="DK19" si="97">DK16/(DK18^3)</f>
        <v>0</v>
      </c>
      <c r="DL19" s="1">
        <f t="shared" ref="DL19" si="98">DL16/(DL18^3)</f>
        <v>0</v>
      </c>
      <c r="DM19" s="1">
        <f t="shared" ref="DM19" si="99">DM16/(DM18^3)</f>
        <v>0</v>
      </c>
      <c r="DN19" s="1">
        <f t="shared" ref="DN19" si="100">DN16/(DN18^3)</f>
        <v>0</v>
      </c>
      <c r="DO19" s="1">
        <f t="shared" ref="DO19" si="101">DO16/(DO18^3)</f>
        <v>0</v>
      </c>
      <c r="DP19" s="1">
        <f t="shared" ref="DP19" si="102">DP16/(DP18^3)</f>
        <v>0</v>
      </c>
      <c r="DQ19" s="1">
        <f t="shared" ref="DQ19" si="103">DQ16/(DQ18^3)</f>
        <v>0</v>
      </c>
      <c r="DR19" s="1">
        <f t="shared" ref="DR19" si="104">DR16/(DR18^3)</f>
        <v>0</v>
      </c>
      <c r="DS19" s="1">
        <f t="shared" ref="DS19" si="105">DS16/(DS18^3)</f>
        <v>0</v>
      </c>
      <c r="DT19" s="1">
        <f t="shared" ref="DT19" si="106">DT16/(DT18^3)</f>
        <v>0</v>
      </c>
      <c r="DU19" s="1">
        <f t="shared" ref="DU19" si="107">DU16/(DU18^3)</f>
        <v>0</v>
      </c>
      <c r="DV19" s="1">
        <f t="shared" ref="DV19" si="108">DV16/(DV18^3)</f>
        <v>0</v>
      </c>
      <c r="DW19" s="1">
        <f t="shared" ref="DW19" si="109">DW16/(DW18^3)</f>
        <v>0</v>
      </c>
      <c r="DX19" s="1">
        <f t="shared" ref="DX19" si="110">DX16/(DX18^3)</f>
        <v>0</v>
      </c>
      <c r="DY19" s="1">
        <f t="shared" ref="DY19" si="111">DY16/(DY18^3)</f>
        <v>0</v>
      </c>
      <c r="DZ19" s="1">
        <f t="shared" ref="DZ19" si="112">DZ16/(DZ18^3)</f>
        <v>0</v>
      </c>
      <c r="EA19" s="1">
        <f>SUM(AE19:DZ19)</f>
        <v>3.1971927738069008E-4</v>
      </c>
      <c r="EB19" s="1">
        <f>1/EA19</f>
        <v>3127.7438388843188</v>
      </c>
    </row>
    <row r="20" spans="1:132" x14ac:dyDescent="0.25">
      <c r="F20" s="2"/>
      <c r="G20" s="2"/>
      <c r="AE20" s="1">
        <f>AE19*$EB$19</f>
        <v>0</v>
      </c>
      <c r="AF20" s="1">
        <f t="shared" ref="AF20:CQ20" si="113">AF19*$EB$19</f>
        <v>0</v>
      </c>
      <c r="AG20" s="1">
        <f t="shared" si="113"/>
        <v>0</v>
      </c>
      <c r="AH20" s="1">
        <f t="shared" si="113"/>
        <v>0</v>
      </c>
      <c r="AI20" s="1">
        <f t="shared" si="113"/>
        <v>0</v>
      </c>
      <c r="AJ20" s="1">
        <f t="shared" si="113"/>
        <v>0</v>
      </c>
      <c r="AK20" s="1">
        <f t="shared" si="113"/>
        <v>0</v>
      </c>
      <c r="AL20" s="1">
        <f t="shared" si="113"/>
        <v>0</v>
      </c>
      <c r="AM20" s="1">
        <f t="shared" si="113"/>
        <v>0</v>
      </c>
      <c r="AN20" s="1">
        <f t="shared" si="113"/>
        <v>0</v>
      </c>
      <c r="AO20" s="1">
        <f t="shared" si="113"/>
        <v>0</v>
      </c>
      <c r="AP20" s="1">
        <f t="shared" si="113"/>
        <v>0</v>
      </c>
      <c r="AQ20" s="1">
        <f t="shared" si="113"/>
        <v>0</v>
      </c>
      <c r="AR20" s="1">
        <f t="shared" si="113"/>
        <v>0</v>
      </c>
      <c r="AS20" s="1">
        <f t="shared" si="113"/>
        <v>0</v>
      </c>
      <c r="AT20" s="1">
        <f t="shared" si="113"/>
        <v>0</v>
      </c>
      <c r="AU20" s="1">
        <f t="shared" si="113"/>
        <v>0</v>
      </c>
      <c r="AV20" s="1">
        <f t="shared" si="113"/>
        <v>0</v>
      </c>
      <c r="AW20" s="1">
        <f t="shared" si="113"/>
        <v>0</v>
      </c>
      <c r="AX20" s="1">
        <f t="shared" si="113"/>
        <v>0</v>
      </c>
      <c r="AY20" s="1">
        <f t="shared" si="113"/>
        <v>0</v>
      </c>
      <c r="AZ20" s="1">
        <f t="shared" si="113"/>
        <v>0</v>
      </c>
      <c r="BA20" s="1">
        <f t="shared" si="113"/>
        <v>0</v>
      </c>
      <c r="BB20" s="1">
        <f t="shared" si="113"/>
        <v>0</v>
      </c>
      <c r="BC20" s="1">
        <f t="shared" si="113"/>
        <v>0</v>
      </c>
      <c r="BD20" s="1">
        <f t="shared" si="113"/>
        <v>0</v>
      </c>
      <c r="BE20" s="1">
        <f t="shared" si="113"/>
        <v>0</v>
      </c>
      <c r="BF20" s="1">
        <f t="shared" si="113"/>
        <v>0</v>
      </c>
      <c r="BG20" s="1">
        <f t="shared" si="113"/>
        <v>0</v>
      </c>
      <c r="BH20" s="1">
        <f t="shared" si="113"/>
        <v>0</v>
      </c>
      <c r="BI20" s="1">
        <f t="shared" si="113"/>
        <v>0</v>
      </c>
      <c r="BJ20" s="1">
        <f t="shared" si="113"/>
        <v>0</v>
      </c>
      <c r="BK20" s="1">
        <f t="shared" si="113"/>
        <v>0</v>
      </c>
      <c r="BL20" s="1">
        <f t="shared" si="113"/>
        <v>0</v>
      </c>
      <c r="BM20" s="1">
        <f t="shared" si="113"/>
        <v>0</v>
      </c>
      <c r="BN20" s="1">
        <f t="shared" si="113"/>
        <v>0</v>
      </c>
      <c r="BO20" s="1">
        <f t="shared" si="113"/>
        <v>0</v>
      </c>
      <c r="BP20" s="1">
        <f t="shared" si="113"/>
        <v>0</v>
      </c>
      <c r="BQ20" s="1">
        <f t="shared" si="113"/>
        <v>0</v>
      </c>
      <c r="BR20" s="1">
        <f t="shared" si="113"/>
        <v>0</v>
      </c>
      <c r="BS20" s="1">
        <f t="shared" si="113"/>
        <v>0</v>
      </c>
      <c r="BT20" s="1">
        <f t="shared" si="113"/>
        <v>0</v>
      </c>
      <c r="BU20" s="1">
        <f t="shared" si="113"/>
        <v>0</v>
      </c>
      <c r="BV20" s="1">
        <f t="shared" si="113"/>
        <v>0</v>
      </c>
      <c r="BW20" s="1">
        <f t="shared" si="113"/>
        <v>0</v>
      </c>
      <c r="BX20" s="1">
        <f t="shared" si="113"/>
        <v>0</v>
      </c>
      <c r="BY20" s="1">
        <f t="shared" si="113"/>
        <v>0</v>
      </c>
      <c r="BZ20" s="1">
        <f t="shared" si="113"/>
        <v>0</v>
      </c>
      <c r="CA20" s="1">
        <f t="shared" si="113"/>
        <v>0</v>
      </c>
      <c r="CB20" s="1">
        <f t="shared" si="113"/>
        <v>0</v>
      </c>
      <c r="CC20" s="1">
        <f t="shared" si="113"/>
        <v>0</v>
      </c>
      <c r="CD20" s="1">
        <f t="shared" si="113"/>
        <v>0</v>
      </c>
      <c r="CE20" s="1">
        <f t="shared" si="113"/>
        <v>0</v>
      </c>
      <c r="CF20" s="1">
        <f t="shared" si="113"/>
        <v>0</v>
      </c>
      <c r="CG20" s="1">
        <f t="shared" si="113"/>
        <v>0</v>
      </c>
      <c r="CH20" s="1">
        <f t="shared" si="113"/>
        <v>0</v>
      </c>
      <c r="CI20" s="1">
        <f t="shared" si="113"/>
        <v>0</v>
      </c>
      <c r="CJ20" s="1">
        <f t="shared" si="113"/>
        <v>0</v>
      </c>
      <c r="CK20" s="1">
        <f t="shared" si="113"/>
        <v>1.1329582354958087E-3</v>
      </c>
      <c r="CL20" s="1">
        <f t="shared" si="113"/>
        <v>2.5686566723866891E-2</v>
      </c>
      <c r="CM20" s="1">
        <f t="shared" si="113"/>
        <v>8.6365718092228261E-2</v>
      </c>
      <c r="CN20" s="1">
        <f t="shared" si="113"/>
        <v>0.16138981502134694</v>
      </c>
      <c r="CO20" s="1">
        <f t="shared" si="113"/>
        <v>0.20965863193939072</v>
      </c>
      <c r="CP20" s="1">
        <f t="shared" si="113"/>
        <v>0.20526031118909882</v>
      </c>
      <c r="CQ20" s="1">
        <f t="shared" si="113"/>
        <v>0.15588346863339764</v>
      </c>
      <c r="CR20" s="1">
        <f t="shared" ref="CR20:DZ20" si="114">CR19*$EB$19</f>
        <v>9.275708952509866E-2</v>
      </c>
      <c r="CS20" s="1">
        <f t="shared" si="114"/>
        <v>4.2950094685705723E-2</v>
      </c>
      <c r="CT20" s="1">
        <f t="shared" si="114"/>
        <v>1.4848549393151065E-2</v>
      </c>
      <c r="CU20" s="1">
        <f t="shared" si="114"/>
        <v>3.6003284254754356E-3</v>
      </c>
      <c r="CV20" s="1">
        <f t="shared" si="114"/>
        <v>4.4691205729888541E-4</v>
      </c>
      <c r="CW20" s="1">
        <f t="shared" si="114"/>
        <v>1.9556078445105419E-5</v>
      </c>
      <c r="CX20" s="1">
        <f t="shared" si="114"/>
        <v>0</v>
      </c>
      <c r="CY20" s="1">
        <f t="shared" si="114"/>
        <v>0</v>
      </c>
      <c r="CZ20" s="1">
        <f t="shared" si="114"/>
        <v>0</v>
      </c>
      <c r="DA20" s="1">
        <f t="shared" si="114"/>
        <v>0</v>
      </c>
      <c r="DB20" s="1">
        <f t="shared" si="114"/>
        <v>0</v>
      </c>
      <c r="DC20" s="1">
        <f t="shared" si="114"/>
        <v>0</v>
      </c>
      <c r="DD20" s="1">
        <f t="shared" si="114"/>
        <v>0</v>
      </c>
      <c r="DE20" s="1">
        <f t="shared" si="114"/>
        <v>0</v>
      </c>
      <c r="DF20" s="1">
        <f t="shared" si="114"/>
        <v>0</v>
      </c>
      <c r="DG20" s="1">
        <f t="shared" si="114"/>
        <v>0</v>
      </c>
      <c r="DH20" s="1">
        <f t="shared" si="114"/>
        <v>0</v>
      </c>
      <c r="DI20" s="1">
        <f t="shared" si="114"/>
        <v>0</v>
      </c>
      <c r="DJ20" s="1">
        <f t="shared" si="114"/>
        <v>0</v>
      </c>
      <c r="DK20" s="1">
        <f t="shared" si="114"/>
        <v>0</v>
      </c>
      <c r="DL20" s="1">
        <f t="shared" si="114"/>
        <v>0</v>
      </c>
      <c r="DM20" s="1">
        <f t="shared" si="114"/>
        <v>0</v>
      </c>
      <c r="DN20" s="1">
        <f t="shared" si="114"/>
        <v>0</v>
      </c>
      <c r="DO20" s="1">
        <f t="shared" si="114"/>
        <v>0</v>
      </c>
      <c r="DP20" s="1">
        <f t="shared" si="114"/>
        <v>0</v>
      </c>
      <c r="DQ20" s="1">
        <f t="shared" si="114"/>
        <v>0</v>
      </c>
      <c r="DR20" s="1">
        <f t="shared" si="114"/>
        <v>0</v>
      </c>
      <c r="DS20" s="1">
        <f t="shared" si="114"/>
        <v>0</v>
      </c>
      <c r="DT20" s="1">
        <f t="shared" si="114"/>
        <v>0</v>
      </c>
      <c r="DU20" s="1">
        <f t="shared" si="114"/>
        <v>0</v>
      </c>
      <c r="DV20" s="1">
        <f t="shared" si="114"/>
        <v>0</v>
      </c>
      <c r="DW20" s="1">
        <f t="shared" si="114"/>
        <v>0</v>
      </c>
      <c r="DX20" s="1">
        <f t="shared" si="114"/>
        <v>0</v>
      </c>
      <c r="DY20" s="1">
        <f t="shared" si="114"/>
        <v>0</v>
      </c>
      <c r="DZ20" s="1">
        <f t="shared" si="114"/>
        <v>0</v>
      </c>
    </row>
    <row r="21" spans="1:132" x14ac:dyDescent="0.25">
      <c r="F21" s="2"/>
      <c r="G21" s="2"/>
      <c r="AE21" s="1">
        <f>AE20+AD21</f>
        <v>0</v>
      </c>
      <c r="AF21" s="1">
        <f t="shared" ref="AF21" si="115">AF20+AE21</f>
        <v>0</v>
      </c>
      <c r="AG21" s="1">
        <f t="shared" ref="AG21" si="116">AG20+AF21</f>
        <v>0</v>
      </c>
      <c r="AH21" s="1">
        <f t="shared" ref="AH21" si="117">AH20+AG21</f>
        <v>0</v>
      </c>
      <c r="AI21" s="1">
        <f t="shared" ref="AI21" si="118">AI20+AH21</f>
        <v>0</v>
      </c>
      <c r="AJ21" s="1">
        <f t="shared" ref="AJ21" si="119">AJ20+AI21</f>
        <v>0</v>
      </c>
      <c r="AK21" s="1">
        <f t="shared" ref="AK21" si="120">AK20+AJ21</f>
        <v>0</v>
      </c>
      <c r="AL21" s="1">
        <f t="shared" ref="AL21" si="121">AL20+AK21</f>
        <v>0</v>
      </c>
      <c r="AM21" s="1">
        <f t="shared" ref="AM21" si="122">AM20+AL21</f>
        <v>0</v>
      </c>
      <c r="AN21" s="1">
        <f t="shared" ref="AN21" si="123">AN20+AM21</f>
        <v>0</v>
      </c>
      <c r="AO21" s="1">
        <f t="shared" ref="AO21" si="124">AO20+AN21</f>
        <v>0</v>
      </c>
      <c r="AP21" s="1">
        <f t="shared" ref="AP21" si="125">AP20+AO21</f>
        <v>0</v>
      </c>
      <c r="AQ21" s="1">
        <f t="shared" ref="AQ21" si="126">AQ20+AP21</f>
        <v>0</v>
      </c>
      <c r="AR21" s="1">
        <f t="shared" ref="AR21" si="127">AR20+AQ21</f>
        <v>0</v>
      </c>
      <c r="AS21" s="1">
        <f t="shared" ref="AS21" si="128">AS20+AR21</f>
        <v>0</v>
      </c>
      <c r="AT21" s="1">
        <f t="shared" ref="AT21" si="129">AT20+AS21</f>
        <v>0</v>
      </c>
      <c r="AU21" s="1">
        <f t="shared" ref="AU21" si="130">AU20+AT21</f>
        <v>0</v>
      </c>
      <c r="AV21" s="1">
        <f t="shared" ref="AV21" si="131">AV20+AU21</f>
        <v>0</v>
      </c>
      <c r="AW21" s="1">
        <f t="shared" ref="AW21" si="132">AW20+AV21</f>
        <v>0</v>
      </c>
      <c r="AX21" s="1">
        <f t="shared" ref="AX21" si="133">AX20+AW21</f>
        <v>0</v>
      </c>
      <c r="AY21" s="1">
        <f t="shared" ref="AY21" si="134">AY20+AX21</f>
        <v>0</v>
      </c>
      <c r="AZ21" s="1">
        <f t="shared" ref="AZ21" si="135">AZ20+AY21</f>
        <v>0</v>
      </c>
      <c r="BA21" s="1">
        <f t="shared" ref="BA21" si="136">BA20+AZ21</f>
        <v>0</v>
      </c>
      <c r="BB21" s="1">
        <f t="shared" ref="BB21" si="137">BB20+BA21</f>
        <v>0</v>
      </c>
      <c r="BC21" s="1">
        <f t="shared" ref="BC21" si="138">BC20+BB21</f>
        <v>0</v>
      </c>
      <c r="BD21" s="1">
        <f t="shared" ref="BD21" si="139">BD20+BC21</f>
        <v>0</v>
      </c>
      <c r="BE21" s="1">
        <f t="shared" ref="BE21" si="140">BE20+BD21</f>
        <v>0</v>
      </c>
      <c r="BF21" s="1">
        <f t="shared" ref="BF21" si="141">BF20+BE21</f>
        <v>0</v>
      </c>
      <c r="BG21" s="1">
        <f t="shared" ref="BG21" si="142">BG20+BF21</f>
        <v>0</v>
      </c>
      <c r="BH21" s="1">
        <f t="shared" ref="BH21" si="143">BH20+BG21</f>
        <v>0</v>
      </c>
      <c r="BI21" s="1">
        <f t="shared" ref="BI21" si="144">BI20+BH21</f>
        <v>0</v>
      </c>
      <c r="BJ21" s="1">
        <f t="shared" ref="BJ21" si="145">BJ20+BI21</f>
        <v>0</v>
      </c>
      <c r="BK21" s="1">
        <f t="shared" ref="BK21" si="146">BK20+BJ21</f>
        <v>0</v>
      </c>
      <c r="BL21" s="1">
        <f t="shared" ref="BL21" si="147">BL20+BK21</f>
        <v>0</v>
      </c>
      <c r="BM21" s="1">
        <f t="shared" ref="BM21" si="148">BM20+BL21</f>
        <v>0</v>
      </c>
      <c r="BN21" s="1">
        <f t="shared" ref="BN21" si="149">BN20+BM21</f>
        <v>0</v>
      </c>
      <c r="BO21" s="1">
        <f t="shared" ref="BO21" si="150">BO20+BN21</f>
        <v>0</v>
      </c>
      <c r="BP21" s="1">
        <f t="shared" ref="BP21" si="151">BP20+BO21</f>
        <v>0</v>
      </c>
      <c r="BQ21" s="1">
        <f t="shared" ref="BQ21" si="152">BQ20+BP21</f>
        <v>0</v>
      </c>
      <c r="BR21" s="1">
        <f t="shared" ref="BR21" si="153">BR20+BQ21</f>
        <v>0</v>
      </c>
      <c r="BS21" s="1">
        <f t="shared" ref="BS21" si="154">BS20+BR21</f>
        <v>0</v>
      </c>
      <c r="BT21" s="1">
        <f t="shared" ref="BT21" si="155">BT20+BS21</f>
        <v>0</v>
      </c>
      <c r="BU21" s="1">
        <f t="shared" ref="BU21" si="156">BU20+BT21</f>
        <v>0</v>
      </c>
      <c r="BV21" s="1">
        <f t="shared" ref="BV21" si="157">BV20+BU21</f>
        <v>0</v>
      </c>
      <c r="BW21" s="1">
        <f t="shared" ref="BW21" si="158">BW20+BV21</f>
        <v>0</v>
      </c>
      <c r="BX21" s="1">
        <f t="shared" ref="BX21" si="159">BX20+BW21</f>
        <v>0</v>
      </c>
      <c r="BY21" s="1">
        <f t="shared" ref="BY21" si="160">BY20+BX21</f>
        <v>0</v>
      </c>
      <c r="BZ21" s="1">
        <f t="shared" ref="BZ21" si="161">BZ20+BY21</f>
        <v>0</v>
      </c>
      <c r="CA21" s="1">
        <f t="shared" ref="CA21" si="162">CA20+BZ21</f>
        <v>0</v>
      </c>
      <c r="CB21" s="1">
        <f t="shared" ref="CB21" si="163">CB20+CA21</f>
        <v>0</v>
      </c>
      <c r="CC21" s="1">
        <f t="shared" ref="CC21" si="164">CC20+CB21</f>
        <v>0</v>
      </c>
      <c r="CD21" s="1">
        <f t="shared" ref="CD21" si="165">CD20+CC21</f>
        <v>0</v>
      </c>
      <c r="CE21" s="1">
        <f t="shared" ref="CE21" si="166">CE20+CD21</f>
        <v>0</v>
      </c>
      <c r="CF21" s="1">
        <f t="shared" ref="CF21" si="167">CF20+CE21</f>
        <v>0</v>
      </c>
      <c r="CG21" s="1">
        <f t="shared" ref="CG21" si="168">CG20+CF21</f>
        <v>0</v>
      </c>
      <c r="CH21" s="1">
        <f t="shared" ref="CH21" si="169">CH20+CG21</f>
        <v>0</v>
      </c>
      <c r="CI21" s="1">
        <f t="shared" ref="CI21" si="170">CI20+CH21</f>
        <v>0</v>
      </c>
      <c r="CJ21" s="1">
        <f t="shared" ref="CJ21" si="171">CJ20+CI21</f>
        <v>0</v>
      </c>
      <c r="CK21" s="1">
        <f t="shared" ref="CK21" si="172">CK20+CJ21</f>
        <v>1.1329582354958087E-3</v>
      </c>
      <c r="CL21" s="1">
        <f t="shared" ref="CL21" si="173">CL20+CK21</f>
        <v>2.6819524959362701E-2</v>
      </c>
      <c r="CM21" s="1">
        <f t="shared" ref="CM21" si="174">CM20+CL21</f>
        <v>0.11318524305159096</v>
      </c>
      <c r="CN21" s="1">
        <f t="shared" ref="CN21" si="175">CN20+CM21</f>
        <v>0.27457505807293792</v>
      </c>
      <c r="CO21" s="1">
        <f t="shared" ref="CO21" si="176">CO20+CN21</f>
        <v>0.48423369001232863</v>
      </c>
      <c r="CP21" s="1">
        <f t="shared" ref="CP21" si="177">CP20+CO21</f>
        <v>0.68949400120142745</v>
      </c>
      <c r="CQ21" s="1">
        <f t="shared" ref="CQ21" si="178">CQ20+CP21</f>
        <v>0.84537746983482509</v>
      </c>
      <c r="CR21" s="1">
        <f t="shared" ref="CR21" si="179">CR20+CQ21</f>
        <v>0.93813455935992374</v>
      </c>
      <c r="CS21" s="1">
        <f t="shared" ref="CS21" si="180">CS20+CR21</f>
        <v>0.9810846540456295</v>
      </c>
      <c r="CT21" s="1">
        <f t="shared" ref="CT21" si="181">CT20+CS21</f>
        <v>0.99593320343878056</v>
      </c>
      <c r="CU21" s="1">
        <f t="shared" ref="CU21" si="182">CU20+CT21</f>
        <v>0.99953353186425598</v>
      </c>
      <c r="CV21" s="1">
        <f t="shared" ref="CV21" si="183">CV20+CU21</f>
        <v>0.99998044392155483</v>
      </c>
      <c r="CW21" s="1">
        <f t="shared" ref="CW21" si="184">CW20+CV21</f>
        <v>0.99999999999999989</v>
      </c>
      <c r="CX21" s="1">
        <f t="shared" ref="CX21" si="185">CX20+CW21</f>
        <v>0.99999999999999989</v>
      </c>
      <c r="CY21" s="1">
        <f t="shared" ref="CY21" si="186">CY20+CX21</f>
        <v>0.99999999999999989</v>
      </c>
      <c r="CZ21" s="1">
        <f t="shared" ref="CZ21" si="187">CZ20+CY21</f>
        <v>0.99999999999999989</v>
      </c>
      <c r="DA21" s="1">
        <f t="shared" ref="DA21" si="188">DA20+CZ21</f>
        <v>0.99999999999999989</v>
      </c>
      <c r="DB21" s="1">
        <f t="shared" ref="DB21" si="189">DB20+DA21</f>
        <v>0.99999999999999989</v>
      </c>
      <c r="DC21" s="1">
        <f t="shared" ref="DC21" si="190">DC20+DB21</f>
        <v>0.99999999999999989</v>
      </c>
      <c r="DD21" s="1">
        <f t="shared" ref="DD21" si="191">DD20+DC21</f>
        <v>0.99999999999999989</v>
      </c>
      <c r="DE21" s="1">
        <f t="shared" ref="DE21" si="192">DE20+DD21</f>
        <v>0.99999999999999989</v>
      </c>
      <c r="DF21" s="1">
        <f t="shared" ref="DF21" si="193">DF20+DE21</f>
        <v>0.99999999999999989</v>
      </c>
      <c r="DG21" s="1">
        <f t="shared" ref="DG21" si="194">DG20+DF21</f>
        <v>0.99999999999999989</v>
      </c>
      <c r="DH21" s="1">
        <f t="shared" ref="DH21" si="195">DH20+DG21</f>
        <v>0.99999999999999989</v>
      </c>
      <c r="DI21" s="1">
        <f t="shared" ref="DI21" si="196">DI20+DH21</f>
        <v>0.99999999999999989</v>
      </c>
      <c r="DJ21" s="1">
        <f t="shared" ref="DJ21" si="197">DJ20+DI21</f>
        <v>0.99999999999999989</v>
      </c>
      <c r="DK21" s="1">
        <f t="shared" ref="DK21" si="198">DK20+DJ21</f>
        <v>0.99999999999999989</v>
      </c>
      <c r="DL21" s="1">
        <f t="shared" ref="DL21" si="199">DL20+DK21</f>
        <v>0.99999999999999989</v>
      </c>
      <c r="DM21" s="1">
        <f t="shared" ref="DM21" si="200">DM20+DL21</f>
        <v>0.99999999999999989</v>
      </c>
      <c r="DN21" s="1">
        <f t="shared" ref="DN21" si="201">DN20+DM21</f>
        <v>0.99999999999999989</v>
      </c>
      <c r="DO21" s="1">
        <f t="shared" ref="DO21" si="202">DO20+DN21</f>
        <v>0.99999999999999989</v>
      </c>
      <c r="DP21" s="1">
        <f t="shared" ref="DP21" si="203">DP20+DO21</f>
        <v>0.99999999999999989</v>
      </c>
      <c r="DQ21" s="1">
        <f t="shared" ref="DQ21" si="204">DQ20+DP21</f>
        <v>0.99999999999999989</v>
      </c>
      <c r="DR21" s="1">
        <f t="shared" ref="DR21" si="205">DR20+DQ21</f>
        <v>0.99999999999999989</v>
      </c>
      <c r="DS21" s="1">
        <f t="shared" ref="DS21" si="206">DS20+DR21</f>
        <v>0.99999999999999989</v>
      </c>
      <c r="DT21" s="1">
        <f t="shared" ref="DT21" si="207">DT20+DS21</f>
        <v>0.99999999999999989</v>
      </c>
      <c r="DU21" s="1">
        <f t="shared" ref="DU21" si="208">DU20+DT21</f>
        <v>0.99999999999999989</v>
      </c>
      <c r="DV21" s="1">
        <f t="shared" ref="DV21" si="209">DV20+DU21</f>
        <v>0.99999999999999989</v>
      </c>
      <c r="DW21" s="1">
        <f t="shared" ref="DW21" si="210">DW20+DV21</f>
        <v>0.99999999999999989</v>
      </c>
      <c r="DX21" s="1">
        <f t="shared" ref="DX21" si="211">DX20+DW21</f>
        <v>0.99999999999999989</v>
      </c>
      <c r="DY21" s="1">
        <f t="shared" ref="DY21" si="212">DY20+DX21</f>
        <v>0.99999999999999989</v>
      </c>
      <c r="DZ21" s="1">
        <f t="shared" ref="DZ21" si="213">DZ20+DY21</f>
        <v>0.99999999999999989</v>
      </c>
    </row>
    <row r="23" spans="1:132" s="3" customFormat="1" x14ac:dyDescent="0.25">
      <c r="A23" s="3" t="s">
        <v>42</v>
      </c>
    </row>
    <row r="25" spans="1:132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EA25" s="1" t="s">
        <v>30</v>
      </c>
    </row>
    <row r="26" spans="1:132" x14ac:dyDescent="0.25">
      <c r="AD26" s="1">
        <v>0.01</v>
      </c>
      <c r="AE26" s="1">
        <v>1.1481999999999999E-2</v>
      </c>
      <c r="AF26" s="1">
        <v>1.3183E-2</v>
      </c>
      <c r="AG26" s="1">
        <v>1.5136E-2</v>
      </c>
      <c r="AH26" s="1">
        <v>1.7378000000000001E-2</v>
      </c>
      <c r="AI26" s="1">
        <v>1.9952999999999999E-2</v>
      </c>
      <c r="AJ26" s="1">
        <v>2.2908999999999999E-2</v>
      </c>
      <c r="AK26" s="1">
        <v>2.6303E-2</v>
      </c>
      <c r="AL26" s="1">
        <v>3.0200000000000001E-2</v>
      </c>
      <c r="AM26" s="1">
        <v>3.4674000000000003E-2</v>
      </c>
      <c r="AN26" s="1">
        <v>3.9810999999999999E-2</v>
      </c>
      <c r="AO26" s="1">
        <v>4.5709E-2</v>
      </c>
      <c r="AP26" s="1">
        <v>5.2481E-2</v>
      </c>
      <c r="AQ26" s="1">
        <v>6.0255999999999997E-2</v>
      </c>
      <c r="AR26" s="1">
        <v>6.9182999999999995E-2</v>
      </c>
      <c r="AS26" s="1">
        <v>7.9433000000000004E-2</v>
      </c>
      <c r="AT26" s="1">
        <v>9.1201000000000004E-2</v>
      </c>
      <c r="AU26" s="1">
        <v>0.104713</v>
      </c>
      <c r="AV26" s="1">
        <v>0.120226</v>
      </c>
      <c r="AW26" s="1">
        <v>0.13803799999999999</v>
      </c>
      <c r="AX26" s="1">
        <v>0.15848899999999999</v>
      </c>
      <c r="AY26" s="1">
        <v>0.18196999999999999</v>
      </c>
      <c r="AZ26" s="1">
        <v>0.20893</v>
      </c>
      <c r="BA26" s="1">
        <v>0.23988300000000001</v>
      </c>
      <c r="BB26" s="1">
        <v>0.27542299999999997</v>
      </c>
      <c r="BC26" s="1">
        <v>0.31622800000000001</v>
      </c>
      <c r="BD26" s="1">
        <v>0.36307800000000001</v>
      </c>
      <c r="BE26" s="1">
        <v>0.41686899999999999</v>
      </c>
      <c r="BF26" s="1">
        <v>0.47863</v>
      </c>
      <c r="BG26" s="1">
        <v>0.54954099999999995</v>
      </c>
      <c r="BH26" s="1">
        <v>0.63095699999999999</v>
      </c>
      <c r="BI26" s="1">
        <v>0.72443599999999997</v>
      </c>
      <c r="BJ26" s="1">
        <v>0.83176399999999995</v>
      </c>
      <c r="BK26" s="1">
        <v>0.95499299999999998</v>
      </c>
      <c r="BL26" s="1">
        <v>1.0964780000000001</v>
      </c>
      <c r="BM26" s="1">
        <v>1.2589250000000001</v>
      </c>
      <c r="BN26" s="1">
        <v>1.4454400000000001</v>
      </c>
      <c r="BO26" s="1">
        <v>1.6595869999999999</v>
      </c>
      <c r="BP26" s="1">
        <v>1.9054610000000001</v>
      </c>
      <c r="BQ26" s="1">
        <v>2.1877620000000002</v>
      </c>
      <c r="BR26" s="1">
        <v>2.5118860000000001</v>
      </c>
      <c r="BS26" s="1">
        <v>2.8840309999999998</v>
      </c>
      <c r="BT26" s="1">
        <v>3.3113109999999999</v>
      </c>
      <c r="BU26" s="1">
        <v>3.8018939999999999</v>
      </c>
      <c r="BV26" s="1">
        <v>4.3651580000000001</v>
      </c>
      <c r="BW26" s="1">
        <v>5.0118720000000003</v>
      </c>
      <c r="BX26" s="1">
        <v>5.7543990000000003</v>
      </c>
      <c r="BY26" s="1">
        <v>6.6069339999999999</v>
      </c>
      <c r="BZ26" s="1">
        <v>7.5857760000000001</v>
      </c>
      <c r="CA26" s="1">
        <v>8.7096359999999997</v>
      </c>
      <c r="CB26" s="1">
        <v>10</v>
      </c>
      <c r="CC26" s="1">
        <v>11.481536</v>
      </c>
      <c r="CD26" s="1">
        <v>13.182567000000001</v>
      </c>
      <c r="CE26" s="1">
        <v>15.135612</v>
      </c>
      <c r="CF26" s="1">
        <v>17.378008000000001</v>
      </c>
      <c r="CG26" s="1">
        <v>19.952622999999999</v>
      </c>
      <c r="CH26" s="1">
        <v>22.908677000000001</v>
      </c>
      <c r="CI26" s="1">
        <v>26.302679999999999</v>
      </c>
      <c r="CJ26" s="1">
        <v>30.199517</v>
      </c>
      <c r="CK26" s="1">
        <v>34.673684999999999</v>
      </c>
      <c r="CL26" s="1">
        <v>39.810716999999997</v>
      </c>
      <c r="CM26" s="1">
        <v>45.708818999999998</v>
      </c>
      <c r="CN26" s="1">
        <v>52.480746000000003</v>
      </c>
      <c r="CO26" s="1">
        <v>60.255958999999997</v>
      </c>
      <c r="CP26" s="1">
        <v>69.183097000000004</v>
      </c>
      <c r="CQ26" s="1">
        <v>79.432822999999999</v>
      </c>
      <c r="CR26" s="1">
        <v>91.201083999999994</v>
      </c>
      <c r="CS26" s="1">
        <v>104.712855</v>
      </c>
      <c r="CT26" s="1">
        <v>120.226443</v>
      </c>
      <c r="CU26" s="1">
        <v>138.03842599999999</v>
      </c>
      <c r="CV26" s="1">
        <v>158.48931899999999</v>
      </c>
      <c r="CW26" s="1">
        <v>181.97008600000001</v>
      </c>
      <c r="CX26" s="1">
        <v>208.92961299999999</v>
      </c>
      <c r="CY26" s="1">
        <v>239.88329200000001</v>
      </c>
      <c r="CZ26" s="1">
        <v>275.42286999999999</v>
      </c>
      <c r="DA26" s="1">
        <v>316.22776599999997</v>
      </c>
      <c r="DB26" s="1">
        <v>363.07805500000001</v>
      </c>
      <c r="DC26" s="1">
        <v>416.86938300000003</v>
      </c>
      <c r="DD26" s="1">
        <v>478.63009199999999</v>
      </c>
      <c r="DE26" s="1">
        <v>549.54087400000003</v>
      </c>
      <c r="DF26" s="1">
        <v>630.95734400000003</v>
      </c>
      <c r="DG26" s="1">
        <v>724.43596000000002</v>
      </c>
      <c r="DH26" s="1">
        <v>831.76377100000002</v>
      </c>
      <c r="DI26" s="1">
        <v>954.99258599999996</v>
      </c>
      <c r="DJ26" s="1">
        <v>1096.478196</v>
      </c>
      <c r="DK26" s="1">
        <v>1258.9254120000001</v>
      </c>
      <c r="DL26" s="1">
        <v>1445.4397710000001</v>
      </c>
      <c r="DM26" s="1">
        <v>1659.5869070000001</v>
      </c>
      <c r="DN26" s="1">
        <v>1905.460718</v>
      </c>
      <c r="DO26" s="1">
        <v>2187.7616240000002</v>
      </c>
      <c r="DP26" s="1">
        <v>2511.8864319999998</v>
      </c>
      <c r="DQ26" s="1">
        <v>2884.0315030000002</v>
      </c>
      <c r="DR26" s="1">
        <v>3311.3112150000002</v>
      </c>
      <c r="DS26" s="1">
        <v>3801.893963</v>
      </c>
      <c r="DT26" s="1">
        <v>4365.1583220000002</v>
      </c>
      <c r="DU26" s="1">
        <v>5011.8723360000004</v>
      </c>
      <c r="DV26" s="1">
        <v>5754.3993730000002</v>
      </c>
      <c r="DW26" s="1">
        <v>6606.9344799999999</v>
      </c>
      <c r="DX26" s="1">
        <v>7585.7757499999998</v>
      </c>
      <c r="DY26" s="1">
        <v>8709.6358999999993</v>
      </c>
      <c r="DZ26" s="1">
        <v>10000</v>
      </c>
    </row>
    <row r="27" spans="1:132" x14ac:dyDescent="0.25">
      <c r="A27" s="1" t="s">
        <v>31</v>
      </c>
      <c r="E27" s="1" t="s">
        <v>32</v>
      </c>
      <c r="F27" s="2">
        <v>41176.608796296299</v>
      </c>
      <c r="G27" s="2">
        <v>41176.608819444446</v>
      </c>
      <c r="H27" s="1" t="s">
        <v>33</v>
      </c>
      <c r="I27" s="1">
        <v>1.52</v>
      </c>
      <c r="J27" s="1">
        <v>0.1</v>
      </c>
      <c r="K27" s="1" t="s">
        <v>34</v>
      </c>
      <c r="L27" s="1">
        <v>1.33</v>
      </c>
      <c r="M27" s="1" t="s">
        <v>35</v>
      </c>
      <c r="N27" s="1" t="s">
        <v>36</v>
      </c>
      <c r="O27" s="1">
        <v>0.02</v>
      </c>
      <c r="P27" s="1">
        <v>2000</v>
      </c>
      <c r="Q27" s="1" t="s">
        <v>37</v>
      </c>
      <c r="R27" s="1">
        <v>18.190000000000001</v>
      </c>
      <c r="S27" s="1">
        <v>1.2390000000000001</v>
      </c>
      <c r="T27" s="1">
        <v>0.46250000000000002</v>
      </c>
      <c r="U27" s="1">
        <v>0.98399999999999999</v>
      </c>
      <c r="V27" s="1" t="s">
        <v>38</v>
      </c>
      <c r="W27" s="1">
        <v>467.90100000000001</v>
      </c>
      <c r="X27" s="1">
        <v>0.318</v>
      </c>
      <c r="Y27" s="1">
        <v>3.5999999999999997E-2</v>
      </c>
      <c r="Z27" s="1">
        <v>166.786</v>
      </c>
      <c r="AA27" s="1">
        <v>268.65199999999999</v>
      </c>
      <c r="AB27" s="1">
        <v>450.87700000000001</v>
      </c>
      <c r="AC27" s="1">
        <v>712.423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1.1622E-2</v>
      </c>
      <c r="BR27" s="1">
        <v>4.1606999999999998E-2</v>
      </c>
      <c r="BS27" s="1">
        <v>6.1265E-2</v>
      </c>
      <c r="BT27" s="1">
        <v>7.8718999999999997E-2</v>
      </c>
      <c r="BU27" s="1">
        <v>9.5249E-2</v>
      </c>
      <c r="BV27" s="1">
        <v>0.10982500000000001</v>
      </c>
      <c r="BW27" s="1">
        <v>0.12579499999999999</v>
      </c>
      <c r="BX27" s="1">
        <v>0.14375199999999999</v>
      </c>
      <c r="BY27" s="1">
        <v>0.16356999999999999</v>
      </c>
      <c r="BZ27" s="1">
        <v>0.18398600000000001</v>
      </c>
      <c r="CA27" s="1">
        <v>0.203709</v>
      </c>
      <c r="CB27" s="1">
        <v>0.219662</v>
      </c>
      <c r="CC27" s="1">
        <v>0.22905200000000001</v>
      </c>
      <c r="CD27" s="1">
        <v>0.22828499999999999</v>
      </c>
      <c r="CE27" s="1">
        <v>0.214699</v>
      </c>
      <c r="CF27" s="1">
        <v>0.188279</v>
      </c>
      <c r="CG27" s="1">
        <v>0.14952499999999999</v>
      </c>
      <c r="CH27" s="1">
        <v>0.109847</v>
      </c>
      <c r="CI27" s="1">
        <v>6.0347999999999999E-2</v>
      </c>
      <c r="CJ27" s="1">
        <v>2.189E-2</v>
      </c>
      <c r="CK27" s="1">
        <v>2.2282E-2</v>
      </c>
      <c r="CL27" s="1">
        <v>3.7276999999999998E-2</v>
      </c>
      <c r="CM27" s="1">
        <v>6.0428999999999997E-2</v>
      </c>
      <c r="CN27" s="1">
        <v>8.7608000000000005E-2</v>
      </c>
      <c r="CO27" s="1">
        <v>0.108596</v>
      </c>
      <c r="CP27" s="1">
        <v>0.110986</v>
      </c>
      <c r="CQ27" s="1">
        <v>8.9183999999999999E-2</v>
      </c>
      <c r="CR27" s="1">
        <v>1.9803000000000001E-2</v>
      </c>
      <c r="CS27" s="1">
        <v>0</v>
      </c>
      <c r="CT27" s="1">
        <v>0</v>
      </c>
      <c r="CU27" s="1">
        <v>0</v>
      </c>
      <c r="CV27" s="1">
        <v>0</v>
      </c>
      <c r="CW27" s="1">
        <v>5.4283999999999999E-2</v>
      </c>
      <c r="CX27" s="1">
        <v>0.833449</v>
      </c>
      <c r="CY27" s="1">
        <v>2.3265889999999998</v>
      </c>
      <c r="CZ27" s="1">
        <v>4.6450379999999996</v>
      </c>
      <c r="DA27" s="1">
        <v>7.519692</v>
      </c>
      <c r="DB27" s="1">
        <v>10.523236000000001</v>
      </c>
      <c r="DC27" s="1">
        <v>12.936904999999999</v>
      </c>
      <c r="DD27" s="1">
        <v>14.160764</v>
      </c>
      <c r="DE27" s="1">
        <v>13.80569</v>
      </c>
      <c r="DF27" s="1">
        <v>11.929444999999999</v>
      </c>
      <c r="DG27" s="1">
        <v>8.9942589999999996</v>
      </c>
      <c r="DH27" s="1">
        <v>5.759525</v>
      </c>
      <c r="DI27" s="1">
        <v>2.8046509999999998</v>
      </c>
      <c r="DJ27" s="1">
        <v>0.52962600000000004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 t="s">
        <v>39</v>
      </c>
    </row>
    <row r="28" spans="1:132" x14ac:dyDescent="0.25">
      <c r="F28" s="2"/>
      <c r="G28" s="2"/>
      <c r="AE28" s="1">
        <v>0</v>
      </c>
      <c r="AF28" s="1">
        <f>AF27+AE28</f>
        <v>0</v>
      </c>
      <c r="AG28" s="1">
        <f t="shared" ref="AG28:CR28" si="214">AG27+AF28</f>
        <v>0</v>
      </c>
      <c r="AH28" s="1">
        <f t="shared" si="214"/>
        <v>0</v>
      </c>
      <c r="AI28" s="1">
        <f t="shared" si="214"/>
        <v>0</v>
      </c>
      <c r="AJ28" s="1">
        <f t="shared" si="214"/>
        <v>0</v>
      </c>
      <c r="AK28" s="1">
        <f t="shared" si="214"/>
        <v>0</v>
      </c>
      <c r="AL28" s="1">
        <f t="shared" si="214"/>
        <v>0</v>
      </c>
      <c r="AM28" s="1">
        <f t="shared" si="214"/>
        <v>0</v>
      </c>
      <c r="AN28" s="1">
        <f t="shared" si="214"/>
        <v>0</v>
      </c>
      <c r="AO28" s="1">
        <f t="shared" si="214"/>
        <v>0</v>
      </c>
      <c r="AP28" s="1">
        <f t="shared" si="214"/>
        <v>0</v>
      </c>
      <c r="AQ28" s="1">
        <f t="shared" si="214"/>
        <v>0</v>
      </c>
      <c r="AR28" s="1">
        <f t="shared" si="214"/>
        <v>0</v>
      </c>
      <c r="AS28" s="1">
        <f t="shared" si="214"/>
        <v>0</v>
      </c>
      <c r="AT28" s="1">
        <f t="shared" si="214"/>
        <v>0</v>
      </c>
      <c r="AU28" s="1">
        <f t="shared" si="214"/>
        <v>0</v>
      </c>
      <c r="AV28" s="1">
        <f t="shared" si="214"/>
        <v>0</v>
      </c>
      <c r="AW28" s="1">
        <f t="shared" si="214"/>
        <v>0</v>
      </c>
      <c r="AX28" s="1">
        <f t="shared" si="214"/>
        <v>0</v>
      </c>
      <c r="AY28" s="1">
        <f t="shared" si="214"/>
        <v>0</v>
      </c>
      <c r="AZ28" s="1">
        <f t="shared" si="214"/>
        <v>0</v>
      </c>
      <c r="BA28" s="1">
        <f t="shared" si="214"/>
        <v>0</v>
      </c>
      <c r="BB28" s="1">
        <f t="shared" si="214"/>
        <v>0</v>
      </c>
      <c r="BC28" s="1">
        <f t="shared" si="214"/>
        <v>0</v>
      </c>
      <c r="BD28" s="1">
        <f t="shared" si="214"/>
        <v>0</v>
      </c>
      <c r="BE28" s="1">
        <f t="shared" si="214"/>
        <v>0</v>
      </c>
      <c r="BF28" s="1">
        <f t="shared" si="214"/>
        <v>0</v>
      </c>
      <c r="BG28" s="1">
        <f t="shared" si="214"/>
        <v>0</v>
      </c>
      <c r="BH28" s="1">
        <f t="shared" si="214"/>
        <v>0</v>
      </c>
      <c r="BI28" s="1">
        <f t="shared" si="214"/>
        <v>0</v>
      </c>
      <c r="BJ28" s="1">
        <f t="shared" si="214"/>
        <v>0</v>
      </c>
      <c r="BK28" s="1">
        <f t="shared" si="214"/>
        <v>0</v>
      </c>
      <c r="BL28" s="1">
        <f t="shared" si="214"/>
        <v>0</v>
      </c>
      <c r="BM28" s="1">
        <f t="shared" si="214"/>
        <v>0</v>
      </c>
      <c r="BN28" s="1">
        <f t="shared" si="214"/>
        <v>0</v>
      </c>
      <c r="BO28" s="1">
        <f t="shared" si="214"/>
        <v>0</v>
      </c>
      <c r="BP28" s="1">
        <f t="shared" si="214"/>
        <v>0</v>
      </c>
      <c r="BQ28" s="1">
        <f t="shared" si="214"/>
        <v>1.1622E-2</v>
      </c>
      <c r="BR28" s="1">
        <f t="shared" si="214"/>
        <v>5.3228999999999999E-2</v>
      </c>
      <c r="BS28" s="1">
        <f t="shared" si="214"/>
        <v>0.114494</v>
      </c>
      <c r="BT28" s="1">
        <f t="shared" si="214"/>
        <v>0.193213</v>
      </c>
      <c r="BU28" s="1">
        <f t="shared" si="214"/>
        <v>0.288462</v>
      </c>
      <c r="BV28" s="1">
        <f t="shared" si="214"/>
        <v>0.398287</v>
      </c>
      <c r="BW28" s="1">
        <f t="shared" si="214"/>
        <v>0.52408199999999994</v>
      </c>
      <c r="BX28" s="1">
        <f t="shared" si="214"/>
        <v>0.66783399999999993</v>
      </c>
      <c r="BY28" s="1">
        <f t="shared" si="214"/>
        <v>0.83140399999999992</v>
      </c>
      <c r="BZ28" s="1">
        <f t="shared" si="214"/>
        <v>1.01539</v>
      </c>
      <c r="CA28" s="1">
        <f t="shared" si="214"/>
        <v>1.2190989999999999</v>
      </c>
      <c r="CB28" s="1">
        <f t="shared" si="214"/>
        <v>1.438761</v>
      </c>
      <c r="CC28" s="1">
        <f t="shared" si="214"/>
        <v>1.667813</v>
      </c>
      <c r="CD28" s="1">
        <f t="shared" si="214"/>
        <v>1.8960980000000001</v>
      </c>
      <c r="CE28" s="1">
        <f t="shared" si="214"/>
        <v>2.1107970000000003</v>
      </c>
      <c r="CF28" s="1">
        <f t="shared" si="214"/>
        <v>2.2990760000000003</v>
      </c>
      <c r="CG28" s="1">
        <f t="shared" si="214"/>
        <v>2.4486010000000005</v>
      </c>
      <c r="CH28" s="1">
        <f t="shared" si="214"/>
        <v>2.5584480000000003</v>
      </c>
      <c r="CI28" s="1">
        <f t="shared" si="214"/>
        <v>2.6187960000000001</v>
      </c>
      <c r="CJ28" s="1">
        <f t="shared" si="214"/>
        <v>2.6406860000000001</v>
      </c>
      <c r="CK28" s="1">
        <f t="shared" si="214"/>
        <v>2.6629680000000002</v>
      </c>
      <c r="CL28" s="1">
        <f t="shared" si="214"/>
        <v>2.7002450000000002</v>
      </c>
      <c r="CM28" s="1">
        <f t="shared" si="214"/>
        <v>2.7606740000000003</v>
      </c>
      <c r="CN28" s="1">
        <f t="shared" si="214"/>
        <v>2.8482820000000002</v>
      </c>
      <c r="CO28" s="1">
        <f t="shared" si="214"/>
        <v>2.9568780000000001</v>
      </c>
      <c r="CP28" s="1">
        <f t="shared" si="214"/>
        <v>3.0678640000000001</v>
      </c>
      <c r="CQ28" s="1">
        <f t="shared" si="214"/>
        <v>3.1570480000000001</v>
      </c>
      <c r="CR28" s="1">
        <f t="shared" si="214"/>
        <v>3.1768510000000001</v>
      </c>
      <c r="CS28" s="1">
        <f t="shared" ref="CS28:DZ28" si="215">CS27+CR28</f>
        <v>3.1768510000000001</v>
      </c>
      <c r="CT28" s="1">
        <f t="shared" si="215"/>
        <v>3.1768510000000001</v>
      </c>
      <c r="CU28" s="1">
        <f t="shared" si="215"/>
        <v>3.1768510000000001</v>
      </c>
      <c r="CV28" s="1">
        <f t="shared" si="215"/>
        <v>3.1768510000000001</v>
      </c>
      <c r="CW28" s="1">
        <f t="shared" si="215"/>
        <v>3.2311350000000001</v>
      </c>
      <c r="CX28" s="1">
        <f t="shared" si="215"/>
        <v>4.064584</v>
      </c>
      <c r="CY28" s="1">
        <f t="shared" si="215"/>
        <v>6.3911730000000002</v>
      </c>
      <c r="CZ28" s="1">
        <f t="shared" si="215"/>
        <v>11.036211</v>
      </c>
      <c r="DA28" s="1">
        <f t="shared" si="215"/>
        <v>18.555903000000001</v>
      </c>
      <c r="DB28" s="1">
        <f t="shared" si="215"/>
        <v>29.079139000000001</v>
      </c>
      <c r="DC28" s="1">
        <f t="shared" si="215"/>
        <v>42.016044000000001</v>
      </c>
      <c r="DD28" s="1">
        <f t="shared" si="215"/>
        <v>56.176808000000001</v>
      </c>
      <c r="DE28" s="1">
        <f t="shared" si="215"/>
        <v>69.982498000000007</v>
      </c>
      <c r="DF28" s="1">
        <f t="shared" si="215"/>
        <v>81.911943000000008</v>
      </c>
      <c r="DG28" s="1">
        <f t="shared" si="215"/>
        <v>90.906202000000008</v>
      </c>
      <c r="DH28" s="1">
        <f t="shared" si="215"/>
        <v>96.665727000000004</v>
      </c>
      <c r="DI28" s="1">
        <f t="shared" si="215"/>
        <v>99.470378000000011</v>
      </c>
      <c r="DJ28" s="1">
        <f t="shared" si="215"/>
        <v>100.000004</v>
      </c>
      <c r="DK28" s="1">
        <f t="shared" si="215"/>
        <v>100.000004</v>
      </c>
      <c r="DL28" s="1">
        <f t="shared" si="215"/>
        <v>100.000004</v>
      </c>
      <c r="DM28" s="1">
        <f t="shared" si="215"/>
        <v>100.000004</v>
      </c>
      <c r="DN28" s="1">
        <f t="shared" si="215"/>
        <v>100.000004</v>
      </c>
      <c r="DO28" s="1">
        <f t="shared" si="215"/>
        <v>100.000004</v>
      </c>
      <c r="DP28" s="1">
        <f t="shared" si="215"/>
        <v>100.000004</v>
      </c>
      <c r="DQ28" s="1">
        <f t="shared" si="215"/>
        <v>100.000004</v>
      </c>
      <c r="DR28" s="1">
        <f t="shared" si="215"/>
        <v>100.000004</v>
      </c>
      <c r="DS28" s="1">
        <f t="shared" si="215"/>
        <v>100.000004</v>
      </c>
      <c r="DT28" s="1">
        <f t="shared" si="215"/>
        <v>100.000004</v>
      </c>
      <c r="DU28" s="1">
        <f t="shared" si="215"/>
        <v>100.000004</v>
      </c>
      <c r="DV28" s="1">
        <f t="shared" si="215"/>
        <v>100.000004</v>
      </c>
      <c r="DW28" s="1">
        <f t="shared" si="215"/>
        <v>100.000004</v>
      </c>
      <c r="DX28" s="1">
        <f t="shared" si="215"/>
        <v>100.000004</v>
      </c>
      <c r="DY28" s="1">
        <f t="shared" si="215"/>
        <v>100.000004</v>
      </c>
      <c r="DZ28" s="1">
        <f t="shared" si="215"/>
        <v>100.000004</v>
      </c>
    </row>
    <row r="29" spans="1:132" x14ac:dyDescent="0.25">
      <c r="F29" s="2"/>
      <c r="G29" s="2"/>
      <c r="AE29" s="1">
        <f>AVERAGE(AD26,AE26)</f>
        <v>1.0741000000000001E-2</v>
      </c>
      <c r="AF29" s="1">
        <f t="shared" ref="AF29:CQ29" si="216">AVERAGE(AE26,AF26)</f>
        <v>1.23325E-2</v>
      </c>
      <c r="AG29" s="1">
        <f t="shared" si="216"/>
        <v>1.41595E-2</v>
      </c>
      <c r="AH29" s="1">
        <f t="shared" si="216"/>
        <v>1.6257000000000001E-2</v>
      </c>
      <c r="AI29" s="1">
        <f t="shared" si="216"/>
        <v>1.8665500000000002E-2</v>
      </c>
      <c r="AJ29" s="1">
        <f t="shared" si="216"/>
        <v>2.1430999999999999E-2</v>
      </c>
      <c r="AK29" s="1">
        <f t="shared" si="216"/>
        <v>2.4605999999999999E-2</v>
      </c>
      <c r="AL29" s="1">
        <f t="shared" si="216"/>
        <v>2.8251499999999999E-2</v>
      </c>
      <c r="AM29" s="1">
        <f t="shared" si="216"/>
        <v>3.2437000000000001E-2</v>
      </c>
      <c r="AN29" s="1">
        <f t="shared" si="216"/>
        <v>3.7242499999999998E-2</v>
      </c>
      <c r="AO29" s="1">
        <f t="shared" si="216"/>
        <v>4.2759999999999999E-2</v>
      </c>
      <c r="AP29" s="1">
        <f t="shared" si="216"/>
        <v>4.9095E-2</v>
      </c>
      <c r="AQ29" s="1">
        <f t="shared" si="216"/>
        <v>5.6368500000000002E-2</v>
      </c>
      <c r="AR29" s="1">
        <f t="shared" si="216"/>
        <v>6.4719499999999999E-2</v>
      </c>
      <c r="AS29" s="1">
        <f t="shared" si="216"/>
        <v>7.4307999999999999E-2</v>
      </c>
      <c r="AT29" s="1">
        <f t="shared" si="216"/>
        <v>8.5317000000000004E-2</v>
      </c>
      <c r="AU29" s="1">
        <f t="shared" si="216"/>
        <v>9.7957000000000002E-2</v>
      </c>
      <c r="AV29" s="1">
        <f t="shared" si="216"/>
        <v>0.1124695</v>
      </c>
      <c r="AW29" s="1">
        <f t="shared" si="216"/>
        <v>0.129132</v>
      </c>
      <c r="AX29" s="1">
        <f t="shared" si="216"/>
        <v>0.14826349999999999</v>
      </c>
      <c r="AY29" s="1">
        <f t="shared" si="216"/>
        <v>0.17022949999999998</v>
      </c>
      <c r="AZ29" s="1">
        <f t="shared" si="216"/>
        <v>0.19545000000000001</v>
      </c>
      <c r="BA29" s="1">
        <f t="shared" si="216"/>
        <v>0.22440650000000001</v>
      </c>
      <c r="BB29" s="1">
        <f t="shared" si="216"/>
        <v>0.25765300000000002</v>
      </c>
      <c r="BC29" s="1">
        <f t="shared" si="216"/>
        <v>0.29582549999999996</v>
      </c>
      <c r="BD29" s="1">
        <f t="shared" si="216"/>
        <v>0.33965299999999998</v>
      </c>
      <c r="BE29" s="1">
        <f t="shared" si="216"/>
        <v>0.38997349999999997</v>
      </c>
      <c r="BF29" s="1">
        <f t="shared" si="216"/>
        <v>0.44774950000000002</v>
      </c>
      <c r="BG29" s="1">
        <f t="shared" si="216"/>
        <v>0.51408549999999997</v>
      </c>
      <c r="BH29" s="1">
        <f t="shared" si="216"/>
        <v>0.59024900000000002</v>
      </c>
      <c r="BI29" s="1">
        <f t="shared" si="216"/>
        <v>0.67769649999999992</v>
      </c>
      <c r="BJ29" s="1">
        <f t="shared" si="216"/>
        <v>0.77810000000000001</v>
      </c>
      <c r="BK29" s="1">
        <f t="shared" si="216"/>
        <v>0.89337849999999996</v>
      </c>
      <c r="BL29" s="1">
        <f t="shared" si="216"/>
        <v>1.0257355000000001</v>
      </c>
      <c r="BM29" s="1">
        <f t="shared" si="216"/>
        <v>1.1777015</v>
      </c>
      <c r="BN29" s="1">
        <f t="shared" si="216"/>
        <v>1.3521825000000001</v>
      </c>
      <c r="BO29" s="1">
        <f t="shared" si="216"/>
        <v>1.5525134999999999</v>
      </c>
      <c r="BP29" s="1">
        <f t="shared" si="216"/>
        <v>1.782524</v>
      </c>
      <c r="BQ29" s="1">
        <f t="shared" si="216"/>
        <v>2.0466115</v>
      </c>
      <c r="BR29" s="1">
        <f t="shared" si="216"/>
        <v>2.3498239999999999</v>
      </c>
      <c r="BS29" s="1">
        <f t="shared" si="216"/>
        <v>2.6979584999999999</v>
      </c>
      <c r="BT29" s="1">
        <f t="shared" si="216"/>
        <v>3.0976710000000001</v>
      </c>
      <c r="BU29" s="1">
        <f t="shared" si="216"/>
        <v>3.5566024999999999</v>
      </c>
      <c r="BV29" s="1">
        <f t="shared" si="216"/>
        <v>4.083526</v>
      </c>
      <c r="BW29" s="1">
        <f t="shared" si="216"/>
        <v>4.6885150000000007</v>
      </c>
      <c r="BX29" s="1">
        <f t="shared" si="216"/>
        <v>5.3831354999999999</v>
      </c>
      <c r="BY29" s="1">
        <f t="shared" si="216"/>
        <v>6.1806665000000001</v>
      </c>
      <c r="BZ29" s="1">
        <f t="shared" si="216"/>
        <v>7.096355</v>
      </c>
      <c r="CA29" s="1">
        <f t="shared" si="216"/>
        <v>8.1477059999999994</v>
      </c>
      <c r="CB29" s="1">
        <f t="shared" si="216"/>
        <v>9.3548179999999999</v>
      </c>
      <c r="CC29" s="1">
        <f t="shared" si="216"/>
        <v>10.740767999999999</v>
      </c>
      <c r="CD29" s="1">
        <f t="shared" si="216"/>
        <v>12.3320515</v>
      </c>
      <c r="CE29" s="1">
        <f t="shared" si="216"/>
        <v>14.1590895</v>
      </c>
      <c r="CF29" s="1">
        <f t="shared" si="216"/>
        <v>16.256810000000002</v>
      </c>
      <c r="CG29" s="1">
        <f t="shared" si="216"/>
        <v>18.665315499999998</v>
      </c>
      <c r="CH29" s="1">
        <f t="shared" si="216"/>
        <v>21.43065</v>
      </c>
      <c r="CI29" s="1">
        <f t="shared" si="216"/>
        <v>24.6056785</v>
      </c>
      <c r="CJ29" s="1">
        <f t="shared" si="216"/>
        <v>28.251098499999998</v>
      </c>
      <c r="CK29" s="1">
        <f t="shared" si="216"/>
        <v>32.436600999999996</v>
      </c>
      <c r="CL29" s="1">
        <f t="shared" si="216"/>
        <v>37.242200999999994</v>
      </c>
      <c r="CM29" s="1">
        <f t="shared" si="216"/>
        <v>42.759767999999994</v>
      </c>
      <c r="CN29" s="1">
        <f t="shared" si="216"/>
        <v>49.094782500000001</v>
      </c>
      <c r="CO29" s="1">
        <f t="shared" si="216"/>
        <v>56.3683525</v>
      </c>
      <c r="CP29" s="1">
        <f t="shared" si="216"/>
        <v>64.719527999999997</v>
      </c>
      <c r="CQ29" s="1">
        <f t="shared" si="216"/>
        <v>74.307960000000008</v>
      </c>
      <c r="CR29" s="1">
        <f t="shared" ref="CR29:DZ29" si="217">AVERAGE(CQ26,CR26)</f>
        <v>85.316953499999997</v>
      </c>
      <c r="CS29" s="1">
        <f t="shared" si="217"/>
        <v>97.9569695</v>
      </c>
      <c r="CT29" s="1">
        <f t="shared" si="217"/>
        <v>112.469649</v>
      </c>
      <c r="CU29" s="1">
        <f t="shared" si="217"/>
        <v>129.13243449999999</v>
      </c>
      <c r="CV29" s="1">
        <f t="shared" si="217"/>
        <v>148.26387249999999</v>
      </c>
      <c r="CW29" s="1">
        <f t="shared" si="217"/>
        <v>170.2297025</v>
      </c>
      <c r="CX29" s="1">
        <f t="shared" si="217"/>
        <v>195.4498495</v>
      </c>
      <c r="CY29" s="1">
        <f t="shared" si="217"/>
        <v>224.4064525</v>
      </c>
      <c r="CZ29" s="1">
        <f t="shared" si="217"/>
        <v>257.65308099999999</v>
      </c>
      <c r="DA29" s="1">
        <f t="shared" si="217"/>
        <v>295.82531799999998</v>
      </c>
      <c r="DB29" s="1">
        <f t="shared" si="217"/>
        <v>339.65291049999996</v>
      </c>
      <c r="DC29" s="1">
        <f t="shared" si="217"/>
        <v>389.97371900000002</v>
      </c>
      <c r="DD29" s="1">
        <f t="shared" si="217"/>
        <v>447.74973750000004</v>
      </c>
      <c r="DE29" s="1">
        <f t="shared" si="217"/>
        <v>514.08548300000007</v>
      </c>
      <c r="DF29" s="1">
        <f t="shared" si="217"/>
        <v>590.24910900000009</v>
      </c>
      <c r="DG29" s="1">
        <f t="shared" si="217"/>
        <v>677.69665200000009</v>
      </c>
      <c r="DH29" s="1">
        <f t="shared" si="217"/>
        <v>778.09986550000008</v>
      </c>
      <c r="DI29" s="1">
        <f t="shared" si="217"/>
        <v>893.37817849999999</v>
      </c>
      <c r="DJ29" s="1">
        <f t="shared" si="217"/>
        <v>1025.7353909999999</v>
      </c>
      <c r="DK29" s="1">
        <f t="shared" si="217"/>
        <v>1177.701804</v>
      </c>
      <c r="DL29" s="1">
        <f t="shared" si="217"/>
        <v>1352.1825914999999</v>
      </c>
      <c r="DM29" s="1">
        <f t="shared" si="217"/>
        <v>1552.5133390000001</v>
      </c>
      <c r="DN29" s="1">
        <f t="shared" si="217"/>
        <v>1782.5238125000001</v>
      </c>
      <c r="DO29" s="1">
        <f t="shared" si="217"/>
        <v>2046.611171</v>
      </c>
      <c r="DP29" s="1">
        <f t="shared" si="217"/>
        <v>2349.824028</v>
      </c>
      <c r="DQ29" s="1">
        <f t="shared" si="217"/>
        <v>2697.9589674999997</v>
      </c>
      <c r="DR29" s="1">
        <f t="shared" si="217"/>
        <v>3097.6713589999999</v>
      </c>
      <c r="DS29" s="1">
        <f t="shared" si="217"/>
        <v>3556.6025890000001</v>
      </c>
      <c r="DT29" s="1">
        <f t="shared" si="217"/>
        <v>4083.5261424999999</v>
      </c>
      <c r="DU29" s="1">
        <f t="shared" si="217"/>
        <v>4688.5153289999998</v>
      </c>
      <c r="DV29" s="1">
        <f t="shared" si="217"/>
        <v>5383.1358545000003</v>
      </c>
      <c r="DW29" s="1">
        <f t="shared" si="217"/>
        <v>6180.6669265</v>
      </c>
      <c r="DX29" s="1">
        <f t="shared" si="217"/>
        <v>7096.3551150000003</v>
      </c>
      <c r="DY29" s="1">
        <f t="shared" si="217"/>
        <v>8147.7058249999991</v>
      </c>
      <c r="DZ29" s="1">
        <f t="shared" si="217"/>
        <v>9354.8179500000006</v>
      </c>
    </row>
    <row r="30" spans="1:132" x14ac:dyDescent="0.25">
      <c r="F30" s="2"/>
      <c r="G30" s="2"/>
      <c r="AE30" s="1">
        <f>AE27/(AE29^3)</f>
        <v>0</v>
      </c>
      <c r="AF30" s="1">
        <f t="shared" ref="AF30" si="218">AF27/(AF29^3)</f>
        <v>0</v>
      </c>
      <c r="AG30" s="1">
        <f t="shared" ref="AG30" si="219">AG27/(AG29^3)</f>
        <v>0</v>
      </c>
      <c r="AH30" s="1">
        <f t="shared" ref="AH30" si="220">AH27/(AH29^3)</f>
        <v>0</v>
      </c>
      <c r="AI30" s="1">
        <f t="shared" ref="AI30" si="221">AI27/(AI29^3)</f>
        <v>0</v>
      </c>
      <c r="AJ30" s="1">
        <f t="shared" ref="AJ30" si="222">AJ27/(AJ29^3)</f>
        <v>0</v>
      </c>
      <c r="AK30" s="1">
        <f t="shared" ref="AK30" si="223">AK27/(AK29^3)</f>
        <v>0</v>
      </c>
      <c r="AL30" s="1">
        <f t="shared" ref="AL30" si="224">AL27/(AL29^3)</f>
        <v>0</v>
      </c>
      <c r="AM30" s="1">
        <f t="shared" ref="AM30" si="225">AM27/(AM29^3)</f>
        <v>0</v>
      </c>
      <c r="AN30" s="1">
        <f t="shared" ref="AN30" si="226">AN27/(AN29^3)</f>
        <v>0</v>
      </c>
      <c r="AO30" s="1">
        <f t="shared" ref="AO30" si="227">AO27/(AO29^3)</f>
        <v>0</v>
      </c>
      <c r="AP30" s="1">
        <f t="shared" ref="AP30" si="228">AP27/(AP29^3)</f>
        <v>0</v>
      </c>
      <c r="AQ30" s="1">
        <f t="shared" ref="AQ30" si="229">AQ27/(AQ29^3)</f>
        <v>0</v>
      </c>
      <c r="AR30" s="1">
        <f t="shared" ref="AR30" si="230">AR27/(AR29^3)</f>
        <v>0</v>
      </c>
      <c r="AS30" s="1">
        <f t="shared" ref="AS30" si="231">AS27/(AS29^3)</f>
        <v>0</v>
      </c>
      <c r="AT30" s="1">
        <f t="shared" ref="AT30" si="232">AT27/(AT29^3)</f>
        <v>0</v>
      </c>
      <c r="AU30" s="1">
        <f t="shared" ref="AU30" si="233">AU27/(AU29^3)</f>
        <v>0</v>
      </c>
      <c r="AV30" s="1">
        <f t="shared" ref="AV30" si="234">AV27/(AV29^3)</f>
        <v>0</v>
      </c>
      <c r="AW30" s="1">
        <f t="shared" ref="AW30" si="235">AW27/(AW29^3)</f>
        <v>0</v>
      </c>
      <c r="AX30" s="1">
        <f t="shared" ref="AX30" si="236">AX27/(AX29^3)</f>
        <v>0</v>
      </c>
      <c r="AY30" s="1">
        <f t="shared" ref="AY30" si="237">AY27/(AY29^3)</f>
        <v>0</v>
      </c>
      <c r="AZ30" s="1">
        <f t="shared" ref="AZ30" si="238">AZ27/(AZ29^3)</f>
        <v>0</v>
      </c>
      <c r="BA30" s="1">
        <f t="shared" ref="BA30" si="239">BA27/(BA29^3)</f>
        <v>0</v>
      </c>
      <c r="BB30" s="1">
        <f t="shared" ref="BB30" si="240">BB27/(BB29^3)</f>
        <v>0</v>
      </c>
      <c r="BC30" s="1">
        <f t="shared" ref="BC30" si="241">BC27/(BC29^3)</f>
        <v>0</v>
      </c>
      <c r="BD30" s="1">
        <f t="shared" ref="BD30" si="242">BD27/(BD29^3)</f>
        <v>0</v>
      </c>
      <c r="BE30" s="1">
        <f t="shared" ref="BE30" si="243">BE27/(BE29^3)</f>
        <v>0</v>
      </c>
      <c r="BF30" s="1">
        <f t="shared" ref="BF30" si="244">BF27/(BF29^3)</f>
        <v>0</v>
      </c>
      <c r="BG30" s="1">
        <f t="shared" ref="BG30" si="245">BG27/(BG29^3)</f>
        <v>0</v>
      </c>
      <c r="BH30" s="1">
        <f t="shared" ref="BH30" si="246">BH27/(BH29^3)</f>
        <v>0</v>
      </c>
      <c r="BI30" s="1">
        <f t="shared" ref="BI30" si="247">BI27/(BI29^3)</f>
        <v>0</v>
      </c>
      <c r="BJ30" s="1">
        <f t="shared" ref="BJ30" si="248">BJ27/(BJ29^3)</f>
        <v>0</v>
      </c>
      <c r="BK30" s="1">
        <f t="shared" ref="BK30" si="249">BK27/(BK29^3)</f>
        <v>0</v>
      </c>
      <c r="BL30" s="1">
        <f t="shared" ref="BL30" si="250">BL27/(BL29^3)</f>
        <v>0</v>
      </c>
      <c r="BM30" s="1">
        <f t="shared" ref="BM30" si="251">BM27/(BM29^3)</f>
        <v>0</v>
      </c>
      <c r="BN30" s="1">
        <f t="shared" ref="BN30" si="252">BN27/(BN29^3)</f>
        <v>0</v>
      </c>
      <c r="BO30" s="1">
        <f t="shared" ref="BO30" si="253">BO27/(BO29^3)</f>
        <v>0</v>
      </c>
      <c r="BP30" s="1">
        <f t="shared" ref="BP30" si="254">BP27/(BP29^3)</f>
        <v>0</v>
      </c>
      <c r="BQ30" s="1">
        <f t="shared" ref="BQ30" si="255">BQ27/(BQ29^3)</f>
        <v>1.3557344777316589E-3</v>
      </c>
      <c r="BR30" s="1">
        <f t="shared" ref="BR30" si="256">BR27/(BR29^3)</f>
        <v>3.2067152516571814E-3</v>
      </c>
      <c r="BS30" s="1">
        <f t="shared" ref="BS30" si="257">BS27/(BS29^3)</f>
        <v>3.1196555331746453E-3</v>
      </c>
      <c r="BT30" s="1">
        <f t="shared" ref="BT30" si="258">BT27/(BT29^3)</f>
        <v>2.6483397467176838E-3</v>
      </c>
      <c r="BU30" s="1">
        <f t="shared" ref="BU30" si="259">BU27/(BU29^3)</f>
        <v>2.1171636872090857E-3</v>
      </c>
      <c r="BV30" s="1">
        <f t="shared" ref="BV30" si="260">BV27/(BV29^3)</f>
        <v>1.6128546721338912E-3</v>
      </c>
      <c r="BW30" s="1">
        <f t="shared" ref="BW30" si="261">BW27/(BW29^3)</f>
        <v>1.2205552696751315E-3</v>
      </c>
      <c r="BX30" s="1">
        <f t="shared" ref="BX30" si="262">BX27/(BX29^3)</f>
        <v>9.2152678028361472E-4</v>
      </c>
      <c r="BY30" s="1">
        <f t="shared" ref="BY30" si="263">BY27/(BY29^3)</f>
        <v>6.9278379861231656E-4</v>
      </c>
      <c r="BZ30" s="1">
        <f t="shared" ref="BZ30" si="264">BZ27/(BZ29^3)</f>
        <v>5.1484770110446628E-4</v>
      </c>
      <c r="CA30" s="1">
        <f t="shared" ref="CA30" si="265">CA27/(CA29^3)</f>
        <v>3.7662068416280669E-4</v>
      </c>
      <c r="CB30" s="1">
        <f t="shared" ref="CB30" si="266">CB27/(CB29^3)</f>
        <v>2.6831744241464719E-4</v>
      </c>
      <c r="CC30" s="1">
        <f t="shared" ref="CC30" si="267">CC27/(CC29^3)</f>
        <v>1.8485367132383722E-4</v>
      </c>
      <c r="CD30" s="1">
        <f t="shared" ref="CD30" si="268">CD27/(CD29^3)</f>
        <v>1.2172264669399921E-4</v>
      </c>
      <c r="CE30" s="1">
        <f t="shared" ref="CE30" si="269">CE27/(CE29^3)</f>
        <v>7.5635214132656177E-5</v>
      </c>
      <c r="CF30" s="1">
        <f t="shared" ref="CF30" si="270">CF27/(CF29^3)</f>
        <v>4.3822373196097812E-5</v>
      </c>
      <c r="CG30" s="1">
        <f t="shared" ref="CG30" si="271">CG27/(CG29^3)</f>
        <v>2.2993644125198469E-5</v>
      </c>
      <c r="CH30" s="1">
        <f t="shared" ref="CH30" si="272">CH27/(CH29^3)</f>
        <v>1.1160461916471689E-5</v>
      </c>
      <c r="CI30" s="1">
        <f t="shared" ref="CI30" si="273">CI27/(CI29^3)</f>
        <v>4.050949657880371E-6</v>
      </c>
      <c r="CJ30" s="1">
        <f t="shared" ref="CJ30" si="274">CJ27/(CJ29^3)</f>
        <v>9.708222997942253E-7</v>
      </c>
      <c r="CK30" s="1">
        <f t="shared" ref="CK30" si="275">CK27/(CK29^3)</f>
        <v>6.5290223311204094E-7</v>
      </c>
      <c r="CL30" s="1">
        <f t="shared" ref="CL30" si="276">CL27/(CL29^3)</f>
        <v>7.2166382282951849E-7</v>
      </c>
      <c r="CM30" s="1">
        <f t="shared" ref="CM30" si="277">CM27/(CM29^3)</f>
        <v>7.7292861675325706E-7</v>
      </c>
      <c r="CN30" s="1">
        <f t="shared" ref="CN30" si="278">CN27/(CN29^3)</f>
        <v>7.4035113222389824E-7</v>
      </c>
      <c r="CO30" s="1">
        <f t="shared" ref="CO30" si="279">CO27/(CO29^3)</f>
        <v>6.0632825054774932E-7</v>
      </c>
      <c r="CP30" s="1">
        <f t="shared" ref="CP30" si="280">CP27/(CP29^3)</f>
        <v>4.0941351560633747E-7</v>
      </c>
      <c r="CQ30" s="1">
        <f t="shared" ref="CQ30" si="281">CQ27/(CQ29^3)</f>
        <v>2.1736065348487278E-7</v>
      </c>
      <c r="CR30" s="1">
        <f t="shared" ref="CR30" si="282">CR27/(CR29^3)</f>
        <v>3.188783026779607E-8</v>
      </c>
      <c r="CS30" s="1">
        <f t="shared" ref="CS30" si="283">CS27/(CS29^3)</f>
        <v>0</v>
      </c>
      <c r="CT30" s="1">
        <f t="shared" ref="CT30" si="284">CT27/(CT29^3)</f>
        <v>0</v>
      </c>
      <c r="CU30" s="1">
        <f t="shared" ref="CU30" si="285">CU27/(CU29^3)</f>
        <v>0</v>
      </c>
      <c r="CV30" s="1">
        <f t="shared" ref="CV30" si="286">CV27/(CV29^3)</f>
        <v>0</v>
      </c>
      <c r="CW30" s="1">
        <f t="shared" ref="CW30" si="287">CW27/(CW29^3)</f>
        <v>1.1004386143218731E-8</v>
      </c>
      <c r="CX30" s="1">
        <f t="shared" ref="CX30" si="288">CX27/(CX29^3)</f>
        <v>1.1162796531974674E-7</v>
      </c>
      <c r="CY30" s="1">
        <f t="shared" ref="CY30" si="289">CY27/(CY29^3)</f>
        <v>2.0587975820388995E-7</v>
      </c>
      <c r="CZ30" s="1">
        <f t="shared" ref="CZ30" si="290">CZ27/(CZ29^3)</f>
        <v>2.7157091210526001E-7</v>
      </c>
      <c r="DA30" s="1">
        <f t="shared" ref="DA30" si="291">DA27/(DA29^3)</f>
        <v>2.9046514953930345E-7</v>
      </c>
      <c r="DB30" s="1">
        <f t="shared" ref="DB30" si="292">DB27/(DB29^3)</f>
        <v>2.6856121247023692E-7</v>
      </c>
      <c r="DC30" s="1">
        <f t="shared" ref="DC30" si="293">DC27/(DC29^3)</f>
        <v>2.1813450491644691E-7</v>
      </c>
      <c r="DD30" s="1">
        <f t="shared" ref="DD30" si="294">DD27/(DD29^3)</f>
        <v>1.5775410362138726E-7</v>
      </c>
      <c r="DE30" s="1">
        <f t="shared" ref="DE30" si="295">DE27/(DE29^3)</f>
        <v>1.0161366052298348E-7</v>
      </c>
      <c r="DF30" s="1">
        <f t="shared" ref="DF30" si="296">DF27/(DF29^3)</f>
        <v>5.801151650665845E-8</v>
      </c>
      <c r="DG30" s="1">
        <f t="shared" ref="DG30" si="297">DG27/(DG29^3)</f>
        <v>2.8897439893184965E-8</v>
      </c>
      <c r="DH30" s="1">
        <f t="shared" ref="DH30" si="298">DH27/(DH29^3)</f>
        <v>1.222589458875928E-8</v>
      </c>
      <c r="DI30" s="1">
        <f t="shared" ref="DI30" si="299">DI27/(DI29^3)</f>
        <v>3.9334425026605313E-9</v>
      </c>
      <c r="DJ30" s="1">
        <f t="shared" ref="DJ30" si="300">DJ27/(DJ29^3)</f>
        <v>4.9075335379000748E-10</v>
      </c>
      <c r="DK30" s="1">
        <f t="shared" ref="DK30" si="301">DK27/(DK29^3)</f>
        <v>0</v>
      </c>
      <c r="DL30" s="1">
        <f t="shared" ref="DL30" si="302">DL27/(DL29^3)</f>
        <v>0</v>
      </c>
      <c r="DM30" s="1">
        <f t="shared" ref="DM30" si="303">DM27/(DM29^3)</f>
        <v>0</v>
      </c>
      <c r="DN30" s="1">
        <f t="shared" ref="DN30" si="304">DN27/(DN29^3)</f>
        <v>0</v>
      </c>
      <c r="DO30" s="1">
        <f t="shared" ref="DO30" si="305">DO27/(DO29^3)</f>
        <v>0</v>
      </c>
      <c r="DP30" s="1">
        <f t="shared" ref="DP30" si="306">DP27/(DP29^3)</f>
        <v>0</v>
      </c>
      <c r="DQ30" s="1">
        <f t="shared" ref="DQ30" si="307">DQ27/(DQ29^3)</f>
        <v>0</v>
      </c>
      <c r="DR30" s="1">
        <f t="shared" ref="DR30" si="308">DR27/(DR29^3)</f>
        <v>0</v>
      </c>
      <c r="DS30" s="1">
        <f t="shared" ref="DS30" si="309">DS27/(DS29^3)</f>
        <v>0</v>
      </c>
      <c r="DT30" s="1">
        <f t="shared" ref="DT30" si="310">DT27/(DT29^3)</f>
        <v>0</v>
      </c>
      <c r="DU30" s="1">
        <f t="shared" ref="DU30" si="311">DU27/(DU29^3)</f>
        <v>0</v>
      </c>
      <c r="DV30" s="1">
        <f t="shared" ref="DV30" si="312">DV27/(DV29^3)</f>
        <v>0</v>
      </c>
      <c r="DW30" s="1">
        <f t="shared" ref="DW30" si="313">DW27/(DW29^3)</f>
        <v>0</v>
      </c>
      <c r="DX30" s="1">
        <f t="shared" ref="DX30" si="314">DX27/(DX29^3)</f>
        <v>0</v>
      </c>
      <c r="DY30" s="1">
        <f t="shared" ref="DY30" si="315">DY27/(DY29^3)</f>
        <v>0</v>
      </c>
      <c r="DZ30" s="1">
        <f t="shared" ref="DZ30" si="316">DZ27/(DZ29^3)</f>
        <v>0</v>
      </c>
      <c r="EA30" s="1">
        <f>SUM(AE30:DZ30)</f>
        <v>1.8526217834977578E-2</v>
      </c>
      <c r="EB30" s="1">
        <f>1/EA30</f>
        <v>53.977558123709187</v>
      </c>
    </row>
    <row r="31" spans="1:132" x14ac:dyDescent="0.25">
      <c r="F31" s="2"/>
      <c r="G31" s="2"/>
      <c r="AE31" s="1">
        <f>AE30*$EB$30</f>
        <v>0</v>
      </c>
      <c r="AF31" s="1">
        <f t="shared" ref="AF31:CQ31" si="317">AF30*$EB$30</f>
        <v>0</v>
      </c>
      <c r="AG31" s="1">
        <f t="shared" si="317"/>
        <v>0</v>
      </c>
      <c r="AH31" s="1">
        <f t="shared" si="317"/>
        <v>0</v>
      </c>
      <c r="AI31" s="1">
        <f t="shared" si="317"/>
        <v>0</v>
      </c>
      <c r="AJ31" s="1">
        <f t="shared" si="317"/>
        <v>0</v>
      </c>
      <c r="AK31" s="1">
        <f t="shared" si="317"/>
        <v>0</v>
      </c>
      <c r="AL31" s="1">
        <f t="shared" si="317"/>
        <v>0</v>
      </c>
      <c r="AM31" s="1">
        <f t="shared" si="317"/>
        <v>0</v>
      </c>
      <c r="AN31" s="1">
        <f t="shared" si="317"/>
        <v>0</v>
      </c>
      <c r="AO31" s="1">
        <f t="shared" si="317"/>
        <v>0</v>
      </c>
      <c r="AP31" s="1">
        <f t="shared" si="317"/>
        <v>0</v>
      </c>
      <c r="AQ31" s="1">
        <f t="shared" si="317"/>
        <v>0</v>
      </c>
      <c r="AR31" s="1">
        <f t="shared" si="317"/>
        <v>0</v>
      </c>
      <c r="AS31" s="1">
        <f t="shared" si="317"/>
        <v>0</v>
      </c>
      <c r="AT31" s="1">
        <f t="shared" si="317"/>
        <v>0</v>
      </c>
      <c r="AU31" s="1">
        <f t="shared" si="317"/>
        <v>0</v>
      </c>
      <c r="AV31" s="1">
        <f t="shared" si="317"/>
        <v>0</v>
      </c>
      <c r="AW31" s="1">
        <f t="shared" si="317"/>
        <v>0</v>
      </c>
      <c r="AX31" s="1">
        <f t="shared" si="317"/>
        <v>0</v>
      </c>
      <c r="AY31" s="1">
        <f t="shared" si="317"/>
        <v>0</v>
      </c>
      <c r="AZ31" s="1">
        <f t="shared" si="317"/>
        <v>0</v>
      </c>
      <c r="BA31" s="1">
        <f t="shared" si="317"/>
        <v>0</v>
      </c>
      <c r="BB31" s="1">
        <f t="shared" si="317"/>
        <v>0</v>
      </c>
      <c r="BC31" s="1">
        <f t="shared" si="317"/>
        <v>0</v>
      </c>
      <c r="BD31" s="1">
        <f t="shared" si="317"/>
        <v>0</v>
      </c>
      <c r="BE31" s="1">
        <f t="shared" si="317"/>
        <v>0</v>
      </c>
      <c r="BF31" s="1">
        <f t="shared" si="317"/>
        <v>0</v>
      </c>
      <c r="BG31" s="1">
        <f t="shared" si="317"/>
        <v>0</v>
      </c>
      <c r="BH31" s="1">
        <f t="shared" si="317"/>
        <v>0</v>
      </c>
      <c r="BI31" s="1">
        <f t="shared" si="317"/>
        <v>0</v>
      </c>
      <c r="BJ31" s="1">
        <f t="shared" si="317"/>
        <v>0</v>
      </c>
      <c r="BK31" s="1">
        <f t="shared" si="317"/>
        <v>0</v>
      </c>
      <c r="BL31" s="1">
        <f t="shared" si="317"/>
        <v>0</v>
      </c>
      <c r="BM31" s="1">
        <f t="shared" si="317"/>
        <v>0</v>
      </c>
      <c r="BN31" s="1">
        <f t="shared" si="317"/>
        <v>0</v>
      </c>
      <c r="BO31" s="1">
        <f t="shared" si="317"/>
        <v>0</v>
      </c>
      <c r="BP31" s="1">
        <f t="shared" si="317"/>
        <v>0</v>
      </c>
      <c r="BQ31" s="1">
        <f t="shared" si="317"/>
        <v>7.317923657207713E-2</v>
      </c>
      <c r="BR31" s="1">
        <f t="shared" si="317"/>
        <v>0.17309065888251024</v>
      </c>
      <c r="BS31" s="1">
        <f t="shared" si="317"/>
        <v>0.16839138786788538</v>
      </c>
      <c r="BT31" s="1">
        <f t="shared" si="317"/>
        <v>0.14295091260978304</v>
      </c>
      <c r="BU31" s="1">
        <f t="shared" si="317"/>
        <v>0.11427932598373487</v>
      </c>
      <c r="BV31" s="1">
        <f t="shared" si="317"/>
        <v>8.7057956810203035E-2</v>
      </c>
      <c r="BW31" s="1">
        <f t="shared" si="317"/>
        <v>6.5882593012088958E-2</v>
      </c>
      <c r="BX31" s="1">
        <f t="shared" si="317"/>
        <v>4.9741765345313396E-2</v>
      </c>
      <c r="BY31" s="1">
        <f t="shared" si="317"/>
        <v>3.739477775676036E-2</v>
      </c>
      <c r="BZ31" s="1">
        <f t="shared" si="317"/>
        <v>2.7790221711224382E-2</v>
      </c>
      <c r="CA31" s="1">
        <f t="shared" si="317"/>
        <v>2.0329064869989019E-2</v>
      </c>
      <c r="CB31" s="1">
        <f t="shared" si="317"/>
        <v>1.4483120343541612E-2</v>
      </c>
      <c r="CC31" s="1">
        <f t="shared" si="317"/>
        <v>9.9779497882634578E-3</v>
      </c>
      <c r="CD31" s="1">
        <f t="shared" si="317"/>
        <v>6.5702912368970599E-3</v>
      </c>
      <c r="CE31" s="1">
        <f t="shared" si="317"/>
        <v>4.0826041670446395E-3</v>
      </c>
      <c r="CF31" s="1">
        <f t="shared" si="317"/>
        <v>2.3654246963112453E-3</v>
      </c>
      <c r="CG31" s="1">
        <f t="shared" si="317"/>
        <v>1.2411407622437848E-3</v>
      </c>
      <c r="CH31" s="1">
        <f t="shared" si="317"/>
        <v>6.0241448178379343E-4</v>
      </c>
      <c r="CI31" s="1">
        <f t="shared" si="317"/>
        <v>2.1866037061445758E-4</v>
      </c>
      <c r="CJ31" s="1">
        <f t="shared" si="317"/>
        <v>5.2402617114935824E-5</v>
      </c>
      <c r="CK31" s="1">
        <f t="shared" si="317"/>
        <v>3.5242068236904712E-5</v>
      </c>
      <c r="CL31" s="1">
        <f t="shared" si="317"/>
        <v>3.89536509425585E-5</v>
      </c>
      <c r="CM31" s="1">
        <f t="shared" si="317"/>
        <v>4.1720799336277073E-5</v>
      </c>
      <c r="CN31" s="1">
        <f t="shared" si="317"/>
        <v>3.9962346271569376E-5</v>
      </c>
      <c r="CO31" s="1">
        <f t="shared" si="317"/>
        <v>3.2728118385988047E-5</v>
      </c>
      <c r="CP31" s="1">
        <f t="shared" si="317"/>
        <v>2.2099141835273198E-5</v>
      </c>
      <c r="CQ31" s="1">
        <f t="shared" si="317"/>
        <v>1.1732597307287133E-5</v>
      </c>
      <c r="CR31" s="1">
        <f t="shared" ref="CR31:DZ31" si="318">CR30*$EB$30</f>
        <v>1.7212272117189354E-6</v>
      </c>
      <c r="CS31" s="1">
        <f t="shared" si="318"/>
        <v>0</v>
      </c>
      <c r="CT31" s="1">
        <f t="shared" si="318"/>
        <v>0</v>
      </c>
      <c r="CU31" s="1">
        <f t="shared" si="318"/>
        <v>0</v>
      </c>
      <c r="CV31" s="1">
        <f t="shared" si="318"/>
        <v>0</v>
      </c>
      <c r="CW31" s="1">
        <f t="shared" si="318"/>
        <v>5.9398989266132904E-7</v>
      </c>
      <c r="CX31" s="1">
        <f t="shared" si="318"/>
        <v>6.0254049862780225E-6</v>
      </c>
      <c r="CY31" s="1">
        <f t="shared" si="318"/>
        <v>1.1112886614945662E-5</v>
      </c>
      <c r="CZ31" s="1">
        <f t="shared" si="318"/>
        <v>1.4658734692870392E-5</v>
      </c>
      <c r="DA31" s="1">
        <f t="shared" si="318"/>
        <v>1.5678599492169632E-5</v>
      </c>
      <c r="DB31" s="1">
        <f t="shared" si="318"/>
        <v>1.4496278455886026E-5</v>
      </c>
      <c r="DC31" s="1">
        <f t="shared" si="318"/>
        <v>1.1774367917914042E-5</v>
      </c>
      <c r="DD31" s="1">
        <f t="shared" si="318"/>
        <v>8.5151812974770723E-6</v>
      </c>
      <c r="DE31" s="1">
        <f t="shared" si="318"/>
        <v>5.4848572670421948E-6</v>
      </c>
      <c r="DF31" s="1">
        <f t="shared" si="318"/>
        <v>3.1313200040826714E-6</v>
      </c>
      <c r="DG31" s="1">
        <f t="shared" si="318"/>
        <v>1.559813241460784E-6</v>
      </c>
      <c r="DH31" s="1">
        <f t="shared" si="318"/>
        <v>6.5992393577909564E-7</v>
      </c>
      <c r="DI31" s="1">
        <f t="shared" si="318"/>
        <v>2.1231762131362696E-7</v>
      </c>
      <c r="DJ31" s="1">
        <f t="shared" si="318"/>
        <v>2.6489667678605347E-8</v>
      </c>
      <c r="DK31" s="1">
        <f t="shared" si="318"/>
        <v>0</v>
      </c>
      <c r="DL31" s="1">
        <f t="shared" si="318"/>
        <v>0</v>
      </c>
      <c r="DM31" s="1">
        <f t="shared" si="318"/>
        <v>0</v>
      </c>
      <c r="DN31" s="1">
        <f t="shared" si="318"/>
        <v>0</v>
      </c>
      <c r="DO31" s="1">
        <f t="shared" si="318"/>
        <v>0</v>
      </c>
      <c r="DP31" s="1">
        <f t="shared" si="318"/>
        <v>0</v>
      </c>
      <c r="DQ31" s="1">
        <f t="shared" si="318"/>
        <v>0</v>
      </c>
      <c r="DR31" s="1">
        <f t="shared" si="318"/>
        <v>0</v>
      </c>
      <c r="DS31" s="1">
        <f t="shared" si="318"/>
        <v>0</v>
      </c>
      <c r="DT31" s="1">
        <f t="shared" si="318"/>
        <v>0</v>
      </c>
      <c r="DU31" s="1">
        <f t="shared" si="318"/>
        <v>0</v>
      </c>
      <c r="DV31" s="1">
        <f t="shared" si="318"/>
        <v>0</v>
      </c>
      <c r="DW31" s="1">
        <f t="shared" si="318"/>
        <v>0</v>
      </c>
      <c r="DX31" s="1">
        <f t="shared" si="318"/>
        <v>0</v>
      </c>
      <c r="DY31" s="1">
        <f t="shared" si="318"/>
        <v>0</v>
      </c>
      <c r="DZ31" s="1">
        <f t="shared" si="318"/>
        <v>0</v>
      </c>
    </row>
    <row r="32" spans="1:132" x14ac:dyDescent="0.25">
      <c r="F32" s="2"/>
      <c r="G32" s="2"/>
      <c r="AE32" s="1">
        <f>AE31+AD32</f>
        <v>0</v>
      </c>
      <c r="AF32" s="1">
        <f t="shared" ref="AF32" si="319">AF31+AE32</f>
        <v>0</v>
      </c>
      <c r="AG32" s="1">
        <f t="shared" ref="AG32" si="320">AG31+AF32</f>
        <v>0</v>
      </c>
      <c r="AH32" s="1">
        <f t="shared" ref="AH32" si="321">AH31+AG32</f>
        <v>0</v>
      </c>
      <c r="AI32" s="1">
        <f t="shared" ref="AI32" si="322">AI31+AH32</f>
        <v>0</v>
      </c>
      <c r="AJ32" s="1">
        <f t="shared" ref="AJ32" si="323">AJ31+AI32</f>
        <v>0</v>
      </c>
      <c r="AK32" s="1">
        <f t="shared" ref="AK32" si="324">AK31+AJ32</f>
        <v>0</v>
      </c>
      <c r="AL32" s="1">
        <f t="shared" ref="AL32" si="325">AL31+AK32</f>
        <v>0</v>
      </c>
      <c r="AM32" s="1">
        <f t="shared" ref="AM32" si="326">AM31+AL32</f>
        <v>0</v>
      </c>
      <c r="AN32" s="1">
        <f t="shared" ref="AN32" si="327">AN31+AM32</f>
        <v>0</v>
      </c>
      <c r="AO32" s="1">
        <f t="shared" ref="AO32" si="328">AO31+AN32</f>
        <v>0</v>
      </c>
      <c r="AP32" s="1">
        <f t="shared" ref="AP32" si="329">AP31+AO32</f>
        <v>0</v>
      </c>
      <c r="AQ32" s="1">
        <f t="shared" ref="AQ32" si="330">AQ31+AP32</f>
        <v>0</v>
      </c>
      <c r="AR32" s="1">
        <f t="shared" ref="AR32" si="331">AR31+AQ32</f>
        <v>0</v>
      </c>
      <c r="AS32" s="1">
        <f t="shared" ref="AS32" si="332">AS31+AR32</f>
        <v>0</v>
      </c>
      <c r="AT32" s="1">
        <f t="shared" ref="AT32" si="333">AT31+AS32</f>
        <v>0</v>
      </c>
      <c r="AU32" s="1">
        <f t="shared" ref="AU32" si="334">AU31+AT32</f>
        <v>0</v>
      </c>
      <c r="AV32" s="1">
        <f t="shared" ref="AV32" si="335">AV31+AU32</f>
        <v>0</v>
      </c>
      <c r="AW32" s="1">
        <f t="shared" ref="AW32" si="336">AW31+AV32</f>
        <v>0</v>
      </c>
      <c r="AX32" s="1">
        <f t="shared" ref="AX32" si="337">AX31+AW32</f>
        <v>0</v>
      </c>
      <c r="AY32" s="1">
        <f t="shared" ref="AY32" si="338">AY31+AX32</f>
        <v>0</v>
      </c>
      <c r="AZ32" s="1">
        <f t="shared" ref="AZ32" si="339">AZ31+AY32</f>
        <v>0</v>
      </c>
      <c r="BA32" s="1">
        <f t="shared" ref="BA32" si="340">BA31+AZ32</f>
        <v>0</v>
      </c>
      <c r="BB32" s="1">
        <f t="shared" ref="BB32" si="341">BB31+BA32</f>
        <v>0</v>
      </c>
      <c r="BC32" s="1">
        <f t="shared" ref="BC32" si="342">BC31+BB32</f>
        <v>0</v>
      </c>
      <c r="BD32" s="1">
        <f t="shared" ref="BD32" si="343">BD31+BC32</f>
        <v>0</v>
      </c>
      <c r="BE32" s="1">
        <f t="shared" ref="BE32" si="344">BE31+BD32</f>
        <v>0</v>
      </c>
      <c r="BF32" s="1">
        <f t="shared" ref="BF32" si="345">BF31+BE32</f>
        <v>0</v>
      </c>
      <c r="BG32" s="1">
        <f t="shared" ref="BG32" si="346">BG31+BF32</f>
        <v>0</v>
      </c>
      <c r="BH32" s="1">
        <f t="shared" ref="BH32" si="347">BH31+BG32</f>
        <v>0</v>
      </c>
      <c r="BI32" s="1">
        <f t="shared" ref="BI32" si="348">BI31+BH32</f>
        <v>0</v>
      </c>
      <c r="BJ32" s="1">
        <f t="shared" ref="BJ32" si="349">BJ31+BI32</f>
        <v>0</v>
      </c>
      <c r="BK32" s="1">
        <f t="shared" ref="BK32" si="350">BK31+BJ32</f>
        <v>0</v>
      </c>
      <c r="BL32" s="1">
        <f t="shared" ref="BL32" si="351">BL31+BK32</f>
        <v>0</v>
      </c>
      <c r="BM32" s="1">
        <f t="shared" ref="BM32" si="352">BM31+BL32</f>
        <v>0</v>
      </c>
      <c r="BN32" s="1">
        <f t="shared" ref="BN32" si="353">BN31+BM32</f>
        <v>0</v>
      </c>
      <c r="BO32" s="1">
        <f t="shared" ref="BO32" si="354">BO31+BN32</f>
        <v>0</v>
      </c>
      <c r="BP32" s="1">
        <f t="shared" ref="BP32" si="355">BP31+BO32</f>
        <v>0</v>
      </c>
      <c r="BQ32" s="1">
        <f t="shared" ref="BQ32" si="356">BQ31+BP32</f>
        <v>7.317923657207713E-2</v>
      </c>
      <c r="BR32" s="1">
        <f t="shared" ref="BR32" si="357">BR31+BQ32</f>
        <v>0.24626989545458738</v>
      </c>
      <c r="BS32" s="1">
        <f t="shared" ref="BS32" si="358">BS31+BR32</f>
        <v>0.41466128332247276</v>
      </c>
      <c r="BT32" s="1">
        <f t="shared" ref="BT32" si="359">BT31+BS32</f>
        <v>0.55761219593225575</v>
      </c>
      <c r="BU32" s="1">
        <f t="shared" ref="BU32" si="360">BU31+BT32</f>
        <v>0.67189152191599066</v>
      </c>
      <c r="BV32" s="1">
        <f t="shared" ref="BV32" si="361">BV31+BU32</f>
        <v>0.75894947872619367</v>
      </c>
      <c r="BW32" s="1">
        <f t="shared" ref="BW32" si="362">BW31+BV32</f>
        <v>0.82483207173828266</v>
      </c>
      <c r="BX32" s="1">
        <f t="shared" ref="BX32" si="363">BX31+BW32</f>
        <v>0.87457383708359604</v>
      </c>
      <c r="BY32" s="1">
        <f t="shared" ref="BY32" si="364">BY31+BX32</f>
        <v>0.91196861484035641</v>
      </c>
      <c r="BZ32" s="1">
        <f t="shared" ref="BZ32" si="365">BZ31+BY32</f>
        <v>0.93975883655158077</v>
      </c>
      <c r="CA32" s="1">
        <f t="shared" ref="CA32" si="366">CA31+BZ32</f>
        <v>0.96008790142156974</v>
      </c>
      <c r="CB32" s="1">
        <f t="shared" ref="CB32" si="367">CB31+CA32</f>
        <v>0.97457102176511134</v>
      </c>
      <c r="CC32" s="1">
        <f t="shared" ref="CC32" si="368">CC31+CB32</f>
        <v>0.98454897155337484</v>
      </c>
      <c r="CD32" s="1">
        <f t="shared" ref="CD32" si="369">CD31+CC32</f>
        <v>0.99111926279027185</v>
      </c>
      <c r="CE32" s="1">
        <f t="shared" ref="CE32" si="370">CE31+CD32</f>
        <v>0.99520186695731649</v>
      </c>
      <c r="CF32" s="1">
        <f t="shared" ref="CF32" si="371">CF31+CE32</f>
        <v>0.99756729165362779</v>
      </c>
      <c r="CG32" s="1">
        <f t="shared" ref="CG32" si="372">CG31+CF32</f>
        <v>0.99880843241587158</v>
      </c>
      <c r="CH32" s="1">
        <f t="shared" ref="CH32" si="373">CH31+CG32</f>
        <v>0.99941084689765536</v>
      </c>
      <c r="CI32" s="1">
        <f t="shared" ref="CI32" si="374">CI31+CH32</f>
        <v>0.99962950726826982</v>
      </c>
      <c r="CJ32" s="1">
        <f t="shared" ref="CJ32" si="375">CJ31+CI32</f>
        <v>0.99968190988538475</v>
      </c>
      <c r="CK32" s="1">
        <f t="shared" ref="CK32" si="376">CK31+CJ32</f>
        <v>0.99971715195362165</v>
      </c>
      <c r="CL32" s="1">
        <f t="shared" ref="CL32" si="377">CL31+CK32</f>
        <v>0.99975610560456418</v>
      </c>
      <c r="CM32" s="1">
        <f t="shared" ref="CM32" si="378">CM31+CL32</f>
        <v>0.99979782640390047</v>
      </c>
      <c r="CN32" s="1">
        <f t="shared" ref="CN32" si="379">CN31+CM32</f>
        <v>0.99983778875017204</v>
      </c>
      <c r="CO32" s="1">
        <f t="shared" ref="CO32" si="380">CO31+CN32</f>
        <v>0.99987051686855799</v>
      </c>
      <c r="CP32" s="1">
        <f t="shared" ref="CP32" si="381">CP31+CO32</f>
        <v>0.99989261601039325</v>
      </c>
      <c r="CQ32" s="1">
        <f t="shared" ref="CQ32" si="382">CQ31+CP32</f>
        <v>0.9999043486077005</v>
      </c>
      <c r="CR32" s="1">
        <f t="shared" ref="CR32" si="383">CR31+CQ32</f>
        <v>0.99990606983491226</v>
      </c>
      <c r="CS32" s="1">
        <f t="shared" ref="CS32" si="384">CS31+CR32</f>
        <v>0.99990606983491226</v>
      </c>
      <c r="CT32" s="1">
        <f t="shared" ref="CT32" si="385">CT31+CS32</f>
        <v>0.99990606983491226</v>
      </c>
      <c r="CU32" s="1">
        <f t="shared" ref="CU32" si="386">CU31+CT32</f>
        <v>0.99990606983491226</v>
      </c>
      <c r="CV32" s="1">
        <f t="shared" ref="CV32" si="387">CV31+CU32</f>
        <v>0.99990606983491226</v>
      </c>
      <c r="CW32" s="1">
        <f t="shared" ref="CW32" si="388">CW31+CV32</f>
        <v>0.99990666382480498</v>
      </c>
      <c r="CX32" s="1">
        <f t="shared" ref="CX32" si="389">CX31+CW32</f>
        <v>0.99991268922979126</v>
      </c>
      <c r="CY32" s="1">
        <f t="shared" ref="CY32" si="390">CY31+CX32</f>
        <v>0.99992380211640619</v>
      </c>
      <c r="CZ32" s="1">
        <f t="shared" ref="CZ32" si="391">CZ31+CY32</f>
        <v>0.99993846085109905</v>
      </c>
      <c r="DA32" s="1">
        <f t="shared" ref="DA32" si="392">DA31+CZ32</f>
        <v>0.9999541394505912</v>
      </c>
      <c r="DB32" s="1">
        <f t="shared" ref="DB32" si="393">DB31+DA32</f>
        <v>0.99996863572904704</v>
      </c>
      <c r="DC32" s="1">
        <f t="shared" ref="DC32" si="394">DC31+DB32</f>
        <v>0.99998041009696492</v>
      </c>
      <c r="DD32" s="1">
        <f t="shared" ref="DD32" si="395">DD31+DC32</f>
        <v>0.99998892527826244</v>
      </c>
      <c r="DE32" s="1">
        <f t="shared" ref="DE32" si="396">DE31+DD32</f>
        <v>0.99999441013552948</v>
      </c>
      <c r="DF32" s="1">
        <f t="shared" ref="DF32" si="397">DF31+DE32</f>
        <v>0.99999754145553355</v>
      </c>
      <c r="DG32" s="1">
        <f t="shared" ref="DG32" si="398">DG31+DF32</f>
        <v>0.999999101268775</v>
      </c>
      <c r="DH32" s="1">
        <f t="shared" ref="DH32" si="399">DH31+DG32</f>
        <v>0.99999976119271083</v>
      </c>
      <c r="DI32" s="1">
        <f t="shared" ref="DI32" si="400">DI31+DH32</f>
        <v>0.9999999735103321</v>
      </c>
      <c r="DJ32" s="1">
        <f t="shared" ref="DJ32" si="401">DJ31+DI32</f>
        <v>0.99999999999999978</v>
      </c>
      <c r="DK32" s="1">
        <f t="shared" ref="DK32" si="402">DK31+DJ32</f>
        <v>0.99999999999999978</v>
      </c>
      <c r="DL32" s="1">
        <f t="shared" ref="DL32" si="403">DL31+DK32</f>
        <v>0.99999999999999978</v>
      </c>
      <c r="DM32" s="1">
        <f t="shared" ref="DM32" si="404">DM31+DL32</f>
        <v>0.99999999999999978</v>
      </c>
      <c r="DN32" s="1">
        <f t="shared" ref="DN32" si="405">DN31+DM32</f>
        <v>0.99999999999999978</v>
      </c>
      <c r="DO32" s="1">
        <f t="shared" ref="DO32" si="406">DO31+DN32</f>
        <v>0.99999999999999978</v>
      </c>
      <c r="DP32" s="1">
        <f t="shared" ref="DP32" si="407">DP31+DO32</f>
        <v>0.99999999999999978</v>
      </c>
      <c r="DQ32" s="1">
        <f t="shared" ref="DQ32" si="408">DQ31+DP32</f>
        <v>0.99999999999999978</v>
      </c>
      <c r="DR32" s="1">
        <f t="shared" ref="DR32" si="409">DR31+DQ32</f>
        <v>0.99999999999999978</v>
      </c>
      <c r="DS32" s="1">
        <f t="shared" ref="DS32" si="410">DS31+DR32</f>
        <v>0.99999999999999978</v>
      </c>
      <c r="DT32" s="1">
        <f t="shared" ref="DT32" si="411">DT31+DS32</f>
        <v>0.99999999999999978</v>
      </c>
      <c r="DU32" s="1">
        <f t="shared" ref="DU32" si="412">DU31+DT32</f>
        <v>0.99999999999999978</v>
      </c>
      <c r="DV32" s="1">
        <f t="shared" ref="DV32" si="413">DV31+DU32</f>
        <v>0.99999999999999978</v>
      </c>
      <c r="DW32" s="1">
        <f t="shared" ref="DW32" si="414">DW31+DV32</f>
        <v>0.99999999999999978</v>
      </c>
      <c r="DX32" s="1">
        <f t="shared" ref="DX32" si="415">DX31+DW32</f>
        <v>0.99999999999999978</v>
      </c>
      <c r="DY32" s="1">
        <f t="shared" ref="DY32" si="416">DY31+DX32</f>
        <v>0.99999999999999978</v>
      </c>
      <c r="DZ32" s="1">
        <f t="shared" ref="DZ32" si="417">DZ31+DY32</f>
        <v>0.99999999999999978</v>
      </c>
    </row>
    <row r="33" spans="1:132" x14ac:dyDescent="0.25">
      <c r="F33" s="2"/>
      <c r="G33" s="2"/>
    </row>
    <row r="34" spans="1:132" s="3" customFormat="1" x14ac:dyDescent="0.25">
      <c r="A34" s="3" t="s">
        <v>41</v>
      </c>
      <c r="F34" s="4"/>
      <c r="G34" s="4"/>
    </row>
    <row r="36" spans="1:132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EA36" s="1" t="s">
        <v>30</v>
      </c>
    </row>
    <row r="37" spans="1:132" x14ac:dyDescent="0.25">
      <c r="AD37" s="1">
        <v>0.01</v>
      </c>
      <c r="AE37" s="1">
        <v>1.1481999999999999E-2</v>
      </c>
      <c r="AF37" s="1">
        <v>1.3183E-2</v>
      </c>
      <c r="AG37" s="1">
        <v>1.5136E-2</v>
      </c>
      <c r="AH37" s="1">
        <v>1.7378000000000001E-2</v>
      </c>
      <c r="AI37" s="1">
        <v>1.9952999999999999E-2</v>
      </c>
      <c r="AJ37" s="1">
        <v>2.2908999999999999E-2</v>
      </c>
      <c r="AK37" s="1">
        <v>2.6303E-2</v>
      </c>
      <c r="AL37" s="1">
        <v>3.0200000000000001E-2</v>
      </c>
      <c r="AM37" s="1">
        <v>3.4674000000000003E-2</v>
      </c>
      <c r="AN37" s="1">
        <v>3.9810999999999999E-2</v>
      </c>
      <c r="AO37" s="1">
        <v>4.5709E-2</v>
      </c>
      <c r="AP37" s="1">
        <v>5.2481E-2</v>
      </c>
      <c r="AQ37" s="1">
        <v>6.0255999999999997E-2</v>
      </c>
      <c r="AR37" s="1">
        <v>6.9182999999999995E-2</v>
      </c>
      <c r="AS37" s="1">
        <v>7.9433000000000004E-2</v>
      </c>
      <c r="AT37" s="1">
        <v>9.1201000000000004E-2</v>
      </c>
      <c r="AU37" s="1">
        <v>0.104713</v>
      </c>
      <c r="AV37" s="1">
        <v>0.120226</v>
      </c>
      <c r="AW37" s="1">
        <v>0.13803799999999999</v>
      </c>
      <c r="AX37" s="1">
        <v>0.15848899999999999</v>
      </c>
      <c r="AY37" s="1">
        <v>0.18196999999999999</v>
      </c>
      <c r="AZ37" s="1">
        <v>0.20893</v>
      </c>
      <c r="BA37" s="1">
        <v>0.23988300000000001</v>
      </c>
      <c r="BB37" s="1">
        <v>0.27542299999999997</v>
      </c>
      <c r="BC37" s="1">
        <v>0.31622800000000001</v>
      </c>
      <c r="BD37" s="1">
        <v>0.36307800000000001</v>
      </c>
      <c r="BE37" s="1">
        <v>0.41686899999999999</v>
      </c>
      <c r="BF37" s="1">
        <v>0.47863</v>
      </c>
      <c r="BG37" s="1">
        <v>0.54954099999999995</v>
      </c>
      <c r="BH37" s="1">
        <v>0.63095699999999999</v>
      </c>
      <c r="BI37" s="1">
        <v>0.72443599999999997</v>
      </c>
      <c r="BJ37" s="1">
        <v>0.83176399999999995</v>
      </c>
      <c r="BK37" s="1">
        <v>0.95499299999999998</v>
      </c>
      <c r="BL37" s="1">
        <v>1.0964780000000001</v>
      </c>
      <c r="BM37" s="1">
        <v>1.2589250000000001</v>
      </c>
      <c r="BN37" s="1">
        <v>1.4454400000000001</v>
      </c>
      <c r="BO37" s="1">
        <v>1.6595869999999999</v>
      </c>
      <c r="BP37" s="1">
        <v>1.9054610000000001</v>
      </c>
      <c r="BQ37" s="1">
        <v>2.1877620000000002</v>
      </c>
      <c r="BR37" s="1">
        <v>2.5118860000000001</v>
      </c>
      <c r="BS37" s="1">
        <v>2.8840309999999998</v>
      </c>
      <c r="BT37" s="1">
        <v>3.3113109999999999</v>
      </c>
      <c r="BU37" s="1">
        <v>3.8018939999999999</v>
      </c>
      <c r="BV37" s="1">
        <v>4.3651580000000001</v>
      </c>
      <c r="BW37" s="1">
        <v>5.0118720000000003</v>
      </c>
      <c r="BX37" s="1">
        <v>5.7543990000000003</v>
      </c>
      <c r="BY37" s="1">
        <v>6.6069339999999999</v>
      </c>
      <c r="BZ37" s="1">
        <v>7.5857760000000001</v>
      </c>
      <c r="CA37" s="1">
        <v>8.7096359999999997</v>
      </c>
      <c r="CB37" s="1">
        <v>10</v>
      </c>
      <c r="CC37" s="1">
        <v>11.481536</v>
      </c>
      <c r="CD37" s="1">
        <v>13.182567000000001</v>
      </c>
      <c r="CE37" s="1">
        <v>15.135612</v>
      </c>
      <c r="CF37" s="1">
        <v>17.378008000000001</v>
      </c>
      <c r="CG37" s="1">
        <v>19.952622999999999</v>
      </c>
      <c r="CH37" s="1">
        <v>22.908677000000001</v>
      </c>
      <c r="CI37" s="1">
        <v>26.302679999999999</v>
      </c>
      <c r="CJ37" s="1">
        <v>30.199517</v>
      </c>
      <c r="CK37" s="1">
        <v>34.673684999999999</v>
      </c>
      <c r="CL37" s="1">
        <v>39.810716999999997</v>
      </c>
      <c r="CM37" s="1">
        <v>45.708818999999998</v>
      </c>
      <c r="CN37" s="1">
        <v>52.480746000000003</v>
      </c>
      <c r="CO37" s="1">
        <v>60.255958999999997</v>
      </c>
      <c r="CP37" s="1">
        <v>69.183097000000004</v>
      </c>
      <c r="CQ37" s="1">
        <v>79.432822999999999</v>
      </c>
      <c r="CR37" s="1">
        <v>91.201083999999994</v>
      </c>
      <c r="CS37" s="1">
        <v>104.712855</v>
      </c>
      <c r="CT37" s="1">
        <v>120.226443</v>
      </c>
      <c r="CU37" s="1">
        <v>138.03842599999999</v>
      </c>
      <c r="CV37" s="1">
        <v>158.48931899999999</v>
      </c>
      <c r="CW37" s="1">
        <v>181.97008600000001</v>
      </c>
      <c r="CX37" s="1">
        <v>208.92961299999999</v>
      </c>
      <c r="CY37" s="1">
        <v>239.88329200000001</v>
      </c>
      <c r="CZ37" s="1">
        <v>275.42286999999999</v>
      </c>
      <c r="DA37" s="1">
        <v>316.22776599999997</v>
      </c>
      <c r="DB37" s="1">
        <v>363.07805500000001</v>
      </c>
      <c r="DC37" s="1">
        <v>416.86938300000003</v>
      </c>
      <c r="DD37" s="1">
        <v>478.63009199999999</v>
      </c>
      <c r="DE37" s="1">
        <v>549.54087400000003</v>
      </c>
      <c r="DF37" s="1">
        <v>630.95734400000003</v>
      </c>
      <c r="DG37" s="1">
        <v>724.43596000000002</v>
      </c>
      <c r="DH37" s="1">
        <v>831.76377100000002</v>
      </c>
      <c r="DI37" s="1">
        <v>954.99258599999996</v>
      </c>
      <c r="DJ37" s="1">
        <v>1096.478196</v>
      </c>
      <c r="DK37" s="1">
        <v>1258.9254120000001</v>
      </c>
      <c r="DL37" s="1">
        <v>1445.4397710000001</v>
      </c>
      <c r="DM37" s="1">
        <v>1659.5869070000001</v>
      </c>
      <c r="DN37" s="1">
        <v>1905.460718</v>
      </c>
      <c r="DO37" s="1">
        <v>2187.7616240000002</v>
      </c>
      <c r="DP37" s="1">
        <v>2511.8864319999998</v>
      </c>
      <c r="DQ37" s="1">
        <v>2884.0315030000002</v>
      </c>
      <c r="DR37" s="1">
        <v>3311.3112150000002</v>
      </c>
      <c r="DS37" s="1">
        <v>3801.893963</v>
      </c>
      <c r="DT37" s="1">
        <v>4365.1583220000002</v>
      </c>
      <c r="DU37" s="1">
        <v>5011.8723360000004</v>
      </c>
      <c r="DV37" s="1">
        <v>5754.3993730000002</v>
      </c>
      <c r="DW37" s="1">
        <v>6606.9344799999999</v>
      </c>
      <c r="DX37" s="1">
        <v>7585.7757499999998</v>
      </c>
      <c r="DY37" s="1">
        <v>8709.6358999999993</v>
      </c>
      <c r="DZ37" s="1">
        <v>10000</v>
      </c>
    </row>
    <row r="38" spans="1:132" x14ac:dyDescent="0.25">
      <c r="A38" s="1" t="s">
        <v>40</v>
      </c>
      <c r="E38" s="1" t="s">
        <v>32</v>
      </c>
      <c r="F38" s="2">
        <v>41176.622476851851</v>
      </c>
      <c r="G38" s="2">
        <v>41176.622499999998</v>
      </c>
      <c r="H38" s="1" t="s">
        <v>33</v>
      </c>
      <c r="I38" s="1">
        <v>1.52</v>
      </c>
      <c r="J38" s="1">
        <v>0.1</v>
      </c>
      <c r="K38" s="1" t="s">
        <v>34</v>
      </c>
      <c r="L38" s="1">
        <v>1.33</v>
      </c>
      <c r="M38" s="1" t="s">
        <v>35</v>
      </c>
      <c r="N38" s="1" t="s">
        <v>36</v>
      </c>
      <c r="O38" s="1">
        <v>0.02</v>
      </c>
      <c r="P38" s="1">
        <v>2000</v>
      </c>
      <c r="Q38" s="1" t="s">
        <v>37</v>
      </c>
      <c r="R38" s="1">
        <v>12.11</v>
      </c>
      <c r="S38" s="1">
        <v>1.8080000000000001</v>
      </c>
      <c r="T38" s="1">
        <v>1.1668000000000001</v>
      </c>
      <c r="U38" s="1">
        <v>0.76800000000000002</v>
      </c>
      <c r="V38" s="1" t="s">
        <v>38</v>
      </c>
      <c r="W38" s="1">
        <v>691.45399999999995</v>
      </c>
      <c r="X38" s="1">
        <v>0.24</v>
      </c>
      <c r="Y38" s="1">
        <v>9.4199999999999996E-3</v>
      </c>
      <c r="Z38" s="1">
        <v>636.71500000000003</v>
      </c>
      <c r="AA38" s="1">
        <v>459.31900000000002</v>
      </c>
      <c r="AB38" s="1">
        <v>659.31399999999996</v>
      </c>
      <c r="AC38" s="1">
        <v>965.81799999999998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0.110684</v>
      </c>
      <c r="DB38" s="1">
        <v>1.0563549999999999</v>
      </c>
      <c r="DC38" s="1">
        <v>3.6546729999999998</v>
      </c>
      <c r="DD38" s="1">
        <v>8.1662820000000007</v>
      </c>
      <c r="DE38" s="1">
        <v>13.492893</v>
      </c>
      <c r="DF38" s="1">
        <v>17.561319999999998</v>
      </c>
      <c r="DG38" s="1">
        <v>18.434031999999998</v>
      </c>
      <c r="DH38" s="1">
        <v>15.786065000000001</v>
      </c>
      <c r="DI38" s="1">
        <v>11.051513999999999</v>
      </c>
      <c r="DJ38" s="1">
        <v>6.344468</v>
      </c>
      <c r="DK38" s="1">
        <v>3.054888</v>
      </c>
      <c r="DL38" s="1">
        <v>1.1313709999999999</v>
      </c>
      <c r="DM38" s="1">
        <v>0.14607300000000001</v>
      </c>
      <c r="DN38" s="1">
        <v>9.3810000000000004E-3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 t="s">
        <v>39</v>
      </c>
    </row>
    <row r="39" spans="1:132" x14ac:dyDescent="0.25">
      <c r="AE39" s="1">
        <v>0</v>
      </c>
      <c r="AF39" s="1">
        <f>AF38+AE39</f>
        <v>0</v>
      </c>
      <c r="AG39" s="1">
        <f t="shared" ref="AG39:CR39" si="418">AG38+AF39</f>
        <v>0</v>
      </c>
      <c r="AH39" s="1">
        <f t="shared" si="418"/>
        <v>0</v>
      </c>
      <c r="AI39" s="1">
        <f t="shared" si="418"/>
        <v>0</v>
      </c>
      <c r="AJ39" s="1">
        <f t="shared" si="418"/>
        <v>0</v>
      </c>
      <c r="AK39" s="1">
        <f t="shared" si="418"/>
        <v>0</v>
      </c>
      <c r="AL39" s="1">
        <f t="shared" si="418"/>
        <v>0</v>
      </c>
      <c r="AM39" s="1">
        <f t="shared" si="418"/>
        <v>0</v>
      </c>
      <c r="AN39" s="1">
        <f t="shared" si="418"/>
        <v>0</v>
      </c>
      <c r="AO39" s="1">
        <f t="shared" si="418"/>
        <v>0</v>
      </c>
      <c r="AP39" s="1">
        <f t="shared" si="418"/>
        <v>0</v>
      </c>
      <c r="AQ39" s="1">
        <f t="shared" si="418"/>
        <v>0</v>
      </c>
      <c r="AR39" s="1">
        <f t="shared" si="418"/>
        <v>0</v>
      </c>
      <c r="AS39" s="1">
        <f t="shared" si="418"/>
        <v>0</v>
      </c>
      <c r="AT39" s="1">
        <f t="shared" si="418"/>
        <v>0</v>
      </c>
      <c r="AU39" s="1">
        <f t="shared" si="418"/>
        <v>0</v>
      </c>
      <c r="AV39" s="1">
        <f t="shared" si="418"/>
        <v>0</v>
      </c>
      <c r="AW39" s="1">
        <f t="shared" si="418"/>
        <v>0</v>
      </c>
      <c r="AX39" s="1">
        <f t="shared" si="418"/>
        <v>0</v>
      </c>
      <c r="AY39" s="1">
        <f t="shared" si="418"/>
        <v>0</v>
      </c>
      <c r="AZ39" s="1">
        <f t="shared" si="418"/>
        <v>0</v>
      </c>
      <c r="BA39" s="1">
        <f t="shared" si="418"/>
        <v>0</v>
      </c>
      <c r="BB39" s="1">
        <f t="shared" si="418"/>
        <v>0</v>
      </c>
      <c r="BC39" s="1">
        <f t="shared" si="418"/>
        <v>0</v>
      </c>
      <c r="BD39" s="1">
        <f t="shared" si="418"/>
        <v>0</v>
      </c>
      <c r="BE39" s="1">
        <f t="shared" si="418"/>
        <v>0</v>
      </c>
      <c r="BF39" s="1">
        <f t="shared" si="418"/>
        <v>0</v>
      </c>
      <c r="BG39" s="1">
        <f t="shared" si="418"/>
        <v>0</v>
      </c>
      <c r="BH39" s="1">
        <f t="shared" si="418"/>
        <v>0</v>
      </c>
      <c r="BI39" s="1">
        <f t="shared" si="418"/>
        <v>0</v>
      </c>
      <c r="BJ39" s="1">
        <f t="shared" si="418"/>
        <v>0</v>
      </c>
      <c r="BK39" s="1">
        <f t="shared" si="418"/>
        <v>0</v>
      </c>
      <c r="BL39" s="1">
        <f t="shared" si="418"/>
        <v>0</v>
      </c>
      <c r="BM39" s="1">
        <f t="shared" si="418"/>
        <v>0</v>
      </c>
      <c r="BN39" s="1">
        <f t="shared" si="418"/>
        <v>0</v>
      </c>
      <c r="BO39" s="1">
        <f t="shared" si="418"/>
        <v>0</v>
      </c>
      <c r="BP39" s="1">
        <f t="shared" si="418"/>
        <v>0</v>
      </c>
      <c r="BQ39" s="1">
        <f t="shared" si="418"/>
        <v>0</v>
      </c>
      <c r="BR39" s="1">
        <f t="shared" si="418"/>
        <v>0</v>
      </c>
      <c r="BS39" s="1">
        <f t="shared" si="418"/>
        <v>0</v>
      </c>
      <c r="BT39" s="1">
        <f t="shared" si="418"/>
        <v>0</v>
      </c>
      <c r="BU39" s="1">
        <f t="shared" si="418"/>
        <v>0</v>
      </c>
      <c r="BV39" s="1">
        <f t="shared" si="418"/>
        <v>0</v>
      </c>
      <c r="BW39" s="1">
        <f t="shared" si="418"/>
        <v>0</v>
      </c>
      <c r="BX39" s="1">
        <f t="shared" si="418"/>
        <v>0</v>
      </c>
      <c r="BY39" s="1">
        <f t="shared" si="418"/>
        <v>0</v>
      </c>
      <c r="BZ39" s="1">
        <f t="shared" si="418"/>
        <v>0</v>
      </c>
      <c r="CA39" s="1">
        <f t="shared" si="418"/>
        <v>0</v>
      </c>
      <c r="CB39" s="1">
        <f t="shared" si="418"/>
        <v>0</v>
      </c>
      <c r="CC39" s="1">
        <f t="shared" si="418"/>
        <v>0</v>
      </c>
      <c r="CD39" s="1">
        <f t="shared" si="418"/>
        <v>0</v>
      </c>
      <c r="CE39" s="1">
        <f t="shared" si="418"/>
        <v>0</v>
      </c>
      <c r="CF39" s="1">
        <f t="shared" si="418"/>
        <v>0</v>
      </c>
      <c r="CG39" s="1">
        <f t="shared" si="418"/>
        <v>0</v>
      </c>
      <c r="CH39" s="1">
        <f t="shared" si="418"/>
        <v>0</v>
      </c>
      <c r="CI39" s="1">
        <f t="shared" si="418"/>
        <v>0</v>
      </c>
      <c r="CJ39" s="1">
        <f t="shared" si="418"/>
        <v>0</v>
      </c>
      <c r="CK39" s="1">
        <f t="shared" si="418"/>
        <v>0</v>
      </c>
      <c r="CL39" s="1">
        <f t="shared" si="418"/>
        <v>0</v>
      </c>
      <c r="CM39" s="1">
        <f t="shared" si="418"/>
        <v>0</v>
      </c>
      <c r="CN39" s="1">
        <f t="shared" si="418"/>
        <v>0</v>
      </c>
      <c r="CO39" s="1">
        <f t="shared" si="418"/>
        <v>0</v>
      </c>
      <c r="CP39" s="1">
        <f t="shared" si="418"/>
        <v>0</v>
      </c>
      <c r="CQ39" s="1">
        <f t="shared" si="418"/>
        <v>0</v>
      </c>
      <c r="CR39" s="1">
        <f t="shared" si="418"/>
        <v>0</v>
      </c>
      <c r="CS39" s="1">
        <f t="shared" ref="CS39:DZ39" si="419">CS38+CR39</f>
        <v>0</v>
      </c>
      <c r="CT39" s="1">
        <f t="shared" si="419"/>
        <v>0</v>
      </c>
      <c r="CU39" s="1">
        <f t="shared" si="419"/>
        <v>0</v>
      </c>
      <c r="CV39" s="1">
        <f t="shared" si="419"/>
        <v>0</v>
      </c>
      <c r="CW39" s="1">
        <f t="shared" si="419"/>
        <v>0</v>
      </c>
      <c r="CX39" s="1">
        <f t="shared" si="419"/>
        <v>0</v>
      </c>
      <c r="CY39" s="1">
        <f t="shared" si="419"/>
        <v>0</v>
      </c>
      <c r="CZ39" s="1">
        <f t="shared" si="419"/>
        <v>0</v>
      </c>
      <c r="DA39" s="1">
        <f t="shared" si="419"/>
        <v>0.110684</v>
      </c>
      <c r="DB39" s="1">
        <f t="shared" si="419"/>
        <v>1.1670389999999999</v>
      </c>
      <c r="DC39" s="1">
        <f t="shared" si="419"/>
        <v>4.8217119999999998</v>
      </c>
      <c r="DD39" s="1">
        <f t="shared" si="419"/>
        <v>12.987994</v>
      </c>
      <c r="DE39" s="1">
        <f t="shared" si="419"/>
        <v>26.480887000000003</v>
      </c>
      <c r="DF39" s="1">
        <f t="shared" si="419"/>
        <v>44.042207000000005</v>
      </c>
      <c r="DG39" s="1">
        <f t="shared" si="419"/>
        <v>62.476239000000007</v>
      </c>
      <c r="DH39" s="1">
        <f t="shared" si="419"/>
        <v>78.262304</v>
      </c>
      <c r="DI39" s="1">
        <f t="shared" si="419"/>
        <v>89.313817999999998</v>
      </c>
      <c r="DJ39" s="1">
        <f t="shared" si="419"/>
        <v>95.658286000000004</v>
      </c>
      <c r="DK39" s="1">
        <f t="shared" si="419"/>
        <v>98.713174000000009</v>
      </c>
      <c r="DL39" s="1">
        <f t="shared" si="419"/>
        <v>99.844545000000011</v>
      </c>
      <c r="DM39" s="1">
        <f t="shared" si="419"/>
        <v>99.990618000000012</v>
      </c>
      <c r="DN39" s="1">
        <f t="shared" si="419"/>
        <v>99.999999000000017</v>
      </c>
      <c r="DO39" s="1">
        <f t="shared" si="419"/>
        <v>99.999999000000017</v>
      </c>
      <c r="DP39" s="1">
        <f t="shared" si="419"/>
        <v>99.999999000000017</v>
      </c>
      <c r="DQ39" s="1">
        <f t="shared" si="419"/>
        <v>99.999999000000017</v>
      </c>
      <c r="DR39" s="1">
        <f t="shared" si="419"/>
        <v>99.999999000000017</v>
      </c>
      <c r="DS39" s="1">
        <f t="shared" si="419"/>
        <v>99.999999000000017</v>
      </c>
      <c r="DT39" s="1">
        <f t="shared" si="419"/>
        <v>99.999999000000017</v>
      </c>
      <c r="DU39" s="1">
        <f t="shared" si="419"/>
        <v>99.999999000000017</v>
      </c>
      <c r="DV39" s="1">
        <f t="shared" si="419"/>
        <v>99.999999000000017</v>
      </c>
      <c r="DW39" s="1">
        <f t="shared" si="419"/>
        <v>99.999999000000017</v>
      </c>
      <c r="DX39" s="1">
        <f t="shared" si="419"/>
        <v>99.999999000000017</v>
      </c>
      <c r="DY39" s="1">
        <f t="shared" si="419"/>
        <v>99.999999000000017</v>
      </c>
      <c r="DZ39" s="1">
        <f t="shared" si="419"/>
        <v>99.999999000000017</v>
      </c>
    </row>
    <row r="40" spans="1:132" x14ac:dyDescent="0.25">
      <c r="F40" s="2"/>
      <c r="G40" s="2"/>
      <c r="AE40" s="1">
        <f>AVERAGE(AD37,AE37)</f>
        <v>1.0741000000000001E-2</v>
      </c>
      <c r="AF40" s="1">
        <f t="shared" ref="AF40:CQ40" si="420">AVERAGE(AE37,AF37)</f>
        <v>1.23325E-2</v>
      </c>
      <c r="AG40" s="1">
        <f t="shared" si="420"/>
        <v>1.41595E-2</v>
      </c>
      <c r="AH40" s="1">
        <f t="shared" si="420"/>
        <v>1.6257000000000001E-2</v>
      </c>
      <c r="AI40" s="1">
        <f t="shared" si="420"/>
        <v>1.8665500000000002E-2</v>
      </c>
      <c r="AJ40" s="1">
        <f t="shared" si="420"/>
        <v>2.1430999999999999E-2</v>
      </c>
      <c r="AK40" s="1">
        <f t="shared" si="420"/>
        <v>2.4605999999999999E-2</v>
      </c>
      <c r="AL40" s="1">
        <f t="shared" si="420"/>
        <v>2.8251499999999999E-2</v>
      </c>
      <c r="AM40" s="1">
        <f t="shared" si="420"/>
        <v>3.2437000000000001E-2</v>
      </c>
      <c r="AN40" s="1">
        <f t="shared" si="420"/>
        <v>3.7242499999999998E-2</v>
      </c>
      <c r="AO40" s="1">
        <f t="shared" si="420"/>
        <v>4.2759999999999999E-2</v>
      </c>
      <c r="AP40" s="1">
        <f t="shared" si="420"/>
        <v>4.9095E-2</v>
      </c>
      <c r="AQ40" s="1">
        <f t="shared" si="420"/>
        <v>5.6368500000000002E-2</v>
      </c>
      <c r="AR40" s="1">
        <f t="shared" si="420"/>
        <v>6.4719499999999999E-2</v>
      </c>
      <c r="AS40" s="1">
        <f t="shared" si="420"/>
        <v>7.4307999999999999E-2</v>
      </c>
      <c r="AT40" s="1">
        <f t="shared" si="420"/>
        <v>8.5317000000000004E-2</v>
      </c>
      <c r="AU40" s="1">
        <f t="shared" si="420"/>
        <v>9.7957000000000002E-2</v>
      </c>
      <c r="AV40" s="1">
        <f t="shared" si="420"/>
        <v>0.1124695</v>
      </c>
      <c r="AW40" s="1">
        <f t="shared" si="420"/>
        <v>0.129132</v>
      </c>
      <c r="AX40" s="1">
        <f t="shared" si="420"/>
        <v>0.14826349999999999</v>
      </c>
      <c r="AY40" s="1">
        <f t="shared" si="420"/>
        <v>0.17022949999999998</v>
      </c>
      <c r="AZ40" s="1">
        <f t="shared" si="420"/>
        <v>0.19545000000000001</v>
      </c>
      <c r="BA40" s="1">
        <f t="shared" si="420"/>
        <v>0.22440650000000001</v>
      </c>
      <c r="BB40" s="1">
        <f t="shared" si="420"/>
        <v>0.25765300000000002</v>
      </c>
      <c r="BC40" s="1">
        <f t="shared" si="420"/>
        <v>0.29582549999999996</v>
      </c>
      <c r="BD40" s="1">
        <f t="shared" si="420"/>
        <v>0.33965299999999998</v>
      </c>
      <c r="BE40" s="1">
        <f t="shared" si="420"/>
        <v>0.38997349999999997</v>
      </c>
      <c r="BF40" s="1">
        <f t="shared" si="420"/>
        <v>0.44774950000000002</v>
      </c>
      <c r="BG40" s="1">
        <f t="shared" si="420"/>
        <v>0.51408549999999997</v>
      </c>
      <c r="BH40" s="1">
        <f t="shared" si="420"/>
        <v>0.59024900000000002</v>
      </c>
      <c r="BI40" s="1">
        <f t="shared" si="420"/>
        <v>0.67769649999999992</v>
      </c>
      <c r="BJ40" s="1">
        <f t="shared" si="420"/>
        <v>0.77810000000000001</v>
      </c>
      <c r="BK40" s="1">
        <f t="shared" si="420"/>
        <v>0.89337849999999996</v>
      </c>
      <c r="BL40" s="1">
        <f t="shared" si="420"/>
        <v>1.0257355000000001</v>
      </c>
      <c r="BM40" s="1">
        <f t="shared" si="420"/>
        <v>1.1777015</v>
      </c>
      <c r="BN40" s="1">
        <f t="shared" si="420"/>
        <v>1.3521825000000001</v>
      </c>
      <c r="BO40" s="1">
        <f t="shared" si="420"/>
        <v>1.5525134999999999</v>
      </c>
      <c r="BP40" s="1">
        <f t="shared" si="420"/>
        <v>1.782524</v>
      </c>
      <c r="BQ40" s="1">
        <f t="shared" si="420"/>
        <v>2.0466115</v>
      </c>
      <c r="BR40" s="1">
        <f t="shared" si="420"/>
        <v>2.3498239999999999</v>
      </c>
      <c r="BS40" s="1">
        <f t="shared" si="420"/>
        <v>2.6979584999999999</v>
      </c>
      <c r="BT40" s="1">
        <f t="shared" si="420"/>
        <v>3.0976710000000001</v>
      </c>
      <c r="BU40" s="1">
        <f t="shared" si="420"/>
        <v>3.5566024999999999</v>
      </c>
      <c r="BV40" s="1">
        <f t="shared" si="420"/>
        <v>4.083526</v>
      </c>
      <c r="BW40" s="1">
        <f t="shared" si="420"/>
        <v>4.6885150000000007</v>
      </c>
      <c r="BX40" s="1">
        <f t="shared" si="420"/>
        <v>5.3831354999999999</v>
      </c>
      <c r="BY40" s="1">
        <f t="shared" si="420"/>
        <v>6.1806665000000001</v>
      </c>
      <c r="BZ40" s="1">
        <f t="shared" si="420"/>
        <v>7.096355</v>
      </c>
      <c r="CA40" s="1">
        <f t="shared" si="420"/>
        <v>8.1477059999999994</v>
      </c>
      <c r="CB40" s="1">
        <f t="shared" si="420"/>
        <v>9.3548179999999999</v>
      </c>
      <c r="CC40" s="1">
        <f t="shared" si="420"/>
        <v>10.740767999999999</v>
      </c>
      <c r="CD40" s="1">
        <f t="shared" si="420"/>
        <v>12.3320515</v>
      </c>
      <c r="CE40" s="1">
        <f t="shared" si="420"/>
        <v>14.1590895</v>
      </c>
      <c r="CF40" s="1">
        <f t="shared" si="420"/>
        <v>16.256810000000002</v>
      </c>
      <c r="CG40" s="1">
        <f t="shared" si="420"/>
        <v>18.665315499999998</v>
      </c>
      <c r="CH40" s="1">
        <f t="shared" si="420"/>
        <v>21.43065</v>
      </c>
      <c r="CI40" s="1">
        <f t="shared" si="420"/>
        <v>24.6056785</v>
      </c>
      <c r="CJ40" s="1">
        <f t="shared" si="420"/>
        <v>28.251098499999998</v>
      </c>
      <c r="CK40" s="1">
        <f t="shared" si="420"/>
        <v>32.436600999999996</v>
      </c>
      <c r="CL40" s="1">
        <f t="shared" si="420"/>
        <v>37.242200999999994</v>
      </c>
      <c r="CM40" s="1">
        <f t="shared" si="420"/>
        <v>42.759767999999994</v>
      </c>
      <c r="CN40" s="1">
        <f t="shared" si="420"/>
        <v>49.094782500000001</v>
      </c>
      <c r="CO40" s="1">
        <f t="shared" si="420"/>
        <v>56.3683525</v>
      </c>
      <c r="CP40" s="1">
        <f t="shared" si="420"/>
        <v>64.719527999999997</v>
      </c>
      <c r="CQ40" s="1">
        <f t="shared" si="420"/>
        <v>74.307960000000008</v>
      </c>
      <c r="CR40" s="1">
        <f t="shared" ref="CR40:DZ40" si="421">AVERAGE(CQ37,CR37)</f>
        <v>85.316953499999997</v>
      </c>
      <c r="CS40" s="1">
        <f t="shared" si="421"/>
        <v>97.9569695</v>
      </c>
      <c r="CT40" s="1">
        <f t="shared" si="421"/>
        <v>112.469649</v>
      </c>
      <c r="CU40" s="1">
        <f t="shared" si="421"/>
        <v>129.13243449999999</v>
      </c>
      <c r="CV40" s="1">
        <f t="shared" si="421"/>
        <v>148.26387249999999</v>
      </c>
      <c r="CW40" s="1">
        <f t="shared" si="421"/>
        <v>170.2297025</v>
      </c>
      <c r="CX40" s="1">
        <f t="shared" si="421"/>
        <v>195.4498495</v>
      </c>
      <c r="CY40" s="1">
        <f t="shared" si="421"/>
        <v>224.4064525</v>
      </c>
      <c r="CZ40" s="1">
        <f t="shared" si="421"/>
        <v>257.65308099999999</v>
      </c>
      <c r="DA40" s="1">
        <f t="shared" si="421"/>
        <v>295.82531799999998</v>
      </c>
      <c r="DB40" s="1">
        <f t="shared" si="421"/>
        <v>339.65291049999996</v>
      </c>
      <c r="DC40" s="1">
        <f t="shared" si="421"/>
        <v>389.97371900000002</v>
      </c>
      <c r="DD40" s="1">
        <f t="shared" si="421"/>
        <v>447.74973750000004</v>
      </c>
      <c r="DE40" s="1">
        <f t="shared" si="421"/>
        <v>514.08548300000007</v>
      </c>
      <c r="DF40" s="1">
        <f t="shared" si="421"/>
        <v>590.24910900000009</v>
      </c>
      <c r="DG40" s="1">
        <f t="shared" si="421"/>
        <v>677.69665200000009</v>
      </c>
      <c r="DH40" s="1">
        <f t="shared" si="421"/>
        <v>778.09986550000008</v>
      </c>
      <c r="DI40" s="1">
        <f t="shared" si="421"/>
        <v>893.37817849999999</v>
      </c>
      <c r="DJ40" s="1">
        <f t="shared" si="421"/>
        <v>1025.7353909999999</v>
      </c>
      <c r="DK40" s="1">
        <f t="shared" si="421"/>
        <v>1177.701804</v>
      </c>
      <c r="DL40" s="1">
        <f t="shared" si="421"/>
        <v>1352.1825914999999</v>
      </c>
      <c r="DM40" s="1">
        <f t="shared" si="421"/>
        <v>1552.5133390000001</v>
      </c>
      <c r="DN40" s="1">
        <f t="shared" si="421"/>
        <v>1782.5238125000001</v>
      </c>
      <c r="DO40" s="1">
        <f t="shared" si="421"/>
        <v>2046.611171</v>
      </c>
      <c r="DP40" s="1">
        <f t="shared" si="421"/>
        <v>2349.824028</v>
      </c>
      <c r="DQ40" s="1">
        <f t="shared" si="421"/>
        <v>2697.9589674999997</v>
      </c>
      <c r="DR40" s="1">
        <f t="shared" si="421"/>
        <v>3097.6713589999999</v>
      </c>
      <c r="DS40" s="1">
        <f t="shared" si="421"/>
        <v>3556.6025890000001</v>
      </c>
      <c r="DT40" s="1">
        <f t="shared" si="421"/>
        <v>4083.5261424999999</v>
      </c>
      <c r="DU40" s="1">
        <f t="shared" si="421"/>
        <v>4688.5153289999998</v>
      </c>
      <c r="DV40" s="1">
        <f t="shared" si="421"/>
        <v>5383.1358545000003</v>
      </c>
      <c r="DW40" s="1">
        <f t="shared" si="421"/>
        <v>6180.6669265</v>
      </c>
      <c r="DX40" s="1">
        <f t="shared" si="421"/>
        <v>7096.3551150000003</v>
      </c>
      <c r="DY40" s="1">
        <f t="shared" si="421"/>
        <v>8147.7058249999991</v>
      </c>
      <c r="DZ40" s="1">
        <f t="shared" si="421"/>
        <v>9354.8179500000006</v>
      </c>
    </row>
    <row r="41" spans="1:132" x14ac:dyDescent="0.25">
      <c r="F41" s="2"/>
      <c r="G41" s="2"/>
      <c r="AE41" s="1">
        <f>AE38/(AE40^3)</f>
        <v>0</v>
      </c>
      <c r="AF41" s="1">
        <f t="shared" ref="AF41" si="422">AF38/(AF40^3)</f>
        <v>0</v>
      </c>
      <c r="AG41" s="1">
        <f t="shared" ref="AG41" si="423">AG38/(AG40^3)</f>
        <v>0</v>
      </c>
      <c r="AH41" s="1">
        <f t="shared" ref="AH41" si="424">AH38/(AH40^3)</f>
        <v>0</v>
      </c>
      <c r="AI41" s="1">
        <f t="shared" ref="AI41" si="425">AI38/(AI40^3)</f>
        <v>0</v>
      </c>
      <c r="AJ41" s="1">
        <f t="shared" ref="AJ41" si="426">AJ38/(AJ40^3)</f>
        <v>0</v>
      </c>
      <c r="AK41" s="1">
        <f t="shared" ref="AK41" si="427">AK38/(AK40^3)</f>
        <v>0</v>
      </c>
      <c r="AL41" s="1">
        <f t="shared" ref="AL41" si="428">AL38/(AL40^3)</f>
        <v>0</v>
      </c>
      <c r="AM41" s="1">
        <f t="shared" ref="AM41" si="429">AM38/(AM40^3)</f>
        <v>0</v>
      </c>
      <c r="AN41" s="1">
        <f t="shared" ref="AN41" si="430">AN38/(AN40^3)</f>
        <v>0</v>
      </c>
      <c r="AO41" s="1">
        <f t="shared" ref="AO41" si="431">AO38/(AO40^3)</f>
        <v>0</v>
      </c>
      <c r="AP41" s="1">
        <f t="shared" ref="AP41" si="432">AP38/(AP40^3)</f>
        <v>0</v>
      </c>
      <c r="AQ41" s="1">
        <f t="shared" ref="AQ41" si="433">AQ38/(AQ40^3)</f>
        <v>0</v>
      </c>
      <c r="AR41" s="1">
        <f t="shared" ref="AR41" si="434">AR38/(AR40^3)</f>
        <v>0</v>
      </c>
      <c r="AS41" s="1">
        <f t="shared" ref="AS41" si="435">AS38/(AS40^3)</f>
        <v>0</v>
      </c>
      <c r="AT41" s="1">
        <f t="shared" ref="AT41" si="436">AT38/(AT40^3)</f>
        <v>0</v>
      </c>
      <c r="AU41" s="1">
        <f t="shared" ref="AU41" si="437">AU38/(AU40^3)</f>
        <v>0</v>
      </c>
      <c r="AV41" s="1">
        <f t="shared" ref="AV41" si="438">AV38/(AV40^3)</f>
        <v>0</v>
      </c>
      <c r="AW41" s="1">
        <f t="shared" ref="AW41" si="439">AW38/(AW40^3)</f>
        <v>0</v>
      </c>
      <c r="AX41" s="1">
        <f t="shared" ref="AX41" si="440">AX38/(AX40^3)</f>
        <v>0</v>
      </c>
      <c r="AY41" s="1">
        <f t="shared" ref="AY41" si="441">AY38/(AY40^3)</f>
        <v>0</v>
      </c>
      <c r="AZ41" s="1">
        <f t="shared" ref="AZ41" si="442">AZ38/(AZ40^3)</f>
        <v>0</v>
      </c>
      <c r="BA41" s="1">
        <f t="shared" ref="BA41" si="443">BA38/(BA40^3)</f>
        <v>0</v>
      </c>
      <c r="BB41" s="1">
        <f t="shared" ref="BB41" si="444">BB38/(BB40^3)</f>
        <v>0</v>
      </c>
      <c r="BC41" s="1">
        <f t="shared" ref="BC41" si="445">BC38/(BC40^3)</f>
        <v>0</v>
      </c>
      <c r="BD41" s="1">
        <f t="shared" ref="BD41" si="446">BD38/(BD40^3)</f>
        <v>0</v>
      </c>
      <c r="BE41" s="1">
        <f t="shared" ref="BE41" si="447">BE38/(BE40^3)</f>
        <v>0</v>
      </c>
      <c r="BF41" s="1">
        <f t="shared" ref="BF41" si="448">BF38/(BF40^3)</f>
        <v>0</v>
      </c>
      <c r="BG41" s="1">
        <f t="shared" ref="BG41" si="449">BG38/(BG40^3)</f>
        <v>0</v>
      </c>
      <c r="BH41" s="1">
        <f t="shared" ref="BH41" si="450">BH38/(BH40^3)</f>
        <v>0</v>
      </c>
      <c r="BI41" s="1">
        <f t="shared" ref="BI41" si="451">BI38/(BI40^3)</f>
        <v>0</v>
      </c>
      <c r="BJ41" s="1">
        <f t="shared" ref="BJ41" si="452">BJ38/(BJ40^3)</f>
        <v>0</v>
      </c>
      <c r="BK41" s="1">
        <f t="shared" ref="BK41" si="453">BK38/(BK40^3)</f>
        <v>0</v>
      </c>
      <c r="BL41" s="1">
        <f t="shared" ref="BL41" si="454">BL38/(BL40^3)</f>
        <v>0</v>
      </c>
      <c r="BM41" s="1">
        <f t="shared" ref="BM41" si="455">BM38/(BM40^3)</f>
        <v>0</v>
      </c>
      <c r="BN41" s="1">
        <f t="shared" ref="BN41" si="456">BN38/(BN40^3)</f>
        <v>0</v>
      </c>
      <c r="BO41" s="1">
        <f t="shared" ref="BO41" si="457">BO38/(BO40^3)</f>
        <v>0</v>
      </c>
      <c r="BP41" s="1">
        <f t="shared" ref="BP41" si="458">BP38/(BP40^3)</f>
        <v>0</v>
      </c>
      <c r="BQ41" s="1">
        <f t="shared" ref="BQ41" si="459">BQ38/(BQ40^3)</f>
        <v>0</v>
      </c>
      <c r="BR41" s="1">
        <f t="shared" ref="BR41" si="460">BR38/(BR40^3)</f>
        <v>0</v>
      </c>
      <c r="BS41" s="1">
        <f t="shared" ref="BS41" si="461">BS38/(BS40^3)</f>
        <v>0</v>
      </c>
      <c r="BT41" s="1">
        <f t="shared" ref="BT41" si="462">BT38/(BT40^3)</f>
        <v>0</v>
      </c>
      <c r="BU41" s="1">
        <f t="shared" ref="BU41" si="463">BU38/(BU40^3)</f>
        <v>0</v>
      </c>
      <c r="BV41" s="1">
        <f t="shared" ref="BV41" si="464">BV38/(BV40^3)</f>
        <v>0</v>
      </c>
      <c r="BW41" s="1">
        <f t="shared" ref="BW41" si="465">BW38/(BW40^3)</f>
        <v>0</v>
      </c>
      <c r="BX41" s="1">
        <f t="shared" ref="BX41" si="466">BX38/(BX40^3)</f>
        <v>0</v>
      </c>
      <c r="BY41" s="1">
        <f t="shared" ref="BY41" si="467">BY38/(BY40^3)</f>
        <v>0</v>
      </c>
      <c r="BZ41" s="1">
        <f t="shared" ref="BZ41" si="468">BZ38/(BZ40^3)</f>
        <v>0</v>
      </c>
      <c r="CA41" s="1">
        <f t="shared" ref="CA41" si="469">CA38/(CA40^3)</f>
        <v>0</v>
      </c>
      <c r="CB41" s="1">
        <f t="shared" ref="CB41" si="470">CB38/(CB40^3)</f>
        <v>0</v>
      </c>
      <c r="CC41" s="1">
        <f t="shared" ref="CC41" si="471">CC38/(CC40^3)</f>
        <v>0</v>
      </c>
      <c r="CD41" s="1">
        <f t="shared" ref="CD41" si="472">CD38/(CD40^3)</f>
        <v>0</v>
      </c>
      <c r="CE41" s="1">
        <f t="shared" ref="CE41" si="473">CE38/(CE40^3)</f>
        <v>0</v>
      </c>
      <c r="CF41" s="1">
        <f t="shared" ref="CF41" si="474">CF38/(CF40^3)</f>
        <v>0</v>
      </c>
      <c r="CG41" s="1">
        <f t="shared" ref="CG41" si="475">CG38/(CG40^3)</f>
        <v>0</v>
      </c>
      <c r="CH41" s="1">
        <f t="shared" ref="CH41" si="476">CH38/(CH40^3)</f>
        <v>0</v>
      </c>
      <c r="CI41" s="1">
        <f t="shared" ref="CI41" si="477">CI38/(CI40^3)</f>
        <v>0</v>
      </c>
      <c r="CJ41" s="1">
        <f t="shared" ref="CJ41" si="478">CJ38/(CJ40^3)</f>
        <v>0</v>
      </c>
      <c r="CK41" s="1">
        <f t="shared" ref="CK41" si="479">CK38/(CK40^3)</f>
        <v>0</v>
      </c>
      <c r="CL41" s="1">
        <f t="shared" ref="CL41" si="480">CL38/(CL40^3)</f>
        <v>0</v>
      </c>
      <c r="CM41" s="1">
        <f t="shared" ref="CM41" si="481">CM38/(CM40^3)</f>
        <v>0</v>
      </c>
      <c r="CN41" s="1">
        <f t="shared" ref="CN41" si="482">CN38/(CN40^3)</f>
        <v>0</v>
      </c>
      <c r="CO41" s="1">
        <f t="shared" ref="CO41" si="483">CO38/(CO40^3)</f>
        <v>0</v>
      </c>
      <c r="CP41" s="1">
        <f t="shared" ref="CP41" si="484">CP38/(CP40^3)</f>
        <v>0</v>
      </c>
      <c r="CQ41" s="1">
        <f t="shared" ref="CQ41" si="485">CQ38/(CQ40^3)</f>
        <v>0</v>
      </c>
      <c r="CR41" s="1">
        <f t="shared" ref="CR41" si="486">CR38/(CR40^3)</f>
        <v>0</v>
      </c>
      <c r="CS41" s="1">
        <f t="shared" ref="CS41" si="487">CS38/(CS40^3)</f>
        <v>0</v>
      </c>
      <c r="CT41" s="1">
        <f t="shared" ref="CT41" si="488">CT38/(CT40^3)</f>
        <v>0</v>
      </c>
      <c r="CU41" s="1">
        <f t="shared" ref="CU41" si="489">CU38/(CU40^3)</f>
        <v>0</v>
      </c>
      <c r="CV41" s="1">
        <f t="shared" ref="CV41" si="490">CV38/(CV40^3)</f>
        <v>0</v>
      </c>
      <c r="CW41" s="1">
        <f t="shared" ref="CW41" si="491">CW38/(CW40^3)</f>
        <v>0</v>
      </c>
      <c r="CX41" s="1">
        <f t="shared" ref="CX41" si="492">CX38/(CX40^3)</f>
        <v>0</v>
      </c>
      <c r="CY41" s="1">
        <f t="shared" ref="CY41" si="493">CY38/(CY40^3)</f>
        <v>0</v>
      </c>
      <c r="CZ41" s="1">
        <f t="shared" ref="CZ41" si="494">CZ38/(CZ40^3)</f>
        <v>0</v>
      </c>
      <c r="DA41" s="1">
        <f t="shared" ref="DA41" si="495">DA38/(DA40^3)</f>
        <v>4.2754204044006408E-9</v>
      </c>
      <c r="DB41" s="1">
        <f t="shared" ref="DB41" si="496">DB38/(DB40^3)</f>
        <v>2.6959005727800565E-8</v>
      </c>
      <c r="DC41" s="1">
        <f t="shared" ref="DC41" si="497">DC38/(DC40^3)</f>
        <v>6.162295274538274E-8</v>
      </c>
      <c r="DD41" s="1">
        <f t="shared" ref="DD41" si="498">DD38/(DD40^3)</f>
        <v>9.0974222635831637E-8</v>
      </c>
      <c r="DE41" s="1">
        <f t="shared" ref="DE41" si="499">DE38/(DE40^3)</f>
        <v>9.9311388911017128E-8</v>
      </c>
      <c r="DF41" s="1">
        <f t="shared" ref="DF41" si="500">DF38/(DF40^3)</f>
        <v>8.5398675718670168E-8</v>
      </c>
      <c r="DG41" s="1">
        <f t="shared" ref="DG41" si="501">DG38/(DG40^3)</f>
        <v>5.9226261074875454E-8</v>
      </c>
      <c r="DH41" s="1">
        <f t="shared" ref="DH41" si="502">DH38/(DH40^3)</f>
        <v>3.3509493692848328E-8</v>
      </c>
      <c r="DI41" s="1">
        <f t="shared" ref="DI41" si="503">DI38/(DI40^3)</f>
        <v>1.5499431082993175E-8</v>
      </c>
      <c r="DJ41" s="1">
        <f t="shared" ref="DJ41" si="504">DJ38/(DJ40^3)</f>
        <v>5.8788068354147657E-9</v>
      </c>
      <c r="DK41" s="1">
        <f t="shared" ref="DK41" si="505">DK38/(DK40^3)</f>
        <v>1.8702052491552981E-9</v>
      </c>
      <c r="DL41" s="1">
        <f t="shared" ref="DL41" si="506">DL38/(DL40^3)</f>
        <v>4.5761370367547291E-10</v>
      </c>
      <c r="DM41" s="1">
        <f t="shared" ref="DM41" si="507">DM38/(DM40^3)</f>
        <v>3.9035875836815346E-11</v>
      </c>
      <c r="DN41" s="1">
        <f t="shared" ref="DN41" si="508">DN38/(DN40^3)</f>
        <v>1.6563156875172489E-12</v>
      </c>
      <c r="DO41" s="1">
        <f t="shared" ref="DO41" si="509">DO38/(DO40^3)</f>
        <v>0</v>
      </c>
      <c r="DP41" s="1">
        <f t="shared" ref="DP41" si="510">DP38/(DP40^3)</f>
        <v>0</v>
      </c>
      <c r="DQ41" s="1">
        <f t="shared" ref="DQ41" si="511">DQ38/(DQ40^3)</f>
        <v>0</v>
      </c>
      <c r="DR41" s="1">
        <f t="shared" ref="DR41" si="512">DR38/(DR40^3)</f>
        <v>0</v>
      </c>
      <c r="DS41" s="1">
        <f t="shared" ref="DS41" si="513">DS38/(DS40^3)</f>
        <v>0</v>
      </c>
      <c r="DT41" s="1">
        <f t="shared" ref="DT41" si="514">DT38/(DT40^3)</f>
        <v>0</v>
      </c>
      <c r="DU41" s="1">
        <f t="shared" ref="DU41" si="515">DU38/(DU40^3)</f>
        <v>0</v>
      </c>
      <c r="DV41" s="1">
        <f t="shared" ref="DV41" si="516">DV38/(DV40^3)</f>
        <v>0</v>
      </c>
      <c r="DW41" s="1">
        <f t="shared" ref="DW41" si="517">DW38/(DW40^3)</f>
        <v>0</v>
      </c>
      <c r="DX41" s="1">
        <f t="shared" ref="DX41" si="518">DX38/(DX40^3)</f>
        <v>0</v>
      </c>
      <c r="DY41" s="1">
        <f t="shared" ref="DY41" si="519">DY38/(DY40^3)</f>
        <v>0</v>
      </c>
      <c r="DZ41" s="1">
        <f t="shared" ref="DZ41" si="520">DZ38/(DZ40^3)</f>
        <v>0</v>
      </c>
      <c r="EA41" s="1">
        <f>SUM(AE41:DZ41)</f>
        <v>4.8502416997358975E-7</v>
      </c>
      <c r="EB41" s="1">
        <f>1/EA41</f>
        <v>2061752.9226521875</v>
      </c>
    </row>
    <row r="42" spans="1:132" x14ac:dyDescent="0.25">
      <c r="F42" s="2"/>
      <c r="G42" s="2"/>
      <c r="AE42" s="1">
        <f>AE41*$EB$41</f>
        <v>0</v>
      </c>
      <c r="AF42" s="1">
        <f t="shared" ref="AF42:CQ42" si="521">AF41*$EB$41</f>
        <v>0</v>
      </c>
      <c r="AG42" s="1">
        <f t="shared" si="521"/>
        <v>0</v>
      </c>
      <c r="AH42" s="1">
        <f t="shared" si="521"/>
        <v>0</v>
      </c>
      <c r="AI42" s="1">
        <f t="shared" si="521"/>
        <v>0</v>
      </c>
      <c r="AJ42" s="1">
        <f t="shared" si="521"/>
        <v>0</v>
      </c>
      <c r="AK42" s="1">
        <f t="shared" si="521"/>
        <v>0</v>
      </c>
      <c r="AL42" s="1">
        <f t="shared" si="521"/>
        <v>0</v>
      </c>
      <c r="AM42" s="1">
        <f t="shared" si="521"/>
        <v>0</v>
      </c>
      <c r="AN42" s="1">
        <f t="shared" si="521"/>
        <v>0</v>
      </c>
      <c r="AO42" s="1">
        <f t="shared" si="521"/>
        <v>0</v>
      </c>
      <c r="AP42" s="1">
        <f t="shared" si="521"/>
        <v>0</v>
      </c>
      <c r="AQ42" s="1">
        <f t="shared" si="521"/>
        <v>0</v>
      </c>
      <c r="AR42" s="1">
        <f t="shared" si="521"/>
        <v>0</v>
      </c>
      <c r="AS42" s="1">
        <f t="shared" si="521"/>
        <v>0</v>
      </c>
      <c r="AT42" s="1">
        <f t="shared" si="521"/>
        <v>0</v>
      </c>
      <c r="AU42" s="1">
        <f t="shared" si="521"/>
        <v>0</v>
      </c>
      <c r="AV42" s="1">
        <f t="shared" si="521"/>
        <v>0</v>
      </c>
      <c r="AW42" s="1">
        <f t="shared" si="521"/>
        <v>0</v>
      </c>
      <c r="AX42" s="1">
        <f t="shared" si="521"/>
        <v>0</v>
      </c>
      <c r="AY42" s="1">
        <f t="shared" si="521"/>
        <v>0</v>
      </c>
      <c r="AZ42" s="1">
        <f t="shared" si="521"/>
        <v>0</v>
      </c>
      <c r="BA42" s="1">
        <f t="shared" si="521"/>
        <v>0</v>
      </c>
      <c r="BB42" s="1">
        <f t="shared" si="521"/>
        <v>0</v>
      </c>
      <c r="BC42" s="1">
        <f t="shared" si="521"/>
        <v>0</v>
      </c>
      <c r="BD42" s="1">
        <f t="shared" si="521"/>
        <v>0</v>
      </c>
      <c r="BE42" s="1">
        <f t="shared" si="521"/>
        <v>0</v>
      </c>
      <c r="BF42" s="1">
        <f t="shared" si="521"/>
        <v>0</v>
      </c>
      <c r="BG42" s="1">
        <f t="shared" si="521"/>
        <v>0</v>
      </c>
      <c r="BH42" s="1">
        <f t="shared" si="521"/>
        <v>0</v>
      </c>
      <c r="BI42" s="1">
        <f t="shared" si="521"/>
        <v>0</v>
      </c>
      <c r="BJ42" s="1">
        <f t="shared" si="521"/>
        <v>0</v>
      </c>
      <c r="BK42" s="1">
        <f t="shared" si="521"/>
        <v>0</v>
      </c>
      <c r="BL42" s="1">
        <f t="shared" si="521"/>
        <v>0</v>
      </c>
      <c r="BM42" s="1">
        <f t="shared" si="521"/>
        <v>0</v>
      </c>
      <c r="BN42" s="1">
        <f t="shared" si="521"/>
        <v>0</v>
      </c>
      <c r="BO42" s="1">
        <f t="shared" si="521"/>
        <v>0</v>
      </c>
      <c r="BP42" s="1">
        <f t="shared" si="521"/>
        <v>0</v>
      </c>
      <c r="BQ42" s="1">
        <f t="shared" si="521"/>
        <v>0</v>
      </c>
      <c r="BR42" s="1">
        <f t="shared" si="521"/>
        <v>0</v>
      </c>
      <c r="BS42" s="1">
        <f t="shared" si="521"/>
        <v>0</v>
      </c>
      <c r="BT42" s="1">
        <f t="shared" si="521"/>
        <v>0</v>
      </c>
      <c r="BU42" s="1">
        <f t="shared" si="521"/>
        <v>0</v>
      </c>
      <c r="BV42" s="1">
        <f t="shared" si="521"/>
        <v>0</v>
      </c>
      <c r="BW42" s="1">
        <f t="shared" si="521"/>
        <v>0</v>
      </c>
      <c r="BX42" s="1">
        <f t="shared" si="521"/>
        <v>0</v>
      </c>
      <c r="BY42" s="1">
        <f t="shared" si="521"/>
        <v>0</v>
      </c>
      <c r="BZ42" s="1">
        <f t="shared" si="521"/>
        <v>0</v>
      </c>
      <c r="CA42" s="1">
        <f t="shared" si="521"/>
        <v>0</v>
      </c>
      <c r="CB42" s="1">
        <f t="shared" si="521"/>
        <v>0</v>
      </c>
      <c r="CC42" s="1">
        <f t="shared" si="521"/>
        <v>0</v>
      </c>
      <c r="CD42" s="1">
        <f t="shared" si="521"/>
        <v>0</v>
      </c>
      <c r="CE42" s="1">
        <f t="shared" si="521"/>
        <v>0</v>
      </c>
      <c r="CF42" s="1">
        <f t="shared" si="521"/>
        <v>0</v>
      </c>
      <c r="CG42" s="1">
        <f t="shared" si="521"/>
        <v>0</v>
      </c>
      <c r="CH42" s="1">
        <f t="shared" si="521"/>
        <v>0</v>
      </c>
      <c r="CI42" s="1">
        <f t="shared" si="521"/>
        <v>0</v>
      </c>
      <c r="CJ42" s="1">
        <f t="shared" si="521"/>
        <v>0</v>
      </c>
      <c r="CK42" s="1">
        <f t="shared" si="521"/>
        <v>0</v>
      </c>
      <c r="CL42" s="1">
        <f t="shared" si="521"/>
        <v>0</v>
      </c>
      <c r="CM42" s="1">
        <f t="shared" si="521"/>
        <v>0</v>
      </c>
      <c r="CN42" s="1">
        <f t="shared" si="521"/>
        <v>0</v>
      </c>
      <c r="CO42" s="1">
        <f t="shared" si="521"/>
        <v>0</v>
      </c>
      <c r="CP42" s="1">
        <f t="shared" si="521"/>
        <v>0</v>
      </c>
      <c r="CQ42" s="1">
        <f t="shared" si="521"/>
        <v>0</v>
      </c>
      <c r="CR42" s="1">
        <f t="shared" ref="CR42:DZ42" si="522">CR41*$EB$41</f>
        <v>0</v>
      </c>
      <c r="CS42" s="1">
        <f t="shared" si="522"/>
        <v>0</v>
      </c>
      <c r="CT42" s="1">
        <f t="shared" si="522"/>
        <v>0</v>
      </c>
      <c r="CU42" s="1">
        <f t="shared" si="522"/>
        <v>0</v>
      </c>
      <c r="CV42" s="1">
        <f t="shared" si="522"/>
        <v>0</v>
      </c>
      <c r="CW42" s="1">
        <f t="shared" si="522"/>
        <v>0</v>
      </c>
      <c r="CX42" s="1">
        <f t="shared" si="522"/>
        <v>0</v>
      </c>
      <c r="CY42" s="1">
        <f t="shared" si="522"/>
        <v>0</v>
      </c>
      <c r="CZ42" s="1">
        <f t="shared" si="522"/>
        <v>0</v>
      </c>
      <c r="DA42" s="1">
        <f t="shared" si="522"/>
        <v>8.814860514339818E-3</v>
      </c>
      <c r="DB42" s="1">
        <f t="shared" si="522"/>
        <v>5.5582808851089877E-2</v>
      </c>
      <c r="DC42" s="1">
        <f t="shared" si="522"/>
        <v>0.12705130292525052</v>
      </c>
      <c r="DD42" s="1">
        <f t="shared" si="522"/>
        <v>0.18756636940543667</v>
      </c>
      <c r="DE42" s="1">
        <f t="shared" si="522"/>
        <v>0.20475554633993762</v>
      </c>
      <c r="DF42" s="1">
        <f t="shared" si="522"/>
        <v>0.17607096925359461</v>
      </c>
      <c r="DG42" s="1">
        <f t="shared" si="522"/>
        <v>0.12210991686888596</v>
      </c>
      <c r="DH42" s="1">
        <f t="shared" si="522"/>
        <v>6.9088296557825085E-2</v>
      </c>
      <c r="DI42" s="1">
        <f t="shared" si="522"/>
        <v>3.1955997334807341E-2</v>
      </c>
      <c r="DJ42" s="1">
        <f t="shared" si="522"/>
        <v>1.2120647174624051E-2</v>
      </c>
      <c r="DK42" s="1">
        <f t="shared" si="522"/>
        <v>3.8559011384053984E-3</v>
      </c>
      <c r="DL42" s="1">
        <f t="shared" si="522"/>
        <v>9.434863909985983E-4</v>
      </c>
      <c r="DM42" s="1">
        <f t="shared" si="522"/>
        <v>8.0482331094841952E-5</v>
      </c>
      <c r="DN42" s="1">
        <f t="shared" si="522"/>
        <v>3.4149137095733551E-6</v>
      </c>
      <c r="DO42" s="1">
        <f t="shared" si="522"/>
        <v>0</v>
      </c>
      <c r="DP42" s="1">
        <f t="shared" si="522"/>
        <v>0</v>
      </c>
      <c r="DQ42" s="1">
        <f t="shared" si="522"/>
        <v>0</v>
      </c>
      <c r="DR42" s="1">
        <f t="shared" si="522"/>
        <v>0</v>
      </c>
      <c r="DS42" s="1">
        <f t="shared" si="522"/>
        <v>0</v>
      </c>
      <c r="DT42" s="1">
        <f t="shared" si="522"/>
        <v>0</v>
      </c>
      <c r="DU42" s="1">
        <f t="shared" si="522"/>
        <v>0</v>
      </c>
      <c r="DV42" s="1">
        <f t="shared" si="522"/>
        <v>0</v>
      </c>
      <c r="DW42" s="1">
        <f t="shared" si="522"/>
        <v>0</v>
      </c>
      <c r="DX42" s="1">
        <f t="shared" si="522"/>
        <v>0</v>
      </c>
      <c r="DY42" s="1">
        <f t="shared" si="522"/>
        <v>0</v>
      </c>
      <c r="DZ42" s="1">
        <f t="shared" si="522"/>
        <v>0</v>
      </c>
    </row>
    <row r="43" spans="1:132" x14ac:dyDescent="0.25">
      <c r="F43" s="2"/>
      <c r="G43" s="2"/>
      <c r="AE43" s="1">
        <f>AE42+AD43</f>
        <v>0</v>
      </c>
      <c r="AF43" s="1">
        <f t="shared" ref="AF43" si="523">AF42+AE43</f>
        <v>0</v>
      </c>
      <c r="AG43" s="1">
        <f t="shared" ref="AG43" si="524">AG42+AF43</f>
        <v>0</v>
      </c>
      <c r="AH43" s="1">
        <f t="shared" ref="AH43" si="525">AH42+AG43</f>
        <v>0</v>
      </c>
      <c r="AI43" s="1">
        <f t="shared" ref="AI43" si="526">AI42+AH43</f>
        <v>0</v>
      </c>
      <c r="AJ43" s="1">
        <f t="shared" ref="AJ43" si="527">AJ42+AI43</f>
        <v>0</v>
      </c>
      <c r="AK43" s="1">
        <f t="shared" ref="AK43" si="528">AK42+AJ43</f>
        <v>0</v>
      </c>
      <c r="AL43" s="1">
        <f t="shared" ref="AL43" si="529">AL42+AK43</f>
        <v>0</v>
      </c>
      <c r="AM43" s="1">
        <f t="shared" ref="AM43" si="530">AM42+AL43</f>
        <v>0</v>
      </c>
      <c r="AN43" s="1">
        <f t="shared" ref="AN43" si="531">AN42+AM43</f>
        <v>0</v>
      </c>
      <c r="AO43" s="1">
        <f t="shared" ref="AO43" si="532">AO42+AN43</f>
        <v>0</v>
      </c>
      <c r="AP43" s="1">
        <f t="shared" ref="AP43" si="533">AP42+AO43</f>
        <v>0</v>
      </c>
      <c r="AQ43" s="1">
        <f t="shared" ref="AQ43" si="534">AQ42+AP43</f>
        <v>0</v>
      </c>
      <c r="AR43" s="1">
        <f t="shared" ref="AR43" si="535">AR42+AQ43</f>
        <v>0</v>
      </c>
      <c r="AS43" s="1">
        <f t="shared" ref="AS43" si="536">AS42+AR43</f>
        <v>0</v>
      </c>
      <c r="AT43" s="1">
        <f t="shared" ref="AT43" si="537">AT42+AS43</f>
        <v>0</v>
      </c>
      <c r="AU43" s="1">
        <f t="shared" ref="AU43" si="538">AU42+AT43</f>
        <v>0</v>
      </c>
      <c r="AV43" s="1">
        <f t="shared" ref="AV43" si="539">AV42+AU43</f>
        <v>0</v>
      </c>
      <c r="AW43" s="1">
        <f t="shared" ref="AW43" si="540">AW42+AV43</f>
        <v>0</v>
      </c>
      <c r="AX43" s="1">
        <f t="shared" ref="AX43" si="541">AX42+AW43</f>
        <v>0</v>
      </c>
      <c r="AY43" s="1">
        <f t="shared" ref="AY43" si="542">AY42+AX43</f>
        <v>0</v>
      </c>
      <c r="AZ43" s="1">
        <f t="shared" ref="AZ43" si="543">AZ42+AY43</f>
        <v>0</v>
      </c>
      <c r="BA43" s="1">
        <f t="shared" ref="BA43" si="544">BA42+AZ43</f>
        <v>0</v>
      </c>
      <c r="BB43" s="1">
        <f t="shared" ref="BB43" si="545">BB42+BA43</f>
        <v>0</v>
      </c>
      <c r="BC43" s="1">
        <f t="shared" ref="BC43" si="546">BC42+BB43</f>
        <v>0</v>
      </c>
      <c r="BD43" s="1">
        <f t="shared" ref="BD43" si="547">BD42+BC43</f>
        <v>0</v>
      </c>
      <c r="BE43" s="1">
        <f t="shared" ref="BE43" si="548">BE42+BD43</f>
        <v>0</v>
      </c>
      <c r="BF43" s="1">
        <f t="shared" ref="BF43" si="549">BF42+BE43</f>
        <v>0</v>
      </c>
      <c r="BG43" s="1">
        <f t="shared" ref="BG43" si="550">BG42+BF43</f>
        <v>0</v>
      </c>
      <c r="BH43" s="1">
        <f t="shared" ref="BH43" si="551">BH42+BG43</f>
        <v>0</v>
      </c>
      <c r="BI43" s="1">
        <f t="shared" ref="BI43" si="552">BI42+BH43</f>
        <v>0</v>
      </c>
      <c r="BJ43" s="1">
        <f t="shared" ref="BJ43" si="553">BJ42+BI43</f>
        <v>0</v>
      </c>
      <c r="BK43" s="1">
        <f t="shared" ref="BK43" si="554">BK42+BJ43</f>
        <v>0</v>
      </c>
      <c r="BL43" s="1">
        <f t="shared" ref="BL43" si="555">BL42+BK43</f>
        <v>0</v>
      </c>
      <c r="BM43" s="1">
        <f t="shared" ref="BM43" si="556">BM42+BL43</f>
        <v>0</v>
      </c>
      <c r="BN43" s="1">
        <f t="shared" ref="BN43" si="557">BN42+BM43</f>
        <v>0</v>
      </c>
      <c r="BO43" s="1">
        <f t="shared" ref="BO43" si="558">BO42+BN43</f>
        <v>0</v>
      </c>
      <c r="BP43" s="1">
        <f t="shared" ref="BP43" si="559">BP42+BO43</f>
        <v>0</v>
      </c>
      <c r="BQ43" s="1">
        <f t="shared" ref="BQ43" si="560">BQ42+BP43</f>
        <v>0</v>
      </c>
      <c r="BR43" s="1">
        <f t="shared" ref="BR43" si="561">BR42+BQ43</f>
        <v>0</v>
      </c>
      <c r="BS43" s="1">
        <f t="shared" ref="BS43" si="562">BS42+BR43</f>
        <v>0</v>
      </c>
      <c r="BT43" s="1">
        <f t="shared" ref="BT43" si="563">BT42+BS43</f>
        <v>0</v>
      </c>
      <c r="BU43" s="1">
        <f t="shared" ref="BU43" si="564">BU42+BT43</f>
        <v>0</v>
      </c>
      <c r="BV43" s="1">
        <f t="shared" ref="BV43" si="565">BV42+BU43</f>
        <v>0</v>
      </c>
      <c r="BW43" s="1">
        <f t="shared" ref="BW43" si="566">BW42+BV43</f>
        <v>0</v>
      </c>
      <c r="BX43" s="1">
        <f t="shared" ref="BX43" si="567">BX42+BW43</f>
        <v>0</v>
      </c>
      <c r="BY43" s="1">
        <f t="shared" ref="BY43" si="568">BY42+BX43</f>
        <v>0</v>
      </c>
      <c r="BZ43" s="1">
        <f t="shared" ref="BZ43" si="569">BZ42+BY43</f>
        <v>0</v>
      </c>
      <c r="CA43" s="1">
        <f t="shared" ref="CA43" si="570">CA42+BZ43</f>
        <v>0</v>
      </c>
      <c r="CB43" s="1">
        <f t="shared" ref="CB43" si="571">CB42+CA43</f>
        <v>0</v>
      </c>
      <c r="CC43" s="1">
        <f t="shared" ref="CC43" si="572">CC42+CB43</f>
        <v>0</v>
      </c>
      <c r="CD43" s="1">
        <f t="shared" ref="CD43" si="573">CD42+CC43</f>
        <v>0</v>
      </c>
      <c r="CE43" s="1">
        <f t="shared" ref="CE43" si="574">CE42+CD43</f>
        <v>0</v>
      </c>
      <c r="CF43" s="1">
        <f t="shared" ref="CF43" si="575">CF42+CE43</f>
        <v>0</v>
      </c>
      <c r="CG43" s="1">
        <f t="shared" ref="CG43" si="576">CG42+CF43</f>
        <v>0</v>
      </c>
      <c r="CH43" s="1">
        <f t="shared" ref="CH43" si="577">CH42+CG43</f>
        <v>0</v>
      </c>
      <c r="CI43" s="1">
        <f t="shared" ref="CI43" si="578">CI42+CH43</f>
        <v>0</v>
      </c>
      <c r="CJ43" s="1">
        <f t="shared" ref="CJ43" si="579">CJ42+CI43</f>
        <v>0</v>
      </c>
      <c r="CK43" s="1">
        <f t="shared" ref="CK43" si="580">CK42+CJ43</f>
        <v>0</v>
      </c>
      <c r="CL43" s="1">
        <f t="shared" ref="CL43" si="581">CL42+CK43</f>
        <v>0</v>
      </c>
      <c r="CM43" s="1">
        <f t="shared" ref="CM43" si="582">CM42+CL43</f>
        <v>0</v>
      </c>
      <c r="CN43" s="1">
        <f t="shared" ref="CN43" si="583">CN42+CM43</f>
        <v>0</v>
      </c>
      <c r="CO43" s="1">
        <f t="shared" ref="CO43" si="584">CO42+CN43</f>
        <v>0</v>
      </c>
      <c r="CP43" s="1">
        <f t="shared" ref="CP43" si="585">CP42+CO43</f>
        <v>0</v>
      </c>
      <c r="CQ43" s="1">
        <f t="shared" ref="CQ43" si="586">CQ42+CP43</f>
        <v>0</v>
      </c>
      <c r="CR43" s="1">
        <f t="shared" ref="CR43" si="587">CR42+CQ43</f>
        <v>0</v>
      </c>
      <c r="CS43" s="1">
        <f t="shared" ref="CS43" si="588">CS42+CR43</f>
        <v>0</v>
      </c>
      <c r="CT43" s="1">
        <f t="shared" ref="CT43" si="589">CT42+CS43</f>
        <v>0</v>
      </c>
      <c r="CU43" s="1">
        <f t="shared" ref="CU43" si="590">CU42+CT43</f>
        <v>0</v>
      </c>
      <c r="CV43" s="1">
        <f t="shared" ref="CV43" si="591">CV42+CU43</f>
        <v>0</v>
      </c>
      <c r="CW43" s="1">
        <f t="shared" ref="CW43" si="592">CW42+CV43</f>
        <v>0</v>
      </c>
      <c r="CX43" s="1">
        <f t="shared" ref="CX43" si="593">CX42+CW43</f>
        <v>0</v>
      </c>
      <c r="CY43" s="1">
        <f t="shared" ref="CY43" si="594">CY42+CX43</f>
        <v>0</v>
      </c>
      <c r="CZ43" s="1">
        <f t="shared" ref="CZ43" si="595">CZ42+CY43</f>
        <v>0</v>
      </c>
      <c r="DA43" s="1">
        <f t="shared" ref="DA43" si="596">DA42+CZ43</f>
        <v>8.814860514339818E-3</v>
      </c>
      <c r="DB43" s="1">
        <f t="shared" ref="DB43" si="597">DB42+DA43</f>
        <v>6.4397669365429691E-2</v>
      </c>
      <c r="DC43" s="1">
        <f t="shared" ref="DC43" si="598">DC42+DB43</f>
        <v>0.1914489722906802</v>
      </c>
      <c r="DD43" s="1">
        <f t="shared" ref="DD43" si="599">DD42+DC43</f>
        <v>0.37901534169611684</v>
      </c>
      <c r="DE43" s="1">
        <f t="shared" ref="DE43" si="600">DE42+DD43</f>
        <v>0.58377088803605448</v>
      </c>
      <c r="DF43" s="1">
        <f t="shared" ref="DF43" si="601">DF42+DE43</f>
        <v>0.75984185728964904</v>
      </c>
      <c r="DG43" s="1">
        <f t="shared" ref="DG43" si="602">DG42+DF43</f>
        <v>0.88195177415853498</v>
      </c>
      <c r="DH43" s="1">
        <f t="shared" ref="DH43" si="603">DH42+DG43</f>
        <v>0.9510400707163601</v>
      </c>
      <c r="DI43" s="1">
        <f t="shared" ref="DI43" si="604">DI42+DH43</f>
        <v>0.98299606805116746</v>
      </c>
      <c r="DJ43" s="1">
        <f t="shared" ref="DJ43" si="605">DJ42+DI43</f>
        <v>0.99511671522579148</v>
      </c>
      <c r="DK43" s="1">
        <f t="shared" ref="DK43" si="606">DK42+DJ43</f>
        <v>0.99897261636419687</v>
      </c>
      <c r="DL43" s="1">
        <f t="shared" ref="DL43" si="607">DL42+DK43</f>
        <v>0.99991610275519549</v>
      </c>
      <c r="DM43" s="1">
        <f t="shared" ref="DM43" si="608">DM42+DL43</f>
        <v>0.9999965850862903</v>
      </c>
      <c r="DN43" s="1">
        <f t="shared" ref="DN43" si="609">DN42+DM43</f>
        <v>0.99999999999999989</v>
      </c>
      <c r="DO43" s="1">
        <f t="shared" ref="DO43" si="610">DO42+DN43</f>
        <v>0.99999999999999989</v>
      </c>
      <c r="DP43" s="1">
        <f t="shared" ref="DP43" si="611">DP42+DO43</f>
        <v>0.99999999999999989</v>
      </c>
      <c r="DQ43" s="1">
        <f t="shared" ref="DQ43" si="612">DQ42+DP43</f>
        <v>0.99999999999999989</v>
      </c>
      <c r="DR43" s="1">
        <f t="shared" ref="DR43" si="613">DR42+DQ43</f>
        <v>0.99999999999999989</v>
      </c>
      <c r="DS43" s="1">
        <f t="shared" ref="DS43" si="614">DS42+DR43</f>
        <v>0.99999999999999989</v>
      </c>
      <c r="DT43" s="1">
        <f t="shared" ref="DT43" si="615">DT42+DS43</f>
        <v>0.99999999999999989</v>
      </c>
      <c r="DU43" s="1">
        <f t="shared" ref="DU43" si="616">DU42+DT43</f>
        <v>0.99999999999999989</v>
      </c>
      <c r="DV43" s="1">
        <f t="shared" ref="DV43" si="617">DV42+DU43</f>
        <v>0.99999999999999989</v>
      </c>
      <c r="DW43" s="1">
        <f t="shared" ref="DW43" si="618">DW42+DV43</f>
        <v>0.99999999999999989</v>
      </c>
      <c r="DX43" s="1">
        <f t="shared" ref="DX43" si="619">DX42+DW43</f>
        <v>0.99999999999999989</v>
      </c>
      <c r="DY43" s="1">
        <f t="shared" ref="DY43" si="620">DY42+DX43</f>
        <v>0.99999999999999989</v>
      </c>
      <c r="DZ43" s="1">
        <f t="shared" ref="DZ43" si="621">DZ42+DY43</f>
        <v>0.99999999999999989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9"/>
  <sheetViews>
    <sheetView tabSelected="1" zoomScale="90" zoomScaleNormal="90" workbookViewId="0">
      <selection activeCell="W22" sqref="W22"/>
    </sheetView>
  </sheetViews>
  <sheetFormatPr defaultRowHeight="13.8" x14ac:dyDescent="0.25"/>
  <cols>
    <col min="1" max="3" width="8.88671875" style="1"/>
    <col min="4" max="4" width="13.44140625" style="1" bestFit="1" customWidth="1"/>
    <col min="5" max="10" width="8.88671875" style="1"/>
    <col min="11" max="11" width="13.33203125" style="1" bestFit="1" customWidth="1"/>
    <col min="12" max="16384" width="8.88671875" style="1"/>
  </cols>
  <sheetData>
    <row r="2" spans="1:20" x14ac:dyDescent="0.25">
      <c r="A2" s="1" t="s">
        <v>56</v>
      </c>
      <c r="D2" s="1">
        <f>All!BZ4</f>
        <v>7.5857760000000001</v>
      </c>
      <c r="E2" s="1">
        <f>All!CA4</f>
        <v>8.7096359999999997</v>
      </c>
      <c r="F2" s="1">
        <f>All!CB4</f>
        <v>10</v>
      </c>
      <c r="G2" s="1">
        <f>All!CC4</f>
        <v>11.481536</v>
      </c>
      <c r="H2" s="1">
        <f>All!CD4</f>
        <v>13.182567000000001</v>
      </c>
      <c r="I2" s="1">
        <f>All!CE4</f>
        <v>15.135612</v>
      </c>
      <c r="J2" s="1">
        <f>All!CF4</f>
        <v>17.378008000000001</v>
      </c>
      <c r="K2" s="1">
        <f>All!CG4</f>
        <v>19.952622999999999</v>
      </c>
      <c r="L2" s="1">
        <f>All!CH4</f>
        <v>22.908677000000001</v>
      </c>
      <c r="M2" s="1">
        <f>All!CI4</f>
        <v>26.302679999999999</v>
      </c>
      <c r="N2" s="1">
        <f>All!CJ4</f>
        <v>30.199517</v>
      </c>
      <c r="O2" s="1">
        <f>All!CK4</f>
        <v>34.673684999999999</v>
      </c>
      <c r="P2" s="1">
        <f>All!CL4</f>
        <v>39.810716999999997</v>
      </c>
      <c r="Q2" s="1">
        <f>All!CM4</f>
        <v>45.708818999999998</v>
      </c>
      <c r="R2" s="1">
        <f>All!CN4</f>
        <v>52.480746000000003</v>
      </c>
      <c r="S2" s="1">
        <f>All!CO4</f>
        <v>60.255958999999997</v>
      </c>
      <c r="T2" s="1">
        <f>All!CP4</f>
        <v>69.183097000000004</v>
      </c>
    </row>
    <row r="3" spans="1:20" x14ac:dyDescent="0.25">
      <c r="A3" s="1" t="s">
        <v>59</v>
      </c>
      <c r="D3" s="1">
        <f>D2^2</f>
        <v>57.543997522175999</v>
      </c>
      <c r="E3" s="1">
        <f t="shared" ref="E3:T3" si="0">E2^2</f>
        <v>75.857759252495995</v>
      </c>
      <c r="F3" s="1">
        <f t="shared" si="0"/>
        <v>100</v>
      </c>
      <c r="G3" s="1">
        <f t="shared" si="0"/>
        <v>131.82566891929599</v>
      </c>
      <c r="H3" s="1">
        <f t="shared" si="0"/>
        <v>173.78007270948902</v>
      </c>
      <c r="I3" s="1">
        <f t="shared" si="0"/>
        <v>229.086750614544</v>
      </c>
      <c r="J3" s="1">
        <f t="shared" si="0"/>
        <v>301.99516204806406</v>
      </c>
      <c r="K3" s="1">
        <f t="shared" si="0"/>
        <v>398.10716458012894</v>
      </c>
      <c r="L3" s="1">
        <f t="shared" si="0"/>
        <v>524.80748189032909</v>
      </c>
      <c r="M3" s="1">
        <f t="shared" si="0"/>
        <v>691.83097518239992</v>
      </c>
      <c r="N3" s="1">
        <f t="shared" si="0"/>
        <v>912.01082703328905</v>
      </c>
      <c r="O3" s="1">
        <f t="shared" si="0"/>
        <v>1202.2644314792249</v>
      </c>
      <c r="P3" s="1">
        <f t="shared" si="0"/>
        <v>1584.8931880540888</v>
      </c>
      <c r="Q3" s="1">
        <f t="shared" si="0"/>
        <v>2089.2961343747606</v>
      </c>
      <c r="R3" s="1">
        <f t="shared" si="0"/>
        <v>2754.2287007165164</v>
      </c>
      <c r="S3" s="1">
        <f t="shared" si="0"/>
        <v>3630.7805950096808</v>
      </c>
      <c r="T3" s="1">
        <f t="shared" si="0"/>
        <v>4786.3009105114097</v>
      </c>
    </row>
    <row r="4" spans="1:20" x14ac:dyDescent="0.25">
      <c r="A4" s="1" t="s">
        <v>60</v>
      </c>
      <c r="D4" s="1">
        <f>D2^3</f>
        <v>436.51587534778218</v>
      </c>
      <c r="E4" s="1">
        <f t="shared" ref="E4:T4" si="1">E2^3</f>
        <v>660.69347086487221</v>
      </c>
      <c r="F4" s="1">
        <f t="shared" si="1"/>
        <v>1000</v>
      </c>
      <c r="G4" s="1">
        <f t="shared" si="1"/>
        <v>1513.5611634209781</v>
      </c>
      <c r="H4" s="1">
        <f t="shared" si="1"/>
        <v>2290.8674517577106</v>
      </c>
      <c r="I4" s="1">
        <f t="shared" si="1"/>
        <v>3467.3681716424994</v>
      </c>
      <c r="J4" s="1">
        <f t="shared" si="1"/>
        <v>5248.0743420325543</v>
      </c>
      <c r="K4" s="1">
        <f t="shared" si="1"/>
        <v>7943.2821684662658</v>
      </c>
      <c r="L4" s="1">
        <f t="shared" si="1"/>
        <v>12022.645089808899</v>
      </c>
      <c r="M4" s="1">
        <f t="shared" si="1"/>
        <v>18197.008754310606</v>
      </c>
      <c r="N4" s="1">
        <f t="shared" si="1"/>
        <v>27542.286475175872</v>
      </c>
      <c r="O4" s="1">
        <f t="shared" si="1"/>
        <v>41686.938183814724</v>
      </c>
      <c r="P4" s="1">
        <f t="shared" si="1"/>
        <v>63095.734184849105</v>
      </c>
      <c r="Q4" s="1">
        <f t="shared" si="1"/>
        <v>95499.258843535616</v>
      </c>
      <c r="R4" s="1">
        <f t="shared" si="1"/>
        <v>144543.97686821353</v>
      </c>
      <c r="S4" s="1">
        <f t="shared" si="1"/>
        <v>218776.16667089894</v>
      </c>
      <c r="T4" s="1">
        <f t="shared" si="1"/>
        <v>331131.1201630992</v>
      </c>
    </row>
    <row r="5" spans="1:20" x14ac:dyDescent="0.25">
      <c r="A5" s="1" t="s">
        <v>61</v>
      </c>
      <c r="D5" s="1">
        <f>D2^4</f>
        <v>3311.3116508321978</v>
      </c>
      <c r="E5" s="1">
        <f t="shared" ref="E5:T5" si="2">E2^4</f>
        <v>5754.3996388096421</v>
      </c>
      <c r="F5" s="1">
        <f t="shared" si="2"/>
        <v>10000</v>
      </c>
      <c r="G5" s="1">
        <f t="shared" si="2"/>
        <v>17378.006986019842</v>
      </c>
      <c r="H5" s="1">
        <f t="shared" si="2"/>
        <v>30199.51367091529</v>
      </c>
      <c r="I5" s="1">
        <f t="shared" si="2"/>
        <v>52480.739307130279</v>
      </c>
      <c r="J5" s="1">
        <f t="shared" si="2"/>
        <v>91201.077900436474</v>
      </c>
      <c r="K5" s="1">
        <f t="shared" si="2"/>
        <v>158489.31449002988</v>
      </c>
      <c r="L5" s="1">
        <f t="shared" si="2"/>
        <v>275422.8930480681</v>
      </c>
      <c r="M5" s="1">
        <f t="shared" si="2"/>
        <v>478630.09822183044</v>
      </c>
      <c r="N5" s="1">
        <f t="shared" si="2"/>
        <v>831763.7486259439</v>
      </c>
      <c r="O5" s="1">
        <f t="shared" si="2"/>
        <v>1445439.7632000637</v>
      </c>
      <c r="P5" s="1">
        <f t="shared" si="2"/>
        <v>2511886.4175402531</v>
      </c>
      <c r="Q5" s="1">
        <f t="shared" si="2"/>
        <v>4365158.337113318</v>
      </c>
      <c r="R5" s="1">
        <f t="shared" si="2"/>
        <v>7585775.7358505903</v>
      </c>
      <c r="S5" s="1">
        <f t="shared" si="2"/>
        <v>13182567.729098853</v>
      </c>
      <c r="T5" s="1">
        <f t="shared" si="2"/>
        <v>22908676.405962348</v>
      </c>
    </row>
    <row r="6" spans="1:20" x14ac:dyDescent="0.25">
      <c r="A6" s="1" t="s">
        <v>62</v>
      </c>
      <c r="D6" s="1">
        <f>D2^5</f>
        <v>25118.868449403268</v>
      </c>
      <c r="E6" s="1">
        <f t="shared" ref="E6:T6" si="3">E2^5</f>
        <v>50118.726252563451</v>
      </c>
      <c r="F6" s="1">
        <f t="shared" si="3"/>
        <v>100000</v>
      </c>
      <c r="G6" s="1">
        <f t="shared" si="3"/>
        <v>199526.2128182383</v>
      </c>
      <c r="H6" s="1">
        <f t="shared" si="3"/>
        <v>398107.11233425676</v>
      </c>
      <c r="I6" s="1">
        <f t="shared" si="3"/>
        <v>794328.10762587271</v>
      </c>
      <c r="J6" s="1">
        <f t="shared" si="3"/>
        <v>1584893.0613624083</v>
      </c>
      <c r="K6" s="1">
        <f t="shared" si="3"/>
        <v>3162277.5415480034</v>
      </c>
      <c r="L6" s="1">
        <f t="shared" si="3"/>
        <v>6309574.095243738</v>
      </c>
      <c r="M6" s="1">
        <f t="shared" si="3"/>
        <v>12589254.311897375</v>
      </c>
      <c r="N6" s="1">
        <f t="shared" si="3"/>
        <v>25118863.46661292</v>
      </c>
      <c r="O6" s="1">
        <f t="shared" si="3"/>
        <v>50118723.035673603</v>
      </c>
      <c r="P6" s="1">
        <f t="shared" si="3"/>
        <v>99999999.304838851</v>
      </c>
      <c r="Q6" s="1">
        <f t="shared" si="3"/>
        <v>199526232.33745363</v>
      </c>
      <c r="R6" s="1">
        <f t="shared" si="3"/>
        <v>398107169.60613793</v>
      </c>
      <c r="S6" s="1">
        <f t="shared" si="3"/>
        <v>794328260.59930348</v>
      </c>
      <c r="T6" s="1">
        <f t="shared" si="3"/>
        <v>1584893181.9353046</v>
      </c>
    </row>
    <row r="8" spans="1:20" x14ac:dyDescent="0.25">
      <c r="D8" s="1">
        <f>All!CA5</f>
        <v>7.6350000000000003E-3</v>
      </c>
      <c r="E8" s="1">
        <f>All!CB5</f>
        <v>0.13500499999999999</v>
      </c>
      <c r="F8" s="1">
        <f>All!CC5</f>
        <v>0.310442</v>
      </c>
      <c r="G8" s="1">
        <f>All!CD5</f>
        <v>0.47543400000000002</v>
      </c>
      <c r="H8" s="1">
        <f>All!CE5</f>
        <v>0.55851499999999998</v>
      </c>
      <c r="I8" s="1">
        <f>All!CF5</f>
        <v>0.61715699999999996</v>
      </c>
      <c r="J8" s="1">
        <f>All!CG5</f>
        <v>0.91063499999999997</v>
      </c>
      <c r="K8" s="1">
        <f>All!CH5</f>
        <v>1.9394769999999999</v>
      </c>
      <c r="L8" s="1">
        <f>All!CI5</f>
        <v>4.2894600000000001</v>
      </c>
      <c r="M8" s="1">
        <f>All!CJ5</f>
        <v>8.1589150000000004</v>
      </c>
      <c r="N8" s="1">
        <f>All!CK5</f>
        <v>12.980964</v>
      </c>
      <c r="O8" s="1">
        <f>All!CL5</f>
        <v>17.173874000000001</v>
      </c>
      <c r="P8" s="1">
        <f>All!CM5</f>
        <v>18.739871999999998</v>
      </c>
      <c r="Q8" s="1">
        <f>All!CN5</f>
        <v>16.548617</v>
      </c>
      <c r="R8" s="1">
        <f>All!CO5</f>
        <v>11.479466</v>
      </c>
      <c r="S8" s="1">
        <f>All!CP5</f>
        <v>5.0720489999999998</v>
      </c>
      <c r="T8" s="1">
        <f>All!CQ5</f>
        <v>0.60248100000000004</v>
      </c>
    </row>
    <row r="9" spans="1:20" x14ac:dyDescent="0.25">
      <c r="A9" s="1" t="s">
        <v>54</v>
      </c>
      <c r="C9" s="1">
        <f>SUM(D9:T9)</f>
        <v>0.99999998000000001</v>
      </c>
      <c r="D9" s="1">
        <f>D8/100</f>
        <v>7.6349999999999999E-5</v>
      </c>
      <c r="E9" s="1">
        <f t="shared" ref="E9:T9" si="4">E8/100</f>
        <v>1.3500499999999998E-3</v>
      </c>
      <c r="F9" s="1">
        <f t="shared" si="4"/>
        <v>3.1044200000000001E-3</v>
      </c>
      <c r="G9" s="1">
        <f t="shared" si="4"/>
        <v>4.7543400000000001E-3</v>
      </c>
      <c r="H9" s="1">
        <f t="shared" si="4"/>
        <v>5.5851499999999997E-3</v>
      </c>
      <c r="I9" s="1">
        <f t="shared" si="4"/>
        <v>6.1715699999999995E-3</v>
      </c>
      <c r="J9" s="1">
        <f t="shared" si="4"/>
        <v>9.1063499999999992E-3</v>
      </c>
      <c r="K9" s="1">
        <f t="shared" si="4"/>
        <v>1.9394769999999999E-2</v>
      </c>
      <c r="L9" s="1">
        <f t="shared" si="4"/>
        <v>4.2894599999999998E-2</v>
      </c>
      <c r="M9" s="1">
        <f t="shared" si="4"/>
        <v>8.1589149999999999E-2</v>
      </c>
      <c r="N9" s="1">
        <f t="shared" si="4"/>
        <v>0.12980964</v>
      </c>
      <c r="O9" s="1">
        <f t="shared" si="4"/>
        <v>0.17173874</v>
      </c>
      <c r="P9" s="1">
        <f t="shared" si="4"/>
        <v>0.18739871999999999</v>
      </c>
      <c r="Q9" s="1">
        <f t="shared" si="4"/>
        <v>0.16548616999999999</v>
      </c>
      <c r="R9" s="1">
        <f t="shared" si="4"/>
        <v>0.11479466000000001</v>
      </c>
      <c r="S9" s="1">
        <f t="shared" si="4"/>
        <v>5.072049E-2</v>
      </c>
      <c r="T9" s="1">
        <f t="shared" si="4"/>
        <v>6.0248100000000002E-3</v>
      </c>
    </row>
    <row r="10" spans="1:20" x14ac:dyDescent="0.25">
      <c r="C10" s="1">
        <f>SUM(D10:T10)</f>
        <v>5.3106854244862012</v>
      </c>
      <c r="D10" s="1">
        <f>D9^(1/3)</f>
        <v>4.242315988785858E-2</v>
      </c>
      <c r="E10" s="1">
        <f t="shared" ref="E10:T10" si="5">E9^(1/3)</f>
        <v>0.11052230939847742</v>
      </c>
      <c r="F10" s="1">
        <f t="shared" si="5"/>
        <v>0.14587923960679416</v>
      </c>
      <c r="G10" s="1">
        <f t="shared" si="5"/>
        <v>0.16814995115283429</v>
      </c>
      <c r="H10" s="1">
        <f t="shared" si="5"/>
        <v>0.17742369265142874</v>
      </c>
      <c r="I10" s="1">
        <f t="shared" si="5"/>
        <v>0.18342782640310634</v>
      </c>
      <c r="J10" s="1">
        <f t="shared" si="5"/>
        <v>0.20882449801371872</v>
      </c>
      <c r="K10" s="1">
        <f t="shared" si="5"/>
        <v>0.26867559000000041</v>
      </c>
      <c r="L10" s="1">
        <f t="shared" si="5"/>
        <v>0.35005332520841259</v>
      </c>
      <c r="M10" s="1">
        <f t="shared" si="5"/>
        <v>0.43372135199342571</v>
      </c>
      <c r="N10" s="1">
        <f t="shared" si="5"/>
        <v>0.50633231827075476</v>
      </c>
      <c r="O10" s="1">
        <f t="shared" si="5"/>
        <v>0.55584805554210737</v>
      </c>
      <c r="P10" s="1">
        <f t="shared" si="5"/>
        <v>0.57225404790819112</v>
      </c>
      <c r="Q10" s="1">
        <f t="shared" si="5"/>
        <v>0.54901882366726396</v>
      </c>
      <c r="R10" s="1">
        <f t="shared" si="5"/>
        <v>0.48600480387242423</v>
      </c>
      <c r="S10" s="1">
        <f t="shared" si="5"/>
        <v>0.37016425626402444</v>
      </c>
      <c r="T10" s="1">
        <f t="shared" si="5"/>
        <v>0.18196217464537848</v>
      </c>
    </row>
    <row r="11" spans="1:20" x14ac:dyDescent="0.25">
      <c r="A11" s="1" t="s">
        <v>55</v>
      </c>
      <c r="C11" s="1">
        <f>SUM(D11:T11)</f>
        <v>0.99999999999999989</v>
      </c>
      <c r="D11" s="1">
        <f>D10/f_d_norm</f>
        <v>7.988264507676604E-3</v>
      </c>
      <c r="E11" s="1">
        <f>E10/f_d_norm</f>
        <v>2.0811307875418027E-2</v>
      </c>
      <c r="F11" s="1">
        <f>F10/f_d_norm</f>
        <v>2.7469004082633589E-2</v>
      </c>
      <c r="G11" s="1">
        <f>G10/f_d_norm</f>
        <v>3.1662570405232106E-2</v>
      </c>
      <c r="H11" s="1">
        <f>H10/f_d_norm</f>
        <v>3.3408812322675681E-2</v>
      </c>
      <c r="I11" s="1">
        <f>I10/f_d_norm</f>
        <v>3.4539388372990032E-2</v>
      </c>
      <c r="J11" s="1">
        <f>J10/f_d_norm</f>
        <v>3.9321571759999716E-2</v>
      </c>
      <c r="K11" s="1">
        <f>K10/f_d_norm</f>
        <v>5.0591509103741397E-2</v>
      </c>
      <c r="L11" s="1">
        <f>L10/f_d_norm</f>
        <v>6.5914904994072321E-2</v>
      </c>
      <c r="M11" s="1">
        <f>M10/f_d_norm</f>
        <v>8.1669561897537435E-2</v>
      </c>
      <c r="N11" s="1">
        <f>N10/f_d_norm</f>
        <v>9.5342178607715489E-2</v>
      </c>
      <c r="O11" s="1">
        <f>O10/f_d_norm</f>
        <v>0.10466597267826019</v>
      </c>
      <c r="P11" s="1">
        <f>P10/f_d_norm</f>
        <v>0.10775521466017837</v>
      </c>
      <c r="Q11" s="1">
        <f>Q10/f_d_norm</f>
        <v>0.10338003097225072</v>
      </c>
      <c r="R11" s="1">
        <f>R10/f_d_norm</f>
        <v>9.1514515552282835E-2</v>
      </c>
      <c r="S11" s="1">
        <f>S10/f_d_norm</f>
        <v>6.9701785490304605E-2</v>
      </c>
      <c r="T11" s="1">
        <f>T10/f_d_norm</f>
        <v>3.4263406717030875E-2</v>
      </c>
    </row>
    <row r="13" spans="1:20" x14ac:dyDescent="0.25">
      <c r="A13" s="1" t="s">
        <v>57</v>
      </c>
      <c r="B13" s="1">
        <v>0</v>
      </c>
      <c r="C13" s="5">
        <f>SUM(D13:T13)</f>
        <v>0.99999998000000001</v>
      </c>
      <c r="D13" s="1">
        <f>D9</f>
        <v>7.6349999999999999E-5</v>
      </c>
      <c r="E13" s="1">
        <f>E9</f>
        <v>1.3500499999999998E-3</v>
      </c>
      <c r="F13" s="1">
        <f t="shared" ref="E13:T13" si="6">F9</f>
        <v>3.1044200000000001E-3</v>
      </c>
      <c r="G13" s="1">
        <f t="shared" si="6"/>
        <v>4.7543400000000001E-3</v>
      </c>
      <c r="H13" s="1">
        <f t="shared" si="6"/>
        <v>5.5851499999999997E-3</v>
      </c>
      <c r="I13" s="1">
        <f t="shared" si="6"/>
        <v>6.1715699999999995E-3</v>
      </c>
      <c r="J13" s="1">
        <f t="shared" si="6"/>
        <v>9.1063499999999992E-3</v>
      </c>
      <c r="K13" s="1">
        <f t="shared" si="6"/>
        <v>1.9394769999999999E-2</v>
      </c>
      <c r="L13" s="1">
        <f t="shared" si="6"/>
        <v>4.2894599999999998E-2</v>
      </c>
      <c r="M13" s="1">
        <f t="shared" si="6"/>
        <v>8.1589149999999999E-2</v>
      </c>
      <c r="N13" s="1">
        <f t="shared" si="6"/>
        <v>0.12980964</v>
      </c>
      <c r="O13" s="1">
        <f t="shared" si="6"/>
        <v>0.17173874</v>
      </c>
      <c r="P13" s="1">
        <f t="shared" si="6"/>
        <v>0.18739871999999999</v>
      </c>
      <c r="Q13" s="1">
        <f t="shared" si="6"/>
        <v>0.16548616999999999</v>
      </c>
      <c r="R13" s="1">
        <f t="shared" si="6"/>
        <v>0.11479466000000001</v>
      </c>
      <c r="S13" s="1">
        <f t="shared" si="6"/>
        <v>5.072049E-2</v>
      </c>
      <c r="T13" s="1">
        <f t="shared" si="6"/>
        <v>6.0248100000000002E-3</v>
      </c>
    </row>
    <row r="14" spans="1:20" x14ac:dyDescent="0.25">
      <c r="B14" s="1">
        <v>1</v>
      </c>
      <c r="C14" s="5">
        <f>SUM(D14:T14)</f>
        <v>38.33609902124433</v>
      </c>
      <c r="D14" s="1">
        <f>D2*D$9</f>
        <v>5.791739976E-4</v>
      </c>
      <c r="E14" s="1">
        <f>E2*E$9</f>
        <v>1.1758444081799997E-2</v>
      </c>
      <c r="F14" s="1">
        <f>F2*F$9</f>
        <v>3.1044200000000001E-2</v>
      </c>
      <c r="G14" s="1">
        <f>G2*G$9</f>
        <v>5.4587125866240004E-2</v>
      </c>
      <c r="H14" s="1">
        <f>H2*H$9</f>
        <v>7.3626614080050001E-2</v>
      </c>
      <c r="I14" s="1">
        <f>I2*I$9</f>
        <v>9.341048895083999E-2</v>
      </c>
      <c r="J14" s="1">
        <f>J2*J$9</f>
        <v>0.15825022315080001</v>
      </c>
      <c r="K14" s="1">
        <f>K2*K$9</f>
        <v>0.38697653398170995</v>
      </c>
      <c r="L14" s="1">
        <f>L2*L$9</f>
        <v>0.98265853644419998</v>
      </c>
      <c r="M14" s="1">
        <f>M2*M$9</f>
        <v>2.146013303922</v>
      </c>
      <c r="N14" s="1">
        <f>N2*N$9</f>
        <v>3.9201884299438801</v>
      </c>
      <c r="O14" s="1">
        <f>O2*O$9</f>
        <v>5.9548149730568998</v>
      </c>
      <c r="P14" s="1">
        <f>P2*P$9</f>
        <v>7.4604774080822391</v>
      </c>
      <c r="Q14" s="1">
        <f>Q2*Q$9</f>
        <v>7.5641773915332289</v>
      </c>
      <c r="R14" s="1">
        <f>R2*R$9</f>
        <v>6.024509393616361</v>
      </c>
      <c r="S14" s="1">
        <f>S2*S$9</f>
        <v>3.0562117658999099</v>
      </c>
      <c r="T14" s="1">
        <f>T2*T$9</f>
        <v>0.41681501463657006</v>
      </c>
    </row>
    <row r="15" spans="1:20" x14ac:dyDescent="0.25">
      <c r="B15" s="1">
        <v>2</v>
      </c>
      <c r="C15" s="5">
        <f>SUM(D15:T15)</f>
        <v>1589.6390002561661</v>
      </c>
      <c r="D15" s="1">
        <f>D3*D$9</f>
        <v>4.3934842108181377E-3</v>
      </c>
      <c r="E15" s="1">
        <f>E3*E$9</f>
        <v>0.1024117678788322</v>
      </c>
      <c r="F15" s="1">
        <f>F3*F$9</f>
        <v>0.310442</v>
      </c>
      <c r="G15" s="1">
        <f>G3*G$9</f>
        <v>0.62674405076976569</v>
      </c>
      <c r="H15" s="1">
        <f>H3*H$9</f>
        <v>0.97058777309340249</v>
      </c>
      <c r="I15" s="1">
        <f>I3*I$9</f>
        <v>1.4138249174902011</v>
      </c>
      <c r="J15" s="1">
        <f>J3*J$9</f>
        <v>2.7500736439163878</v>
      </c>
      <c r="K15" s="1">
        <f>K3*K$9</f>
        <v>7.7211968923837464</v>
      </c>
      <c r="L15" s="1">
        <f>L3*L$9</f>
        <v>22.51140701269291</v>
      </c>
      <c r="M15" s="1">
        <f>M3*M$9</f>
        <v>56.445901208803107</v>
      </c>
      <c r="N15" s="1">
        <f>N3*N$9</f>
        <v>118.38779713329352</v>
      </c>
      <c r="O15" s="1">
        <f>O3*O$9</f>
        <v>206.47537860905842</v>
      </c>
      <c r="P15" s="1">
        <f>P3*P$9</f>
        <v>297.0069547780555</v>
      </c>
      <c r="Q15" s="1">
        <f>Q3*Q$9</f>
        <v>345.74961527348444</v>
      </c>
      <c r="R15" s="1">
        <f>R3*R$9</f>
        <v>316.17074726099429</v>
      </c>
      <c r="S15" s="1">
        <f>S3*S$9</f>
        <v>184.15497086138257</v>
      </c>
      <c r="T15" s="1">
        <f>T3*T$9</f>
        <v>28.836553588658248</v>
      </c>
    </row>
    <row r="16" spans="1:20" x14ac:dyDescent="0.25">
      <c r="B16" s="1">
        <v>3</v>
      </c>
      <c r="C16" s="5">
        <f>SUM(D16:T16)</f>
        <v>70294.349682083441</v>
      </c>
      <c r="D16" s="1">
        <f>D4*D$9</f>
        <v>3.332798708280317E-2</v>
      </c>
      <c r="E16" s="1">
        <f>E4*E$9</f>
        <v>0.89196922034112058</v>
      </c>
      <c r="F16" s="1">
        <f>F4*F$9</f>
        <v>3.1044200000000002</v>
      </c>
      <c r="G16" s="1">
        <f>G4*G$9</f>
        <v>7.1959843816988931</v>
      </c>
      <c r="H16" s="1">
        <f>H4*H$9</f>
        <v>12.794838348184577</v>
      </c>
      <c r="I16" s="1">
        <f>I4*I$9</f>
        <v>21.399105387063699</v>
      </c>
      <c r="J16" s="1">
        <f>J4*J$9</f>
        <v>47.790801784568146</v>
      </c>
      <c r="K16" s="1">
        <f>K4*K$9</f>
        <v>154.05813070250446</v>
      </c>
      <c r="L16" s="1">
        <f>L4*L$9</f>
        <v>515.70655206931679</v>
      </c>
      <c r="M16" s="1">
        <f>M4*M$9</f>
        <v>1484.6784768067612</v>
      </c>
      <c r="N16" s="1">
        <f>N4*N$9</f>
        <v>3575.254292119449</v>
      </c>
      <c r="O16" s="1">
        <f>O4*O$9</f>
        <v>7159.2622381462288</v>
      </c>
      <c r="P16" s="1">
        <f>P4*P$9</f>
        <v>11824.059823700965</v>
      </c>
      <c r="Q16" s="1">
        <f>Q4*Q$9</f>
        <v>15803.806583855338</v>
      </c>
      <c r="R16" s="1">
        <f>R4*R$9</f>
        <v>16592.876679634439</v>
      </c>
      <c r="S16" s="1">
        <f>S4*S$9</f>
        <v>11096.434373869663</v>
      </c>
      <c r="T16" s="1">
        <f>T4*T$9</f>
        <v>1995.0020840698417</v>
      </c>
    </row>
    <row r="17" spans="1:20" x14ac:dyDescent="0.25">
      <c r="B17" s="1">
        <v>4</v>
      </c>
      <c r="C17" s="5">
        <f>SUM(D17:T17)</f>
        <v>3282143.6488595298</v>
      </c>
      <c r="D17" s="1">
        <f>D5*D$9</f>
        <v>0.25281864454103831</v>
      </c>
      <c r="E17" s="1">
        <f>E5*E$9</f>
        <v>7.7687272323749559</v>
      </c>
      <c r="F17" s="1">
        <f>F5*F$9</f>
        <v>31.0442</v>
      </c>
      <c r="G17" s="1">
        <f>G5*G$9</f>
        <v>82.620953733913581</v>
      </c>
      <c r="H17" s="1">
        <f>H5*H$9</f>
        <v>168.66881377911253</v>
      </c>
      <c r="I17" s="1">
        <f>I5*I$9</f>
        <v>323.88855628570599</v>
      </c>
      <c r="J17" s="1">
        <f>J5*J$9</f>
        <v>830.50893573863959</v>
      </c>
      <c r="K17" s="1">
        <f>K5*K$9</f>
        <v>3073.8638019917967</v>
      </c>
      <c r="L17" s="1">
        <f>L5*L$9</f>
        <v>11814.154828139661</v>
      </c>
      <c r="M17" s="1">
        <f>M5*M$9</f>
        <v>39051.022878335658</v>
      </c>
      <c r="N17" s="1">
        <f>N5*N$9</f>
        <v>107970.95277418428</v>
      </c>
      <c r="O17" s="1">
        <f>O5*O$9</f>
        <v>248238.00367787731</v>
      </c>
      <c r="P17" s="1">
        <f>P5*P$9</f>
        <v>470724.29943242896</v>
      </c>
      <c r="Q17" s="1">
        <f>Q5*Q$9</f>
        <v>722373.3346524518</v>
      </c>
      <c r="R17" s="1">
        <f>R5*R$9</f>
        <v>870806.54643321841</v>
      </c>
      <c r="S17" s="1">
        <f>S5*S$9</f>
        <v>668626.29467808106</v>
      </c>
      <c r="T17" s="1">
        <f>T5*T$9</f>
        <v>138020.42269740603</v>
      </c>
    </row>
    <row r="18" spans="1:20" x14ac:dyDescent="0.25">
      <c r="B18" s="1">
        <v>5</v>
      </c>
      <c r="C18" s="5">
        <f>SUM(D18:T18)</f>
        <v>160546688.74002323</v>
      </c>
      <c r="D18" s="1">
        <f>D6*D$9</f>
        <v>1.9178256061119394</v>
      </c>
      <c r="E18" s="1">
        <f>E6*E$9</f>
        <v>67.662786377273278</v>
      </c>
      <c r="F18" s="1">
        <f>F6*F$9</f>
        <v>310.44200000000001</v>
      </c>
      <c r="G18" s="1">
        <f>G6*G$9</f>
        <v>948.61545465026313</v>
      </c>
      <c r="H18" s="1">
        <f>H6*H$9</f>
        <v>2223.4879384536739</v>
      </c>
      <c r="I18" s="1">
        <f>I6*I$9</f>
        <v>4902.2515191806069</v>
      </c>
      <c r="J18" s="1">
        <f>J6*J$9</f>
        <v>14432.590929337566</v>
      </c>
      <c r="K18" s="1">
        <f>K6*K$9</f>
        <v>61331.645594488968</v>
      </c>
      <c r="L18" s="1">
        <f>L6*L$9</f>
        <v>270646.65698584204</v>
      </c>
      <c r="M18" s="1">
        <f>M6*M$9</f>
        <v>1027146.5584415416</v>
      </c>
      <c r="N18" s="1">
        <f>N6*N$9</f>
        <v>3260670.6238101753</v>
      </c>
      <c r="O18" s="1">
        <f>O6*O$9</f>
        <v>8607326.3445555605</v>
      </c>
      <c r="P18" s="1">
        <f>P6*P$9</f>
        <v>18739871.86972769</v>
      </c>
      <c r="Q18" s="1">
        <f>Q6*Q$9</f>
        <v>33018832.004055347</v>
      </c>
      <c r="R18" s="1">
        <f>R6*R$9</f>
        <v>45700577.178498939</v>
      </c>
      <c r="S18" s="1">
        <f>S6*S$9</f>
        <v>40288718.598444365</v>
      </c>
      <c r="T18" s="1">
        <f>T6*T$9</f>
        <v>9548680.2914556433</v>
      </c>
    </row>
    <row r="20" spans="1:20" x14ac:dyDescent="0.25">
      <c r="A20" s="1" t="s">
        <v>58</v>
      </c>
      <c r="B20" s="1">
        <v>0</v>
      </c>
      <c r="C20" s="5">
        <f>SUM(D20:T20)</f>
        <v>0.99999999999999989</v>
      </c>
      <c r="D20" s="1">
        <f>D11</f>
        <v>7.988264507676604E-3</v>
      </c>
      <c r="E20" s="1">
        <f t="shared" ref="E20:T20" si="7">E11</f>
        <v>2.0811307875418027E-2</v>
      </c>
      <c r="F20" s="1">
        <f t="shared" si="7"/>
        <v>2.7469004082633589E-2</v>
      </c>
      <c r="G20" s="1">
        <f t="shared" si="7"/>
        <v>3.1662570405232106E-2</v>
      </c>
      <c r="H20" s="1">
        <f t="shared" si="7"/>
        <v>3.3408812322675681E-2</v>
      </c>
      <c r="I20" s="1">
        <f t="shared" si="7"/>
        <v>3.4539388372990032E-2</v>
      </c>
      <c r="J20" s="1">
        <f t="shared" si="7"/>
        <v>3.9321571759999716E-2</v>
      </c>
      <c r="K20" s="1">
        <f t="shared" si="7"/>
        <v>5.0591509103741397E-2</v>
      </c>
      <c r="L20" s="1">
        <f t="shared" si="7"/>
        <v>6.5914904994072321E-2</v>
      </c>
      <c r="M20" s="1">
        <f t="shared" si="7"/>
        <v>8.1669561897537435E-2</v>
      </c>
      <c r="N20" s="1">
        <f t="shared" si="7"/>
        <v>9.5342178607715489E-2</v>
      </c>
      <c r="O20" s="1">
        <f t="shared" si="7"/>
        <v>0.10466597267826019</v>
      </c>
      <c r="P20" s="1">
        <f t="shared" si="7"/>
        <v>0.10775521466017837</v>
      </c>
      <c r="Q20" s="1">
        <f t="shared" si="7"/>
        <v>0.10338003097225072</v>
      </c>
      <c r="R20" s="1">
        <f t="shared" si="7"/>
        <v>9.1514515552282835E-2</v>
      </c>
      <c r="S20" s="1">
        <f t="shared" si="7"/>
        <v>6.9701785490304605E-2</v>
      </c>
      <c r="T20" s="1">
        <f t="shared" si="7"/>
        <v>3.4263406717030875E-2</v>
      </c>
    </row>
    <row r="21" spans="1:20" x14ac:dyDescent="0.25">
      <c r="B21" s="1">
        <v>1</v>
      </c>
      <c r="C21" s="5">
        <f>SUM(D21:T21)</f>
        <v>34.090966045084969</v>
      </c>
      <c r="D21" s="1">
        <f>D2*D$11</f>
        <v>6.0597185183984999E-2</v>
      </c>
      <c r="E21" s="1">
        <f>E2*E$11</f>
        <v>0.18125891627882437</v>
      </c>
      <c r="F21" s="1">
        <f>F2*F$11</f>
        <v>0.27469004082633591</v>
      </c>
      <c r="G21" s="1">
        <f>G2*G$11</f>
        <v>0.36353494196020703</v>
      </c>
      <c r="H21" s="1">
        <f>H2*H$11</f>
        <v>0.44041390683409781</v>
      </c>
      <c r="I21" s="1">
        <f>I2*I$11</f>
        <v>0.52277478113088838</v>
      </c>
      <c r="J21" s="1">
        <f>J2*J$11</f>
        <v>0.68333058861784923</v>
      </c>
      <c r="K21" s="1">
        <f>K2*K$11</f>
        <v>1.00943330814802</v>
      </c>
      <c r="L21" s="1">
        <f>L2*L$11</f>
        <v>1.5100232679948897</v>
      </c>
      <c r="M21" s="1">
        <f>M2*M$11</f>
        <v>2.1481283523311197</v>
      </c>
      <c r="N21" s="1">
        <f>N2*N$11</f>
        <v>2.8792877436807403</v>
      </c>
      <c r="O21" s="1">
        <f>O2*O$11</f>
        <v>3.6291549668646002</v>
      </c>
      <c r="P21" s="1">
        <f>P2*P$11</f>
        <v>4.2898123561106116</v>
      </c>
      <c r="Q21" s="1">
        <f>Q2*Q$11</f>
        <v>4.725379123925002</v>
      </c>
      <c r="R21" s="1">
        <f>R2*R$11</f>
        <v>4.8027500460124051</v>
      </c>
      <c r="S21" s="1">
        <f>S2*S$11</f>
        <v>4.1999479287305892</v>
      </c>
      <c r="T21" s="1">
        <f>T2*T$11</f>
        <v>2.3704485904547989</v>
      </c>
    </row>
    <row r="22" spans="1:20" x14ac:dyDescent="0.25">
      <c r="B22" s="1">
        <v>2</v>
      </c>
      <c r="C22" s="5">
        <f>SUM(D22:T22)</f>
        <v>1414.4675028118631</v>
      </c>
      <c r="D22" s="1">
        <f>D3*D$11</f>
        <v>0.459676673036229</v>
      </c>
      <c r="E22" s="1">
        <f>E3*E$11</f>
        <v>1.5786991825430345</v>
      </c>
      <c r="F22" s="1">
        <f>F3*F$11</f>
        <v>2.7469004082633588</v>
      </c>
      <c r="G22" s="1">
        <f>G3*G$11</f>
        <v>4.1739395233740275</v>
      </c>
      <c r="H22" s="1">
        <f>H3*H$11</f>
        <v>5.8057858345722524</v>
      </c>
      <c r="I22" s="1">
        <f>I3*I$11</f>
        <v>7.9125162505820485</v>
      </c>
      <c r="J22" s="1">
        <f>J3*J$11</f>
        <v>11.874924435645694</v>
      </c>
      <c r="K22" s="1">
        <f>K3*K$11</f>
        <v>20.140842241120268</v>
      </c>
      <c r="L22" s="1">
        <f>L3*L$11</f>
        <v>34.592635308979375</v>
      </c>
      <c r="M22" s="1">
        <f>M3*M$11</f>
        <v>56.501532650292695</v>
      </c>
      <c r="N22" s="1">
        <f>N3*N$11</f>
        <v>86.953099163178166</v>
      </c>
      <c r="O22" s="1">
        <f>O3*O$11</f>
        <v>125.83617613724857</v>
      </c>
      <c r="P22" s="1">
        <f>P3*P$11</f>
        <v>170.78050569222279</v>
      </c>
      <c r="Q22" s="1">
        <f>Q3*Q$11</f>
        <v>215.99149908186646</v>
      </c>
      <c r="R22" s="1">
        <f>R3*R$11</f>
        <v>252.05190526626538</v>
      </c>
      <c r="S22" s="1">
        <f>S3*S$11</f>
        <v>253.0718901957253</v>
      </c>
      <c r="T22" s="1">
        <f>T3*T$11</f>
        <v>163.99497476694762</v>
      </c>
    </row>
    <row r="23" spans="1:20" x14ac:dyDescent="0.25">
      <c r="B23" s="1">
        <v>3</v>
      </c>
      <c r="C23" s="5">
        <f>SUM(D23:T23)</f>
        <v>66659.161436083581</v>
      </c>
      <c r="D23" s="1">
        <f>D4*D$11</f>
        <v>3.4870042740780729</v>
      </c>
      <c r="E23" s="1">
        <f>E4*E$11</f>
        <v>13.749895233447386</v>
      </c>
      <c r="F23" s="1">
        <f>F4*F$11</f>
        <v>27.469004082633589</v>
      </c>
      <c r="G23" s="1">
        <f>G4*G$11</f>
        <v>47.92323689944174</v>
      </c>
      <c r="H23" s="1">
        <f>H4*H$11</f>
        <v>76.535160751899639</v>
      </c>
      <c r="I23" s="1">
        <f>I4*I$11</f>
        <v>119.76077591250466</v>
      </c>
      <c r="J23" s="1">
        <f>J4*J$11</f>
        <v>206.36253184204637</v>
      </c>
      <c r="K23" s="1">
        <f>K4*K$11</f>
        <v>401.86263213954777</v>
      </c>
      <c r="L23" s="1">
        <f>L4*L$11</f>
        <v>792.47150887220369</v>
      </c>
      <c r="M23" s="1">
        <f>M4*M$11</f>
        <v>1486.1417328102007</v>
      </c>
      <c r="N23" s="1">
        <f>N4*N$11</f>
        <v>2625.9415963810848</v>
      </c>
      <c r="O23" s="1">
        <f>O4*O$11</f>
        <v>4363.2039329874733</v>
      </c>
      <c r="P23" s="1">
        <f>P4*P$11</f>
        <v>6798.8943812299703</v>
      </c>
      <c r="Q23" s="1">
        <f>Q4*Q$11</f>
        <v>9872.7163370717008</v>
      </c>
      <c r="R23" s="1">
        <f>R4*R$11</f>
        <v>13227.872019094937</v>
      </c>
      <c r="S23" s="1">
        <f>S4*S$11</f>
        <v>15249.089439686126</v>
      </c>
      <c r="T23" s="1">
        <f>T4*T$11</f>
        <v>11345.680246814291</v>
      </c>
    </row>
    <row r="24" spans="1:20" x14ac:dyDescent="0.25">
      <c r="B24" s="1">
        <v>4</v>
      </c>
      <c r="C24" s="5">
        <f>SUM(D24:T24)</f>
        <v>3423157.0682589076</v>
      </c>
      <c r="D24" s="1">
        <f>D5*D$11</f>
        <v>26.451633334198871</v>
      </c>
      <c r="E24" s="1">
        <f>E5*E$11</f>
        <v>119.75658252146175</v>
      </c>
      <c r="F24" s="1">
        <f>F5*F$11</f>
        <v>274.69004082633592</v>
      </c>
      <c r="G24" s="1">
        <f>G5*G$11</f>
        <v>550.23236969746858</v>
      </c>
      <c r="H24" s="1">
        <f>H5*H$11</f>
        <v>1008.9298844676874</v>
      </c>
      <c r="I24" s="1">
        <f>I5*I$11</f>
        <v>1812.6526370306165</v>
      </c>
      <c r="J24" s="1">
        <f>J5*J$11</f>
        <v>3586.1697292513372</v>
      </c>
      <c r="K24" s="1">
        <f>K5*K$11</f>
        <v>8018.2135968680795</v>
      </c>
      <c r="L24" s="1">
        <f>L5*L$11</f>
        <v>18154.47382845595</v>
      </c>
      <c r="M24" s="1">
        <f>M5*M$11</f>
        <v>39089.510432752206</v>
      </c>
      <c r="N24" s="1">
        <f>N5*N$11</f>
        <v>79302.16788091771</v>
      </c>
      <c r="O24" s="1">
        <f>O5*O$11</f>
        <v>151288.35876316874</v>
      </c>
      <c r="P24" s="1">
        <f>P5*P$11</f>
        <v>270668.86012403644</v>
      </c>
      <c r="Q24" s="1">
        <f>Q5*Q$11</f>
        <v>451270.20408955327</v>
      </c>
      <c r="R24" s="1">
        <f>R5*R$11</f>
        <v>694208.59155462857</v>
      </c>
      <c r="S24" s="1">
        <f>S5*S$11</f>
        <v>918848.50806506013</v>
      </c>
      <c r="T24" s="1">
        <f>T5*T$11</f>
        <v>784929.29704633704</v>
      </c>
    </row>
    <row r="25" spans="1:20" x14ac:dyDescent="0.25">
      <c r="B25" s="1">
        <v>5</v>
      </c>
      <c r="C25" s="5">
        <f>SUM(D25:T25)</f>
        <v>186863086.76115358</v>
      </c>
      <c r="D25" s="1">
        <f>D6*D$11</f>
        <v>200.65616530736577</v>
      </c>
      <c r="E25" s="1">
        <f>E6*E$11</f>
        <v>1043.0362423658939</v>
      </c>
      <c r="F25" s="1">
        <f>F6*F$11</f>
        <v>2746.9004082633587</v>
      </c>
      <c r="G25" s="1">
        <f>G6*G$11</f>
        <v>6317.5127610467953</v>
      </c>
      <c r="H25" s="1">
        <f>H6*H$11</f>
        <v>13300.285800297548</v>
      </c>
      <c r="I25" s="1">
        <f>I6*I$11</f>
        <v>27435.607004872243</v>
      </c>
      <c r="J25" s="1">
        <f>J6*J$11</f>
        <v>62320.486244287575</v>
      </c>
      <c r="K25" s="1">
        <f>K6*K$11</f>
        <v>159984.39303178279</v>
      </c>
      <c r="L25" s="1">
        <f>L6*L$11</f>
        <v>415894.97704105079</v>
      </c>
      <c r="M25" s="1">
        <f>M6*M$11</f>
        <v>1028158.8842693426</v>
      </c>
      <c r="N25" s="1">
        <f>N6*N$11</f>
        <v>2394887.1670566285</v>
      </c>
      <c r="O25" s="1">
        <f>O6*O$11</f>
        <v>5245724.8959211027</v>
      </c>
      <c r="P25" s="1">
        <f>P6*P$11</f>
        <v>10775521.391110599</v>
      </c>
      <c r="Q25" s="1">
        <f>Q6*Q$11</f>
        <v>20627028.078822449</v>
      </c>
      <c r="R25" s="1">
        <f>R6*R$11</f>
        <v>36432584.764396213</v>
      </c>
      <c r="S25" s="1">
        <f>S6*S$11</f>
        <v>55366098.029179424</v>
      </c>
      <c r="T25" s="1">
        <f>T6*T$11</f>
        <v>54303839.695698552</v>
      </c>
    </row>
    <row r="27" spans="1:20" x14ac:dyDescent="0.25">
      <c r="B27" s="1" t="s">
        <v>66</v>
      </c>
      <c r="C27" s="1" t="s">
        <v>67</v>
      </c>
      <c r="D27" s="1" t="s">
        <v>68</v>
      </c>
      <c r="F27" s="1" t="s">
        <v>63</v>
      </c>
      <c r="G27" s="1" t="s">
        <v>64</v>
      </c>
      <c r="H27" s="1" t="s">
        <v>65</v>
      </c>
    </row>
    <row r="28" spans="1:20" x14ac:dyDescent="0.25">
      <c r="B28" s="6">
        <v>54.51456984866018</v>
      </c>
      <c r="C28" s="6">
        <v>38.852817885210605</v>
      </c>
      <c r="D28" s="6">
        <v>18.0734818225318</v>
      </c>
      <c r="F28" s="6">
        <v>0.24674036161823715</v>
      </c>
      <c r="G28" s="6">
        <v>0.460838596682556</v>
      </c>
      <c r="H28" s="6">
        <v>0.4929500674905703</v>
      </c>
    </row>
    <row r="29" spans="1:20" x14ac:dyDescent="0.25">
      <c r="A29" s="1" t="s">
        <v>69</v>
      </c>
      <c r="B29" s="6"/>
      <c r="C29" s="6"/>
      <c r="D29" s="6"/>
    </row>
    <row r="30" spans="1:20" x14ac:dyDescent="0.25">
      <c r="A30" s="1">
        <v>0</v>
      </c>
      <c r="B30" s="1">
        <f>B$28^$A30</f>
        <v>1</v>
      </c>
      <c r="C30" s="1">
        <f>C$28^$A30</f>
        <v>1</v>
      </c>
      <c r="D30" s="1">
        <f>D$28^$A30</f>
        <v>1</v>
      </c>
    </row>
    <row r="31" spans="1:20" x14ac:dyDescent="0.25">
      <c r="A31" s="1">
        <v>1</v>
      </c>
      <c r="B31" s="1">
        <f>B$28^$A31</f>
        <v>54.51456984866018</v>
      </c>
      <c r="C31" s="1">
        <f>C$28^$A31</f>
        <v>38.852817885210605</v>
      </c>
      <c r="D31" s="1">
        <f>D$28^$A31</f>
        <v>18.0734818225318</v>
      </c>
    </row>
    <row r="32" spans="1:20" x14ac:dyDescent="0.25">
      <c r="A32" s="1">
        <v>2</v>
      </c>
      <c r="B32" s="1">
        <f>B$28^$A32</f>
        <v>2971.8383257844498</v>
      </c>
      <c r="C32" s="1">
        <f>C$28^$A32</f>
        <v>1509.5414576213411</v>
      </c>
      <c r="D32" s="1">
        <f>D$28^$A32</f>
        <v>326.65074518938741</v>
      </c>
    </row>
    <row r="33" spans="1:5" x14ac:dyDescent="0.25">
      <c r="A33" s="1">
        <v>3</v>
      </c>
      <c r="B33" s="1">
        <f>B$28^$A33</f>
        <v>162008.48798990171</v>
      </c>
      <c r="C33" s="1">
        <f>C$28^$A33</f>
        <v>58649.939343137332</v>
      </c>
      <c r="D33" s="1">
        <f>D$28^$A33</f>
        <v>5903.7163054968605</v>
      </c>
    </row>
    <row r="34" spans="1:5" x14ac:dyDescent="0.25">
      <c r="A34" s="1">
        <v>4</v>
      </c>
      <c r="B34" s="1">
        <f>B$28^$A34</f>
        <v>8831823.0346013214</v>
      </c>
      <c r="C34" s="1">
        <f>C$28^$A34</f>
        <v>2278715.412277563</v>
      </c>
      <c r="D34" s="1">
        <f>D$28^$A34</f>
        <v>106700.70933278211</v>
      </c>
    </row>
    <row r="35" spans="1:5" x14ac:dyDescent="0.25">
      <c r="A35" s="1">
        <v>5</v>
      </c>
      <c r="B35" s="1">
        <f>B$28^$A35</f>
        <v>481463033.71077967</v>
      </c>
      <c r="C35" s="1">
        <f>C$28^$A35</f>
        <v>88534514.925442755</v>
      </c>
      <c r="D35" s="1">
        <f>D$28^$A35</f>
        <v>1928453.3305772867</v>
      </c>
    </row>
    <row r="37" spans="1:5" x14ac:dyDescent="0.25">
      <c r="A37" s="1" t="s">
        <v>57</v>
      </c>
      <c r="C37" s="1">
        <f t="array" ref="C37">SUM(F$28:H$28*B30:D30)</f>
        <v>1.2005290257913634</v>
      </c>
      <c r="D37" s="1">
        <f>(C13-C37)^2</f>
        <v>4.0211898205994731E-2</v>
      </c>
      <c r="E37" s="1">
        <f>SQRT(SUM(D37:D42))</f>
        <v>628.50760774901573</v>
      </c>
    </row>
    <row r="38" spans="1:5" x14ac:dyDescent="0.25">
      <c r="C38" s="1">
        <f t="array" ref="C38">SUM(F$28:H$28*B31:D31)</f>
        <v>40.265146833511075</v>
      </c>
      <c r="D38" s="1">
        <f t="shared" ref="D38:D49" si="8">(C14-C38)^2</f>
        <v>3.7212254620111156</v>
      </c>
    </row>
    <row r="39" spans="1:5" x14ac:dyDescent="0.25">
      <c r="C39" s="1">
        <f t="array" ref="C39">SUM(F$28:H$28*B32:D32)</f>
        <v>1589.949937026304</v>
      </c>
      <c r="D39" s="1">
        <f t="shared" si="8"/>
        <v>9.6681675023798097E-2</v>
      </c>
    </row>
    <row r="40" spans="1:5" x14ac:dyDescent="0.25">
      <c r="C40" s="1">
        <f t="array" ref="C40">SUM(F$28:H$28*B33:D33)</f>
        <v>69912.426005500485</v>
      </c>
      <c r="D40" s="1">
        <f t="shared" si="8"/>
        <v>145865.69473464202</v>
      </c>
    </row>
    <row r="41" spans="1:5" x14ac:dyDescent="0.25">
      <c r="C41" s="1">
        <f t="array" ref="C41">SUM(F$28:H$28*B34:D34)</f>
        <v>3281885.3440055973</v>
      </c>
      <c r="D41" s="1">
        <f t="shared" si="8"/>
        <v>66721.397565072781</v>
      </c>
    </row>
    <row r="42" spans="1:5" x14ac:dyDescent="0.25">
      <c r="C42" s="1">
        <f t="array" ref="C42">SUM(F$28:H$28*B35:D35)</f>
        <v>160547115.8592836</v>
      </c>
      <c r="D42" s="1">
        <f>(C18-C42)^2</f>
        <v>182430.86257964061</v>
      </c>
    </row>
    <row r="44" spans="1:5" x14ac:dyDescent="0.25">
      <c r="A44" s="1" t="s">
        <v>58</v>
      </c>
      <c r="C44" s="1">
        <f>C37</f>
        <v>1.2005290257913634</v>
      </c>
      <c r="D44" s="1">
        <f t="shared" si="8"/>
        <v>4.021189018483335E-2</v>
      </c>
      <c r="E44" s="1">
        <f>SQRT(SUM(D44:D49))</f>
        <v>26316350.294497598</v>
      </c>
    </row>
    <row r="45" spans="1:5" x14ac:dyDescent="0.25">
      <c r="C45" s="1">
        <f t="shared" ref="C45:C49" si="9">C38</f>
        <v>40.265146833511075</v>
      </c>
      <c r="D45" s="1">
        <f t="shared" si="8"/>
        <v>38.120508408170018</v>
      </c>
    </row>
    <row r="46" spans="1:5" x14ac:dyDescent="0.25">
      <c r="C46" s="1">
        <f t="shared" si="9"/>
        <v>1589.949937026304</v>
      </c>
      <c r="D46" s="1">
        <f t="shared" si="8"/>
        <v>30794.084717825579</v>
      </c>
    </row>
    <row r="47" spans="1:5" x14ac:dyDescent="0.25">
      <c r="C47" s="1">
        <f t="shared" si="9"/>
        <v>69912.426005500485</v>
      </c>
      <c r="D47" s="1">
        <f t="shared" si="8"/>
        <v>10583730.358623354</v>
      </c>
    </row>
    <row r="48" spans="1:5" x14ac:dyDescent="0.25">
      <c r="C48" s="1">
        <f t="shared" si="9"/>
        <v>3281885.3440055973</v>
      </c>
      <c r="D48" s="1">
        <f t="shared" si="8"/>
        <v>19957700073.503357</v>
      </c>
    </row>
    <row r="49" spans="3:4" x14ac:dyDescent="0.25">
      <c r="C49" s="1">
        <f t="shared" si="9"/>
        <v>160547115.8592836</v>
      </c>
      <c r="D49" s="1">
        <f t="shared" si="8"/>
        <v>692530324508067.62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</vt:lpstr>
      <vt:lpstr>H22</vt:lpstr>
      <vt:lpstr>f_d_norm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Rice</cp:lastModifiedBy>
  <dcterms:created xsi:type="dcterms:W3CDTF">2013-04-03T14:47:52Z</dcterms:created>
  <dcterms:modified xsi:type="dcterms:W3CDTF">2017-03-27T14:32:00Z</dcterms:modified>
</cp:coreProperties>
</file>