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https://d.docs.live.net/e80182422bf530f5/Documents/DeetsDigital/Data/"/>
    </mc:Choice>
  </mc:AlternateContent>
  <xr:revisionPtr revIDLastSave="1" documentId="11_C40A880F0C2D1BFAF282FDEA1C979C7B53EED2DB" xr6:coauthVersionLast="47" xr6:coauthVersionMax="47" xr10:uidLastSave="{357F989C-39D9-4379-9D92-57F7B016669C}"/>
  <bookViews>
    <workbookView xWindow="-108" yWindow="-108" windowWidth="23256" windowHeight="12456" activeTab="1" xr2:uid="{00000000-000D-0000-FFFF-FFFF00000000}"/>
  </bookViews>
  <sheets>
    <sheet name="Warehouse Inventory List" sheetId="2" r:id="rId1"/>
    <sheet name="Inventory Pick List" sheetId="11" r:id="rId2"/>
    <sheet name="Bin Lookup" sheetId="9" r:id="rId3"/>
  </sheets>
  <definedNames>
    <definedName name="BinNumber">BinLookup[BIN '#]</definedName>
    <definedName name="ColumnTitle1">InventoryList[[#Headers],[SKU]]</definedName>
    <definedName name="ColumnTitle2">InventoryPickList[[#Headers],[ORDER '#]]</definedName>
    <definedName name="ColumnTitle3">BinLookup[[#Headers],[BIN '#]]</definedName>
    <definedName name="_xlnm.Print_Titles" localSheetId="2">'Bin Lookup'!$4:$4</definedName>
    <definedName name="_xlnm.Print_Titles" localSheetId="1">'Inventory Pick List'!$4:$4</definedName>
    <definedName name="_xlnm.Print_Titles" localSheetId="0">'Warehouse Inventory List'!$4:$4</definedName>
    <definedName name="SKULookup">InventoryList[SKU]</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9" i="11" l="1"/>
  <c r="H8" i="11"/>
  <c r="H7" i="11"/>
  <c r="H6" i="11"/>
  <c r="H5" i="11"/>
  <c r="G9" i="11"/>
  <c r="G8" i="11"/>
  <c r="G7" i="11"/>
  <c r="G6" i="11"/>
  <c r="G5" i="11"/>
  <c r="F9" i="11"/>
  <c r="F8" i="11"/>
  <c r="F7" i="11"/>
  <c r="F6" i="11"/>
  <c r="F5" i="11"/>
  <c r="E8" i="11"/>
  <c r="E7" i="11"/>
  <c r="E6" i="11"/>
  <c r="E5" i="11"/>
  <c r="K15" i="2" l="1"/>
  <c r="K14" i="2"/>
  <c r="K12" i="2"/>
  <c r="K11" i="2"/>
  <c r="K10" i="2"/>
  <c r="K9" i="2"/>
  <c r="K8" i="2"/>
  <c r="K7" i="2"/>
  <c r="K6" i="2"/>
  <c r="K5" i="2"/>
  <c r="K13" i="2"/>
  <c r="J15" i="2" l="1"/>
  <c r="E15" i="2"/>
  <c r="J14" i="2"/>
  <c r="E14" i="2"/>
  <c r="I8" i="11" s="1"/>
  <c r="J13" i="2"/>
  <c r="E13" i="2"/>
  <c r="J12" i="2"/>
  <c r="E12" i="2"/>
  <c r="J11" i="2"/>
  <c r="E11" i="2"/>
  <c r="I7" i="11" s="1"/>
  <c r="J10" i="2"/>
  <c r="E10" i="2"/>
  <c r="J9" i="2"/>
  <c r="E9" i="2"/>
  <c r="J8" i="2"/>
  <c r="E8" i="2"/>
  <c r="I6" i="11" s="1"/>
  <c r="J7" i="2"/>
  <c r="E7" i="2"/>
  <c r="I9" i="11" s="1"/>
  <c r="J6" i="2"/>
  <c r="E6" i="2"/>
  <c r="J5" i="2"/>
  <c r="E5" i="2"/>
  <c r="I5" i="11" s="1"/>
  <c r="C3" i="2"/>
  <c r="D3" i="2"/>
  <c r="B3" i="2" l="1"/>
</calcChain>
</file>

<file path=xl/sharedStrings.xml><?xml version="1.0" encoding="utf-8"?>
<sst xmlns="http://schemas.openxmlformats.org/spreadsheetml/2006/main" count="109" uniqueCount="66">
  <si>
    <t>SKU</t>
  </si>
  <si>
    <t>T345</t>
  </si>
  <si>
    <t>T5789</t>
  </si>
  <si>
    <t>T9876</t>
  </si>
  <si>
    <t>Item 3</t>
  </si>
  <si>
    <t>T098</t>
  </si>
  <si>
    <t>T349</t>
  </si>
  <si>
    <t>T9875</t>
  </si>
  <si>
    <t>Item 1</t>
  </si>
  <si>
    <t>Item 2</t>
  </si>
  <si>
    <t>Item 4</t>
  </si>
  <si>
    <t>Item 5</t>
  </si>
  <si>
    <t>Item 6</t>
  </si>
  <si>
    <t>Item 7</t>
  </si>
  <si>
    <t>Item 8</t>
  </si>
  <si>
    <t>Item 9</t>
  </si>
  <si>
    <t>Item 10</t>
  </si>
  <si>
    <t>Large bin</t>
  </si>
  <si>
    <t>Small bin</t>
  </si>
  <si>
    <t>Medium bin</t>
  </si>
  <si>
    <t>Row 2, slot 1</t>
  </si>
  <si>
    <t>Row 3, slot 2</t>
  </si>
  <si>
    <t>Row 4, slot 5</t>
  </si>
  <si>
    <t>Row 3, slot 1</t>
  </si>
  <si>
    <t>Row 1, slot 1</t>
  </si>
  <si>
    <t>Row 1, slot 2</t>
  </si>
  <si>
    <t>Row 2, slot 2</t>
  </si>
  <si>
    <t>Each</t>
  </si>
  <si>
    <t>TS3456</t>
  </si>
  <si>
    <t>Box (10 ct)</t>
  </si>
  <si>
    <t>Package (5 ct)</t>
  </si>
  <si>
    <t>SP7875</t>
  </si>
  <si>
    <t>TR87680</t>
  </si>
  <si>
    <t>MK676554</t>
  </si>
  <si>
    <t>YE98767</t>
  </si>
  <si>
    <t>XR23423</t>
  </si>
  <si>
    <t>PW98762</t>
  </si>
  <si>
    <t>BM87684</t>
  </si>
  <si>
    <t>BH67655</t>
  </si>
  <si>
    <t>WT98768</t>
  </si>
  <si>
    <t>TP001-1</t>
  </si>
  <si>
    <t>WAREHOUSE INVENTORY LIST</t>
  </si>
  <si>
    <t>TOTAL INVENTORY VALUE:</t>
  </si>
  <si>
    <t>BIN COUNT:</t>
  </si>
  <si>
    <t>INVENTORY ITEMS:</t>
  </si>
  <si>
    <t>DESCRIPTION</t>
  </si>
  <si>
    <t>BIN #</t>
  </si>
  <si>
    <t>LOCATION</t>
  </si>
  <si>
    <t>UNIT</t>
  </si>
  <si>
    <t>QTY</t>
  </si>
  <si>
    <t>REORDER QTY</t>
  </si>
  <si>
    <t>COST</t>
  </si>
  <si>
    <t>INVENTORY VALUE</t>
  </si>
  <si>
    <t>REORDER</t>
  </si>
  <si>
    <t>Item 11</t>
  </si>
  <si>
    <t>WDG123</t>
  </si>
  <si>
    <t>INVENTORY PICK LIST</t>
  </si>
  <si>
    <t>WIDTH</t>
  </si>
  <si>
    <t>HEIGHT</t>
  </si>
  <si>
    <t>LENGTH</t>
  </si>
  <si>
    <t>BIN LOOKUP</t>
  </si>
  <si>
    <t>ORDER #</t>
  </si>
  <si>
    <t>PICK QTY</t>
  </si>
  <si>
    <t>QTY AVAILABLE</t>
  </si>
  <si>
    <t>ITEM DESCRIPTION</t>
  </si>
  <si>
    <t>INVENTORY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</si>
</sst>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_);\(&quot;$&quot;#,##0.00\)"/>
    <numFmt numFmtId="165" formatCode="&quot;$&quot;#,##0.00"/>
    <numFmt numFmtId="166" formatCode="&quot;Reorder&quot;;&quot;&quot;;&quot;&quot;"/>
    <numFmt numFmtId="167" formatCode="&quot;&quot;;&quot;&quot;;&quot;Clear Pick List Selected in B2&quot;"/>
    <numFmt numFmtId="168" formatCode="&quot;Pick List was cleared&quot;;&quot;&quot;;&quot;Pick List was not cleared&quot;"/>
  </numFmts>
  <fonts count="12" x14ac:knownFonts="1">
    <font>
      <sz val="11"/>
      <color theme="3" tint="0.14993743705557422"/>
      <name val="Franklin Gothic Medium"/>
      <family val="2"/>
      <scheme val="minor"/>
    </font>
    <font>
      <i/>
      <sz val="10"/>
      <color theme="1"/>
      <name val="Franklin Gothic Medium"/>
      <family val="2"/>
      <scheme val="minor"/>
    </font>
    <font>
      <b/>
      <sz val="26"/>
      <color theme="3" tint="0.14996795556505021"/>
      <name val="Franklin Gothic Medium"/>
      <family val="2"/>
      <scheme val="major"/>
    </font>
    <font>
      <sz val="11"/>
      <color theme="3"/>
      <name val="Franklin Gothic Medium"/>
      <family val="2"/>
      <scheme val="major"/>
    </font>
    <font>
      <b/>
      <sz val="11"/>
      <color theme="1"/>
      <name val="Franklin Gothic Medium"/>
      <family val="2"/>
      <scheme val="minor"/>
    </font>
    <font>
      <sz val="11"/>
      <color theme="3"/>
      <name val="Franklin Gothic Medium"/>
      <family val="2"/>
      <scheme val="minor"/>
    </font>
    <font>
      <sz val="16"/>
      <color theme="4" tint="-0.499984740745262"/>
      <name val="Franklin Gothic Medium"/>
      <family val="2"/>
      <scheme val="major"/>
    </font>
    <font>
      <sz val="11"/>
      <color theme="3" tint="0.14993743705557422"/>
      <name val="Franklin Gothic Medium"/>
      <family val="2"/>
      <scheme val="minor"/>
    </font>
    <font>
      <sz val="11"/>
      <color theme="0"/>
      <name val="Franklin Gothic Medium"/>
      <family val="2"/>
      <scheme val="minor"/>
    </font>
    <font>
      <sz val="11"/>
      <color theme="0"/>
      <name val="Franklin Gothic Medium"/>
      <family val="2"/>
      <scheme val="major"/>
    </font>
    <font>
      <sz val="11"/>
      <color theme="4" tint="-0.499984740745262"/>
      <name val="Franklin Gothic Medium"/>
      <family val="2"/>
      <scheme val="minor"/>
    </font>
    <font>
      <sz val="11"/>
      <color theme="3" tint="0.14990691854609822"/>
      <name val="Franklin Gothic Medium"/>
      <family val="2"/>
      <scheme val="minor"/>
    </font>
  </fonts>
  <fills count="3">
    <fill>
      <patternFill patternType="none"/>
    </fill>
    <fill>
      <patternFill patternType="gray125"/>
    </fill>
    <fill>
      <patternFill patternType="solid">
        <fgColor theme="4" tint="-0.499984740745262"/>
        <bgColor indexed="64"/>
      </patternFill>
    </fill>
  </fills>
  <borders count="3">
    <border>
      <left/>
      <right/>
      <top/>
      <bottom/>
      <diagonal/>
    </border>
    <border>
      <left/>
      <right/>
      <top/>
      <bottom style="medium">
        <color theme="4" tint="-0.499984740745262"/>
      </bottom>
      <diagonal/>
    </border>
    <border>
      <left/>
      <right/>
      <top style="thin">
        <color theme="4" tint="-0.499984740745262"/>
      </top>
      <bottom style="double">
        <color theme="4" tint="-0.499984740745262"/>
      </bottom>
      <diagonal/>
    </border>
  </borders>
  <cellStyleXfs count="15">
    <xf numFmtId="0" fontId="0" fillId="0" borderId="0">
      <alignment vertical="center"/>
    </xf>
    <xf numFmtId="0" fontId="2" fillId="0" borderId="1" applyNumberFormat="0" applyFill="0" applyAlignment="0" applyProtection="0"/>
    <xf numFmtId="0" fontId="9" fillId="2" borderId="0" applyNumberFormat="0" applyProtection="0">
      <alignment horizontal="left" vertical="center" indent="1"/>
    </xf>
    <xf numFmtId="0" fontId="3" fillId="0" borderId="0" applyNumberFormat="0" applyFill="0" applyBorder="0" applyAlignment="0" applyProtection="0"/>
    <xf numFmtId="0" fontId="5" fillId="0" borderId="1" applyNumberFormat="0" applyFill="0" applyAlignment="0" applyProtection="0"/>
    <xf numFmtId="0" fontId="5" fillId="0" borderId="0" applyNumberFormat="0" applyFill="0" applyBorder="0" applyAlignment="0" applyProtection="0"/>
    <xf numFmtId="0" fontId="4" fillId="0" borderId="2" applyNumberFormat="0" applyFill="0" applyAlignment="0" applyProtection="0"/>
    <xf numFmtId="166" fontId="11" fillId="0" borderId="0">
      <alignment horizontal="center" vertical="center"/>
    </xf>
    <xf numFmtId="0" fontId="8" fillId="2" borderId="0" applyNumberFormat="0" applyProtection="0">
      <alignment horizontal="right" indent="1"/>
    </xf>
    <xf numFmtId="0" fontId="10" fillId="0" borderId="0" applyNumberFormat="0" applyProtection="0">
      <alignment horizontal="center"/>
    </xf>
    <xf numFmtId="0" fontId="10" fillId="0" borderId="0" applyNumberFormat="0" applyProtection="0">
      <alignment horizontal="center"/>
    </xf>
    <xf numFmtId="0" fontId="6" fillId="0" borderId="0" applyNumberFormat="0" applyFill="0" applyBorder="0" applyProtection="0">
      <alignment horizontal="left" vertical="top"/>
    </xf>
    <xf numFmtId="0" fontId="7" fillId="0" borderId="0">
      <alignment horizontal="left" vertical="center" wrapText="1" indent="1"/>
    </xf>
    <xf numFmtId="1" fontId="7" fillId="0" borderId="0">
      <alignment horizontal="center" vertical="center"/>
    </xf>
    <xf numFmtId="164" fontId="7" fillId="0" borderId="0">
      <alignment horizontal="right" vertical="center"/>
    </xf>
  </cellStyleXfs>
  <cellXfs count="20">
    <xf numFmtId="0" fontId="0" fillId="0" borderId="0" xfId="0">
      <alignment vertical="center"/>
    </xf>
    <xf numFmtId="0" fontId="2" fillId="0" borderId="1" xfId="1" applyAlignment="1">
      <alignment vertical="center"/>
    </xf>
    <xf numFmtId="0" fontId="3" fillId="0" borderId="0" xfId="3"/>
    <xf numFmtId="0" fontId="2" fillId="0" borderId="1" xfId="1"/>
    <xf numFmtId="0" fontId="3" fillId="0" borderId="0" xfId="3" applyAlignment="1"/>
    <xf numFmtId="0" fontId="2" fillId="0" borderId="1" xfId="1" applyAlignment="1"/>
    <xf numFmtId="166" fontId="11" fillId="0" borderId="0" xfId="7">
      <alignment horizontal="center" vertical="center"/>
    </xf>
    <xf numFmtId="0" fontId="0" fillId="0" borderId="0" xfId="0" applyFont="1" applyFill="1" applyBorder="1" applyAlignment="1">
      <alignment horizontal="left" vertical="center" indent="1"/>
    </xf>
    <xf numFmtId="0" fontId="0" fillId="0" borderId="0" xfId="0" applyFont="1" applyFill="1" applyBorder="1" applyAlignment="1">
      <alignment horizontal="center"/>
    </xf>
    <xf numFmtId="0" fontId="9" fillId="2" borderId="0" xfId="2">
      <alignment horizontal="left" vertical="center" indent="1"/>
    </xf>
    <xf numFmtId="0" fontId="1" fillId="0" borderId="0" xfId="0" applyFont="1" applyAlignment="1">
      <alignment vertical="center"/>
    </xf>
    <xf numFmtId="0" fontId="10" fillId="0" borderId="0" xfId="9">
      <alignment horizontal="center"/>
    </xf>
    <xf numFmtId="165" fontId="6" fillId="0" borderId="0" xfId="11" applyNumberFormat="1">
      <alignment horizontal="left" vertical="top"/>
    </xf>
    <xf numFmtId="0" fontId="6" fillId="0" borderId="0" xfId="11">
      <alignment horizontal="left" vertical="top"/>
    </xf>
    <xf numFmtId="0" fontId="7" fillId="0" borderId="0" xfId="12">
      <alignment horizontal="left" vertical="center" wrapText="1" indent="1"/>
    </xf>
    <xf numFmtId="1" fontId="7" fillId="0" borderId="0" xfId="13">
      <alignment horizontal="center" vertical="center"/>
    </xf>
    <xf numFmtId="164" fontId="7" fillId="0" borderId="0" xfId="14">
      <alignment horizontal="right" vertical="center"/>
    </xf>
    <xf numFmtId="0" fontId="0" fillId="0" borderId="0" xfId="12" applyFont="1">
      <alignment horizontal="left" vertical="center" wrapText="1" indent="1"/>
    </xf>
    <xf numFmtId="167" fontId="0" fillId="0" borderId="0" xfId="0" applyNumberFormat="1">
      <alignment vertical="center"/>
    </xf>
    <xf numFmtId="168" fontId="0" fillId="0" borderId="0" xfId="0" applyNumberFormat="1">
      <alignment vertical="center"/>
    </xf>
  </cellXfs>
  <cellStyles count="15">
    <cellStyle name="Flag Column" xfId="7" xr:uid="{00000000-0005-0000-0000-000000000000}"/>
    <cellStyle name="Followed Hyperlink" xfId="10"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9" builtinId="8" customBuiltin="1"/>
    <cellStyle name="Linked Cell" xfId="8" builtinId="24" customBuiltin="1"/>
    <cellStyle name="Normal" xfId="0" builtinId="0" customBuiltin="1"/>
    <cellStyle name="Table details center aligned" xfId="13" xr:uid="{00000000-0005-0000-0000-000009000000}"/>
    <cellStyle name="Table details left aligned" xfId="12" xr:uid="{00000000-0005-0000-0000-00000A000000}"/>
    <cellStyle name="Table details right aligned" xfId="14" xr:uid="{00000000-0005-0000-0000-00000B000000}"/>
    <cellStyle name="Title" xfId="1" builtinId="15" customBuiltin="1"/>
    <cellStyle name="Total" xfId="6" builtinId="25" customBuiltin="1"/>
    <cellStyle name="Total counts" xfId="11" xr:uid="{00000000-0005-0000-0000-00000E000000}"/>
  </cellStyles>
  <dxfs count="7">
    <dxf>
      <font>
        <b/>
        <i val="0"/>
        <color rgb="FFFF0000"/>
      </font>
    </dxf>
    <dxf>
      <alignment vertical="center" textRotation="0" wrapText="0" indent="0" justifyLastLine="0" shrinkToFit="0" readingOrder="0"/>
    </dxf>
    <dxf>
      <font>
        <b/>
        <i val="0"/>
      </font>
    </dxf>
    <dxf>
      <fill>
        <patternFill>
          <bgColor theme="2" tint="-4.9989318521683403E-2"/>
        </patternFill>
      </fill>
    </dxf>
    <dxf>
      <fill>
        <patternFill>
          <bgColor theme="0"/>
        </patternFill>
      </fill>
    </dxf>
    <dxf>
      <font>
        <b val="0"/>
        <i val="0"/>
        <color theme="0"/>
      </font>
      <fill>
        <patternFill patternType="solid">
          <fgColor theme="4" tint="-0.499984740745262"/>
          <bgColor theme="4" tint="-0.499984740745262"/>
        </patternFill>
      </fill>
    </dxf>
    <dxf>
      <border>
        <vertical style="thick">
          <color theme="0"/>
        </vertical>
      </border>
    </dxf>
  </dxfs>
  <tableStyles count="1" defaultTableStyle="Warehouse Inventory" defaultPivotStyle="PivotStyleMedium2">
    <tableStyle name="Warehouse Inventory" pivot="0" count="4" xr9:uid="{00000000-0011-0000-FFFF-FFFF00000000}">
      <tableStyleElement type="wholeTable" dxfId="6"/>
      <tableStyleElement type="headerRow" dxfId="5"/>
      <tableStyleElement type="lastColumn"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in Lookup'!A1"/><Relationship Id="rId1" Type="http://schemas.openxmlformats.org/officeDocument/2006/relationships/hyperlink" Target="#'Inventory Pick List'!A1"/></Relationships>
</file>

<file path=xl/drawings/_rels/drawing2.xml.rels><?xml version="1.0" encoding="UTF-8" standalone="yes"?>
<Relationships xmlns="http://schemas.openxmlformats.org/package/2006/relationships"><Relationship Id="rId1" Type="http://schemas.openxmlformats.org/officeDocument/2006/relationships/hyperlink" Target="#'Warehouse Inventory List'!A1"/></Relationships>
</file>

<file path=xl/drawings/_rels/drawing3.xml.rels><?xml version="1.0" encoding="UTF-8" standalone="yes"?>
<Relationships xmlns="http://schemas.openxmlformats.org/package/2006/relationships"><Relationship Id="rId1" Type="http://schemas.openxmlformats.org/officeDocument/2006/relationships/hyperlink" Target="#'Warehouse Inventory List'!A1"/></Relationships>
</file>

<file path=xl/drawings/drawing1.xml><?xml version="1.0" encoding="utf-8"?>
<xdr:wsDr xmlns:xdr="http://schemas.openxmlformats.org/drawingml/2006/spreadsheetDrawing" xmlns:a="http://schemas.openxmlformats.org/drawingml/2006/main">
  <xdr:twoCellAnchor editAs="oneCell">
    <xdr:from>
      <xdr:col>4</xdr:col>
      <xdr:colOff>3429</xdr:colOff>
      <xdr:row>1</xdr:row>
      <xdr:rowOff>57149</xdr:rowOff>
    </xdr:from>
    <xdr:to>
      <xdr:col>5</xdr:col>
      <xdr:colOff>5123</xdr:colOff>
      <xdr:row>1</xdr:row>
      <xdr:rowOff>285749</xdr:rowOff>
    </xdr:to>
    <xdr:sp macro="" textlink="">
      <xdr:nvSpPr>
        <xdr:cNvPr id="11" name="Inventory List" descr="Navigation shape to view the Inventory Pick List">
          <a:hlinkClick xmlns:r="http://schemas.openxmlformats.org/officeDocument/2006/relationships" r:id="rId1" tooltip="Select to view Inventory Pick List worksheet"/>
          <a:extLst>
            <a:ext uri="{FF2B5EF4-FFF2-40B4-BE49-F238E27FC236}">
              <a16:creationId xmlns:a16="http://schemas.microsoft.com/office/drawing/2014/main" id="{00000000-0008-0000-0000-00000B000000}"/>
            </a:ext>
          </a:extLst>
        </xdr:cNvPr>
        <xdr:cNvSpPr/>
      </xdr:nvSpPr>
      <xdr:spPr>
        <a:xfrm>
          <a:off x="5480304" y="742949"/>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INVENTORY</a:t>
          </a:r>
          <a:r>
            <a:rPr lang="en-US" sz="1100" baseline="0">
              <a:solidFill>
                <a:schemeClr val="lt1"/>
              </a:solidFill>
              <a:latin typeface="+mn-lt"/>
              <a:ea typeface="+mn-ea"/>
              <a:cs typeface="+mn-cs"/>
            </a:rPr>
            <a:t> PICK </a:t>
          </a:r>
          <a:r>
            <a:rPr lang="en-US" sz="1100">
              <a:solidFill>
                <a:schemeClr val="lt1"/>
              </a:solidFill>
              <a:latin typeface="+mn-lt"/>
              <a:ea typeface="+mn-ea"/>
              <a:cs typeface="+mn-cs"/>
            </a:rPr>
            <a:t>LIST</a:t>
          </a:r>
        </a:p>
      </xdr:txBody>
    </xdr:sp>
    <xdr:clientData fPrintsWithSheet="0"/>
  </xdr:twoCellAnchor>
  <xdr:twoCellAnchor editAs="oneCell">
    <xdr:from>
      <xdr:col>5</xdr:col>
      <xdr:colOff>51054</xdr:colOff>
      <xdr:row>1</xdr:row>
      <xdr:rowOff>57149</xdr:rowOff>
    </xdr:from>
    <xdr:to>
      <xdr:col>5</xdr:col>
      <xdr:colOff>1788414</xdr:colOff>
      <xdr:row>1</xdr:row>
      <xdr:rowOff>285749</xdr:rowOff>
    </xdr:to>
    <xdr:sp macro="" textlink="">
      <xdr:nvSpPr>
        <xdr:cNvPr id="12" name="Inventory List" descr="Navigation shape to view Bin Lookup">
          <a:hlinkClick xmlns:r="http://schemas.openxmlformats.org/officeDocument/2006/relationships" r:id="rId2" tooltip="Select to add or modify Bin Lookup information"/>
          <a:extLst>
            <a:ext uri="{FF2B5EF4-FFF2-40B4-BE49-F238E27FC236}">
              <a16:creationId xmlns:a16="http://schemas.microsoft.com/office/drawing/2014/main" id="{00000000-0008-0000-0000-00000C000000}"/>
            </a:ext>
          </a:extLst>
        </xdr:cNvPr>
        <xdr:cNvSpPr/>
      </xdr:nvSpPr>
      <xdr:spPr>
        <a:xfrm>
          <a:off x="7337679" y="742949"/>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BIN</a:t>
          </a:r>
          <a:r>
            <a:rPr lang="en-US" sz="1100" baseline="0">
              <a:solidFill>
                <a:schemeClr val="lt1"/>
              </a:solidFill>
              <a:latin typeface="+mn-lt"/>
              <a:ea typeface="+mn-ea"/>
              <a:cs typeface="+mn-cs"/>
            </a:rPr>
            <a:t> LOOKUP</a:t>
          </a:r>
          <a:endParaRPr lang="en-US" sz="1100">
            <a:solidFill>
              <a:schemeClr val="lt1"/>
            </a:solidFill>
            <a:latin typeface="+mn-lt"/>
            <a:ea typeface="+mn-ea"/>
            <a:cs typeface="+mn-cs"/>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76199</xdr:colOff>
      <xdr:row>1</xdr:row>
      <xdr:rowOff>66675</xdr:rowOff>
    </xdr:from>
    <xdr:to>
      <xdr:col>2</xdr:col>
      <xdr:colOff>1794509</xdr:colOff>
      <xdr:row>1</xdr:row>
      <xdr:rowOff>295275</xdr:rowOff>
    </xdr:to>
    <xdr:sp macro="" textlink="">
      <xdr:nvSpPr>
        <xdr:cNvPr id="3" name="Inventory List" descr="Select to view Inventory List">
          <a:hlinkClick xmlns:r="http://schemas.openxmlformats.org/officeDocument/2006/relationships" r:id="rId1" tooltip="Click to view the Warehouse Inventory List"/>
          <a:extLst>
            <a:ext uri="{FF2B5EF4-FFF2-40B4-BE49-F238E27FC236}">
              <a16:creationId xmlns:a16="http://schemas.microsoft.com/office/drawing/2014/main" id="{00000000-0008-0000-0100-000003000000}"/>
            </a:ext>
          </a:extLst>
        </xdr:cNvPr>
        <xdr:cNvSpPr/>
      </xdr:nvSpPr>
      <xdr:spPr>
        <a:xfrm flipH="1">
          <a:off x="2019299" y="752475"/>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INVENTORY</a:t>
          </a:r>
          <a:r>
            <a:rPr lang="en-US" sz="1000">
              <a:solidFill>
                <a:schemeClr val="lt1"/>
              </a:solidFill>
              <a:latin typeface="+mn-lt"/>
              <a:ea typeface="+mn-ea"/>
              <a:cs typeface="+mn-cs"/>
            </a:rPr>
            <a:t> </a:t>
          </a:r>
          <a:r>
            <a:rPr lang="en-US" sz="1100">
              <a:solidFill>
                <a:schemeClr val="lt1"/>
              </a:solidFill>
              <a:latin typeface="+mn-lt"/>
              <a:ea typeface="+mn-ea"/>
              <a:cs typeface="+mn-cs"/>
            </a:rPr>
            <a:t>LIST</a:t>
          </a:r>
        </a:p>
      </xdr:txBody>
    </xdr:sp>
    <xdr:clientData fPrintsWithSheet="0"/>
  </xdr:twoCellAnchor>
  <xdr:twoCellAnchor editAs="oneCell">
    <xdr:from>
      <xdr:col>1</xdr:col>
      <xdr:colOff>28574</xdr:colOff>
      <xdr:row>1</xdr:row>
      <xdr:rowOff>76200</xdr:rowOff>
    </xdr:from>
    <xdr:to>
      <xdr:col>2</xdr:col>
      <xdr:colOff>634</xdr:colOff>
      <xdr:row>1</xdr:row>
      <xdr:rowOff>304800</xdr:rowOff>
    </xdr:to>
    <xdr:sp macro="[0]!ClearPickList" textlink="">
      <xdr:nvSpPr>
        <xdr:cNvPr id="5" name="Inventory List" descr="Select to clear pick list">
          <a:extLst>
            <a:ext uri="{FF2B5EF4-FFF2-40B4-BE49-F238E27FC236}">
              <a16:creationId xmlns:a16="http://schemas.microsoft.com/office/drawing/2014/main" id="{00000000-0008-0000-0100-000005000000}"/>
            </a:ext>
          </a:extLst>
        </xdr:cNvPr>
        <xdr:cNvSpPr/>
      </xdr:nvSpPr>
      <xdr:spPr>
        <a:xfrm flipH="1">
          <a:off x="190499" y="762000"/>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CLEAR</a:t>
          </a:r>
          <a:r>
            <a:rPr lang="en-US" sz="1000">
              <a:solidFill>
                <a:schemeClr val="lt1"/>
              </a:solidFill>
              <a:latin typeface="+mn-lt"/>
              <a:ea typeface="+mn-ea"/>
              <a:cs typeface="+mn-cs"/>
            </a:rPr>
            <a:t> </a:t>
          </a:r>
          <a:r>
            <a:rPr lang="en-US" sz="1100">
              <a:solidFill>
                <a:schemeClr val="lt1"/>
              </a:solidFill>
              <a:latin typeface="+mn-lt"/>
              <a:ea typeface="+mn-ea"/>
              <a:cs typeface="+mn-cs"/>
            </a:rPr>
            <a:t>PIC</a:t>
          </a:r>
          <a:r>
            <a:rPr lang="en-US" sz="1100" baseline="0">
              <a:solidFill>
                <a:schemeClr val="lt1"/>
              </a:solidFill>
              <a:latin typeface="+mn-lt"/>
              <a:ea typeface="+mn-ea"/>
              <a:cs typeface="+mn-cs"/>
            </a:rPr>
            <a:t>K</a:t>
          </a:r>
          <a:r>
            <a:rPr lang="en-US" sz="1000" baseline="0">
              <a:solidFill>
                <a:schemeClr val="lt1"/>
              </a:solidFill>
              <a:latin typeface="+mn-lt"/>
              <a:ea typeface="+mn-ea"/>
              <a:cs typeface="+mn-cs"/>
            </a:rPr>
            <a:t> </a:t>
          </a:r>
          <a:r>
            <a:rPr lang="en-US" sz="1100" baseline="0">
              <a:solidFill>
                <a:schemeClr val="lt1"/>
              </a:solidFill>
              <a:latin typeface="+mn-lt"/>
              <a:ea typeface="+mn-ea"/>
              <a:cs typeface="+mn-cs"/>
            </a:rPr>
            <a:t>LIST</a:t>
          </a:r>
          <a:endParaRPr lang="en-US" sz="1100">
            <a:solidFill>
              <a:schemeClr val="lt1"/>
            </a:solidFill>
            <a:latin typeface="+mn-lt"/>
            <a:ea typeface="+mn-ea"/>
            <a:cs typeface="+mn-cs"/>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28575</xdr:colOff>
      <xdr:row>1</xdr:row>
      <xdr:rowOff>66675</xdr:rowOff>
    </xdr:from>
    <xdr:to>
      <xdr:col>1</xdr:col>
      <xdr:colOff>1765935</xdr:colOff>
      <xdr:row>1</xdr:row>
      <xdr:rowOff>295275</xdr:rowOff>
    </xdr:to>
    <xdr:sp macro="" textlink="">
      <xdr:nvSpPr>
        <xdr:cNvPr id="2" name="Inventory List" descr="Select to view Inventory List">
          <a:hlinkClick xmlns:r="http://schemas.openxmlformats.org/officeDocument/2006/relationships" r:id="rId1" tooltip="Select to view Inventory List"/>
          <a:extLst>
            <a:ext uri="{FF2B5EF4-FFF2-40B4-BE49-F238E27FC236}">
              <a16:creationId xmlns:a16="http://schemas.microsoft.com/office/drawing/2014/main" id="{00000000-0008-0000-0200-000002000000}"/>
            </a:ext>
          </a:extLst>
        </xdr:cNvPr>
        <xdr:cNvSpPr/>
      </xdr:nvSpPr>
      <xdr:spPr>
        <a:xfrm flipH="1">
          <a:off x="190500" y="752475"/>
          <a:ext cx="1737360" cy="228600"/>
        </a:xfrm>
        <a:prstGeom prst="homePlate">
          <a:avLst/>
        </a:prstGeom>
        <a:solidFill>
          <a:schemeClr val="accent1">
            <a:lumMod val="50000"/>
          </a:schemeClr>
        </a:solidFill>
        <a:effectLst/>
        <a:scene3d>
          <a:camera prst="orthographicFront">
            <a:rot lat="0" lon="0" rev="0"/>
          </a:camera>
          <a:lightRig rig="threePt" dir="t">
            <a:rot lat="0" lon="0" rev="1200000"/>
          </a:lightRig>
        </a:scene3d>
        <a:sp3d/>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indent="0" algn="ctr"/>
          <a:r>
            <a:rPr lang="en-US" sz="1100">
              <a:solidFill>
                <a:schemeClr val="lt1"/>
              </a:solidFill>
              <a:latin typeface="+mn-lt"/>
              <a:ea typeface="+mn-ea"/>
              <a:cs typeface="+mn-cs"/>
            </a:rPr>
            <a:t>INVENTORY</a:t>
          </a:r>
          <a:r>
            <a:rPr lang="en-US" sz="1000">
              <a:solidFill>
                <a:schemeClr val="lt1"/>
              </a:solidFill>
              <a:latin typeface="+mn-lt"/>
              <a:ea typeface="+mn-ea"/>
              <a:cs typeface="+mn-cs"/>
            </a:rPr>
            <a:t> </a:t>
          </a:r>
          <a:r>
            <a:rPr lang="en-US" sz="1100">
              <a:solidFill>
                <a:schemeClr val="lt1"/>
              </a:solidFill>
              <a:latin typeface="+mn-lt"/>
              <a:ea typeface="+mn-ea"/>
              <a:cs typeface="+mn-cs"/>
            </a:rPr>
            <a:t>LIST</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4:K15" totalsRowDxfId="1" headerRowCellStyle="Heading 1">
  <autoFilter ref="B4:K15" xr:uid="{00000000-0009-0000-0100-000001000000}"/>
  <sortState xmlns:xlrd2="http://schemas.microsoft.com/office/spreadsheetml/2017/richdata2" ref="B3:F12">
    <sortCondition ref="C2:C12"/>
  </sortState>
  <tableColumns count="10">
    <tableColumn id="1" xr3:uid="{00000000-0010-0000-0000-000001000000}" name="SKU" totalsRowLabel="Totals" dataCellStyle="Table details left aligned"/>
    <tableColumn id="2" xr3:uid="{00000000-0010-0000-0000-000002000000}" name="DESCRIPTION" dataCellStyle="Table details left aligned"/>
    <tableColumn id="3" xr3:uid="{00000000-0010-0000-0000-000003000000}" name="BIN #" dataCellStyle="Table details left aligned"/>
    <tableColumn id="4" xr3:uid="{00000000-0010-0000-0000-000004000000}" name="LOCATION" dataCellStyle="Table details left aligned">
      <calculatedColumnFormula>IFERROR(VLOOKUP(InventoryList[[#This Row],[BIN '#]],BinLookup[],3,FALSE),"")</calculatedColumnFormula>
    </tableColumn>
    <tableColumn id="5" xr3:uid="{00000000-0010-0000-0000-000005000000}" name="UNIT" dataCellStyle="Table details left aligned"/>
    <tableColumn id="6" xr3:uid="{00000000-0010-0000-0000-000006000000}" name="QTY" dataCellStyle="Table details center aligned"/>
    <tableColumn id="8" xr3:uid="{00000000-0010-0000-0000-000008000000}" name="REORDER QTY" dataCellStyle="Table details center aligned"/>
    <tableColumn id="7" xr3:uid="{00000000-0010-0000-0000-000007000000}" name="COST" dataCellStyle="Table details right aligned"/>
    <tableColumn id="10" xr3:uid="{00000000-0010-0000-0000-00000A000000}" name="INVENTORY VALUE" dataCellStyle="Table details right aligned">
      <calculatedColumnFormula>InventoryList[[#This Row],[QTY]]*InventoryList[[#This Row],[COST]]</calculatedColumnFormula>
    </tableColumn>
    <tableColumn id="9" xr3:uid="{00000000-0010-0000-0000-000009000000}" name="REORDER" dataCellStyle="Flag Column">
      <calculatedColumnFormula>IFERROR(IF(InventoryList[[#This Row],[QTY]]&lt;=InventoryList[[#This Row],[REORDER QTY]],1,0),0)</calculatedColumnFormula>
    </tableColumn>
  </tableColumns>
  <tableStyleInfo name="Warehouse Inventory" showFirstColumn="0" showLastColumn="0" showRowStripes="1" showColumnStripes="0"/>
  <extLst>
    <ext xmlns:x14="http://schemas.microsoft.com/office/spreadsheetml/2009/9/main" uri="{504A1905-F514-4f6f-8877-14C23A59335A}">
      <x14:table altTextSummary="List of inventory items and details such as SKU, description, bin number, location, unit, quantity, reorder quantity, cost, inventory value and reorder statu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InventoryPickList" displayName="InventoryPickList" ref="B4:I9" totalsRowShown="0" headerRowCellStyle="Heading 1">
  <autoFilter ref="B4:I9" xr:uid="{00000000-0009-0000-0100-000004000000}"/>
  <sortState xmlns:xlrd2="http://schemas.microsoft.com/office/spreadsheetml/2017/richdata2" ref="B3:I7">
    <sortCondition ref="I2:I7"/>
  </sortState>
  <tableColumns count="8">
    <tableColumn id="9" xr3:uid="{00000000-0010-0000-0100-000009000000}" name="ORDER #" dataCellStyle="Table details left aligned"/>
    <tableColumn id="1" xr3:uid="{00000000-0010-0000-0100-000001000000}" name="SKU" dataCellStyle="Table details left aligned"/>
    <tableColumn id="6" xr3:uid="{00000000-0010-0000-0100-000006000000}" name="PICK QTY" dataCellStyle="Table details center aligned"/>
    <tableColumn id="7" xr3:uid="{00000000-0010-0000-0100-000007000000}" name="QTY AVAILABLE" dataCellStyle="Table details center aligned">
      <calculatedColumnFormula>IFERROR(VLOOKUP(InventoryPickList[[#This Row],[SKU]],InventoryList[],6,FALSE),"")</calculatedColumnFormula>
    </tableColumn>
    <tableColumn id="2" xr3:uid="{00000000-0010-0000-0100-000002000000}" name="ITEM DESCRIPTION" dataCellStyle="Table details left aligned">
      <calculatedColumnFormula>IFERROR(VLOOKUP(InventoryPickList[[#This Row],[SKU]],InventoryList[],2,FALSE),"")</calculatedColumnFormula>
    </tableColumn>
    <tableColumn id="8" xr3:uid="{00000000-0010-0000-0100-000008000000}" name="UNIT" dataCellStyle="Table details left aligned">
      <calculatedColumnFormula>IFERROR(VLOOKUP(InventoryPickList[[#This Row],[SKU]],InventoryList[],5,FALSE),"")</calculatedColumnFormula>
    </tableColumn>
    <tableColumn id="3" xr3:uid="{00000000-0010-0000-0100-000003000000}" name="BIN #" dataCellStyle="Table details left aligned">
      <calculatedColumnFormula>IFERROR(VLOOKUP(InventoryPickList[[#This Row],[SKU]],InventoryList[],3,FALSE),"")</calculatedColumnFormula>
    </tableColumn>
    <tableColumn id="4" xr3:uid="{00000000-0010-0000-0100-000004000000}" name="LOCATION" dataCellStyle="Table details left aligned">
      <calculatedColumnFormula>IFERROR(VLOOKUP(InventoryPickList[[#This Row],[SKU]],InventoryList[],4,FALSE),"")</calculatedColumnFormula>
    </tableColumn>
  </tableColumns>
  <tableStyleInfo name="Warehouse Inventory" showFirstColumn="0" showLastColumn="0" showRowStripes="1" showColumnStripes="0"/>
  <extLst>
    <ext xmlns:x14="http://schemas.microsoft.com/office/spreadsheetml/2009/9/main" uri="{504A1905-F514-4f6f-8877-14C23A59335A}">
      <x14:table altTextSummary="Inventory items for order fulfillment along with details for each item such as order number, SKU, pick quantity, quantity available, item description, unit, bin number and location. To clear the list, select the option in cell B2"/>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BinLookup" displayName="BinLookup" ref="B4:G11">
  <autoFilter ref="B4:G11" xr:uid="{00000000-0009-0000-0100-000003000000}"/>
  <tableColumns count="6">
    <tableColumn id="1" xr3:uid="{00000000-0010-0000-0200-000001000000}" name="BIN #" totalsRowLabel="Total" dataCellStyle="Table details left aligned"/>
    <tableColumn id="2" xr3:uid="{00000000-0010-0000-0200-000002000000}" name="DESCRIPTION" dataCellStyle="Table details left aligned"/>
    <tableColumn id="6" xr3:uid="{00000000-0010-0000-0200-000006000000}" name="LOCATION" dataCellStyle="Table details left aligned"/>
    <tableColumn id="3" xr3:uid="{00000000-0010-0000-0200-000003000000}" name="WIDTH" dataCellStyle="Table details center aligned"/>
    <tableColumn id="4" xr3:uid="{00000000-0010-0000-0200-000004000000}" name="HEIGHT" dataCellStyle="Table details center aligned"/>
    <tableColumn id="5" xr3:uid="{00000000-0010-0000-0200-000005000000}" name="LENGTH" totalsRowFunction="sum" dataCellStyle="Table details center aligned"/>
  </tableColumns>
  <tableStyleInfo name="Warehouse Inventory" showFirstColumn="0" showLastColumn="0" showRowStripes="1" showColumnStripes="0"/>
  <extLst>
    <ext xmlns:x14="http://schemas.microsoft.com/office/spreadsheetml/2009/9/main" uri="{504A1905-F514-4f6f-8877-14C23A59335A}">
      <x14:table altTextSummary="Details for inventory bins such as, bin number, description, location, width, height and length"/>
    </ext>
  </extLst>
</table>
</file>

<file path=xl/theme/theme1.xml><?xml version="1.0" encoding="utf-8"?>
<a:theme xmlns:a="http://schemas.openxmlformats.org/drawingml/2006/main" name="Office Theme">
  <a:themeElements>
    <a:clrScheme name="Warehouse Inventory">
      <a:dk1>
        <a:sysClr val="windowText" lastClr="000000"/>
      </a:dk1>
      <a:lt1>
        <a:sysClr val="window" lastClr="FFFFFF"/>
      </a:lt1>
      <a:dk2>
        <a:srgbClr val="000000"/>
      </a:dk2>
      <a:lt2>
        <a:srgbClr val="FFFFFF"/>
      </a:lt2>
      <a:accent1>
        <a:srgbClr val="6DB068"/>
      </a:accent1>
      <a:accent2>
        <a:srgbClr val="E1C049"/>
      </a:accent2>
      <a:accent3>
        <a:srgbClr val="77CACD"/>
      </a:accent3>
      <a:accent4>
        <a:srgbClr val="EB862D"/>
      </a:accent4>
      <a:accent5>
        <a:srgbClr val="9062A7"/>
      </a:accent5>
      <a:accent6>
        <a:srgbClr val="EB8688"/>
      </a:accent6>
      <a:hlink>
        <a:srgbClr val="13CACD"/>
      </a:hlink>
      <a:folHlink>
        <a:srgbClr val="9062A7"/>
      </a:folHlink>
    </a:clrScheme>
    <a:fontScheme name="Warehouse Inventory">
      <a:majorFont>
        <a:latin typeface="Franklin Gothic Medium"/>
        <a:ea typeface=""/>
        <a:cs typeface=""/>
      </a:majorFont>
      <a:minorFont>
        <a:latin typeface="Franklin Gothic Medium"/>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tInventoryList">
    <tabColor theme="4"/>
    <pageSetUpPr autoPageBreaks="0" fitToPage="1"/>
  </sheetPr>
  <dimension ref="B1:K15"/>
  <sheetViews>
    <sheetView showGridLines="0" view="pageBreakPreview" zoomScale="60" zoomScaleNormal="100" workbookViewId="0">
      <selection activeCell="E21" sqref="E21"/>
    </sheetView>
  </sheetViews>
  <sheetFormatPr defaultRowHeight="30" customHeight="1" x14ac:dyDescent="0.35"/>
  <cols>
    <col min="1" max="1" width="1.81640625" customWidth="1"/>
    <col min="2" max="2" width="20.7265625" customWidth="1"/>
    <col min="3" max="3" width="27.453125" customWidth="1"/>
    <col min="4" max="4" width="14.08984375" customWidth="1"/>
    <col min="5" max="5" width="21.08984375" customWidth="1"/>
    <col min="6" max="6" width="21.7265625" customWidth="1"/>
    <col min="7" max="7" width="9.453125" customWidth="1"/>
    <col min="8" max="8" width="15.7265625" customWidth="1"/>
    <col min="9" max="9" width="11.81640625" customWidth="1"/>
    <col min="10" max="10" width="18.7265625" customWidth="1"/>
    <col min="11" max="11" width="13.26953125" customWidth="1"/>
    <col min="12" max="13" width="16.08984375" customWidth="1"/>
    <col min="14" max="14" width="11.453125" customWidth="1"/>
  </cols>
  <sheetData>
    <row r="1" spans="2:11" ht="54" customHeight="1" thickBot="1" x14ac:dyDescent="0.55000000000000004">
      <c r="B1" s="5" t="s">
        <v>41</v>
      </c>
      <c r="C1" s="5"/>
      <c r="D1" s="5"/>
      <c r="E1" s="1"/>
      <c r="F1" s="1"/>
      <c r="G1" s="1"/>
      <c r="H1" s="1"/>
      <c r="I1" s="1"/>
      <c r="J1" s="1"/>
      <c r="K1" s="1"/>
    </row>
    <row r="2" spans="2:11" ht="25.05" customHeight="1" x14ac:dyDescent="0.35">
      <c r="B2" s="2" t="s">
        <v>42</v>
      </c>
      <c r="C2" s="4" t="s">
        <v>44</v>
      </c>
      <c r="D2" s="2" t="s">
        <v>43</v>
      </c>
      <c r="E2" s="11" t="s">
        <v>56</v>
      </c>
      <c r="F2" s="11" t="s">
        <v>60</v>
      </c>
    </row>
    <row r="3" spans="2:11" ht="30" customHeight="1" x14ac:dyDescent="0.35">
      <c r="B3" s="12">
        <f>SUM(InventoryList[INVENTORY VALUE])</f>
        <v>4649</v>
      </c>
      <c r="C3" s="13">
        <f>COUNTA(InventoryList[DESCRIPTION])</f>
        <v>11</v>
      </c>
      <c r="D3" s="13">
        <f>SUMPRODUCT((1/COUNTIF(InventoryList[BIN '#],InventoryList[BIN '#]&amp;"")))</f>
        <v>6</v>
      </c>
    </row>
    <row r="4" spans="2:11" ht="17.100000000000001" customHeight="1" x14ac:dyDescent="0.35">
      <c r="B4" s="9" t="s">
        <v>0</v>
      </c>
      <c r="C4" s="9" t="s">
        <v>45</v>
      </c>
      <c r="D4" s="9" t="s">
        <v>46</v>
      </c>
      <c r="E4" s="9" t="s">
        <v>47</v>
      </c>
      <c r="F4" s="9" t="s">
        <v>48</v>
      </c>
      <c r="G4" s="9" t="s">
        <v>49</v>
      </c>
      <c r="H4" s="9" t="s">
        <v>50</v>
      </c>
      <c r="I4" s="9" t="s">
        <v>51</v>
      </c>
      <c r="J4" s="9" t="s">
        <v>52</v>
      </c>
      <c r="K4" s="9" t="s">
        <v>53</v>
      </c>
    </row>
    <row r="5" spans="2:11" ht="30" customHeight="1" x14ac:dyDescent="0.35">
      <c r="B5" s="14" t="s">
        <v>31</v>
      </c>
      <c r="C5" s="14" t="s">
        <v>8</v>
      </c>
      <c r="D5" s="14" t="s">
        <v>1</v>
      </c>
      <c r="E5" s="14" t="str">
        <f>IFERROR(VLOOKUP(InventoryList[[#This Row],[BIN '#]],BinLookup[],3,FALSE),"")</f>
        <v>Row 2, slot 1</v>
      </c>
      <c r="F5" s="14" t="s">
        <v>27</v>
      </c>
      <c r="G5" s="15">
        <v>20</v>
      </c>
      <c r="H5" s="15">
        <v>10</v>
      </c>
      <c r="I5" s="16">
        <v>30</v>
      </c>
      <c r="J5" s="16">
        <f>InventoryList[[#This Row],[QTY]]*InventoryList[[#This Row],[COST]]</f>
        <v>600</v>
      </c>
      <c r="K5" s="6">
        <f>IFERROR(IF(InventoryList[[#This Row],[QTY]]&lt;=InventoryList[[#This Row],[REORDER QTY]],1,0),0)</f>
        <v>0</v>
      </c>
    </row>
    <row r="6" spans="2:11" ht="30" customHeight="1" x14ac:dyDescent="0.35">
      <c r="B6" s="14" t="s">
        <v>32</v>
      </c>
      <c r="C6" s="14" t="s">
        <v>9</v>
      </c>
      <c r="D6" s="14" t="s">
        <v>1</v>
      </c>
      <c r="E6" s="14" t="str">
        <f>IFERROR(VLOOKUP(InventoryList[[#This Row],[BIN '#]],BinLookup[],3,FALSE),"")</f>
        <v>Row 2, slot 1</v>
      </c>
      <c r="F6" s="14" t="s">
        <v>27</v>
      </c>
      <c r="G6" s="15">
        <v>30</v>
      </c>
      <c r="H6" s="15">
        <v>15</v>
      </c>
      <c r="I6" s="16">
        <v>40</v>
      </c>
      <c r="J6" s="16">
        <f>InventoryList[[#This Row],[QTY]]*InventoryList[[#This Row],[COST]]</f>
        <v>1200</v>
      </c>
      <c r="K6" s="6">
        <f>IFERROR(IF(InventoryList[[#This Row],[QTY]]&lt;=InventoryList[[#This Row],[REORDER QTY]],1,0),0)</f>
        <v>0</v>
      </c>
    </row>
    <row r="7" spans="2:11" ht="30" customHeight="1" x14ac:dyDescent="0.35">
      <c r="B7" s="14" t="s">
        <v>33</v>
      </c>
      <c r="C7" s="14" t="s">
        <v>4</v>
      </c>
      <c r="D7" s="14" t="s">
        <v>2</v>
      </c>
      <c r="E7" s="14" t="str">
        <f>IFERROR(VLOOKUP(InventoryList[[#This Row],[BIN '#]],BinLookup[],3,FALSE),"")</f>
        <v>Row 1, slot 1</v>
      </c>
      <c r="F7" s="14" t="s">
        <v>27</v>
      </c>
      <c r="G7" s="15">
        <v>10</v>
      </c>
      <c r="H7" s="15">
        <v>5</v>
      </c>
      <c r="I7" s="16">
        <v>5</v>
      </c>
      <c r="J7" s="16">
        <f>InventoryList[[#This Row],[QTY]]*InventoryList[[#This Row],[COST]]</f>
        <v>50</v>
      </c>
      <c r="K7" s="6">
        <f>IFERROR(IF(InventoryList[[#This Row],[QTY]]&lt;=InventoryList[[#This Row],[REORDER QTY]],1,0),0)</f>
        <v>0</v>
      </c>
    </row>
    <row r="8" spans="2:11" ht="30" customHeight="1" x14ac:dyDescent="0.35">
      <c r="B8" s="14" t="s">
        <v>34</v>
      </c>
      <c r="C8" s="14" t="s">
        <v>10</v>
      </c>
      <c r="D8" s="14" t="s">
        <v>3</v>
      </c>
      <c r="E8" s="14" t="str">
        <f>IFERROR(VLOOKUP(InventoryList[[#This Row],[BIN '#]],BinLookup[],3,FALSE),"")</f>
        <v>Row 3, slot 2</v>
      </c>
      <c r="F8" s="14" t="s">
        <v>29</v>
      </c>
      <c r="G8" s="15">
        <v>40</v>
      </c>
      <c r="H8" s="15">
        <v>10</v>
      </c>
      <c r="I8" s="16">
        <v>15</v>
      </c>
      <c r="J8" s="16">
        <f>InventoryList[[#This Row],[QTY]]*InventoryList[[#This Row],[COST]]</f>
        <v>600</v>
      </c>
      <c r="K8" s="6">
        <f>IFERROR(IF(InventoryList[[#This Row],[QTY]]&lt;=InventoryList[[#This Row],[REORDER QTY]],1,0),0)</f>
        <v>0</v>
      </c>
    </row>
    <row r="9" spans="2:11" ht="30" customHeight="1" x14ac:dyDescent="0.35">
      <c r="B9" s="14" t="s">
        <v>35</v>
      </c>
      <c r="C9" s="14" t="s">
        <v>11</v>
      </c>
      <c r="D9" s="14" t="s">
        <v>5</v>
      </c>
      <c r="E9" s="14" t="str">
        <f>IFERROR(VLOOKUP(InventoryList[[#This Row],[BIN '#]],BinLookup[],3,FALSE),"")</f>
        <v>Row 3, slot 1</v>
      </c>
      <c r="F9" s="14" t="s">
        <v>27</v>
      </c>
      <c r="G9" s="15">
        <v>12</v>
      </c>
      <c r="H9" s="15">
        <v>10</v>
      </c>
      <c r="I9" s="16">
        <v>26</v>
      </c>
      <c r="J9" s="16">
        <f>InventoryList[[#This Row],[QTY]]*InventoryList[[#This Row],[COST]]</f>
        <v>312</v>
      </c>
      <c r="K9" s="6">
        <f>IFERROR(IF(InventoryList[[#This Row],[QTY]]&lt;=InventoryList[[#This Row],[REORDER QTY]],1,0),0)</f>
        <v>0</v>
      </c>
    </row>
    <row r="10" spans="2:11" ht="30" customHeight="1" x14ac:dyDescent="0.35">
      <c r="B10" s="14" t="s">
        <v>36</v>
      </c>
      <c r="C10" s="14" t="s">
        <v>12</v>
      </c>
      <c r="D10" s="14" t="s">
        <v>1</v>
      </c>
      <c r="E10" s="14" t="str">
        <f>IFERROR(VLOOKUP(InventoryList[[#This Row],[BIN '#]],BinLookup[],3,FALSE),"")</f>
        <v>Row 2, slot 1</v>
      </c>
      <c r="F10" s="14" t="s">
        <v>27</v>
      </c>
      <c r="G10" s="15">
        <v>7</v>
      </c>
      <c r="H10" s="15">
        <v>10</v>
      </c>
      <c r="I10" s="16">
        <v>50</v>
      </c>
      <c r="J10" s="16">
        <f>InventoryList[[#This Row],[QTY]]*InventoryList[[#This Row],[COST]]</f>
        <v>350</v>
      </c>
      <c r="K10" s="6">
        <f>IFERROR(IF(InventoryList[[#This Row],[QTY]]&lt;=InventoryList[[#This Row],[REORDER QTY]],1,0),0)</f>
        <v>1</v>
      </c>
    </row>
    <row r="11" spans="2:11" ht="30" customHeight="1" x14ac:dyDescent="0.35">
      <c r="B11" s="14" t="s">
        <v>37</v>
      </c>
      <c r="C11" s="14" t="s">
        <v>13</v>
      </c>
      <c r="D11" s="14" t="s">
        <v>6</v>
      </c>
      <c r="E11" s="14" t="str">
        <f>IFERROR(VLOOKUP(InventoryList[[#This Row],[BIN '#]],BinLookup[],3,FALSE),"")</f>
        <v>Row 1, slot 2</v>
      </c>
      <c r="F11" s="14" t="s">
        <v>27</v>
      </c>
      <c r="G11" s="15">
        <v>10</v>
      </c>
      <c r="H11" s="15">
        <v>5</v>
      </c>
      <c r="I11" s="16">
        <v>10</v>
      </c>
      <c r="J11" s="16">
        <f>InventoryList[[#This Row],[QTY]]*InventoryList[[#This Row],[COST]]</f>
        <v>100</v>
      </c>
      <c r="K11" s="6">
        <f>IFERROR(IF(InventoryList[[#This Row],[QTY]]&lt;=InventoryList[[#This Row],[REORDER QTY]],1,0),0)</f>
        <v>0</v>
      </c>
    </row>
    <row r="12" spans="2:11" ht="30" customHeight="1" x14ac:dyDescent="0.35">
      <c r="B12" s="14" t="s">
        <v>38</v>
      </c>
      <c r="C12" s="14" t="s">
        <v>14</v>
      </c>
      <c r="D12" s="14" t="s">
        <v>2</v>
      </c>
      <c r="E12" s="14" t="str">
        <f>IFERROR(VLOOKUP(InventoryList[[#This Row],[BIN '#]],BinLookup[],3,FALSE),"")</f>
        <v>Row 1, slot 1</v>
      </c>
      <c r="F12" s="14" t="s">
        <v>27</v>
      </c>
      <c r="G12" s="15">
        <v>19</v>
      </c>
      <c r="H12" s="15">
        <v>10</v>
      </c>
      <c r="I12" s="16">
        <v>3</v>
      </c>
      <c r="J12" s="16">
        <f>InventoryList[[#This Row],[QTY]]*InventoryList[[#This Row],[COST]]</f>
        <v>57</v>
      </c>
      <c r="K12" s="6">
        <f>IFERROR(IF(InventoryList[[#This Row],[QTY]]&lt;=InventoryList[[#This Row],[REORDER QTY]],1,0),0)</f>
        <v>0</v>
      </c>
    </row>
    <row r="13" spans="2:11" ht="30" customHeight="1" x14ac:dyDescent="0.35">
      <c r="B13" s="14" t="s">
        <v>39</v>
      </c>
      <c r="C13" s="14" t="s">
        <v>15</v>
      </c>
      <c r="D13" s="14" t="s">
        <v>7</v>
      </c>
      <c r="E13" s="14" t="str">
        <f>IFERROR(VLOOKUP(InventoryList[[#This Row],[BIN '#]],BinLookup[],3,FALSE),"")</f>
        <v>Row 2, slot 2</v>
      </c>
      <c r="F13" s="14" t="s">
        <v>30</v>
      </c>
      <c r="G13" s="15">
        <v>20</v>
      </c>
      <c r="H13" s="15">
        <v>30</v>
      </c>
      <c r="I13" s="16">
        <v>14</v>
      </c>
      <c r="J13" s="16">
        <f>InventoryList[[#This Row],[QTY]]*InventoryList[[#This Row],[COST]]</f>
        <v>280</v>
      </c>
      <c r="K13" s="6">
        <f>IFERROR(IF(InventoryList[[#This Row],[QTY]]&lt;=InventoryList[[#This Row],[REORDER QTY]],1,0),0)</f>
        <v>1</v>
      </c>
    </row>
    <row r="14" spans="2:11" ht="30" customHeight="1" x14ac:dyDescent="0.35">
      <c r="B14" s="14" t="s">
        <v>28</v>
      </c>
      <c r="C14" s="14" t="s">
        <v>16</v>
      </c>
      <c r="D14" s="14" t="s">
        <v>6</v>
      </c>
      <c r="E14" s="14" t="str">
        <f>IFERROR(VLOOKUP(InventoryList[[#This Row],[BIN '#]],BinLookup[],3,FALSE),"")</f>
        <v>Row 1, slot 2</v>
      </c>
      <c r="F14" s="14" t="s">
        <v>27</v>
      </c>
      <c r="G14" s="15">
        <v>15</v>
      </c>
      <c r="H14" s="15">
        <v>8</v>
      </c>
      <c r="I14" s="16">
        <v>60</v>
      </c>
      <c r="J14" s="16">
        <f>InventoryList[[#This Row],[QTY]]*InventoryList[[#This Row],[COST]]</f>
        <v>900</v>
      </c>
      <c r="K14" s="6">
        <f>IFERROR(IF(InventoryList[[#This Row],[QTY]]&lt;=InventoryList[[#This Row],[REORDER QTY]],1,0),0)</f>
        <v>0</v>
      </c>
    </row>
    <row r="15" spans="2:11" ht="30" customHeight="1" x14ac:dyDescent="0.35">
      <c r="B15" s="14" t="s">
        <v>55</v>
      </c>
      <c r="C15" s="14" t="s">
        <v>54</v>
      </c>
      <c r="D15" s="14" t="s">
        <v>6</v>
      </c>
      <c r="E15" s="14" t="str">
        <f>IFERROR(VLOOKUP(InventoryList[[#This Row],[BIN '#]],BinLookup[],3,FALSE),"")</f>
        <v>Row 1, slot 2</v>
      </c>
      <c r="F15" s="14" t="s">
        <v>27</v>
      </c>
      <c r="G15" s="15">
        <v>25</v>
      </c>
      <c r="H15" s="15">
        <v>15</v>
      </c>
      <c r="I15" s="16">
        <v>8</v>
      </c>
      <c r="J15" s="16">
        <f>InventoryList[[#This Row],[QTY]]*InventoryList[[#This Row],[COST]]</f>
        <v>200</v>
      </c>
      <c r="K15" s="6">
        <f>IFERROR(IF(InventoryList[[#This Row],[QTY]]&lt;=InventoryList[[#This Row],[REORDER QTY]],1,0),0)</f>
        <v>0</v>
      </c>
    </row>
  </sheetData>
  <conditionalFormatting sqref="B5:K15">
    <cfRule type="expression" dxfId="2" priority="5">
      <formula>"If(blnBinNo=""True"")"</formula>
    </cfRule>
  </conditionalFormatting>
  <conditionalFormatting sqref="J5:J15">
    <cfRule type="dataBar" priority="15">
      <dataBar>
        <cfvo type="min"/>
        <cfvo type="max"/>
        <color theme="2" tint="-0.34998626667073579"/>
      </dataBar>
      <extLst>
        <ext xmlns:x14="http://schemas.microsoft.com/office/spreadsheetml/2009/9/main" uri="{B025F937-C7B1-47D3-B67F-A62EFF666E3E}">
          <x14:id>{B7FAAC13-0945-4497-B308-0378DA16CDD0}</x14:id>
        </ext>
      </extLst>
    </cfRule>
  </conditionalFormatting>
  <dataValidations count="17">
    <dataValidation allowBlank="1" showInputMessage="1" showErrorMessage="1" prompt="Warehouse inventory list to track inventory. Items ready for reordering are automatically flagged in column K. There are two navigational links in cells E2 and F2 for Inventory Pick List and Bin Lookup worksheets" sqref="A1" xr:uid="{00000000-0002-0000-0000-000000000000}"/>
    <dataValidation allowBlank="1" showInputMessage="1" showErrorMessage="1" prompt="Automatically calculated total inventory value" sqref="B3" xr:uid="{00000000-0002-0000-0000-000001000000}"/>
    <dataValidation allowBlank="1" showInputMessage="1" showErrorMessage="1" prompt="Automatically calculated bin count" sqref="D3" xr:uid="{00000000-0002-0000-0000-000002000000}"/>
    <dataValidation allowBlank="1" showInputMessage="1" showErrorMessage="1" prompt="Automatically calculated number of inventory items based on their description" sqref="C3" xr:uid="{00000000-0002-0000-0000-000003000000}"/>
    <dataValidation allowBlank="1" showInputMessage="1" showErrorMessage="1" prompt="Enter SKU in this column" sqref="B4" xr:uid="{00000000-0002-0000-0000-000004000000}"/>
    <dataValidation allowBlank="1" showInputMessage="1" showErrorMessage="1" prompt="Enter a description of the item in this column" sqref="C4" xr:uid="{00000000-0002-0000-0000-000005000000}"/>
    <dataValidation allowBlank="1" showInputMessage="1" showErrorMessage="1" prompt="Select the bin number from the dropdown list. Press ALT+DOWN ARROW to open the dropdown list then press ENTER to choose one of the items" sqref="D4" xr:uid="{00000000-0002-0000-0000-000006000000}"/>
    <dataValidation allowBlank="1" showInputMessage="1" showErrorMessage="1" prompt="Location is automatically updated in this column using the Bin # and information in the Bin Lookup worksheet " sqref="E4" xr:uid="{00000000-0002-0000-0000-000007000000}"/>
    <dataValidation allowBlank="1" showInputMessage="1" showErrorMessage="1" prompt="Enter unit in this column" sqref="F4" xr:uid="{00000000-0002-0000-0000-000008000000}"/>
    <dataValidation allowBlank="1" showInputMessage="1" showErrorMessage="1" prompt="Enter the quantity of each item in this column" sqref="G4" xr:uid="{00000000-0002-0000-0000-000009000000}"/>
    <dataValidation allowBlank="1" showInputMessage="1" showErrorMessage="1" prompt="Enter reorder quantity in this column" sqref="H4" xr:uid="{00000000-0002-0000-0000-00000A000000}"/>
    <dataValidation allowBlank="1" showInputMessage="1" showErrorMessage="1" prompt="Enter the cost of each item in this column" sqref="I4" xr:uid="{00000000-0002-0000-0000-00000B000000}"/>
    <dataValidation allowBlank="1" showInputMessage="1" showErrorMessage="1" prompt="The inventory value is automatically calculated in this column using the QTY and COST values from the table" sqref="J4" xr:uid="{00000000-0002-0000-0000-00000C000000}"/>
    <dataValidation allowBlank="1" showInputMessage="1" showErrorMessage="1" prompt="A flag icon in this column indicates items in the inventory list that are ready to be reordered" sqref="K4" xr:uid="{00000000-0002-0000-0000-00000D000000}"/>
    <dataValidation type="list" errorStyle="warning" allowBlank="1" showInputMessage="1" showErrorMessage="1" error="This Bin # isn't in the list. Select Yes to retain the entry, Cancel to add it to the table on the Bin Lookup worksheet, which will add the Bin # to this drop down list, or No, then ALT + DOWN ARROW to select from the list" sqref="D5:D15" xr:uid="{00000000-0002-0000-0000-00000E000000}">
      <formula1>BinNumber</formula1>
    </dataValidation>
    <dataValidation allowBlank="1" showInputMessage="1" showErrorMessage="1" prompt="Navigational link to Inventory Pick List worksheet" sqref="E2" xr:uid="{00000000-0002-0000-0000-00000F000000}"/>
    <dataValidation allowBlank="1" showInputMessage="1" showErrorMessage="1" prompt="Navigation link to modify or add items to the Bin Lookup worksheet" sqref="F2" xr:uid="{00000000-0002-0000-0000-000010000000}"/>
  </dataValidations>
  <hyperlinks>
    <hyperlink ref="E2" location="'Inventory Pick List'!A1" tooltip="Select to view Inventory Pick List worksheet" display="INVENTORY PICK LIST" xr:uid="{00000000-0004-0000-0000-000000000000}"/>
    <hyperlink ref="F2" location="'Bin Lookup'!A1" tooltip="Select to add or modify Bin Lookup information" display="BIN LOOKUP" xr:uid="{00000000-0004-0000-0000-000001000000}"/>
  </hyperlinks>
  <printOptions horizontalCentered="1"/>
  <pageMargins left="0.25" right="0.25" top="0.75" bottom="0.75" header="0.3" footer="0.3"/>
  <pageSetup scale="66"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B7FAAC13-0945-4497-B308-0378DA16CDD0}">
            <x14:dataBar minLength="0" maxLength="100" gradient="0">
              <x14:cfvo type="autoMin"/>
              <x14:cfvo type="autoMax"/>
              <x14:negativeFillColor rgb="FFFF0000"/>
              <x14:axisColor rgb="FF000000"/>
            </x14:dataBar>
          </x14:cfRule>
          <xm:sqref>J5:J15</xm:sqref>
        </x14:conditionalFormatting>
        <x14:conditionalFormatting xmlns:xm="http://schemas.microsoft.com/office/excel/2006/main">
          <x14:cfRule type="iconSet" priority="16" id="{AC6CABC8-B392-410F-BF01-FBE3A7AF244A}">
            <x14:iconSet iconSet="3Flags" custom="1">
              <x14:cfvo type="percent">
                <xm:f>0</xm:f>
              </x14:cfvo>
              <x14:cfvo type="num">
                <xm:f>0</xm:f>
              </x14:cfvo>
              <x14:cfvo type="num">
                <xm:f>1</xm:f>
              </x14:cfvo>
              <x14:cfIcon iconSet="NoIcons" iconId="0"/>
              <x14:cfIcon iconSet="NoIcons" iconId="0"/>
              <x14:cfIcon iconSet="3Flags" iconId="0"/>
            </x14:iconSet>
          </x14:cfRule>
          <xm:sqref>K5:K15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tPickList">
    <tabColor theme="4" tint="0.39997558519241921"/>
    <pageSetUpPr autoPageBreaks="0" fitToPage="1"/>
  </sheetPr>
  <dimension ref="B1:I9"/>
  <sheetViews>
    <sheetView showGridLines="0" tabSelected="1" zoomScaleNormal="100" workbookViewId="0">
      <pane xSplit="2" ySplit="4" topLeftCell="C5" activePane="bottomRight" state="frozen"/>
      <selection pane="topRight" activeCell="C1" sqref="C1"/>
      <selection pane="bottomLeft" activeCell="A5" sqref="A5"/>
      <selection pane="bottomRight" activeCell="C5" sqref="C5"/>
    </sheetView>
  </sheetViews>
  <sheetFormatPr defaultRowHeight="30" customHeight="1" x14ac:dyDescent="0.35"/>
  <cols>
    <col min="1" max="1" width="1.81640625" customWidth="1"/>
    <col min="2" max="2" width="20.7265625" customWidth="1"/>
    <col min="3" max="3" width="21.7265625" customWidth="1"/>
    <col min="4" max="4" width="15.7265625" customWidth="1"/>
    <col min="5" max="5" width="17.81640625" customWidth="1"/>
    <col min="6" max="6" width="25.453125" customWidth="1"/>
    <col min="7" max="7" width="14.453125" customWidth="1"/>
    <col min="8" max="8" width="13.453125" customWidth="1"/>
    <col min="9" max="9" width="22.7265625" customWidth="1"/>
  </cols>
  <sheetData>
    <row r="1" spans="2:9" ht="54" customHeight="1" thickBot="1" x14ac:dyDescent="0.55000000000000004">
      <c r="B1" s="5" t="s">
        <v>56</v>
      </c>
      <c r="C1" s="3"/>
      <c r="D1" s="1"/>
      <c r="E1" s="1"/>
      <c r="F1" s="1"/>
      <c r="G1" s="1"/>
      <c r="H1" s="1"/>
      <c r="I1" s="1"/>
    </row>
    <row r="2" spans="2:9" ht="25.05" customHeight="1" x14ac:dyDescent="0.35">
      <c r="B2" s="11"/>
      <c r="C2" s="11" t="s">
        <v>65</v>
      </c>
    </row>
    <row r="3" spans="2:9" ht="30" customHeight="1" x14ac:dyDescent="0.35">
      <c r="B3" s="18"/>
      <c r="C3" s="19"/>
    </row>
    <row r="4" spans="2:9" ht="17.100000000000001" customHeight="1" x14ac:dyDescent="0.35">
      <c r="B4" s="9" t="s">
        <v>61</v>
      </c>
      <c r="C4" s="9" t="s">
        <v>0</v>
      </c>
      <c r="D4" s="9" t="s">
        <v>62</v>
      </c>
      <c r="E4" s="9" t="s">
        <v>63</v>
      </c>
      <c r="F4" s="9" t="s">
        <v>64</v>
      </c>
      <c r="G4" s="9" t="s">
        <v>48</v>
      </c>
      <c r="H4" s="9" t="s">
        <v>46</v>
      </c>
      <c r="I4" s="9" t="s">
        <v>47</v>
      </c>
    </row>
    <row r="5" spans="2:9" ht="30" customHeight="1" x14ac:dyDescent="0.35">
      <c r="B5" s="14" t="s">
        <v>40</v>
      </c>
      <c r="C5" s="14" t="s">
        <v>31</v>
      </c>
      <c r="D5" s="15">
        <v>3</v>
      </c>
      <c r="E5" s="15">
        <f>IFERROR(VLOOKUP(InventoryPickList[[#This Row],[SKU]],InventoryList[],6,FALSE),"")</f>
        <v>20</v>
      </c>
      <c r="F5" s="14" t="str">
        <f>IFERROR(VLOOKUP(InventoryPickList[[#This Row],[SKU]],InventoryList[],2,FALSE),"")</f>
        <v>Item 1</v>
      </c>
      <c r="G5" s="14" t="str">
        <f>IFERROR(VLOOKUP(InventoryPickList[[#This Row],[SKU]],InventoryList[],5,FALSE),"")</f>
        <v>Each</v>
      </c>
      <c r="H5" s="14" t="str">
        <f>IFERROR(VLOOKUP(InventoryPickList[[#This Row],[SKU]],InventoryList[],3,FALSE),"")</f>
        <v>T345</v>
      </c>
      <c r="I5" s="14" t="str">
        <f>IFERROR(VLOOKUP(InventoryPickList[[#This Row],[SKU]],InventoryList[],4,FALSE),"")</f>
        <v>Row 2, slot 1</v>
      </c>
    </row>
    <row r="6" spans="2:9" ht="30" customHeight="1" x14ac:dyDescent="0.35">
      <c r="B6" s="14" t="s">
        <v>40</v>
      </c>
      <c r="C6" s="14" t="s">
        <v>34</v>
      </c>
      <c r="D6" s="15">
        <v>1</v>
      </c>
      <c r="E6" s="15">
        <f>IFERROR(VLOOKUP(InventoryPickList[[#This Row],[SKU]],InventoryList[],6,FALSE),"")</f>
        <v>40</v>
      </c>
      <c r="F6" s="14" t="str">
        <f>IFERROR(VLOOKUP(InventoryPickList[[#This Row],[SKU]],InventoryList[],2,FALSE),"")</f>
        <v>Item 4</v>
      </c>
      <c r="G6" s="14" t="str">
        <f>IFERROR(VLOOKUP(InventoryPickList[[#This Row],[SKU]],InventoryList[],5,FALSE),"")</f>
        <v>Box (10 ct)</v>
      </c>
      <c r="H6" s="14" t="str">
        <f>IFERROR(VLOOKUP(InventoryPickList[[#This Row],[SKU]],InventoryList[],3,FALSE),"")</f>
        <v>T9876</v>
      </c>
      <c r="I6" s="14" t="str">
        <f>IFERROR(VLOOKUP(InventoryPickList[[#This Row],[SKU]],InventoryList[],4,FALSE),"")</f>
        <v>Row 3, slot 2</v>
      </c>
    </row>
    <row r="7" spans="2:9" ht="30" customHeight="1" x14ac:dyDescent="0.35">
      <c r="B7" s="14" t="s">
        <v>40</v>
      </c>
      <c r="C7" s="14" t="s">
        <v>37</v>
      </c>
      <c r="D7" s="15">
        <v>2</v>
      </c>
      <c r="E7" s="15">
        <f>IFERROR(VLOOKUP(InventoryPickList[[#This Row],[SKU]],InventoryList[],6,FALSE),"")</f>
        <v>10</v>
      </c>
      <c r="F7" s="14" t="str">
        <f>IFERROR(VLOOKUP(InventoryPickList[[#This Row],[SKU]],InventoryList[],2,FALSE),"")</f>
        <v>Item 7</v>
      </c>
      <c r="G7" s="14" t="str">
        <f>IFERROR(VLOOKUP(InventoryPickList[[#This Row],[SKU]],InventoryList[],5,FALSE),"")</f>
        <v>Each</v>
      </c>
      <c r="H7" s="14" t="str">
        <f>IFERROR(VLOOKUP(InventoryPickList[[#This Row],[SKU]],InventoryList[],3,FALSE),"")</f>
        <v>T349</v>
      </c>
      <c r="I7" s="14" t="str">
        <f>IFERROR(VLOOKUP(InventoryPickList[[#This Row],[SKU]],InventoryList[],4,FALSE),"")</f>
        <v>Row 1, slot 2</v>
      </c>
    </row>
    <row r="8" spans="2:9" ht="30" customHeight="1" x14ac:dyDescent="0.35">
      <c r="B8" s="14" t="s">
        <v>40</v>
      </c>
      <c r="C8" s="14" t="s">
        <v>28</v>
      </c>
      <c r="D8" s="15">
        <v>6</v>
      </c>
      <c r="E8" s="15">
        <f>IFERROR(VLOOKUP(InventoryPickList[[#This Row],[SKU]],InventoryList[],6,FALSE),"")</f>
        <v>15</v>
      </c>
      <c r="F8" s="14" t="str">
        <f>IFERROR(VLOOKUP(InventoryPickList[[#This Row],[SKU]],InventoryList[],2,FALSE),"")</f>
        <v>Item 10</v>
      </c>
      <c r="G8" s="14" t="str">
        <f>IFERROR(VLOOKUP(InventoryPickList[[#This Row],[SKU]],InventoryList[],5,FALSE),"")</f>
        <v>Each</v>
      </c>
      <c r="H8" s="14" t="str">
        <f>IFERROR(VLOOKUP(InventoryPickList[[#This Row],[SKU]],InventoryList[],3,FALSE),"")</f>
        <v>T349</v>
      </c>
      <c r="I8" s="14" t="str">
        <f>IFERROR(VLOOKUP(InventoryPickList[[#This Row],[SKU]],InventoryList[],4,FALSE),"")</f>
        <v>Row 1, slot 2</v>
      </c>
    </row>
    <row r="9" spans="2:9" ht="30" customHeight="1" x14ac:dyDescent="0.35">
      <c r="B9" s="14" t="s">
        <v>40</v>
      </c>
      <c r="C9" s="14" t="s">
        <v>33</v>
      </c>
      <c r="D9" s="15">
        <v>3</v>
      </c>
      <c r="E9" s="15">
        <v>11</v>
      </c>
      <c r="F9" s="14" t="str">
        <f>IFERROR(VLOOKUP(InventoryPickList[[#This Row],[SKU]],InventoryList[],2,FALSE),"")</f>
        <v>Item 3</v>
      </c>
      <c r="G9" s="14" t="str">
        <f>IFERROR(VLOOKUP(InventoryPickList[[#This Row],[SKU]],InventoryList[],5,FALSE),"")</f>
        <v>Each</v>
      </c>
      <c r="H9" s="14" t="str">
        <f>IFERROR(VLOOKUP(InventoryPickList[[#This Row],[SKU]],InventoryList[],3,FALSE),"")</f>
        <v>T5789</v>
      </c>
      <c r="I9" s="14" t="str">
        <f>IFERROR(VLOOKUP(InventoryPickList[[#This Row],[SKU]],InventoryList[],4,FALSE),"")</f>
        <v>Row 1, slot 1</v>
      </c>
    </row>
  </sheetData>
  <conditionalFormatting sqref="E5:E9">
    <cfRule type="expression" dxfId="0" priority="7">
      <formula>D5&gt;E5</formula>
    </cfRule>
  </conditionalFormatting>
  <dataValidations count="14">
    <dataValidation type="list" errorStyle="warning" allowBlank="1" showErrorMessage="1" errorTitle="Whoops!" error="Your entry isn't on the Inventory List. You can click Yes to keep it but other inventory information won't automatically be filled in. " sqref="C5:C9" xr:uid="{00000000-0002-0000-0100-000000000000}">
      <formula1>SKULookup</formula1>
    </dataValidation>
    <dataValidation allowBlank="1" showInputMessage="1" showErrorMessage="1" prompt="Inventory pick list is used to track the quantity of each SKU needed to fulfill orders. To clear the pick list table, follow the instructions in cell B2. To navigate to the Warehouse Inventory List worksheet, use the navigation link in C2" sqref="A1" xr:uid="{00000000-0002-0000-0100-000001000000}"/>
    <dataValidation allowBlank="1" showInputMessage="1" showErrorMessage="1" prompt="Enter order number in this column" sqref="B4" xr:uid="{00000000-0002-0000-0100-000002000000}"/>
    <dataValidation allowBlank="1" showInputMessage="1" showErrorMessage="1" prompt="Select the SKU from the dropdown list. Press ALT+DOWN ARROW to open the dropdown list then press ENTER to choose one of the items" sqref="C4" xr:uid="{00000000-0002-0000-0100-000003000000}"/>
    <dataValidation allowBlank="1" showInputMessage="1" showErrorMessage="1" prompt="Enter pick quantity of items in this column" sqref="D4" xr:uid="{00000000-0002-0000-0100-000004000000}"/>
    <dataValidation allowBlank="1" showInputMessage="1" showErrorMessage="1" prompt="Quantity available for each item is automatically calculated in this column" sqref="E4" xr:uid="{00000000-0002-0000-0100-000005000000}"/>
    <dataValidation allowBlank="1" showInputMessage="1" showErrorMessage="1" prompt="Item description is automatically updated in this column" sqref="F4" xr:uid="{00000000-0002-0000-0100-000006000000}"/>
    <dataValidation allowBlank="1" showInputMessage="1" showErrorMessage="1" prompt="Unit is automatically updated in this column" sqref="G4" xr:uid="{00000000-0002-0000-0100-000007000000}"/>
    <dataValidation allowBlank="1" showInputMessage="1" showErrorMessage="1" prompt="Bin number is automatically updated in this column" sqref="H4" xr:uid="{00000000-0002-0000-0100-000008000000}"/>
    <dataValidation allowBlank="1" showInputMessage="1" showErrorMessage="1" prompt="Location is automatically updated in this column" sqref="I4" xr:uid="{00000000-0002-0000-0100-000009000000}"/>
    <dataValidation type="custom" allowBlank="1" showInputMessage="1" showErrorMessage="1" errorTitle="Whoops!" error="The quantity entered exceeds the Quantity Available. " sqref="D6:D9" xr:uid="{00000000-0002-0000-0100-00000A000000}">
      <formula1>D6&lt;=E6</formula1>
    </dataValidation>
    <dataValidation type="custom" allowBlank="1" showInputMessage="1" showErrorMessage="1" error="The quantity entered exceeds the Quantity Available. Enter a PICK QTY less than the QTY AVAILABLE" sqref="D5" xr:uid="{00000000-0002-0000-0100-00000B000000}">
      <formula1>D5&lt;=E5</formula1>
    </dataValidation>
    <dataValidation allowBlank="1" showInputMessage="1" showErrorMessage="1" prompt="To clear the pick list table in this worksheet, activate the object in B2 or press ALT+F8 and type &quot;ClearPickList&quot; with no spaces, then select RUN" sqref="B2" xr:uid="{00000000-0002-0000-0100-00000C000000}"/>
    <dataValidation allowBlank="1" showInputMessage="1" showErrorMessage="1" prompt="Navigation link to Warehouse Inventory List worksheet" sqref="C2" xr:uid="{00000000-0002-0000-0100-00000D000000}"/>
  </dataValidations>
  <hyperlinks>
    <hyperlink ref="C2" location="'Inventory List'!A1" tooltip="Select to view Inventory List" display="INVENTORY LIST" xr:uid="{00000000-0004-0000-0100-000000000000}"/>
  </hyperlinks>
  <printOptions horizontalCentered="1"/>
  <pageMargins left="0.25" right="0.25" top="0.75" bottom="0.75" header="0.3" footer="0.3"/>
  <pageSetup scale="75" fitToHeight="0" orientation="landscape" r:id="rId1"/>
  <headerFooter differentFirst="1">
    <oddFooter>Page &amp;P of &amp;N</oddFoot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tBinLookup">
    <tabColor theme="4" tint="-0.499984740745262"/>
    <pageSetUpPr autoPageBreaks="0"/>
  </sheetPr>
  <dimension ref="B1:G11"/>
  <sheetViews>
    <sheetView showGridLines="0" zoomScaleNormal="100" workbookViewId="0"/>
  </sheetViews>
  <sheetFormatPr defaultRowHeight="30" customHeight="1" x14ac:dyDescent="0.35"/>
  <cols>
    <col min="1" max="1" width="1.81640625" customWidth="1"/>
    <col min="2" max="2" width="20.7265625" customWidth="1"/>
    <col min="3" max="3" width="19.453125" customWidth="1"/>
    <col min="4" max="4" width="18.453125" customWidth="1"/>
    <col min="5" max="7" width="11.81640625" customWidth="1"/>
  </cols>
  <sheetData>
    <row r="1" spans="2:7" ht="54" customHeight="1" thickBot="1" x14ac:dyDescent="0.55000000000000004">
      <c r="B1" s="3" t="s">
        <v>60</v>
      </c>
      <c r="C1" s="1"/>
      <c r="D1" s="1"/>
      <c r="E1" s="1"/>
      <c r="F1" s="1"/>
      <c r="G1" s="1"/>
    </row>
    <row r="2" spans="2:7" ht="25.05" customHeight="1" x14ac:dyDescent="0.35">
      <c r="B2" s="11" t="s">
        <v>65</v>
      </c>
    </row>
    <row r="3" spans="2:7" ht="30" customHeight="1" x14ac:dyDescent="0.35">
      <c r="B3" s="10"/>
      <c r="C3" s="10"/>
      <c r="D3" s="10"/>
      <c r="E3" s="10"/>
      <c r="F3" s="10"/>
      <c r="G3" s="10"/>
    </row>
    <row r="4" spans="2:7" ht="17.100000000000001" customHeight="1" x14ac:dyDescent="0.35">
      <c r="B4" s="7" t="s">
        <v>46</v>
      </c>
      <c r="C4" s="7" t="s">
        <v>45</v>
      </c>
      <c r="D4" s="7" t="s">
        <v>47</v>
      </c>
      <c r="E4" s="8" t="s">
        <v>57</v>
      </c>
      <c r="F4" s="8" t="s">
        <v>58</v>
      </c>
      <c r="G4" s="8" t="s">
        <v>59</v>
      </c>
    </row>
    <row r="5" spans="2:7" ht="30" customHeight="1" x14ac:dyDescent="0.35">
      <c r="B5" s="14" t="s">
        <v>1</v>
      </c>
      <c r="C5" s="14" t="s">
        <v>17</v>
      </c>
      <c r="D5" s="17" t="s">
        <v>20</v>
      </c>
      <c r="E5" s="15">
        <v>50</v>
      </c>
      <c r="F5" s="15">
        <v>10</v>
      </c>
      <c r="G5" s="15">
        <v>10</v>
      </c>
    </row>
    <row r="6" spans="2:7" ht="30" customHeight="1" x14ac:dyDescent="0.35">
      <c r="B6" s="14" t="s">
        <v>2</v>
      </c>
      <c r="C6" s="14" t="s">
        <v>18</v>
      </c>
      <c r="D6" s="14" t="s">
        <v>24</v>
      </c>
      <c r="E6" s="15">
        <v>25</v>
      </c>
      <c r="F6" s="15">
        <v>5</v>
      </c>
      <c r="G6" s="15">
        <v>5</v>
      </c>
    </row>
    <row r="7" spans="2:7" ht="30" customHeight="1" x14ac:dyDescent="0.35">
      <c r="B7" s="14" t="s">
        <v>3</v>
      </c>
      <c r="C7" s="14" t="s">
        <v>17</v>
      </c>
      <c r="D7" s="14" t="s">
        <v>21</v>
      </c>
      <c r="E7" s="15">
        <v>50</v>
      </c>
      <c r="F7" s="15">
        <v>10</v>
      </c>
      <c r="G7" s="15">
        <v>10</v>
      </c>
    </row>
    <row r="8" spans="2:7" ht="30" customHeight="1" x14ac:dyDescent="0.35">
      <c r="B8" s="14" t="s">
        <v>5</v>
      </c>
      <c r="C8" s="14" t="s">
        <v>19</v>
      </c>
      <c r="D8" s="14" t="s">
        <v>23</v>
      </c>
      <c r="E8" s="15">
        <v>30</v>
      </c>
      <c r="F8" s="15">
        <v>7</v>
      </c>
      <c r="G8" s="15">
        <v>10</v>
      </c>
    </row>
    <row r="9" spans="2:7" ht="30" customHeight="1" x14ac:dyDescent="0.35">
      <c r="B9" s="14" t="s">
        <v>6</v>
      </c>
      <c r="C9" s="14" t="s">
        <v>18</v>
      </c>
      <c r="D9" s="14" t="s">
        <v>25</v>
      </c>
      <c r="E9" s="15">
        <v>25</v>
      </c>
      <c r="F9" s="15">
        <v>5</v>
      </c>
      <c r="G9" s="15">
        <v>5</v>
      </c>
    </row>
    <row r="10" spans="2:7" ht="30" customHeight="1" x14ac:dyDescent="0.35">
      <c r="B10" s="14" t="s">
        <v>2</v>
      </c>
      <c r="C10" s="14" t="s">
        <v>17</v>
      </c>
      <c r="D10" s="14" t="s">
        <v>22</v>
      </c>
      <c r="E10" s="15">
        <v>50</v>
      </c>
      <c r="F10" s="15">
        <v>10</v>
      </c>
      <c r="G10" s="15">
        <v>10</v>
      </c>
    </row>
    <row r="11" spans="2:7" ht="30" customHeight="1" x14ac:dyDescent="0.35">
      <c r="B11" s="14" t="s">
        <v>7</v>
      </c>
      <c r="C11" s="14" t="s">
        <v>17</v>
      </c>
      <c r="D11" s="14" t="s">
        <v>26</v>
      </c>
      <c r="E11" s="15">
        <v>50</v>
      </c>
      <c r="F11" s="15">
        <v>10</v>
      </c>
      <c r="G11" s="15">
        <v>10</v>
      </c>
    </row>
  </sheetData>
  <dataValidations count="8">
    <dataValidation allowBlank="1" showInputMessage="1" showErrorMessage="1" prompt="This worksheet has a table that provides data for the warehouse inventory list and inventory pick list worksheets. A navigation link to the Warehouse Inventory List worksheet is in cell B2" sqref="A1" xr:uid="{00000000-0002-0000-0200-000000000000}"/>
    <dataValidation allowBlank="1" showInputMessage="1" showErrorMessage="1" prompt="Enter the bin number in this column" sqref="B4" xr:uid="{00000000-0002-0000-0200-000001000000}"/>
    <dataValidation allowBlank="1" showInputMessage="1" showErrorMessage="1" prompt="Enter a description of bin in this column" sqref="C4" xr:uid="{00000000-0002-0000-0200-000002000000}"/>
    <dataValidation allowBlank="1" showInputMessage="1" showErrorMessage="1" prompt="Enter the location of bin in this column" sqref="D4" xr:uid="{00000000-0002-0000-0200-000003000000}"/>
    <dataValidation allowBlank="1" showInputMessage="1" showErrorMessage="1" prompt="Enter width of bin in this column" sqref="E4" xr:uid="{00000000-0002-0000-0200-000004000000}"/>
    <dataValidation allowBlank="1" showInputMessage="1" showErrorMessage="1" prompt="Enter height of bin in this column" sqref="F4" xr:uid="{00000000-0002-0000-0200-000005000000}"/>
    <dataValidation allowBlank="1" showInputMessage="1" showErrorMessage="1" prompt="Enter length of bin in this column" sqref="G4" xr:uid="{00000000-0002-0000-0200-000006000000}"/>
    <dataValidation allowBlank="1" showInputMessage="1" showErrorMessage="1" prompt="Navigation link to Warehouse Inventory List worksheet" sqref="B2" xr:uid="{00000000-0002-0000-0200-000007000000}"/>
  </dataValidations>
  <hyperlinks>
    <hyperlink ref="B2" location="'Inventory List'!A1" tooltip="Select to view Inventory List" display="INVENTORY LIST" xr:uid="{00000000-0004-0000-0200-000000000000}"/>
  </hyperlinks>
  <printOptions horizontalCentered="1"/>
  <pageMargins left="0.25" right="0.25" top="0.75" bottom="0.75" header="0.3" footer="0.3"/>
  <pageSetup orientation="landscape"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Warehouse Inventory List</vt:lpstr>
      <vt:lpstr>Inventory Pick List</vt:lpstr>
      <vt:lpstr>Bin Lookup</vt:lpstr>
      <vt:lpstr>BinNumber</vt:lpstr>
      <vt:lpstr>ColumnTitle1</vt:lpstr>
      <vt:lpstr>ColumnTitle2</vt:lpstr>
      <vt:lpstr>ColumnTitle3</vt:lpstr>
      <vt:lpstr>'Bin Lookup'!Print_Titles</vt:lpstr>
      <vt:lpstr>'Inventory Pick List'!Print_Titles</vt:lpstr>
      <vt:lpstr>'Warehouse Inventory List'!Print_Titles</vt:lpstr>
      <vt:lpstr>SKULookup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Yvonne Breyer</dc:creator>
  <cp:lastModifiedBy>Bhavesh Padharia</cp:lastModifiedBy>
  <cp:lastPrinted>2017-06-10T21:34:52Z</cp:lastPrinted>
  <dcterms:created xsi:type="dcterms:W3CDTF">2016-10-06T00:09:35Z</dcterms:created>
  <dcterms:modified xsi:type="dcterms:W3CDTF">2022-06-03T08:33:54Z</dcterms:modified>
</cp:coreProperties>
</file>