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dh\OneDrive\Desktop\"/>
    </mc:Choice>
  </mc:AlternateContent>
  <bookViews>
    <workbookView xWindow="0" yWindow="0" windowWidth="23040" windowHeight="9072"/>
  </bookViews>
  <sheets>
    <sheet name="&lt;=1 cr" sheetId="1" r:id="rId1"/>
    <sheet name="1 cr &gt;= 3 cr" sheetId="2" r:id="rId2"/>
    <sheet name="3 cr&gt;= 6 cr" sheetId="3" r:id="rId3"/>
    <sheet name="6 cr &gt;= 9 cr" sheetId="4" r:id="rId4"/>
    <sheet name="&gt; 9 cr" sheetId="5" r:id="rId5"/>
    <sheet name="SURAKSHA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5wFyZs4Eq5I0/gPzfQCr2DEmjnSN/PPxZQpSdrk+zs="/>
    </ext>
  </extLst>
</workbook>
</file>

<file path=xl/calcChain.xml><?xml version="1.0" encoding="utf-8"?>
<calcChain xmlns="http://schemas.openxmlformats.org/spreadsheetml/2006/main">
  <c r="K16" i="2" l="1"/>
  <c r="L19" i="2"/>
  <c r="L17" i="2"/>
  <c r="L18" i="1"/>
  <c r="K20" i="2" l="1"/>
  <c r="L20" i="2" s="1"/>
  <c r="L16" i="2"/>
  <c r="M18" i="1"/>
  <c r="I28" i="5"/>
  <c r="H28" i="5"/>
  <c r="U27" i="5"/>
  <c r="V27" i="5"/>
  <c r="W27" i="5"/>
  <c r="K27" i="5"/>
  <c r="U26" i="5"/>
  <c r="V26" i="5"/>
  <c r="W26" i="5"/>
  <c r="K26" i="5"/>
  <c r="U25" i="5"/>
  <c r="V25" i="5"/>
  <c r="W25" i="5"/>
  <c r="K25" i="5"/>
  <c r="U24" i="5"/>
  <c r="V24" i="5"/>
  <c r="W24" i="5"/>
  <c r="K24" i="5"/>
  <c r="U23" i="5"/>
  <c r="V23" i="5"/>
  <c r="W23" i="5"/>
  <c r="K23" i="5"/>
  <c r="U22" i="5"/>
  <c r="V22" i="5"/>
  <c r="W22" i="5"/>
  <c r="K22" i="5"/>
  <c r="U21" i="5"/>
  <c r="V21" i="5"/>
  <c r="W21" i="5"/>
  <c r="K21" i="5"/>
  <c r="U20" i="5"/>
  <c r="V20" i="5"/>
  <c r="W20" i="5"/>
  <c r="K20" i="5"/>
  <c r="U19" i="5"/>
  <c r="V19" i="5"/>
  <c r="W19" i="5"/>
  <c r="K19" i="5"/>
  <c r="U18" i="5"/>
  <c r="V18" i="5"/>
  <c r="W18" i="5"/>
  <c r="K18" i="5"/>
  <c r="U17" i="5"/>
  <c r="V17" i="5"/>
  <c r="W17" i="5"/>
  <c r="K17" i="5"/>
  <c r="U16" i="5"/>
  <c r="V16" i="5"/>
  <c r="W16" i="5"/>
  <c r="K16" i="5"/>
  <c r="U15" i="5"/>
  <c r="V15" i="5"/>
  <c r="W15" i="5"/>
  <c r="K15" i="5"/>
  <c r="U14" i="5"/>
  <c r="V14" i="5"/>
  <c r="W14" i="5"/>
  <c r="K14" i="5"/>
  <c r="U13" i="5"/>
  <c r="V13" i="5"/>
  <c r="W13" i="5"/>
  <c r="I28" i="4"/>
  <c r="H28" i="4"/>
  <c r="U27" i="4"/>
  <c r="V27" i="4"/>
  <c r="W27" i="4"/>
  <c r="K27" i="4"/>
  <c r="U26" i="4"/>
  <c r="V26" i="4"/>
  <c r="W26" i="4"/>
  <c r="K26" i="4"/>
  <c r="U25" i="4"/>
  <c r="V25" i="4"/>
  <c r="W25" i="4"/>
  <c r="K25" i="4"/>
  <c r="U24" i="4"/>
  <c r="V24" i="4"/>
  <c r="W24" i="4"/>
  <c r="K24" i="4"/>
  <c r="U23" i="4"/>
  <c r="V23" i="4"/>
  <c r="W23" i="4"/>
  <c r="K23" i="4"/>
  <c r="U22" i="4"/>
  <c r="V22" i="4"/>
  <c r="W22" i="4"/>
  <c r="K22" i="4"/>
  <c r="U21" i="4"/>
  <c r="V21" i="4"/>
  <c r="W21" i="4"/>
  <c r="K21" i="4"/>
  <c r="U20" i="4"/>
  <c r="V20" i="4"/>
  <c r="W20" i="4"/>
  <c r="K20" i="4"/>
  <c r="U19" i="4"/>
  <c r="V19" i="4"/>
  <c r="W19" i="4"/>
  <c r="K19" i="4"/>
  <c r="U18" i="4"/>
  <c r="V18" i="4"/>
  <c r="W18" i="4"/>
  <c r="K18" i="4"/>
  <c r="U17" i="4"/>
  <c r="V17" i="4"/>
  <c r="W17" i="4"/>
  <c r="K17" i="4"/>
  <c r="U16" i="4"/>
  <c r="V16" i="4"/>
  <c r="W16" i="4"/>
  <c r="K16" i="4"/>
  <c r="U15" i="4"/>
  <c r="V15" i="4"/>
  <c r="W15" i="4"/>
  <c r="K15" i="4"/>
  <c r="U14" i="4"/>
  <c r="V14" i="4"/>
  <c r="W14" i="4"/>
  <c r="K14" i="4"/>
  <c r="U13" i="4"/>
  <c r="V13" i="4"/>
  <c r="W13" i="4"/>
  <c r="K13" i="4"/>
  <c r="I29" i="3"/>
  <c r="H29" i="3"/>
  <c r="U28" i="3"/>
  <c r="V28" i="3"/>
  <c r="W28" i="3"/>
  <c r="K28" i="3"/>
  <c r="U27" i="3"/>
  <c r="V27" i="3"/>
  <c r="W27" i="3"/>
  <c r="K27" i="3"/>
  <c r="U26" i="3"/>
  <c r="V26" i="3"/>
  <c r="W26" i="3"/>
  <c r="K26" i="3"/>
  <c r="U25" i="3"/>
  <c r="V25" i="3"/>
  <c r="W25" i="3"/>
  <c r="K25" i="3"/>
  <c r="U24" i="3"/>
  <c r="V24" i="3"/>
  <c r="W24" i="3"/>
  <c r="K24" i="3"/>
  <c r="U23" i="3"/>
  <c r="V23" i="3"/>
  <c r="W23" i="3"/>
  <c r="K23" i="3"/>
  <c r="U22" i="3"/>
  <c r="V22" i="3"/>
  <c r="W22" i="3"/>
  <c r="K22" i="3"/>
  <c r="U21" i="3"/>
  <c r="V21" i="3"/>
  <c r="W21" i="3"/>
  <c r="K21" i="3"/>
  <c r="L21" i="3"/>
  <c r="U20" i="3"/>
  <c r="V20" i="3"/>
  <c r="W20" i="3"/>
  <c r="K20" i="3"/>
  <c r="U19" i="3"/>
  <c r="V19" i="3"/>
  <c r="W19" i="3"/>
  <c r="K19" i="3"/>
  <c r="U18" i="3"/>
  <c r="V18" i="3"/>
  <c r="W18" i="3"/>
  <c r="K18" i="3"/>
  <c r="U17" i="3"/>
  <c r="V17" i="3"/>
  <c r="W17" i="3"/>
  <c r="K17" i="3"/>
  <c r="L17" i="3" s="1"/>
  <c r="U16" i="3"/>
  <c r="V16" i="3"/>
  <c r="W16" i="3"/>
  <c r="K16" i="3"/>
  <c r="L16" i="3" s="1"/>
  <c r="U15" i="3"/>
  <c r="V15" i="3"/>
  <c r="W15" i="3"/>
  <c r="K15" i="3"/>
  <c r="L15" i="3" s="1"/>
  <c r="U14" i="3"/>
  <c r="V14" i="3"/>
  <c r="W14" i="3" s="1"/>
  <c r="K14" i="3" s="1"/>
  <c r="U30" i="2"/>
  <c r="V30" i="2" s="1"/>
  <c r="W30" i="2" s="1"/>
  <c r="U29" i="2"/>
  <c r="V29" i="2" s="1"/>
  <c r="W29" i="2" s="1"/>
  <c r="U28" i="2"/>
  <c r="V28" i="2" s="1"/>
  <c r="W28" i="2" s="1"/>
  <c r="U27" i="2"/>
  <c r="V27" i="2" s="1"/>
  <c r="W27" i="2" s="1"/>
  <c r="U26" i="2"/>
  <c r="V26" i="2" s="1"/>
  <c r="W26" i="2" s="1"/>
  <c r="U25" i="2"/>
  <c r="V25" i="2" s="1"/>
  <c r="W25" i="2" s="1"/>
  <c r="U24" i="2"/>
  <c r="V24" i="2" s="1"/>
  <c r="W24" i="2" s="1"/>
  <c r="U23" i="2"/>
  <c r="V23" i="2" s="1"/>
  <c r="W23" i="2" s="1"/>
  <c r="U22" i="2"/>
  <c r="V22" i="2" s="1"/>
  <c r="W22" i="2" s="1"/>
  <c r="U21" i="2"/>
  <c r="V21" i="2" s="1"/>
  <c r="W21" i="2" s="1"/>
  <c r="U20" i="2"/>
  <c r="V20" i="2" s="1"/>
  <c r="W20" i="2" s="1"/>
  <c r="U19" i="2"/>
  <c r="V19" i="2" s="1"/>
  <c r="W19" i="2" s="1"/>
  <c r="U18" i="2"/>
  <c r="V18" i="2" s="1"/>
  <c r="W18" i="2" s="1"/>
  <c r="K18" i="2" s="1"/>
  <c r="U17" i="2"/>
  <c r="V17" i="2" s="1"/>
  <c r="W17" i="2" s="1"/>
  <c r="U16" i="2"/>
  <c r="V16" i="2" s="1"/>
  <c r="W16" i="2" s="1"/>
  <c r="U21" i="1"/>
  <c r="V21" i="1" s="1"/>
  <c r="W21" i="1" s="1"/>
  <c r="U20" i="1"/>
  <c r="V20" i="1" s="1"/>
  <c r="W20" i="1" s="1"/>
  <c r="U19" i="1"/>
  <c r="V19" i="1" s="1"/>
  <c r="W19" i="1" s="1"/>
  <c r="U18" i="1"/>
  <c r="V18" i="1" s="1"/>
  <c r="W18" i="1" s="1"/>
  <c r="L28" i="3"/>
  <c r="M28" i="3"/>
  <c r="L13" i="4"/>
  <c r="K28" i="4"/>
  <c r="L15" i="4"/>
  <c r="M15" i="4"/>
  <c r="L17" i="4"/>
  <c r="M17" i="4"/>
  <c r="L19" i="4"/>
  <c r="M19" i="4"/>
  <c r="L21" i="4"/>
  <c r="M21" i="4"/>
  <c r="L23" i="4"/>
  <c r="M23" i="4"/>
  <c r="L25" i="4"/>
  <c r="M25" i="4"/>
  <c r="L22" i="3"/>
  <c r="M22" i="3"/>
  <c r="L14" i="5"/>
  <c r="M14" i="5"/>
  <c r="L18" i="5"/>
  <c r="M18" i="5"/>
  <c r="L22" i="5"/>
  <c r="M22" i="5"/>
  <c r="L18" i="3"/>
  <c r="M18" i="3"/>
  <c r="L19" i="3"/>
  <c r="M19" i="3"/>
  <c r="L20" i="3"/>
  <c r="M20" i="3"/>
  <c r="L23" i="3"/>
  <c r="M23" i="3"/>
  <c r="L26" i="3"/>
  <c r="M26" i="3"/>
  <c r="L14" i="4"/>
  <c r="M14" i="4"/>
  <c r="L16" i="4"/>
  <c r="M16" i="4"/>
  <c r="L18" i="4"/>
  <c r="M18" i="4"/>
  <c r="L20" i="4"/>
  <c r="M20" i="4"/>
  <c r="L22" i="4"/>
  <c r="M22" i="4"/>
  <c r="L24" i="4"/>
  <c r="M24" i="4"/>
  <c r="L26" i="4"/>
  <c r="M26" i="4"/>
  <c r="L24" i="3"/>
  <c r="M24" i="3"/>
  <c r="L27" i="3"/>
  <c r="M27" i="3"/>
  <c r="L16" i="5"/>
  <c r="M16" i="5"/>
  <c r="L20" i="5"/>
  <c r="M20" i="5"/>
  <c r="L24" i="5"/>
  <c r="M24" i="5"/>
  <c r="L13" i="5"/>
  <c r="L28" i="5" s="1"/>
  <c r="K28" i="5"/>
  <c r="L15" i="5"/>
  <c r="M15" i="5"/>
  <c r="L17" i="5"/>
  <c r="M17" i="5"/>
  <c r="L19" i="5"/>
  <c r="M19" i="5"/>
  <c r="L21" i="5"/>
  <c r="M21" i="5"/>
  <c r="L23" i="5"/>
  <c r="M23" i="5"/>
  <c r="L25" i="5"/>
  <c r="M25" i="5"/>
  <c r="L26" i="5"/>
  <c r="M26" i="5"/>
  <c r="L27" i="4"/>
  <c r="M27" i="4"/>
  <c r="L25" i="3"/>
  <c r="M25" i="3"/>
  <c r="L27" i="5"/>
  <c r="M27" i="5"/>
  <c r="M21" i="3"/>
  <c r="L28" i="4"/>
  <c r="M13" i="4"/>
  <c r="M28" i="4"/>
  <c r="N28" i="4"/>
  <c r="O28" i="4"/>
  <c r="M13" i="5" l="1"/>
  <c r="M28" i="5" s="1"/>
  <c r="N28" i="5" s="1"/>
  <c r="M18" i="2"/>
  <c r="M17" i="3"/>
  <c r="M16" i="3"/>
  <c r="M15" i="3"/>
  <c r="K29" i="3"/>
  <c r="L14" i="3"/>
  <c r="L29" i="3" s="1"/>
  <c r="M14" i="3"/>
  <c r="O28" i="5" l="1"/>
  <c r="M29" i="3"/>
</calcChain>
</file>

<file path=xl/sharedStrings.xml><?xml version="1.0" encoding="utf-8"?>
<sst xmlns="http://schemas.openxmlformats.org/spreadsheetml/2006/main" count="346" uniqueCount="97">
  <si>
    <t>Select</t>
  </si>
  <si>
    <t>New</t>
  </si>
  <si>
    <t>STATE BANK OF INDIA</t>
  </si>
  <si>
    <t>Take Over</t>
  </si>
  <si>
    <t>HOME LOAN COUNSELOR - REMUNERATION CLAIMING FORMAT</t>
  </si>
  <si>
    <t>Top Up</t>
  </si>
  <si>
    <t>HLC NAME</t>
  </si>
  <si>
    <t>R.PADMAVATHY</t>
  </si>
  <si>
    <t>To+To Topup</t>
  </si>
  <si>
    <t>HLC ID</t>
  </si>
  <si>
    <t>CHE00075</t>
  </si>
  <si>
    <t>EMPANELMENT DATE</t>
  </si>
  <si>
    <t>BILL FOR THE MONTH</t>
  </si>
  <si>
    <t>EMPANELED BRANCH</t>
  </si>
  <si>
    <t>VANDALUR</t>
  </si>
  <si>
    <t>PAN NO</t>
  </si>
  <si>
    <t>ASFPP8200J</t>
  </si>
  <si>
    <t>BRANCH</t>
  </si>
  <si>
    <t>ACCOUNT NO</t>
  </si>
  <si>
    <t>MOBILE NO</t>
  </si>
  <si>
    <t>NewYes</t>
  </si>
  <si>
    <t>S.NO</t>
  </si>
  <si>
    <t>LOS ID</t>
  </si>
  <si>
    <t>CRM NO</t>
  </si>
  <si>
    <t>CUST NAME</t>
  </si>
  <si>
    <t>LOAN A/C NO</t>
  </si>
  <si>
    <t>NEW LOAN/ TAKE OVER/ TOP UP/ TAKE OVER CUM TOP UP</t>
  </si>
  <si>
    <t>DATE OF SANCTION</t>
  </si>
  <si>
    <t>AMT SANCTIONED</t>
  </si>
  <si>
    <t>AMT DISBURSED</t>
  </si>
  <si>
    <t>DATE OF DISBURSEMENT</t>
  </si>
  <si>
    <t>REMUNERATION ELIGIBLE</t>
  </si>
  <si>
    <t>TDS @ 5%</t>
  </si>
  <si>
    <t>NET PAYMENT</t>
  </si>
  <si>
    <t>NewNo</t>
  </si>
  <si>
    <t>Take OverYes</t>
  </si>
  <si>
    <t>Take OverNo</t>
  </si>
  <si>
    <t>Top UpYes</t>
  </si>
  <si>
    <t>Top UpNo</t>
  </si>
  <si>
    <t>To+To Topupyes</t>
  </si>
  <si>
    <t>To+To Topupno</t>
  </si>
  <si>
    <t>Certified that I have not claimed the above items earlier.</t>
  </si>
  <si>
    <t>Signature of HLC</t>
  </si>
  <si>
    <t>Certificate and Recommendation of the Branch Manager</t>
  </si>
  <si>
    <t xml:space="preserve">     * Certified that I have verified the correctness of the claim and they are in tune with Home Loan Master circular</t>
  </si>
  <si>
    <t xml:space="preserve">     * Certified that this claim pertaining to Home Loan other than our Projects.</t>
  </si>
  <si>
    <t xml:space="preserve">     * Certified that the HLC is not operating at the branch.</t>
  </si>
  <si>
    <t xml:space="preserve">     * Certified that we are maintaing Home Loan Empanelment Register as per master circular dated 02.04.2013</t>
  </si>
  <si>
    <t xml:space="preserve">     * Certified that the above bill has not been claimed earlier.</t>
  </si>
  <si>
    <t xml:space="preserve">     * I recommended the sanction of the bill early.</t>
  </si>
  <si>
    <t>Recommended by</t>
  </si>
  <si>
    <t>BRANCH MANAGER</t>
  </si>
  <si>
    <t>90% RENUMERATION</t>
  </si>
  <si>
    <t>10% HOLD</t>
  </si>
  <si>
    <t>To+To TopupYes</t>
  </si>
  <si>
    <t>To+To TopupNo</t>
  </si>
  <si>
    <t>RLMS NO</t>
  </si>
  <si>
    <t>NEW LOAN TAKE OVER/TOPUP/TAKE OVER CUM TOPUP</t>
  </si>
  <si>
    <t>NEW LOAN</t>
  </si>
  <si>
    <t>CUSTOMER NAME</t>
  </si>
  <si>
    <t xml:space="preserve"> </t>
  </si>
  <si>
    <t>PADMAVATHY R</t>
  </si>
  <si>
    <t>CHEHLC00075</t>
  </si>
  <si>
    <t xml:space="preserve">                SEPTEMBER 2023</t>
  </si>
  <si>
    <r>
      <t>BIL</t>
    </r>
    <r>
      <rPr>
        <b/>
        <sz val="11"/>
        <color theme="1"/>
        <rFont val="Calibri"/>
        <family val="2"/>
      </rPr>
      <t>L FOR T</t>
    </r>
    <r>
      <rPr>
        <b/>
        <sz val="12"/>
        <color theme="1"/>
        <rFont val="Calibri"/>
      </rPr>
      <t>HE MONTH</t>
    </r>
  </si>
  <si>
    <t>SURAKSHA A/C NUMBER</t>
  </si>
  <si>
    <t>AMOUNT DISBURSED</t>
  </si>
  <si>
    <t>AMOUNT SANCTIONED</t>
  </si>
  <si>
    <t>NEW</t>
  </si>
  <si>
    <t>TOTAL</t>
  </si>
  <si>
    <t>BILL FOR THE MONTH OF DECEMBER 2023</t>
  </si>
  <si>
    <t>Revathy</t>
  </si>
  <si>
    <t>22.12.23</t>
  </si>
  <si>
    <t>Thirumurthi</t>
  </si>
  <si>
    <t>28.12.23</t>
  </si>
  <si>
    <t xml:space="preserve">BRANCH VANDALUR  </t>
  </si>
  <si>
    <t>Senthil</t>
  </si>
  <si>
    <t>14.12.23</t>
  </si>
  <si>
    <t>NAME OF BORROWER</t>
  </si>
  <si>
    <t>PREMIUM</t>
  </si>
  <si>
    <t>NAME OF RACPC</t>
  </si>
  <si>
    <t>BRANCH CODE</t>
  </si>
  <si>
    <t>BRANCH NAME</t>
  </si>
  <si>
    <t>TDS 5%</t>
  </si>
  <si>
    <t>REMUNERATION</t>
  </si>
  <si>
    <t xml:space="preserve">R.PADMAVATHY </t>
  </si>
  <si>
    <t>LOAN A/C NUMBER</t>
  </si>
  <si>
    <t>s</t>
  </si>
  <si>
    <t xml:space="preserve"> BRANCH      VANDALUR</t>
  </si>
  <si>
    <t xml:space="preserve">REMUNERATION </t>
  </si>
  <si>
    <t xml:space="preserve">   VANDALUR</t>
  </si>
  <si>
    <t xml:space="preserve">   01-08-2015</t>
  </si>
  <si>
    <t xml:space="preserve">   CHE00075</t>
  </si>
  <si>
    <t xml:space="preserve">   ASFPP8200J</t>
  </si>
  <si>
    <t>BILL FOR THE MONTH OF  JANUARY 2024</t>
  </si>
  <si>
    <t>BRANCH   VANDALUR</t>
  </si>
  <si>
    <t>NEW LOAN/TAKE OVER/TOPUP/TAKE OVER CUM TOP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</si>
</sst>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8" fillId="5" borderId="28" applyNumberFormat="0" applyAlignment="0" applyProtection="0"/>
  </cellStyleXfs>
  <cellXfs count="180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3" fillId="0" borderId="5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2" fillId="0" borderId="13" xfId="0" applyFont="1" applyBorder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shrinkToFi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2" fillId="0" borderId="2" xfId="0" applyFont="1" applyBorder="1"/>
    <xf numFmtId="0" fontId="3" fillId="0" borderId="6" xfId="0" applyFont="1" applyBorder="1" applyAlignment="1">
      <alignment horizontal="center"/>
    </xf>
    <xf numFmtId="2" fontId="2" fillId="0" borderId="0" xfId="0" applyNumberFormat="1" applyFont="1"/>
    <xf numFmtId="0" fontId="2" fillId="0" borderId="15" xfId="0" applyFont="1" applyBorder="1"/>
    <xf numFmtId="0" fontId="2" fillId="0" borderId="16" xfId="0" applyFont="1" applyBorder="1"/>
    <xf numFmtId="0" fontId="5" fillId="0" borderId="17" xfId="0" applyFont="1" applyBorder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2" fillId="0" borderId="20" xfId="0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2" fillId="0" borderId="19" xfId="0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4" xfId="0" applyFont="1" applyBorder="1" applyAlignment="1">
      <alignment wrapText="1"/>
    </xf>
    <xf numFmtId="0" fontId="9" fillId="0" borderId="4" xfId="0" applyFont="1" applyBorder="1" applyAlignment="1">
      <alignment horizontal="center"/>
    </xf>
    <xf numFmtId="14" fontId="2" fillId="0" borderId="4" xfId="0" applyNumberFormat="1" applyFont="1" applyBorder="1"/>
    <xf numFmtId="0" fontId="8" fillId="0" borderId="4" xfId="0" applyFont="1" applyBorder="1"/>
    <xf numFmtId="0" fontId="9" fillId="0" borderId="6" xfId="0" applyFont="1" applyBorder="1" applyAlignment="1">
      <alignment horizontal="center"/>
    </xf>
    <xf numFmtId="0" fontId="11" fillId="0" borderId="11" xfId="0" applyFont="1" applyBorder="1"/>
    <xf numFmtId="0" fontId="9" fillId="0" borderId="5" xfId="0" applyFont="1" applyBorder="1" applyAlignment="1">
      <alignment horizontal="left"/>
    </xf>
    <xf numFmtId="0" fontId="0" fillId="0" borderId="0" xfId="0" applyFont="1" applyAlignment="1"/>
    <xf numFmtId="0" fontId="2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" fillId="0" borderId="0" xfId="0" applyFont="1" applyAlignment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9" fillId="0" borderId="0" xfId="0" applyNumberFormat="1" applyFont="1"/>
    <xf numFmtId="0" fontId="8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0" fontId="3" fillId="0" borderId="0" xfId="0" applyFont="1" applyAlignment="1">
      <alignment horizontal="center" wrapText="1"/>
    </xf>
    <xf numFmtId="0" fontId="13" fillId="0" borderId="0" xfId="0" applyFont="1" applyAlignment="1"/>
    <xf numFmtId="0" fontId="14" fillId="0" borderId="0" xfId="0" applyFont="1"/>
    <xf numFmtId="0" fontId="13" fillId="0" borderId="0" xfId="0" applyFont="1"/>
    <xf numFmtId="0" fontId="15" fillId="0" borderId="0" xfId="0" applyFont="1" applyAlignment="1"/>
    <xf numFmtId="0" fontId="13" fillId="0" borderId="1" xfId="0" applyFont="1" applyBorder="1" applyAlignment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8" xfId="0" applyFont="1" applyBorder="1" applyAlignment="1"/>
    <xf numFmtId="0" fontId="13" fillId="0" borderId="19" xfId="0" applyFont="1" applyBorder="1" applyAlignment="1"/>
    <xf numFmtId="0" fontId="14" fillId="0" borderId="0" xfId="0" applyFont="1" applyBorder="1" applyAlignment="1"/>
    <xf numFmtId="0" fontId="15" fillId="0" borderId="0" xfId="0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0" borderId="0" xfId="0" applyFont="1" applyBorder="1" applyAlignment="1"/>
    <xf numFmtId="0" fontId="13" fillId="0" borderId="17" xfId="0" applyFont="1" applyBorder="1" applyAlignment="1"/>
    <xf numFmtId="0" fontId="16" fillId="0" borderId="19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4" fillId="0" borderId="0" xfId="0" applyFont="1" applyBorder="1"/>
    <xf numFmtId="0" fontId="13" fillId="0" borderId="0" xfId="0" applyFont="1" applyBorder="1"/>
    <xf numFmtId="0" fontId="16" fillId="0" borderId="19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8" fillId="0" borderId="0" xfId="0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3" fillId="0" borderId="23" xfId="0" applyFont="1" applyBorder="1" applyAlignment="1"/>
    <xf numFmtId="0" fontId="13" fillId="0" borderId="23" xfId="0" applyFont="1" applyBorder="1"/>
    <xf numFmtId="0" fontId="16" fillId="0" borderId="19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2" fontId="13" fillId="0" borderId="0" xfId="0" applyNumberFormat="1" applyFont="1" applyAlignment="1">
      <alignment horizontal="center"/>
    </xf>
    <xf numFmtId="0" fontId="17" fillId="0" borderId="0" xfId="0" applyFont="1"/>
    <xf numFmtId="0" fontId="14" fillId="0" borderId="0" xfId="0" applyFont="1" applyBorder="1" applyAlignment="1">
      <alignment horizontal="left" vertical="center"/>
    </xf>
    <xf numFmtId="0" fontId="2" fillId="0" borderId="0" xfId="0" applyFont="1" applyAlignment="1"/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center"/>
    </xf>
    <xf numFmtId="0" fontId="2" fillId="0" borderId="18" xfId="0" applyFont="1" applyBorder="1"/>
    <xf numFmtId="0" fontId="2" fillId="3" borderId="13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0" xfId="0" applyFont="1" applyFill="1" applyBorder="1"/>
    <xf numFmtId="0" fontId="2" fillId="0" borderId="5" xfId="0" applyFont="1" applyBorder="1"/>
    <xf numFmtId="0" fontId="2" fillId="0" borderId="19" xfId="0" applyFont="1" applyBorder="1"/>
    <xf numFmtId="0" fontId="2" fillId="3" borderId="19" xfId="0" applyFont="1" applyFill="1" applyBorder="1"/>
    <xf numFmtId="0" fontId="2" fillId="3" borderId="19" xfId="0" applyFont="1" applyFill="1" applyBorder="1" applyAlignment="1">
      <alignment horizontal="center"/>
    </xf>
    <xf numFmtId="0" fontId="2" fillId="0" borderId="17" xfId="0" applyFont="1" applyBorder="1"/>
    <xf numFmtId="0" fontId="3" fillId="0" borderId="0" xfId="0" applyFont="1" applyBorder="1" applyAlignment="1"/>
    <xf numFmtId="0" fontId="12" fillId="0" borderId="0" xfId="0" applyFont="1" applyAlignment="1"/>
    <xf numFmtId="0" fontId="5" fillId="0" borderId="1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5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2" fontId="2" fillId="0" borderId="5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9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8" fillId="5" borderId="28" xfId="1"/>
    <xf numFmtId="2" fontId="3" fillId="0" borderId="0" xfId="0" applyNumberFormat="1" applyFont="1"/>
    <xf numFmtId="9" fontId="2" fillId="0" borderId="0" xfId="0" applyNumberFormat="1" applyFont="1"/>
  </cellXfs>
  <cellStyles count="2">
    <cellStyle name="Calculation" xfId="1" builtinId="22"/>
    <cellStyle name="Normal" xfId="0" builtinId="0"/>
  </cellStyles>
  <dxfs count="10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91"/>
  <sheetViews>
    <sheetView showGridLines="0" tabSelected="1" topLeftCell="A2" zoomScaleNormal="100" workbookViewId="0">
      <selection activeCell="L2" sqref="L2"/>
    </sheetView>
  </sheetViews>
  <sheetFormatPr defaultColWidth="14.44140625" defaultRowHeight="15" customHeight="1" x14ac:dyDescent="0.3"/>
  <cols>
    <col min="1" max="1" width="9.109375" customWidth="1"/>
    <col min="2" max="2" width="6" customWidth="1"/>
    <col min="3" max="3" width="22.6640625" customWidth="1"/>
    <col min="4" max="4" width="17.109375" customWidth="1"/>
    <col min="5" max="5" width="14.44140625" customWidth="1"/>
    <col min="6" max="6" width="13.6640625" customWidth="1"/>
    <col min="7" max="7" width="11.88671875" customWidth="1"/>
    <col min="8" max="8" width="12.21875" customWidth="1"/>
    <col min="9" max="9" width="11.6640625" customWidth="1"/>
    <col min="10" max="10" width="10.88671875" customWidth="1"/>
    <col min="11" max="11" width="11.77734375" customWidth="1"/>
    <col min="12" max="12" width="10.33203125" customWidth="1"/>
    <col min="13" max="13" width="9.77734375" customWidth="1"/>
    <col min="14" max="14" width="12.5546875" customWidth="1"/>
    <col min="15" max="18" width="9.109375" customWidth="1"/>
    <col min="19" max="25" width="9.109375" hidden="1" customWidth="1"/>
    <col min="26" max="26" width="15.44140625" hidden="1" customWidth="1"/>
    <col min="27" max="27" width="9.109375" hidden="1" customWidth="1"/>
  </cols>
  <sheetData>
    <row r="1" spans="1:27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0</v>
      </c>
      <c r="Z1" s="1"/>
      <c r="AA1" s="1"/>
    </row>
    <row r="2" spans="1:27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1</v>
      </c>
      <c r="Z2" s="1"/>
      <c r="AA2" s="1"/>
    </row>
    <row r="3" spans="1:27" ht="15.6" x14ac:dyDescent="0.3">
      <c r="A3" s="2"/>
      <c r="B3" s="122"/>
      <c r="C3" s="122"/>
      <c r="D3" s="122"/>
      <c r="E3" s="170" t="s">
        <v>2</v>
      </c>
      <c r="F3" s="170"/>
      <c r="G3" s="171"/>
      <c r="H3" s="171"/>
      <c r="I3" s="171"/>
      <c r="J3" s="171"/>
      <c r="K3" s="171"/>
      <c r="L3" s="122"/>
      <c r="M3" s="12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3</v>
      </c>
      <c r="Z3" s="1"/>
      <c r="AA3" s="1"/>
    </row>
    <row r="4" spans="1:27" s="89" customFormat="1" ht="15.6" x14ac:dyDescent="0.3">
      <c r="A4" s="2"/>
      <c r="B4" s="122"/>
      <c r="C4" s="122"/>
      <c r="D4" s="122"/>
      <c r="E4" s="101"/>
      <c r="F4" s="101"/>
      <c r="G4" s="96"/>
      <c r="H4" s="96"/>
      <c r="I4" s="96"/>
      <c r="J4" s="96"/>
      <c r="K4" s="96"/>
      <c r="L4" s="122"/>
      <c r="M4" s="12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6" x14ac:dyDescent="0.3">
      <c r="A5" s="1"/>
      <c r="B5" s="98"/>
      <c r="C5" s="115"/>
      <c r="D5" s="169" t="s">
        <v>4</v>
      </c>
      <c r="E5" s="172"/>
      <c r="F5" s="172"/>
      <c r="G5" s="172"/>
      <c r="H5" s="172"/>
      <c r="I5" s="172"/>
      <c r="J5" s="172"/>
      <c r="K5" s="172"/>
      <c r="L5" s="172"/>
      <c r="M5" s="9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5</v>
      </c>
      <c r="Z5" s="1"/>
      <c r="AA5" s="1"/>
    </row>
    <row r="6" spans="1:27" s="89" customFormat="1" ht="15.6" x14ac:dyDescent="0.3">
      <c r="A6" s="1"/>
      <c r="B6" s="98"/>
      <c r="C6" s="115"/>
      <c r="D6" s="123"/>
      <c r="E6" s="110"/>
      <c r="F6" s="110"/>
      <c r="G6" s="110"/>
      <c r="H6" s="110"/>
      <c r="I6" s="110"/>
      <c r="J6" s="110"/>
      <c r="K6" s="110"/>
      <c r="L6" s="110"/>
      <c r="M6" s="9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88" customFormat="1" ht="15.6" x14ac:dyDescent="0.3">
      <c r="A7" s="1"/>
      <c r="B7" s="98"/>
      <c r="C7" s="115"/>
      <c r="D7" s="123"/>
      <c r="E7" s="110"/>
      <c r="F7" s="110"/>
      <c r="G7" s="110"/>
      <c r="H7" s="110"/>
      <c r="I7" s="110"/>
      <c r="J7" s="110"/>
      <c r="K7" s="110"/>
      <c r="L7" s="110"/>
      <c r="M7" s="9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88" customFormat="1" ht="15.6" x14ac:dyDescent="0.3">
      <c r="A8" s="1"/>
      <c r="B8" s="98"/>
      <c r="C8" s="115"/>
      <c r="D8" s="123"/>
      <c r="E8" s="110"/>
      <c r="F8" s="110"/>
      <c r="G8" s="110"/>
      <c r="H8" s="110"/>
      <c r="I8" s="110"/>
      <c r="J8" s="110"/>
      <c r="K8" s="110"/>
      <c r="L8" s="110"/>
      <c r="M8" s="9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88" customFormat="1" ht="15.6" x14ac:dyDescent="0.3">
      <c r="A9" s="1"/>
      <c r="B9" s="114"/>
      <c r="C9" s="138" t="s">
        <v>6</v>
      </c>
      <c r="D9" s="109" t="s">
        <v>7</v>
      </c>
      <c r="E9" s="110"/>
      <c r="F9" s="123"/>
      <c r="G9" s="123"/>
      <c r="H9" s="123"/>
      <c r="I9" s="123"/>
      <c r="J9" s="123"/>
      <c r="K9" s="123"/>
      <c r="L9" s="123"/>
      <c r="M9" s="9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8</v>
      </c>
      <c r="Z9" s="1"/>
      <c r="AA9" s="1"/>
    </row>
    <row r="10" spans="1:27" ht="15.6" customHeight="1" x14ac:dyDescent="0.3">
      <c r="A10" s="1"/>
      <c r="B10" s="114"/>
      <c r="C10" s="138" t="s">
        <v>9</v>
      </c>
      <c r="D10" s="140" t="s">
        <v>92</v>
      </c>
      <c r="E10" s="110"/>
      <c r="F10" s="168"/>
      <c r="G10" s="168"/>
      <c r="H10" s="168"/>
      <c r="I10" s="168"/>
      <c r="J10" s="168"/>
      <c r="K10" s="168"/>
      <c r="L10" s="124"/>
      <c r="M10" s="115"/>
      <c r="N10" s="4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6" x14ac:dyDescent="0.3">
      <c r="A11" s="1"/>
      <c r="B11" s="114"/>
      <c r="C11" s="138" t="s">
        <v>11</v>
      </c>
      <c r="D11" s="141" t="s">
        <v>91</v>
      </c>
      <c r="E11" s="110"/>
      <c r="F11" s="115"/>
      <c r="G11" s="168" t="s">
        <v>70</v>
      </c>
      <c r="H11" s="168"/>
      <c r="I11" s="168"/>
      <c r="J11" s="168"/>
      <c r="K11" s="168"/>
      <c r="L11" s="168"/>
      <c r="M11" s="168"/>
      <c r="N11" s="40" t="s">
        <v>87</v>
      </c>
      <c r="O11" s="40"/>
      <c r="P11" s="4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6" x14ac:dyDescent="0.3">
      <c r="A12" s="1"/>
      <c r="B12" s="114"/>
      <c r="C12" s="138" t="s">
        <v>13</v>
      </c>
      <c r="D12" s="140" t="s">
        <v>90</v>
      </c>
      <c r="E12" s="110"/>
      <c r="F12" s="115"/>
      <c r="G12" s="115"/>
      <c r="H12" s="125"/>
      <c r="I12" s="125"/>
      <c r="J12" s="126"/>
      <c r="K12" s="126"/>
      <c r="L12" s="127"/>
      <c r="M12" s="114"/>
      <c r="N12" s="40"/>
      <c r="O12" s="40"/>
      <c r="P12" s="40"/>
      <c r="Q12" s="1"/>
      <c r="R12" s="139"/>
      <c r="S12" s="1"/>
      <c r="T12" s="1"/>
      <c r="U12" s="1"/>
      <c r="V12" s="1"/>
      <c r="W12" s="1"/>
      <c r="X12" s="1"/>
      <c r="Y12" s="1"/>
      <c r="Z12" s="1"/>
      <c r="AA12" s="1"/>
    </row>
    <row r="13" spans="1:27" ht="15.6" x14ac:dyDescent="0.3">
      <c r="A13" s="1"/>
      <c r="B13" s="114"/>
      <c r="C13" s="138" t="s">
        <v>15</v>
      </c>
      <c r="D13" s="140" t="s">
        <v>93</v>
      </c>
      <c r="E13" s="110"/>
      <c r="F13" s="115"/>
      <c r="G13" s="169" t="s">
        <v>75</v>
      </c>
      <c r="H13" s="169"/>
      <c r="I13" s="169"/>
      <c r="J13" s="169"/>
      <c r="K13" s="169"/>
      <c r="L13" s="169"/>
      <c r="M13" s="169"/>
      <c r="N13" s="40"/>
      <c r="O13" s="40"/>
      <c r="P13" s="4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6" x14ac:dyDescent="0.3">
      <c r="A14" s="1"/>
      <c r="B14" s="114"/>
      <c r="C14" s="138" t="s">
        <v>18</v>
      </c>
      <c r="D14" s="140">
        <v>10565280682</v>
      </c>
      <c r="E14" s="110"/>
      <c r="F14" s="115"/>
      <c r="G14" s="115"/>
      <c r="H14" s="125"/>
      <c r="I14" s="125"/>
      <c r="J14" s="125"/>
      <c r="K14" s="125"/>
      <c r="L14" s="125"/>
      <c r="M14" s="115"/>
      <c r="N14" s="40"/>
      <c r="O14" s="40"/>
      <c r="P14" s="40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x14ac:dyDescent="0.3">
      <c r="A15" s="1"/>
      <c r="B15" s="114"/>
      <c r="C15" s="138" t="s">
        <v>19</v>
      </c>
      <c r="D15" s="140">
        <v>9444617443</v>
      </c>
      <c r="E15" s="110"/>
      <c r="F15" s="115"/>
      <c r="G15" s="115"/>
      <c r="H15" s="115"/>
      <c r="I15" s="115"/>
      <c r="J15" s="115"/>
      <c r="K15" s="115"/>
      <c r="L15" s="115"/>
      <c r="M15" s="115"/>
      <c r="N15" s="40"/>
      <c r="O15" s="40"/>
      <c r="P15" s="40"/>
      <c r="Q15" s="1"/>
      <c r="R15" s="1"/>
      <c r="S15" s="1"/>
      <c r="T15" s="1"/>
      <c r="U15" s="1"/>
      <c r="V15" s="1"/>
      <c r="W15" s="1"/>
      <c r="X15" s="1"/>
      <c r="Y15" s="1"/>
      <c r="Z15" s="1" t="s">
        <v>20</v>
      </c>
      <c r="AA15" s="18">
        <v>0.55000000000000004</v>
      </c>
    </row>
    <row r="16" spans="1:27" s="61" customFormat="1" ht="14.4" x14ac:dyDescent="0.3">
      <c r="A16" s="1"/>
      <c r="B16" s="114"/>
      <c r="C16" s="128"/>
      <c r="D16" s="128"/>
      <c r="E16" s="129"/>
      <c r="F16" s="130"/>
      <c r="G16" s="130"/>
      <c r="H16" s="130"/>
      <c r="I16" s="130"/>
      <c r="J16" s="130"/>
      <c r="K16" s="130"/>
      <c r="L16" s="130"/>
      <c r="M16" s="115"/>
      <c r="N16" s="40"/>
      <c r="O16" s="40"/>
      <c r="P16" s="40"/>
      <c r="Q16" s="1"/>
      <c r="R16" s="1"/>
      <c r="S16" s="1"/>
      <c r="T16" s="1"/>
      <c r="U16" s="1"/>
      <c r="V16" s="1"/>
      <c r="W16" s="1"/>
      <c r="X16" s="1"/>
      <c r="Y16" s="1"/>
      <c r="Z16" s="1"/>
      <c r="AA16" s="18"/>
    </row>
    <row r="17" spans="1:27" ht="82.2" customHeight="1" x14ac:dyDescent="0.3">
      <c r="A17" s="42"/>
      <c r="B17" s="131" t="s">
        <v>21</v>
      </c>
      <c r="C17" s="131" t="s">
        <v>56</v>
      </c>
      <c r="D17" s="131" t="s">
        <v>59</v>
      </c>
      <c r="E17" s="132" t="s">
        <v>25</v>
      </c>
      <c r="F17" s="133" t="s">
        <v>57</v>
      </c>
      <c r="G17" s="133" t="s">
        <v>27</v>
      </c>
      <c r="H17" s="134" t="s">
        <v>67</v>
      </c>
      <c r="I17" s="133" t="s">
        <v>66</v>
      </c>
      <c r="J17" s="133" t="s">
        <v>30</v>
      </c>
      <c r="K17" s="133" t="s">
        <v>89</v>
      </c>
      <c r="L17" s="135" t="s">
        <v>32</v>
      </c>
      <c r="M17" s="131" t="s">
        <v>33</v>
      </c>
      <c r="N17" s="49"/>
      <c r="O17" s="49"/>
      <c r="P17" s="40"/>
      <c r="Q17" s="1"/>
      <c r="R17" s="1"/>
      <c r="S17" s="1"/>
      <c r="T17" s="1"/>
      <c r="U17" s="1"/>
      <c r="V17" s="1"/>
      <c r="W17" s="1"/>
      <c r="X17" s="1"/>
      <c r="Y17" s="1"/>
      <c r="Z17" s="1" t="s">
        <v>34</v>
      </c>
      <c r="AA17" s="18">
        <v>0.45</v>
      </c>
    </row>
    <row r="18" spans="1:27" ht="16.5" customHeight="1" x14ac:dyDescent="0.3">
      <c r="A18" s="1"/>
      <c r="B18" s="50">
        <v>1</v>
      </c>
      <c r="C18" s="66">
        <v>501231218038169</v>
      </c>
      <c r="D18" s="84" t="s">
        <v>71</v>
      </c>
      <c r="E18" s="62">
        <v>42546491052</v>
      </c>
      <c r="F18" s="43" t="s">
        <v>68</v>
      </c>
      <c r="G18" s="44" t="s">
        <v>72</v>
      </c>
      <c r="H18" s="25">
        <v>5000000</v>
      </c>
      <c r="I18" s="41">
        <v>5000000</v>
      </c>
      <c r="J18" s="44" t="s">
        <v>72</v>
      </c>
      <c r="K18" s="26">
        <v>25000</v>
      </c>
      <c r="L18" s="48">
        <f>K18*5%</f>
        <v>1250</v>
      </c>
      <c r="M18" s="52">
        <f>K18-L18</f>
        <v>23750</v>
      </c>
      <c r="N18" s="40"/>
      <c r="O18" s="40"/>
      <c r="P18" s="40"/>
      <c r="Q18" s="1"/>
      <c r="R18" s="1"/>
      <c r="S18" s="1"/>
      <c r="T18" s="1"/>
      <c r="U18" s="1" t="str">
        <f t="shared" ref="U18:U21" si="0">IFERROR(IF(H18&gt;=10000000,"Yes","No"),0)</f>
        <v>No</v>
      </c>
      <c r="V18" s="1" t="e">
        <f>CONCATENATE(#REF!,U18)</f>
        <v>#REF!</v>
      </c>
      <c r="W18" s="18">
        <f>IFERROR(VLOOKUP(V:V,Z:AA,2,0),0)</f>
        <v>0</v>
      </c>
      <c r="X18" s="1"/>
      <c r="Y18" s="1"/>
      <c r="Z18" s="1" t="s">
        <v>35</v>
      </c>
      <c r="AA18" s="18">
        <v>0.7</v>
      </c>
    </row>
    <row r="19" spans="1:27" ht="16.5" customHeight="1" x14ac:dyDescent="0.3">
      <c r="A19" s="1"/>
      <c r="B19" s="50">
        <v>2</v>
      </c>
      <c r="C19" s="66">
        <v>501231220027887</v>
      </c>
      <c r="D19" s="84" t="s">
        <v>73</v>
      </c>
      <c r="E19" s="63">
        <v>42560403952</v>
      </c>
      <c r="F19" s="43" t="s">
        <v>68</v>
      </c>
      <c r="G19" s="44" t="s">
        <v>74</v>
      </c>
      <c r="H19" s="25">
        <v>5000000</v>
      </c>
      <c r="I19" s="41">
        <v>5000000</v>
      </c>
      <c r="J19" s="44" t="s">
        <v>74</v>
      </c>
      <c r="K19" s="26">
        <v>25000</v>
      </c>
      <c r="L19" s="48"/>
      <c r="M19" s="52"/>
      <c r="N19" s="40"/>
      <c r="O19" s="40"/>
      <c r="P19" s="40"/>
      <c r="Q19" s="1"/>
      <c r="R19" s="1"/>
      <c r="S19" s="1"/>
      <c r="T19" s="1"/>
      <c r="U19" s="1" t="str">
        <f t="shared" si="0"/>
        <v>No</v>
      </c>
      <c r="V19" s="1" t="e">
        <f>CONCATENATE(#REF!,U19)</f>
        <v>#REF!</v>
      </c>
      <c r="W19" s="18">
        <f>IFERROR(VLOOKUP(V:V,Z:AA,2,0),0)</f>
        <v>0</v>
      </c>
      <c r="X19" s="1"/>
      <c r="Y19" s="1"/>
      <c r="Z19" s="1" t="s">
        <v>36</v>
      </c>
      <c r="AA19" s="18">
        <v>0.6</v>
      </c>
    </row>
    <row r="20" spans="1:27" ht="16.5" customHeight="1" x14ac:dyDescent="0.3">
      <c r="A20" s="1"/>
      <c r="B20" s="64">
        <v>3</v>
      </c>
      <c r="C20" s="65">
        <v>501231109040448</v>
      </c>
      <c r="D20" s="85" t="s">
        <v>76</v>
      </c>
      <c r="E20" s="41">
        <v>42523454051</v>
      </c>
      <c r="F20" s="43" t="s">
        <v>68</v>
      </c>
      <c r="G20" s="44" t="s">
        <v>77</v>
      </c>
      <c r="H20" s="25">
        <v>1824700</v>
      </c>
      <c r="I20" s="41">
        <v>1824700</v>
      </c>
      <c r="J20" s="44" t="s">
        <v>77</v>
      </c>
      <c r="K20" s="26">
        <v>9123.5</v>
      </c>
      <c r="L20" s="26">
        <v>456.18</v>
      </c>
      <c r="M20" s="51">
        <v>8667.32</v>
      </c>
      <c r="N20" s="1"/>
      <c r="O20" s="1"/>
      <c r="P20" s="1"/>
      <c r="Q20" s="1"/>
      <c r="R20" s="1"/>
      <c r="S20" s="1"/>
      <c r="T20" s="1"/>
      <c r="U20" s="1" t="str">
        <f t="shared" si="0"/>
        <v>No</v>
      </c>
      <c r="V20" s="1" t="e">
        <f>CONCATENATE(#REF!,U20)</f>
        <v>#REF!</v>
      </c>
      <c r="W20" s="18">
        <f>IFERROR(VLOOKUP(V:V,Z:AA,2,0),0)</f>
        <v>0</v>
      </c>
      <c r="X20" s="1"/>
      <c r="Y20" s="1"/>
      <c r="Z20" s="1" t="s">
        <v>37</v>
      </c>
      <c r="AA20" s="18">
        <v>0.3</v>
      </c>
    </row>
    <row r="21" spans="1:27" ht="16.5" customHeight="1" x14ac:dyDescent="0.3">
      <c r="A21" s="1"/>
      <c r="B21" s="46">
        <v>4</v>
      </c>
      <c r="C21" s="87"/>
      <c r="D21" s="86"/>
      <c r="E21" s="41"/>
      <c r="F21" s="43"/>
      <c r="G21" s="44"/>
      <c r="H21" s="25"/>
      <c r="I21" s="41"/>
      <c r="J21" s="44"/>
      <c r="K21" s="26"/>
      <c r="L21" s="26"/>
      <c r="M21" s="47"/>
      <c r="N21" s="1"/>
      <c r="O21" s="1"/>
      <c r="P21" s="1"/>
      <c r="Q21" s="1"/>
      <c r="R21" s="1"/>
      <c r="S21" s="1"/>
      <c r="T21" s="1"/>
      <c r="U21" s="1" t="str">
        <f t="shared" si="0"/>
        <v>No</v>
      </c>
      <c r="V21" s="1" t="e">
        <f>CONCATENATE(#REF!,U21)</f>
        <v>#REF!</v>
      </c>
      <c r="W21" s="18">
        <f>IFERROR(VLOOKUP(V:V,Z:AA,2,0),0)</f>
        <v>0</v>
      </c>
      <c r="X21" s="1"/>
      <c r="Y21" s="1"/>
      <c r="Z21" s="1" t="s">
        <v>38</v>
      </c>
      <c r="AA21" s="18">
        <v>0.2</v>
      </c>
    </row>
    <row r="22" spans="1:27" s="77" customFormat="1" ht="16.5" customHeight="1" x14ac:dyDescent="0.3">
      <c r="A22" s="1"/>
      <c r="B22" s="78"/>
      <c r="C22" s="78"/>
      <c r="D22" s="79"/>
      <c r="E22" s="78"/>
      <c r="F22" s="79"/>
      <c r="G22" s="80"/>
      <c r="H22" s="81"/>
      <c r="I22" s="78"/>
      <c r="J22" s="80" t="s">
        <v>69</v>
      </c>
      <c r="K22" s="82">
        <v>59123.5</v>
      </c>
      <c r="L22" s="82">
        <v>2956.18</v>
      </c>
      <c r="M22" s="82">
        <v>56167.32</v>
      </c>
      <c r="N22" s="1"/>
      <c r="O22" s="1"/>
      <c r="P22" s="1"/>
      <c r="Q22" s="1"/>
      <c r="R22" s="1"/>
      <c r="S22" s="1"/>
      <c r="T22" s="1"/>
      <c r="U22" s="1"/>
      <c r="V22" s="1"/>
      <c r="W22" s="18"/>
      <c r="X22" s="1"/>
      <c r="Y22" s="1"/>
      <c r="Z22" s="1"/>
      <c r="AA22" s="18"/>
    </row>
    <row r="23" spans="1:27" s="73" customFormat="1" ht="15.6" customHeight="1" x14ac:dyDescent="0.3">
      <c r="A23" s="69"/>
      <c r="C23" s="68"/>
      <c r="D23" s="68"/>
      <c r="E23" s="68"/>
      <c r="F23" s="70"/>
      <c r="G23" s="70"/>
      <c r="H23" s="71"/>
      <c r="I23" s="71"/>
      <c r="J23" s="71"/>
      <c r="K23" s="71"/>
      <c r="L23" s="72"/>
      <c r="M23" s="72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 spans="1:27" s="73" customFormat="1" ht="15.6" customHeight="1" x14ac:dyDescent="0.3">
      <c r="A24" s="69"/>
      <c r="B24" s="69"/>
      <c r="C24" s="122" t="s">
        <v>41</v>
      </c>
      <c r="D24" s="122"/>
      <c r="E24" s="122"/>
      <c r="F24" s="97"/>
      <c r="G24" s="97"/>
      <c r="H24" s="102"/>
      <c r="I24" s="102"/>
      <c r="J24" s="102"/>
      <c r="K24" s="102"/>
      <c r="L24" s="136"/>
      <c r="M24" s="72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 spans="1:27" s="73" customFormat="1" ht="15.75" customHeight="1" x14ac:dyDescent="0.3">
      <c r="A25" s="69"/>
      <c r="B25" s="69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 spans="1:27" s="73" customFormat="1" ht="15.75" customHeight="1" x14ac:dyDescent="0.3">
      <c r="A26" s="69"/>
      <c r="B26" s="69"/>
      <c r="C26" s="122" t="s">
        <v>42</v>
      </c>
      <c r="D26" s="137"/>
      <c r="E26" s="137"/>
      <c r="F26" s="137"/>
      <c r="G26" s="137"/>
      <c r="H26" s="137"/>
      <c r="I26" s="137"/>
      <c r="J26" s="137"/>
      <c r="K26" s="98"/>
      <c r="L26" s="98"/>
      <c r="M26" s="74"/>
      <c r="N26" s="74"/>
      <c r="O26" s="75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 s="73" customFormat="1" ht="15.75" customHeight="1" x14ac:dyDescent="0.3">
      <c r="A27" s="69"/>
      <c r="B27" s="69"/>
      <c r="C27" s="137"/>
      <c r="D27" s="137"/>
      <c r="E27" s="137"/>
      <c r="F27" s="137"/>
      <c r="G27" s="137"/>
      <c r="H27" s="137"/>
      <c r="I27" s="137"/>
      <c r="J27" s="137"/>
      <c r="K27" s="98"/>
      <c r="L27" s="98"/>
      <c r="M27" s="76"/>
      <c r="N27" s="76"/>
      <c r="O27" s="76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 spans="1:27" s="73" customFormat="1" ht="15.75" customHeight="1" x14ac:dyDescent="0.3">
      <c r="A28" s="69"/>
      <c r="B28" s="69"/>
      <c r="C28" s="122" t="s">
        <v>43</v>
      </c>
      <c r="D28" s="122"/>
      <c r="E28" s="122"/>
      <c r="F28" s="122"/>
      <c r="G28" s="122"/>
      <c r="H28" s="137"/>
      <c r="I28" s="137"/>
      <c r="J28" s="137"/>
      <c r="K28" s="98"/>
      <c r="L28" s="98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 s="73" customFormat="1" ht="15.75" customHeight="1" x14ac:dyDescent="0.3">
      <c r="A29" s="69"/>
      <c r="B29" s="69"/>
      <c r="C29" s="122" t="s">
        <v>44</v>
      </c>
      <c r="D29" s="122"/>
      <c r="E29" s="122"/>
      <c r="F29" s="122"/>
      <c r="G29" s="122"/>
      <c r="H29" s="137"/>
      <c r="I29" s="137"/>
      <c r="J29" s="137"/>
      <c r="K29" s="98"/>
      <c r="L29" s="98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 spans="1:27" s="73" customFormat="1" ht="15.75" customHeight="1" x14ac:dyDescent="0.3">
      <c r="A30" s="70"/>
      <c r="B30" s="70"/>
      <c r="C30" s="122" t="s">
        <v>45</v>
      </c>
      <c r="D30" s="122"/>
      <c r="E30" s="122"/>
      <c r="F30" s="122"/>
      <c r="G30" s="122"/>
      <c r="H30" s="122"/>
      <c r="I30" s="122"/>
      <c r="J30" s="122"/>
      <c r="K30" s="97"/>
      <c r="L30" s="97"/>
      <c r="M30" s="70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 spans="1:27" s="73" customFormat="1" ht="15.75" customHeight="1" x14ac:dyDescent="0.3">
      <c r="A31" s="69"/>
      <c r="B31" s="69"/>
      <c r="C31" s="122" t="s">
        <v>46</v>
      </c>
      <c r="D31" s="122"/>
      <c r="E31" s="122"/>
      <c r="F31" s="122"/>
      <c r="G31" s="122"/>
      <c r="H31" s="122"/>
      <c r="I31" s="122"/>
      <c r="J31" s="122"/>
      <c r="K31" s="97"/>
      <c r="L31" s="98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 spans="1:27" s="73" customFormat="1" ht="15.75" customHeight="1" x14ac:dyDescent="0.3">
      <c r="A32" s="69"/>
      <c r="B32" s="69"/>
      <c r="C32" s="122" t="s">
        <v>47</v>
      </c>
      <c r="D32" s="122"/>
      <c r="E32" s="122"/>
      <c r="F32" s="122"/>
      <c r="G32" s="122"/>
      <c r="H32" s="122"/>
      <c r="I32" s="122"/>
      <c r="J32" s="122"/>
      <c r="K32" s="97"/>
      <c r="L32" s="9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 spans="1:27" s="73" customFormat="1" ht="15.75" customHeight="1" x14ac:dyDescent="0.3">
      <c r="A33" s="69"/>
      <c r="B33" s="69"/>
      <c r="C33" s="122" t="s">
        <v>48</v>
      </c>
      <c r="D33" s="122"/>
      <c r="E33" s="122"/>
      <c r="F33" s="122"/>
      <c r="G33" s="122"/>
      <c r="H33" s="122"/>
      <c r="I33" s="122"/>
      <c r="J33" s="122"/>
      <c r="K33" s="97"/>
      <c r="L33" s="98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 spans="1:27" s="73" customFormat="1" ht="15.75" customHeight="1" x14ac:dyDescent="0.3">
      <c r="A34" s="69"/>
      <c r="B34" s="69"/>
      <c r="C34" s="122" t="s">
        <v>49</v>
      </c>
      <c r="D34" s="122"/>
      <c r="E34" s="122"/>
      <c r="F34" s="122"/>
      <c r="G34" s="122"/>
      <c r="H34" s="122"/>
      <c r="I34" s="122"/>
      <c r="J34" s="122"/>
      <c r="K34" s="97"/>
      <c r="L34" s="98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 spans="1:27" s="73" customFormat="1" ht="15.75" customHeight="1" x14ac:dyDescent="0.3">
      <c r="A35" s="69"/>
      <c r="B35" s="69"/>
      <c r="C35" s="122"/>
      <c r="D35" s="122"/>
      <c r="E35" s="122"/>
      <c r="F35" s="122"/>
      <c r="G35" s="122"/>
      <c r="H35" s="122"/>
      <c r="I35" s="122"/>
      <c r="J35" s="122"/>
      <c r="K35" s="97"/>
      <c r="L35" s="98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 spans="1:27" s="73" customFormat="1" ht="15.75" customHeight="1" x14ac:dyDescent="0.3">
      <c r="A36" s="69"/>
      <c r="B36" s="69"/>
      <c r="C36" s="122" t="s">
        <v>50</v>
      </c>
      <c r="D36" s="122"/>
      <c r="E36" s="122"/>
      <c r="F36" s="122"/>
      <c r="G36" s="122"/>
      <c r="H36" s="122"/>
      <c r="I36" s="122"/>
      <c r="J36" s="122"/>
      <c r="K36" s="97"/>
      <c r="L36" s="98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 spans="1:27" s="73" customFormat="1" ht="15.75" customHeight="1" x14ac:dyDescent="0.3">
      <c r="A37" s="69"/>
      <c r="B37" s="69"/>
      <c r="C37" s="122"/>
      <c r="D37" s="122"/>
      <c r="E37" s="122"/>
      <c r="F37" s="122"/>
      <c r="G37" s="122"/>
      <c r="H37" s="122"/>
      <c r="I37" s="122"/>
      <c r="J37" s="122"/>
      <c r="K37" s="97"/>
      <c r="L37" s="98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 spans="1:27" ht="15.75" customHeight="1" x14ac:dyDescent="0.3">
      <c r="A38" s="1"/>
      <c r="B38" s="67"/>
      <c r="C38" s="122"/>
      <c r="D38" s="122"/>
      <c r="E38" s="122"/>
      <c r="F38" s="122"/>
      <c r="G38" s="122"/>
      <c r="H38" s="122"/>
      <c r="I38" s="122"/>
      <c r="J38" s="122"/>
      <c r="K38" s="97"/>
      <c r="L38" s="9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"/>
      <c r="C39" s="122" t="s">
        <v>51</v>
      </c>
      <c r="D39" s="122"/>
      <c r="E39" s="122"/>
      <c r="F39" s="122"/>
      <c r="G39" s="122"/>
      <c r="H39" s="122"/>
      <c r="I39" s="122"/>
      <c r="J39" s="122"/>
      <c r="K39" s="97"/>
      <c r="L39" s="9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2"/>
      <c r="B40" s="12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1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"/>
      <c r="C41" s="1"/>
      <c r="D41" s="1"/>
      <c r="E41" s="1"/>
      <c r="F41" s="1"/>
      <c r="G41" s="1"/>
      <c r="H41" s="12"/>
      <c r="I41" s="12"/>
      <c r="J41" s="12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"/>
      <c r="C42" s="1"/>
      <c r="D42" s="1"/>
      <c r="E42" s="1"/>
      <c r="F42" s="1"/>
      <c r="G42" s="1"/>
      <c r="H42" s="12"/>
      <c r="I42" s="12"/>
      <c r="J42" s="12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>
        <v>50123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</sheetData>
  <mergeCells count="5">
    <mergeCell ref="G11:M11"/>
    <mergeCell ref="G13:M13"/>
    <mergeCell ref="E3:K3"/>
    <mergeCell ref="D5:L5"/>
    <mergeCell ref="F10:K10"/>
  </mergeCells>
  <conditionalFormatting sqref="K18:M22">
    <cfRule type="cellIs" dxfId="9" priority="2" operator="equal">
      <formula>0</formula>
    </cfRule>
  </conditionalFormatting>
  <pageMargins left="0.70866141732283472" right="0.70866141732283472" top="0.74803149606299213" bottom="0.74803149606299213" header="0" footer="0"/>
  <pageSetup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3"/>
  <sheetViews>
    <sheetView zoomScaleNormal="100" workbookViewId="0">
      <selection activeCell="Q1" sqref="Q1"/>
    </sheetView>
  </sheetViews>
  <sheetFormatPr defaultColWidth="14.44140625" defaultRowHeight="15" customHeight="1" x14ac:dyDescent="0.3"/>
  <cols>
    <col min="1" max="1" width="5.77734375" customWidth="1"/>
    <col min="2" max="3" width="16.109375" customWidth="1"/>
    <col min="4" max="4" width="16.44140625" customWidth="1"/>
    <col min="5" max="5" width="11.5546875" customWidth="1"/>
    <col min="6" max="6" width="9.109375" customWidth="1"/>
    <col min="7" max="7" width="12.6640625" customWidth="1"/>
    <col min="8" max="8" width="10.33203125" customWidth="1"/>
    <col min="9" max="9" width="14.109375" customWidth="1"/>
    <col min="10" max="10" width="11.21875" customWidth="1"/>
    <col min="11" max="15" width="9.109375" customWidth="1"/>
    <col min="16" max="16" width="13.33203125" customWidth="1"/>
    <col min="17" max="17" width="12.88671875" customWidth="1"/>
    <col min="18" max="18" width="11.33203125" customWidth="1"/>
    <col min="19" max="19" width="24.109375" customWidth="1"/>
    <col min="20" max="27" width="9.109375" hidden="1" customWidth="1"/>
  </cols>
  <sheetData>
    <row r="1" spans="1:27" ht="14.4" x14ac:dyDescent="0.3">
      <c r="A1" s="1"/>
      <c r="B1" s="1"/>
      <c r="C1" s="1"/>
      <c r="D1" s="1"/>
      <c r="E1" s="1"/>
      <c r="F1" s="1"/>
      <c r="G1" s="3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0</v>
      </c>
      <c r="Z1" s="1"/>
      <c r="AA1" s="1"/>
    </row>
    <row r="2" spans="1:27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1</v>
      </c>
      <c r="Z2" s="1"/>
      <c r="AA2" s="1"/>
    </row>
    <row r="3" spans="1:27" ht="15.6" x14ac:dyDescent="0.3">
      <c r="A3" s="2"/>
      <c r="B3" s="2"/>
      <c r="C3" s="2"/>
      <c r="D3" s="2"/>
      <c r="E3" s="170" t="s">
        <v>2</v>
      </c>
      <c r="F3" s="171"/>
      <c r="G3" s="171"/>
      <c r="H3" s="171"/>
      <c r="I3" s="171"/>
      <c r="J3" s="171"/>
      <c r="K3" s="171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3</v>
      </c>
      <c r="Z3" s="1"/>
      <c r="AA3" s="1"/>
    </row>
    <row r="4" spans="1:27" s="93" customFormat="1" ht="15.6" x14ac:dyDescent="0.3">
      <c r="A4" s="2"/>
      <c r="B4" s="2"/>
      <c r="C4" s="2"/>
      <c r="D4" s="2"/>
      <c r="E4" s="92"/>
      <c r="L4" s="2"/>
      <c r="M4" s="17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6" x14ac:dyDescent="0.3">
      <c r="A5" s="1"/>
      <c r="B5" s="1"/>
      <c r="C5" s="1"/>
      <c r="D5" s="170" t="s">
        <v>4</v>
      </c>
      <c r="E5" s="171"/>
      <c r="F5" s="171"/>
      <c r="G5" s="171"/>
      <c r="H5" s="171"/>
      <c r="I5" s="171"/>
      <c r="J5" s="171"/>
      <c r="K5" s="171"/>
      <c r="L5" s="17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5</v>
      </c>
      <c r="Z5" s="1"/>
      <c r="AA5" s="1"/>
    </row>
    <row r="6" spans="1:27" s="93" customFormat="1" ht="15.6" x14ac:dyDescent="0.3">
      <c r="A6" s="1"/>
      <c r="B6" s="1"/>
      <c r="C6" s="1"/>
      <c r="D6" s="9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6" x14ac:dyDescent="0.3">
      <c r="A7" s="1"/>
      <c r="B7" s="83" t="s">
        <v>6</v>
      </c>
      <c r="C7" s="83"/>
      <c r="D7" s="163" t="s">
        <v>61</v>
      </c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8</v>
      </c>
      <c r="Z7" s="1"/>
      <c r="AA7" s="1"/>
    </row>
    <row r="8" spans="1:27" ht="15.6" x14ac:dyDescent="0.3">
      <c r="A8" s="1"/>
      <c r="B8" s="83" t="s">
        <v>9</v>
      </c>
      <c r="C8" s="83"/>
      <c r="D8" s="163" t="s">
        <v>10</v>
      </c>
      <c r="E8" s="68"/>
      <c r="F8" s="1"/>
      <c r="G8" s="1"/>
      <c r="H8" s="1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6" customHeight="1" x14ac:dyDescent="0.3">
      <c r="A9" s="1"/>
      <c r="B9" s="83" t="s">
        <v>11</v>
      </c>
      <c r="C9" s="83"/>
      <c r="D9" s="164">
        <v>42217</v>
      </c>
      <c r="E9" s="90"/>
      <c r="F9" s="1"/>
      <c r="G9" s="1"/>
      <c r="H9" s="173" t="s">
        <v>94</v>
      </c>
      <c r="I9" s="173"/>
      <c r="J9" s="173"/>
      <c r="K9" s="173"/>
      <c r="L9" s="151"/>
      <c r="M9" s="151"/>
      <c r="N9" s="40"/>
      <c r="O9" s="40"/>
      <c r="P9" s="40"/>
      <c r="Q9" s="40"/>
      <c r="R9" s="1"/>
      <c r="S9" s="1"/>
      <c r="T9" s="1"/>
      <c r="U9" s="1"/>
      <c r="V9" s="1"/>
      <c r="W9" s="1"/>
      <c r="X9" s="1"/>
      <c r="Y9" s="1"/>
      <c r="Z9" s="1" t="s">
        <v>20</v>
      </c>
      <c r="AA9" s="1">
        <v>0.6</v>
      </c>
    </row>
    <row r="10" spans="1:27" ht="15.6" x14ac:dyDescent="0.3">
      <c r="A10" s="1"/>
      <c r="B10" s="83" t="s">
        <v>13</v>
      </c>
      <c r="C10" s="83"/>
      <c r="D10" s="163" t="s">
        <v>14</v>
      </c>
      <c r="E10" s="68"/>
      <c r="F10" s="1"/>
      <c r="G10" s="1"/>
      <c r="H10" s="1"/>
      <c r="I10" s="1"/>
      <c r="J10" s="151"/>
      <c r="K10" s="151"/>
      <c r="L10" s="151"/>
      <c r="M10" s="151"/>
      <c r="N10" s="40"/>
      <c r="O10" s="40"/>
      <c r="P10" s="40"/>
      <c r="Q10" s="40"/>
      <c r="R10" s="1"/>
      <c r="S10" s="1"/>
      <c r="T10" s="1"/>
      <c r="U10" s="1"/>
      <c r="V10" s="1"/>
      <c r="W10" s="1"/>
      <c r="X10" s="1"/>
      <c r="Y10" s="1"/>
      <c r="Z10" s="1" t="s">
        <v>34</v>
      </c>
      <c r="AA10" s="1">
        <v>0.5</v>
      </c>
    </row>
    <row r="11" spans="1:27" ht="15.6" customHeight="1" x14ac:dyDescent="0.3">
      <c r="A11" s="1"/>
      <c r="B11" s="83" t="s">
        <v>15</v>
      </c>
      <c r="C11" s="83"/>
      <c r="D11" s="163" t="s">
        <v>16</v>
      </c>
      <c r="E11" s="68"/>
      <c r="F11" s="1"/>
      <c r="G11" s="1"/>
      <c r="H11" s="152"/>
      <c r="I11" s="174" t="s">
        <v>95</v>
      </c>
      <c r="J11" s="174"/>
      <c r="K11" s="151"/>
      <c r="L11" s="151"/>
      <c r="M11" s="151"/>
      <c r="N11" s="40"/>
      <c r="O11" s="40"/>
      <c r="P11" s="40"/>
      <c r="Q11" s="40"/>
      <c r="R11" s="1"/>
      <c r="S11" s="1"/>
      <c r="T11" s="1"/>
      <c r="U11" s="1"/>
      <c r="V11" s="1"/>
      <c r="W11" s="1"/>
      <c r="X11" s="1"/>
      <c r="Y11" s="1"/>
      <c r="Z11" s="1" t="s">
        <v>35</v>
      </c>
      <c r="AA11" s="1">
        <v>0.75</v>
      </c>
    </row>
    <row r="12" spans="1:27" ht="15.6" x14ac:dyDescent="0.3">
      <c r="A12" s="1"/>
      <c r="B12" s="83" t="s">
        <v>18</v>
      </c>
      <c r="C12" s="83"/>
      <c r="D12" s="165">
        <v>10565280682</v>
      </c>
      <c r="E12" s="68"/>
      <c r="F12" s="1"/>
      <c r="G12" s="1"/>
      <c r="H12" s="1"/>
      <c r="I12" s="1"/>
      <c r="J12" s="1"/>
      <c r="K12" s="1"/>
      <c r="L12" s="1"/>
      <c r="M12" s="1"/>
      <c r="N12" s="40"/>
      <c r="O12" s="40"/>
      <c r="P12" s="40"/>
      <c r="Q12" s="40"/>
      <c r="R12" s="1"/>
      <c r="S12" s="1"/>
      <c r="T12" s="1"/>
      <c r="U12" s="1"/>
      <c r="V12" s="1"/>
      <c r="W12" s="1"/>
      <c r="X12" s="1"/>
      <c r="Y12" s="1"/>
      <c r="Z12" s="1" t="s">
        <v>36</v>
      </c>
      <c r="AA12" s="1">
        <v>0.65</v>
      </c>
    </row>
    <row r="13" spans="1:27" ht="15.6" x14ac:dyDescent="0.3">
      <c r="A13" s="1"/>
      <c r="B13" s="83" t="s">
        <v>19</v>
      </c>
      <c r="C13" s="83"/>
      <c r="D13" s="165">
        <v>9444617443</v>
      </c>
      <c r="E13" s="68"/>
      <c r="F13" s="1"/>
      <c r="G13" s="1"/>
      <c r="H13" s="1"/>
      <c r="I13" s="1"/>
      <c r="J13" s="1"/>
      <c r="K13" s="1"/>
      <c r="L13" s="1"/>
      <c r="M13" s="1"/>
      <c r="N13" s="40"/>
      <c r="O13" s="40"/>
      <c r="P13" s="40"/>
      <c r="Q13" s="121"/>
      <c r="R13" s="1"/>
      <c r="S13" s="1"/>
      <c r="T13" s="1"/>
      <c r="U13" s="1"/>
      <c r="V13" s="1"/>
      <c r="W13" s="1"/>
      <c r="X13" s="1"/>
      <c r="Y13" s="1"/>
      <c r="Z13" s="1" t="s">
        <v>37</v>
      </c>
      <c r="AA13" s="1">
        <v>0.3</v>
      </c>
    </row>
    <row r="14" spans="1:27" s="93" customFormat="1" ht="15.6" x14ac:dyDescent="0.3">
      <c r="A14" s="1"/>
      <c r="B14" s="83"/>
      <c r="C14" s="68"/>
      <c r="D14" s="95"/>
      <c r="E14" s="68"/>
      <c r="F14" s="1"/>
      <c r="G14" s="1"/>
      <c r="H14" s="1"/>
      <c r="I14" s="1"/>
      <c r="J14" s="1"/>
      <c r="K14" s="1"/>
      <c r="L14" s="1"/>
      <c r="M14" s="1"/>
      <c r="N14" s="40"/>
      <c r="O14" s="40"/>
      <c r="P14" s="40"/>
      <c r="Q14" s="12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82.05" customHeight="1" x14ac:dyDescent="0.3">
      <c r="A15" s="157" t="s">
        <v>21</v>
      </c>
      <c r="B15" s="160" t="s">
        <v>56</v>
      </c>
      <c r="C15" s="162" t="s">
        <v>59</v>
      </c>
      <c r="D15" s="154" t="s">
        <v>25</v>
      </c>
      <c r="E15" s="155" t="s">
        <v>96</v>
      </c>
      <c r="F15" s="153" t="s">
        <v>27</v>
      </c>
      <c r="G15" s="161" t="s">
        <v>67</v>
      </c>
      <c r="H15" s="153" t="s">
        <v>66</v>
      </c>
      <c r="I15" s="156" t="s">
        <v>30</v>
      </c>
      <c r="J15" s="153" t="s">
        <v>31</v>
      </c>
      <c r="K15" s="157" t="s">
        <v>32</v>
      </c>
      <c r="L15" s="160" t="s">
        <v>33</v>
      </c>
      <c r="M15" s="49"/>
      <c r="N15" s="49"/>
      <c r="O15" s="49"/>
      <c r="P15" s="40"/>
      <c r="Q15" s="40"/>
      <c r="R15" s="1"/>
      <c r="S15" s="1"/>
      <c r="T15" s="1"/>
      <c r="U15" s="1"/>
      <c r="V15" s="1"/>
      <c r="W15" s="1"/>
      <c r="X15" s="1"/>
      <c r="Y15" s="1"/>
      <c r="Z15" s="1" t="s">
        <v>38</v>
      </c>
      <c r="AA15" s="1">
        <v>0.2</v>
      </c>
    </row>
    <row r="16" spans="1:27" ht="14.4" x14ac:dyDescent="0.3">
      <c r="A16" s="4">
        <v>1</v>
      </c>
      <c r="B16" s="150"/>
      <c r="C16" s="4"/>
      <c r="D16" s="150"/>
      <c r="E16" s="4"/>
      <c r="F16" s="24"/>
      <c r="G16" s="4"/>
      <c r="H16" s="25"/>
      <c r="I16" s="4"/>
      <c r="J16" s="4"/>
      <c r="K16" s="48">
        <f>J16*5/100</f>
        <v>0</v>
      </c>
      <c r="L16" s="52">
        <f>J16-K16</f>
        <v>0</v>
      </c>
      <c r="M16" s="82"/>
      <c r="N16" s="1"/>
      <c r="O16" s="1"/>
      <c r="P16" s="1"/>
      <c r="Q16" s="1"/>
      <c r="R16" s="1"/>
      <c r="S16" s="1"/>
      <c r="T16" s="1"/>
      <c r="U16" s="1" t="str">
        <f t="shared" ref="U16:U30" si="0">IFERROR(IF(H16&gt;=10000000,"Yes","No"),0)</f>
        <v>No</v>
      </c>
      <c r="V16" s="1" t="str">
        <f t="shared" ref="V16:V30" si="1">CONCATENATE(F16,U16)</f>
        <v>No</v>
      </c>
      <c r="W16" s="1">
        <f t="shared" ref="W16:W30" si="2">IFERROR(VLOOKUP(V:V,Z:AA,2,0),0)</f>
        <v>0</v>
      </c>
      <c r="X16" s="1"/>
      <c r="Y16" s="1"/>
      <c r="Z16" s="1" t="s">
        <v>39</v>
      </c>
      <c r="AA16" s="1">
        <v>0.75</v>
      </c>
    </row>
    <row r="17" spans="1:27" ht="14.4" x14ac:dyDescent="0.3">
      <c r="A17" s="4">
        <v>2</v>
      </c>
      <c r="B17" s="4"/>
      <c r="C17" s="4"/>
      <c r="D17" s="4"/>
      <c r="E17" s="91"/>
      <c r="F17" s="24"/>
      <c r="G17" s="4"/>
      <c r="H17" s="4"/>
      <c r="I17" s="4"/>
      <c r="J17" s="48"/>
      <c r="K17" s="48"/>
      <c r="L17" s="52">
        <f>J17-K17</f>
        <v>0</v>
      </c>
      <c r="M17" s="82"/>
      <c r="N17" s="1"/>
      <c r="O17" s="1">
        <v>0.5</v>
      </c>
      <c r="P17" s="1"/>
      <c r="Q17" s="1"/>
      <c r="R17" s="1"/>
      <c r="S17" s="1"/>
      <c r="T17" s="1"/>
      <c r="U17" s="1" t="str">
        <f t="shared" si="0"/>
        <v>No</v>
      </c>
      <c r="V17" s="1" t="str">
        <f t="shared" si="1"/>
        <v>No</v>
      </c>
      <c r="W17" s="1">
        <f t="shared" si="2"/>
        <v>0</v>
      </c>
      <c r="X17" s="1"/>
      <c r="Y17" s="1"/>
      <c r="Z17" s="1" t="s">
        <v>40</v>
      </c>
      <c r="AA17" s="1">
        <v>0.65</v>
      </c>
    </row>
    <row r="18" spans="1:27" ht="14.4" x14ac:dyDescent="0.3">
      <c r="A18" s="4">
        <v>3</v>
      </c>
      <c r="B18" s="4"/>
      <c r="C18" s="4"/>
      <c r="D18" s="4"/>
      <c r="E18" s="4"/>
      <c r="F18" s="24"/>
      <c r="G18" s="4"/>
      <c r="H18" s="25"/>
      <c r="I18" s="4"/>
      <c r="J18" s="4"/>
      <c r="K18" s="48">
        <f t="shared" ref="K16:K20" si="3">H18*W18/100</f>
        <v>0</v>
      </c>
      <c r="L18" s="52"/>
      <c r="M18" s="82">
        <f t="shared" ref="M16:M20" si="4">K18-L18</f>
        <v>0</v>
      </c>
      <c r="N18" s="1"/>
      <c r="O18" s="179">
        <v>0.05</v>
      </c>
      <c r="P18" s="1"/>
      <c r="Q18" s="1"/>
      <c r="R18" s="1"/>
      <c r="S18" s="1"/>
      <c r="T18" s="1"/>
      <c r="U18" s="1" t="str">
        <f t="shared" si="0"/>
        <v>No</v>
      </c>
      <c r="V18" s="1" t="str">
        <f t="shared" si="1"/>
        <v>No</v>
      </c>
      <c r="W18" s="1">
        <f t="shared" si="2"/>
        <v>0</v>
      </c>
      <c r="X18" s="1"/>
      <c r="Y18" s="1"/>
      <c r="Z18" s="1"/>
      <c r="AA18" s="1"/>
    </row>
    <row r="19" spans="1:27" ht="14.4" x14ac:dyDescent="0.3">
      <c r="A19" s="4">
        <v>4</v>
      </c>
      <c r="B19" s="17"/>
      <c r="C19" s="17"/>
      <c r="D19" s="17"/>
      <c r="E19" s="17"/>
      <c r="F19" s="143"/>
      <c r="G19" s="17"/>
      <c r="H19" s="144"/>
      <c r="I19" s="17"/>
      <c r="J19" s="17"/>
      <c r="K19" s="158"/>
      <c r="L19" s="52">
        <f>J19-K19</f>
        <v>0</v>
      </c>
      <c r="M19" s="82"/>
      <c r="N19" s="1"/>
      <c r="O19" s="1"/>
      <c r="P19" s="1"/>
      <c r="Q19" s="1"/>
      <c r="R19" s="1"/>
      <c r="S19" s="1"/>
      <c r="T19" s="1"/>
      <c r="U19" s="1" t="str">
        <f t="shared" si="0"/>
        <v>No</v>
      </c>
      <c r="V19" s="1" t="str">
        <f t="shared" si="1"/>
        <v>No</v>
      </c>
      <c r="W19" s="1">
        <f t="shared" si="2"/>
        <v>0</v>
      </c>
      <c r="X19" s="1"/>
      <c r="Y19" s="1"/>
      <c r="Z19" s="1"/>
      <c r="AA19" s="1"/>
    </row>
    <row r="20" spans="1:27" ht="14.4" x14ac:dyDescent="0.3">
      <c r="A20" s="142">
        <v>5</v>
      </c>
      <c r="B20" s="147"/>
      <c r="C20" s="147"/>
      <c r="D20" s="147"/>
      <c r="E20" s="147"/>
      <c r="F20" s="148"/>
      <c r="G20" s="147"/>
      <c r="H20" s="149"/>
      <c r="I20" s="147"/>
      <c r="J20" s="4"/>
      <c r="K20" s="159">
        <f>J20*5/100</f>
        <v>0</v>
      </c>
      <c r="L20" s="52">
        <f>J20-K20</f>
        <v>0</v>
      </c>
      <c r="M20" s="82"/>
      <c r="N20" s="1"/>
      <c r="O20" s="1"/>
      <c r="P20" s="1"/>
      <c r="Q20" s="1"/>
      <c r="R20" s="1"/>
      <c r="S20" s="1"/>
      <c r="T20" s="1"/>
      <c r="U20" s="1" t="str">
        <f t="shared" si="0"/>
        <v>No</v>
      </c>
      <c r="V20" s="1" t="str">
        <f t="shared" si="1"/>
        <v>No</v>
      </c>
      <c r="W20" s="1">
        <f t="shared" si="2"/>
        <v>0</v>
      </c>
      <c r="X20" s="1"/>
      <c r="Y20" s="1"/>
      <c r="Z20" s="1"/>
      <c r="AA20" s="1"/>
    </row>
    <row r="21" spans="1:27" ht="14.4" x14ac:dyDescent="0.3">
      <c r="A21" s="146"/>
      <c r="B21" s="40"/>
      <c r="C21" s="40"/>
      <c r="D21" s="40"/>
      <c r="E21" s="40"/>
      <c r="F21" s="145"/>
      <c r="G21" s="40"/>
      <c r="H21" s="81"/>
      <c r="I21" s="40"/>
      <c r="J21" s="40"/>
      <c r="K21" s="82"/>
      <c r="L21" s="82"/>
      <c r="M21" s="82"/>
      <c r="N21" s="1"/>
      <c r="O21" s="1"/>
      <c r="P21" s="1"/>
      <c r="Q21" s="1"/>
      <c r="R21" s="1"/>
      <c r="S21" s="1"/>
      <c r="T21" s="1"/>
      <c r="U21" s="1" t="str">
        <f t="shared" si="0"/>
        <v>No</v>
      </c>
      <c r="V21" s="1" t="str">
        <f t="shared" si="1"/>
        <v>No</v>
      </c>
      <c r="W21" s="1">
        <f t="shared" si="2"/>
        <v>0</v>
      </c>
      <c r="X21" s="1"/>
      <c r="Y21" s="1"/>
      <c r="Z21" s="1"/>
      <c r="AA21" s="1"/>
    </row>
    <row r="22" spans="1:27" ht="14.4" x14ac:dyDescent="0.3">
      <c r="A22" s="40"/>
      <c r="B22" s="40"/>
      <c r="C22" s="40"/>
      <c r="D22" s="40"/>
      <c r="E22" s="40"/>
      <c r="F22" s="145"/>
      <c r="G22" s="40"/>
      <c r="H22" s="81"/>
      <c r="I22" s="40"/>
      <c r="J22" s="40"/>
      <c r="K22" s="82"/>
      <c r="L22" s="82"/>
      <c r="M22" s="82"/>
      <c r="N22" s="40"/>
      <c r="O22" s="1"/>
      <c r="P22" s="1"/>
      <c r="Q22" s="1"/>
      <c r="R22" s="1"/>
      <c r="S22" s="1"/>
      <c r="T22" s="1"/>
      <c r="U22" s="1" t="str">
        <f t="shared" si="0"/>
        <v>No</v>
      </c>
      <c r="V22" s="1" t="str">
        <f t="shared" si="1"/>
        <v>No</v>
      </c>
      <c r="W22" s="1">
        <f t="shared" si="2"/>
        <v>0</v>
      </c>
      <c r="X22" s="1"/>
      <c r="Y22" s="1"/>
      <c r="Z22" s="1"/>
      <c r="AA22" s="1"/>
    </row>
    <row r="23" spans="1:27" ht="14.4" x14ac:dyDescent="0.3">
      <c r="A23" s="40"/>
      <c r="B23" s="97" t="s">
        <v>41</v>
      </c>
      <c r="C23" s="97"/>
      <c r="D23" s="97"/>
      <c r="E23" s="115"/>
      <c r="F23" s="166"/>
      <c r="G23" s="115"/>
      <c r="H23" s="167"/>
      <c r="I23" s="115"/>
      <c r="J23" s="40"/>
      <c r="K23" s="82"/>
      <c r="L23" s="82"/>
      <c r="M23" s="82"/>
      <c r="N23" s="40"/>
      <c r="O23" s="1"/>
      <c r="P23" s="1"/>
      <c r="Q23" s="1"/>
      <c r="R23" s="1"/>
      <c r="S23" s="1"/>
      <c r="T23" s="1"/>
      <c r="U23" s="1" t="str">
        <f t="shared" si="0"/>
        <v>No</v>
      </c>
      <c r="V23" s="1" t="str">
        <f t="shared" si="1"/>
        <v>No</v>
      </c>
      <c r="W23" s="1">
        <f t="shared" si="2"/>
        <v>0</v>
      </c>
      <c r="X23" s="1"/>
      <c r="Y23" s="1"/>
      <c r="Z23" s="1"/>
      <c r="AA23" s="1"/>
    </row>
    <row r="24" spans="1:27" ht="15.75" customHeight="1" x14ac:dyDescent="0.3">
      <c r="A24" s="40"/>
      <c r="B24" s="115"/>
      <c r="C24" s="115"/>
      <c r="D24" s="115"/>
      <c r="E24" s="115"/>
      <c r="F24" s="166"/>
      <c r="G24" s="115"/>
      <c r="H24" s="167"/>
      <c r="I24" s="115"/>
      <c r="J24" s="40"/>
      <c r="K24" s="82"/>
      <c r="L24" s="82"/>
      <c r="M24" s="82"/>
      <c r="N24" s="40"/>
      <c r="O24" s="1"/>
      <c r="P24" s="1"/>
      <c r="Q24" s="1"/>
      <c r="R24" s="1"/>
      <c r="S24" s="1"/>
      <c r="T24" s="1"/>
      <c r="U24" s="1" t="str">
        <f t="shared" si="0"/>
        <v>No</v>
      </c>
      <c r="V24" s="1" t="str">
        <f t="shared" si="1"/>
        <v>No</v>
      </c>
      <c r="W24" s="1">
        <f t="shared" si="2"/>
        <v>0</v>
      </c>
      <c r="X24" s="1"/>
      <c r="Y24" s="1"/>
      <c r="Z24" s="1"/>
      <c r="AA24" s="1"/>
    </row>
    <row r="25" spans="1:27" ht="15.75" customHeight="1" x14ac:dyDescent="0.3">
      <c r="A25" s="40"/>
      <c r="B25" s="115"/>
      <c r="C25" s="115"/>
      <c r="D25" s="115"/>
      <c r="E25" s="115"/>
      <c r="F25" s="166"/>
      <c r="G25" s="115"/>
      <c r="H25" s="167"/>
      <c r="I25" s="115"/>
      <c r="J25" s="40"/>
      <c r="K25" s="82"/>
      <c r="L25" s="82"/>
      <c r="M25" s="82"/>
      <c r="N25" s="40"/>
      <c r="O25" s="1"/>
      <c r="P25" s="1"/>
      <c r="Q25" s="1"/>
      <c r="R25" s="1"/>
      <c r="S25" s="1"/>
      <c r="T25" s="1"/>
      <c r="U25" s="1" t="str">
        <f t="shared" si="0"/>
        <v>No</v>
      </c>
      <c r="V25" s="1" t="str">
        <f t="shared" si="1"/>
        <v>No</v>
      </c>
      <c r="W25" s="1">
        <f t="shared" si="2"/>
        <v>0</v>
      </c>
      <c r="X25" s="1"/>
      <c r="Y25" s="1"/>
      <c r="Z25" s="1"/>
      <c r="AA25" s="1"/>
    </row>
    <row r="26" spans="1:27" ht="15.75" customHeight="1" x14ac:dyDescent="0.3">
      <c r="A26" s="40"/>
      <c r="B26" s="97" t="s">
        <v>42</v>
      </c>
      <c r="C26" s="115"/>
      <c r="D26" s="115"/>
      <c r="E26" s="115"/>
      <c r="F26" s="166"/>
      <c r="G26" s="115"/>
      <c r="H26" s="115"/>
      <c r="I26" s="115"/>
      <c r="J26" s="40"/>
      <c r="K26" s="82"/>
      <c r="L26" s="82"/>
      <c r="M26" s="82"/>
      <c r="N26" s="40"/>
      <c r="O26" s="1"/>
      <c r="P26" s="1"/>
      <c r="Q26" s="1"/>
      <c r="R26" s="1"/>
      <c r="S26" s="1"/>
      <c r="T26" s="1"/>
      <c r="U26" s="1" t="str">
        <f t="shared" si="0"/>
        <v>No</v>
      </c>
      <c r="V26" s="1" t="str">
        <f t="shared" si="1"/>
        <v>No</v>
      </c>
      <c r="W26" s="1">
        <f t="shared" si="2"/>
        <v>0</v>
      </c>
      <c r="X26" s="1"/>
      <c r="Y26" s="1"/>
      <c r="Z26" s="1"/>
      <c r="AA26" s="1"/>
    </row>
    <row r="27" spans="1:27" ht="15.75" customHeight="1" x14ac:dyDescent="0.3">
      <c r="A27" s="40"/>
      <c r="B27" s="97"/>
      <c r="C27" s="115"/>
      <c r="D27" s="115"/>
      <c r="E27" s="115"/>
      <c r="F27" s="166"/>
      <c r="G27" s="115"/>
      <c r="H27" s="115"/>
      <c r="I27" s="115"/>
      <c r="J27" s="40"/>
      <c r="K27" s="82"/>
      <c r="L27" s="82"/>
      <c r="M27" s="82"/>
      <c r="N27" s="40"/>
      <c r="O27" s="1"/>
      <c r="P27" s="1"/>
      <c r="Q27" s="1"/>
      <c r="R27" s="1"/>
      <c r="S27" s="1"/>
      <c r="T27" s="1"/>
      <c r="U27" s="1" t="str">
        <f t="shared" si="0"/>
        <v>No</v>
      </c>
      <c r="V27" s="1" t="str">
        <f t="shared" si="1"/>
        <v>No</v>
      </c>
      <c r="W27" s="1">
        <f t="shared" si="2"/>
        <v>0</v>
      </c>
      <c r="X27" s="1"/>
      <c r="Y27" s="1"/>
      <c r="Z27" s="1"/>
      <c r="AA27" s="1"/>
    </row>
    <row r="28" spans="1:27" ht="15.75" customHeight="1" x14ac:dyDescent="0.3">
      <c r="A28" s="40"/>
      <c r="B28" s="115"/>
      <c r="C28" s="115"/>
      <c r="D28" s="115"/>
      <c r="E28" s="115"/>
      <c r="F28" s="166"/>
      <c r="G28" s="115"/>
      <c r="H28" s="115"/>
      <c r="I28" s="115"/>
      <c r="J28" s="40"/>
      <c r="K28" s="82"/>
      <c r="L28" s="82"/>
      <c r="M28" s="82"/>
      <c r="N28" s="40"/>
      <c r="O28" s="1"/>
      <c r="P28" s="1"/>
      <c r="Q28" s="1"/>
      <c r="R28" s="1"/>
      <c r="S28" s="1"/>
      <c r="T28" s="1"/>
      <c r="U28" s="1" t="str">
        <f t="shared" si="0"/>
        <v>No</v>
      </c>
      <c r="V28" s="1" t="str">
        <f t="shared" si="1"/>
        <v>No</v>
      </c>
      <c r="W28" s="1">
        <f t="shared" si="2"/>
        <v>0</v>
      </c>
      <c r="X28" s="1"/>
      <c r="Y28" s="1"/>
      <c r="Z28" s="1"/>
      <c r="AA28" s="1"/>
    </row>
    <row r="29" spans="1:27" ht="15.75" customHeight="1" x14ac:dyDescent="0.3">
      <c r="A29" s="40"/>
      <c r="B29" s="97" t="s">
        <v>43</v>
      </c>
      <c r="C29" s="97"/>
      <c r="D29" s="98"/>
      <c r="E29" s="98"/>
      <c r="F29" s="98"/>
      <c r="G29" s="98"/>
      <c r="H29" s="98"/>
      <c r="I29" s="98"/>
      <c r="J29" s="40"/>
      <c r="K29" s="82"/>
      <c r="L29" s="82"/>
      <c r="M29" s="82"/>
      <c r="N29" s="40"/>
      <c r="O29" s="1"/>
      <c r="P29" s="1"/>
      <c r="Q29" s="1"/>
      <c r="R29" s="1"/>
      <c r="S29" s="1"/>
      <c r="T29" s="1"/>
      <c r="U29" s="1" t="str">
        <f t="shared" si="0"/>
        <v>No</v>
      </c>
      <c r="V29" s="1" t="str">
        <f t="shared" si="1"/>
        <v>No</v>
      </c>
      <c r="W29" s="1">
        <f t="shared" si="2"/>
        <v>0</v>
      </c>
      <c r="X29" s="1"/>
      <c r="Y29" s="1"/>
      <c r="Z29" s="1"/>
      <c r="AA29" s="1"/>
    </row>
    <row r="30" spans="1:27" ht="15.75" customHeight="1" x14ac:dyDescent="0.3">
      <c r="A30" s="40"/>
      <c r="B30" s="97" t="s">
        <v>44</v>
      </c>
      <c r="C30" s="97"/>
      <c r="D30" s="98"/>
      <c r="E30" s="98"/>
      <c r="F30" s="98"/>
      <c r="G30" s="98"/>
      <c r="H30" s="98"/>
      <c r="I30" s="98"/>
      <c r="J30" s="40"/>
      <c r="K30" s="82"/>
      <c r="L30" s="82"/>
      <c r="M30" s="82"/>
      <c r="N30" s="40"/>
      <c r="O30" s="1"/>
      <c r="P30" s="1"/>
      <c r="Q30" s="1"/>
      <c r="R30" s="1"/>
      <c r="S30" s="1"/>
      <c r="T30" s="1"/>
      <c r="U30" s="1" t="str">
        <f t="shared" si="0"/>
        <v>No</v>
      </c>
      <c r="V30" s="1" t="str">
        <f t="shared" si="1"/>
        <v>No</v>
      </c>
      <c r="W30" s="1">
        <f t="shared" si="2"/>
        <v>0</v>
      </c>
      <c r="X30" s="1"/>
      <c r="Y30" s="1"/>
      <c r="Z30" s="1"/>
      <c r="AA30" s="1"/>
    </row>
    <row r="31" spans="1:27" ht="15.75" customHeight="1" x14ac:dyDescent="0.3">
      <c r="A31" s="1"/>
      <c r="B31" s="97" t="s">
        <v>45</v>
      </c>
      <c r="C31" s="97"/>
      <c r="D31" s="98"/>
      <c r="E31" s="98"/>
      <c r="F31" s="98"/>
      <c r="G31" s="98"/>
      <c r="H31" s="98"/>
      <c r="I31" s="98"/>
      <c r="J31" s="1"/>
      <c r="K31" s="34"/>
      <c r="L31" s="34"/>
      <c r="M31" s="3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97" t="s">
        <v>46</v>
      </c>
      <c r="C32" s="97"/>
      <c r="D32" s="98"/>
      <c r="E32" s="98"/>
      <c r="F32" s="98"/>
      <c r="G32" s="98"/>
      <c r="H32" s="98"/>
      <c r="I32" s="9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97" t="s">
        <v>47</v>
      </c>
      <c r="C33" s="97"/>
      <c r="D33" s="98"/>
      <c r="E33" s="98"/>
      <c r="F33" s="98"/>
      <c r="G33" s="98"/>
      <c r="H33" s="98"/>
      <c r="I33" s="9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2"/>
      <c r="B34" s="97" t="s">
        <v>48</v>
      </c>
      <c r="C34" s="97"/>
      <c r="D34" s="98"/>
      <c r="E34" s="98"/>
      <c r="F34" s="98"/>
      <c r="G34" s="98"/>
      <c r="H34" s="98"/>
      <c r="I34" s="98"/>
      <c r="J34" s="12"/>
      <c r="K34" s="1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97" t="s">
        <v>49</v>
      </c>
      <c r="C35" s="97"/>
      <c r="D35" s="98"/>
      <c r="E35" s="98"/>
      <c r="F35" s="98"/>
      <c r="G35" s="98"/>
      <c r="H35" s="98"/>
      <c r="I35" s="9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97"/>
      <c r="C36" s="97"/>
      <c r="D36" s="98"/>
      <c r="E36" s="98"/>
      <c r="F36" s="98"/>
      <c r="G36" s="98"/>
      <c r="H36" s="98"/>
      <c r="I36" s="98"/>
      <c r="J36" s="1"/>
      <c r="K36" s="1"/>
      <c r="L36" s="1"/>
      <c r="M36" s="1"/>
      <c r="N36" s="1"/>
      <c r="O36" s="1"/>
      <c r="P36" s="29"/>
      <c r="Q36" s="29"/>
      <c r="R36" s="12"/>
      <c r="S36" s="30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97" t="s">
        <v>50</v>
      </c>
      <c r="C37" s="97"/>
      <c r="D37" s="98"/>
      <c r="E37" s="98"/>
      <c r="F37" s="98"/>
      <c r="G37" s="98"/>
      <c r="H37" s="98"/>
      <c r="I37" s="98"/>
      <c r="J37" s="1"/>
      <c r="K37" s="1"/>
      <c r="L37" s="1"/>
      <c r="M37" s="1"/>
      <c r="N37" s="1"/>
      <c r="O37" s="1"/>
      <c r="P37" s="31"/>
      <c r="Q37" s="31"/>
      <c r="R37" s="31"/>
      <c r="S37" s="29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97"/>
      <c r="C38" s="97"/>
      <c r="D38" s="98"/>
      <c r="E38" s="98"/>
      <c r="F38" s="98"/>
      <c r="G38" s="98"/>
      <c r="H38" s="98"/>
      <c r="I38" s="9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97"/>
      <c r="C39" s="97"/>
      <c r="D39" s="98"/>
      <c r="E39" s="98"/>
      <c r="F39" s="98"/>
      <c r="G39" s="98"/>
      <c r="H39" s="98"/>
      <c r="I39" s="9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97"/>
      <c r="C40" s="97"/>
      <c r="D40" s="98"/>
      <c r="E40" s="98"/>
      <c r="F40" s="98"/>
      <c r="G40" s="98"/>
      <c r="H40" s="98"/>
      <c r="I40" s="98"/>
      <c r="J40" s="1"/>
      <c r="K40" s="1"/>
      <c r="L40" s="1"/>
      <c r="M40" s="1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97" t="s">
        <v>51</v>
      </c>
      <c r="C41" s="97"/>
      <c r="D41" s="98"/>
      <c r="E41" s="98"/>
      <c r="F41" s="98"/>
      <c r="G41" s="98"/>
      <c r="H41" s="98"/>
      <c r="I41" s="9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2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2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2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2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2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2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2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2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2"/>
      <c r="C52" s="12"/>
      <c r="D52" s="1"/>
      <c r="E52" s="1"/>
      <c r="F52" s="1"/>
      <c r="G52" s="1"/>
      <c r="H52" s="1"/>
      <c r="I52" s="1"/>
      <c r="J52" s="1"/>
      <c r="K52" s="1"/>
      <c r="L52" s="1"/>
      <c r="M52" s="1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4">
    <mergeCell ref="E3:K3"/>
    <mergeCell ref="D5:L5"/>
    <mergeCell ref="H9:K9"/>
    <mergeCell ref="I11:J11"/>
  </mergeCells>
  <conditionalFormatting sqref="F16:F30">
    <cfRule type="containsText" dxfId="8" priority="2" operator="containsText" text="SELECT">
      <formula>NOT(ISERROR(SEARCH(("SELECT"),(F16))))</formula>
    </cfRule>
  </conditionalFormatting>
  <conditionalFormatting sqref="K16:M30">
    <cfRule type="cellIs" dxfId="7" priority="3" operator="equal">
      <formula>0</formula>
    </cfRule>
  </conditionalFormatting>
  <conditionalFormatting sqref="J17">
    <cfRule type="cellIs" dxfId="0" priority="1" operator="equal">
      <formula>0</formula>
    </cfRule>
  </conditionalFormatting>
  <dataValidations count="1">
    <dataValidation type="list" allowBlank="1" showErrorMessage="1" sqref="F16:F28">
      <formula1>$Y$1:$Y$7</formula1>
    </dataValidation>
  </dataValidations>
  <pageMargins left="0.7" right="0.7" top="0.75" bottom="0.75" header="0" footer="0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selection activeCell="Q18" sqref="Q18"/>
    </sheetView>
  </sheetViews>
  <sheetFormatPr defaultColWidth="14.44140625" defaultRowHeight="15" customHeight="1" x14ac:dyDescent="0.3"/>
  <cols>
    <col min="1" max="1" width="5.77734375" customWidth="1"/>
    <col min="2" max="3" width="9.109375" customWidth="1"/>
    <col min="4" max="4" width="14.77734375" customWidth="1"/>
    <col min="5" max="7" width="9.109375" customWidth="1"/>
    <col min="8" max="8" width="11.88671875" customWidth="1"/>
    <col min="9" max="10" width="9.109375" customWidth="1"/>
    <col min="11" max="11" width="9.5546875" customWidth="1"/>
    <col min="12" max="12" width="9.109375" customWidth="1"/>
    <col min="13" max="13" width="9.5546875" customWidth="1"/>
    <col min="14" max="15" width="9.109375" customWidth="1"/>
    <col min="16" max="16" width="12.33203125" customWidth="1"/>
    <col min="17" max="17" width="12.5546875" customWidth="1"/>
    <col min="18" max="18" width="11.33203125" customWidth="1"/>
    <col min="19" max="19" width="23.109375" customWidth="1"/>
    <col min="20" max="26" width="9.109375" hidden="1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2"/>
      <c r="B4" s="2"/>
      <c r="C4" s="2"/>
      <c r="D4" s="2"/>
      <c r="E4" s="175" t="s">
        <v>2</v>
      </c>
      <c r="F4" s="176"/>
      <c r="G4" s="176"/>
      <c r="H4" s="176"/>
      <c r="I4" s="176"/>
      <c r="J4" s="176"/>
      <c r="K4" s="176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0</v>
      </c>
      <c r="Y4" s="1"/>
      <c r="Z4" s="1"/>
    </row>
    <row r="5" spans="1:26" ht="15.6" x14ac:dyDescent="0.3">
      <c r="A5" s="1"/>
      <c r="B5" s="1"/>
      <c r="C5" s="1"/>
      <c r="D5" s="175" t="s">
        <v>4</v>
      </c>
      <c r="E5" s="176"/>
      <c r="F5" s="176"/>
      <c r="G5" s="176"/>
      <c r="H5" s="176"/>
      <c r="I5" s="176"/>
      <c r="J5" s="176"/>
      <c r="K5" s="176"/>
      <c r="L5" s="17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1</v>
      </c>
      <c r="Y5" s="1"/>
      <c r="Z5" s="1"/>
    </row>
    <row r="6" spans="1:26" ht="15.6" x14ac:dyDescent="0.3">
      <c r="A6" s="1"/>
      <c r="B6" s="4" t="s">
        <v>6</v>
      </c>
      <c r="C6" s="32"/>
      <c r="D6" s="53" t="s">
        <v>61</v>
      </c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 t="s">
        <v>3</v>
      </c>
      <c r="Y6" s="1"/>
      <c r="Z6" s="1"/>
    </row>
    <row r="7" spans="1:26" ht="15.6" x14ac:dyDescent="0.3">
      <c r="A7" s="1"/>
      <c r="B7" s="4" t="s">
        <v>9</v>
      </c>
      <c r="C7" s="1"/>
      <c r="D7" s="55" t="s">
        <v>62</v>
      </c>
      <c r="E7" s="1"/>
      <c r="F7" s="1"/>
      <c r="G7" s="1"/>
      <c r="H7" s="1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5</v>
      </c>
      <c r="Y7" s="1"/>
      <c r="Z7" s="1"/>
    </row>
    <row r="8" spans="1:26" ht="15.6" x14ac:dyDescent="0.3">
      <c r="A8" s="1"/>
      <c r="B8" s="4" t="s">
        <v>11</v>
      </c>
      <c r="C8" s="1"/>
      <c r="D8" s="56">
        <v>42217</v>
      </c>
      <c r="E8" s="1"/>
      <c r="F8" s="1"/>
      <c r="G8" s="1"/>
      <c r="H8" s="1"/>
      <c r="I8" s="1"/>
      <c r="J8" s="60" t="s">
        <v>64</v>
      </c>
      <c r="K8" s="9"/>
      <c r="L8" s="58" t="s">
        <v>63</v>
      </c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8</v>
      </c>
      <c r="Y8" s="1"/>
      <c r="Z8" s="1"/>
    </row>
    <row r="9" spans="1:26" ht="14.4" x14ac:dyDescent="0.3">
      <c r="A9" s="1"/>
      <c r="B9" s="4" t="s">
        <v>13</v>
      </c>
      <c r="C9" s="1"/>
      <c r="D9" s="57" t="s">
        <v>14</v>
      </c>
      <c r="E9" s="1"/>
      <c r="F9" s="1"/>
      <c r="G9" s="1"/>
      <c r="H9" s="1"/>
      <c r="I9" s="1"/>
      <c r="J9" s="11"/>
      <c r="K9" s="12"/>
      <c r="L9" s="12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4" t="s">
        <v>15</v>
      </c>
      <c r="C10" s="1"/>
      <c r="D10" s="57" t="s">
        <v>16</v>
      </c>
      <c r="E10" s="1"/>
      <c r="F10" s="1"/>
      <c r="G10" s="1"/>
      <c r="H10" s="1"/>
      <c r="I10" s="1"/>
      <c r="J10" s="14" t="s">
        <v>17</v>
      </c>
      <c r="K10" s="15"/>
      <c r="L10" s="59" t="s">
        <v>14</v>
      </c>
      <c r="M10" s="1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4" t="s">
        <v>18</v>
      </c>
      <c r="C11" s="1"/>
      <c r="D11" s="7">
        <v>10565280682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7" t="s">
        <v>19</v>
      </c>
      <c r="C12" s="1"/>
      <c r="D12" s="7">
        <v>9444617443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1.4" x14ac:dyDescent="0.3">
      <c r="A13" s="19" t="s">
        <v>21</v>
      </c>
      <c r="B13" s="19" t="s">
        <v>22</v>
      </c>
      <c r="C13" s="19" t="s">
        <v>23</v>
      </c>
      <c r="D13" s="19" t="s">
        <v>59</v>
      </c>
      <c r="E13" s="19" t="s">
        <v>25</v>
      </c>
      <c r="F13" s="20" t="s">
        <v>58</v>
      </c>
      <c r="G13" s="19" t="s">
        <v>27</v>
      </c>
      <c r="H13" s="21" t="s">
        <v>67</v>
      </c>
      <c r="I13" s="19" t="s">
        <v>66</v>
      </c>
      <c r="J13" s="22" t="s">
        <v>30</v>
      </c>
      <c r="K13" s="19" t="s">
        <v>31</v>
      </c>
      <c r="L13" s="19" t="s">
        <v>32</v>
      </c>
      <c r="M13" s="19" t="s">
        <v>33</v>
      </c>
      <c r="N13" s="54" t="s">
        <v>60</v>
      </c>
      <c r="O13" s="23"/>
      <c r="P13" s="1"/>
      <c r="Q13" s="1"/>
      <c r="R13" s="1"/>
      <c r="S13" s="1"/>
      <c r="T13" s="1"/>
      <c r="U13" s="1"/>
      <c r="V13" s="1"/>
      <c r="W13" s="1"/>
      <c r="X13" s="1"/>
      <c r="Y13" s="1" t="s">
        <v>20</v>
      </c>
      <c r="Z13" s="1">
        <v>0.65</v>
      </c>
    </row>
    <row r="14" spans="1:26" ht="14.4" x14ac:dyDescent="0.3">
      <c r="A14" s="4"/>
      <c r="B14" s="4"/>
      <c r="C14" s="4"/>
      <c r="D14" s="4"/>
      <c r="E14" s="4"/>
      <c r="F14" s="24"/>
      <c r="G14" s="4"/>
      <c r="H14" s="25"/>
      <c r="I14" s="4"/>
      <c r="J14" s="4"/>
      <c r="K14" s="26">
        <f t="shared" ref="K14:K28" si="0">H14*W14/100</f>
        <v>0</v>
      </c>
      <c r="L14" s="26">
        <f t="shared" ref="L14:L28" si="1">K14*5/100</f>
        <v>0</v>
      </c>
      <c r="M14" s="26">
        <f t="shared" ref="M14:M28" si="2">K14-L14</f>
        <v>0</v>
      </c>
      <c r="N14" s="1"/>
      <c r="O14" s="1"/>
      <c r="P14" s="1"/>
      <c r="Q14" s="1"/>
      <c r="R14" s="1"/>
      <c r="S14" s="1"/>
      <c r="T14" s="1"/>
      <c r="U14" s="1" t="str">
        <f t="shared" ref="U14:U28" si="3">IFERROR(IF(H14&gt;=10000000,"Yes","No"),0)</f>
        <v>No</v>
      </c>
      <c r="V14" s="1" t="str">
        <f t="shared" ref="V14:V28" si="4">CONCATENATE(F14,U14)</f>
        <v>No</v>
      </c>
      <c r="W14" s="18">
        <f t="shared" ref="W14:W28" si="5">IFERROR(VLOOKUP(V:V,Y:Z,2,0),0)</f>
        <v>0</v>
      </c>
      <c r="X14" s="1"/>
      <c r="Y14" s="1" t="s">
        <v>34</v>
      </c>
      <c r="Z14" s="1">
        <v>0.55000000000000004</v>
      </c>
    </row>
    <row r="15" spans="1:26" ht="14.4" x14ac:dyDescent="0.3">
      <c r="A15" s="4"/>
      <c r="B15" s="4"/>
      <c r="C15" s="4"/>
      <c r="D15" s="4"/>
      <c r="E15" s="4"/>
      <c r="F15" s="24"/>
      <c r="G15" s="4"/>
      <c r="H15" s="25"/>
      <c r="I15" s="4"/>
      <c r="J15" s="4"/>
      <c r="K15" s="26">
        <f t="shared" si="0"/>
        <v>0</v>
      </c>
      <c r="L15" s="26">
        <f t="shared" si="1"/>
        <v>0</v>
      </c>
      <c r="M15" s="26">
        <f t="shared" si="2"/>
        <v>0</v>
      </c>
      <c r="N15" s="1"/>
      <c r="O15" s="1"/>
      <c r="P15" s="1"/>
      <c r="Q15" s="1"/>
      <c r="R15" s="1"/>
      <c r="S15" s="1"/>
      <c r="T15" s="1"/>
      <c r="U15" s="1" t="str">
        <f t="shared" si="3"/>
        <v>No</v>
      </c>
      <c r="V15" s="1" t="str">
        <f t="shared" si="4"/>
        <v>No</v>
      </c>
      <c r="W15" s="18">
        <f t="shared" si="5"/>
        <v>0</v>
      </c>
      <c r="X15" s="1"/>
      <c r="Y15" s="1" t="s">
        <v>35</v>
      </c>
      <c r="Z15" s="1">
        <v>0.8</v>
      </c>
    </row>
    <row r="16" spans="1:26" ht="14.4" x14ac:dyDescent="0.3">
      <c r="A16" s="4"/>
      <c r="B16" s="4"/>
      <c r="C16" s="4"/>
      <c r="D16" s="4"/>
      <c r="E16" s="4"/>
      <c r="F16" s="24"/>
      <c r="G16" s="4"/>
      <c r="H16" s="25"/>
      <c r="I16" s="4"/>
      <c r="J16" s="4"/>
      <c r="K16" s="26">
        <f t="shared" si="0"/>
        <v>0</v>
      </c>
      <c r="L16" s="26">
        <f t="shared" si="1"/>
        <v>0</v>
      </c>
      <c r="M16" s="26">
        <f t="shared" si="2"/>
        <v>0</v>
      </c>
      <c r="N16" s="1"/>
      <c r="O16" s="1"/>
      <c r="P16" s="1"/>
      <c r="Q16" s="1"/>
      <c r="R16" s="1"/>
      <c r="S16" s="1"/>
      <c r="T16" s="1"/>
      <c r="U16" s="1" t="str">
        <f t="shared" si="3"/>
        <v>No</v>
      </c>
      <c r="V16" s="1" t="str">
        <f t="shared" si="4"/>
        <v>No</v>
      </c>
      <c r="W16" s="18">
        <f t="shared" si="5"/>
        <v>0</v>
      </c>
      <c r="X16" s="1"/>
      <c r="Y16" s="1" t="s">
        <v>36</v>
      </c>
      <c r="Z16" s="1">
        <v>0.7</v>
      </c>
    </row>
    <row r="17" spans="1:26" ht="14.4" x14ac:dyDescent="0.3">
      <c r="A17" s="4"/>
      <c r="B17" s="4"/>
      <c r="C17" s="4"/>
      <c r="D17" s="4"/>
      <c r="E17" s="4"/>
      <c r="F17" s="24"/>
      <c r="G17" s="4"/>
      <c r="H17" s="25"/>
      <c r="I17" s="4"/>
      <c r="J17" s="4"/>
      <c r="K17" s="26">
        <f t="shared" si="0"/>
        <v>0</v>
      </c>
      <c r="L17" s="26">
        <f t="shared" si="1"/>
        <v>0</v>
      </c>
      <c r="M17" s="26">
        <f t="shared" si="2"/>
        <v>0</v>
      </c>
      <c r="N17" s="1"/>
      <c r="O17" s="1"/>
      <c r="P17" s="1"/>
      <c r="Q17" s="1"/>
      <c r="R17" s="1"/>
      <c r="S17" s="1"/>
      <c r="T17" s="1"/>
      <c r="U17" s="1" t="str">
        <f t="shared" si="3"/>
        <v>No</v>
      </c>
      <c r="V17" s="1" t="str">
        <f t="shared" si="4"/>
        <v>No</v>
      </c>
      <c r="W17" s="18">
        <f t="shared" si="5"/>
        <v>0</v>
      </c>
      <c r="X17" s="1"/>
      <c r="Y17" s="1" t="s">
        <v>37</v>
      </c>
      <c r="Z17" s="1">
        <v>0.3</v>
      </c>
    </row>
    <row r="18" spans="1:26" ht="14.4" x14ac:dyDescent="0.3">
      <c r="A18" s="4"/>
      <c r="B18" s="4"/>
      <c r="C18" s="4"/>
      <c r="D18" s="4"/>
      <c r="E18" s="4"/>
      <c r="F18" s="24" t="s">
        <v>0</v>
      </c>
      <c r="G18" s="4"/>
      <c r="H18" s="25"/>
      <c r="I18" s="4"/>
      <c r="J18" s="4"/>
      <c r="K18" s="26">
        <f t="shared" si="0"/>
        <v>0</v>
      </c>
      <c r="L18" s="26">
        <f t="shared" si="1"/>
        <v>0</v>
      </c>
      <c r="M18" s="26">
        <f t="shared" si="2"/>
        <v>0</v>
      </c>
      <c r="N18" s="1"/>
      <c r="O18" s="1"/>
      <c r="P18" s="1"/>
      <c r="Q18" s="1"/>
      <c r="R18" s="1"/>
      <c r="S18" s="1"/>
      <c r="T18" s="1"/>
      <c r="U18" s="1" t="str">
        <f t="shared" si="3"/>
        <v>No</v>
      </c>
      <c r="V18" s="1" t="str">
        <f t="shared" si="4"/>
        <v>SelectNo</v>
      </c>
      <c r="W18" s="18">
        <f t="shared" si="5"/>
        <v>0</v>
      </c>
      <c r="X18" s="1"/>
      <c r="Y18" s="1" t="s">
        <v>38</v>
      </c>
      <c r="Z18" s="1">
        <v>0.2</v>
      </c>
    </row>
    <row r="19" spans="1:26" ht="14.4" x14ac:dyDescent="0.3">
      <c r="A19" s="4"/>
      <c r="B19" s="4"/>
      <c r="C19" s="4"/>
      <c r="D19" s="4"/>
      <c r="E19" s="4"/>
      <c r="F19" s="24" t="s">
        <v>0</v>
      </c>
      <c r="G19" s="4"/>
      <c r="H19" s="25"/>
      <c r="I19" s="4"/>
      <c r="J19" s="4"/>
      <c r="K19" s="26">
        <f t="shared" si="0"/>
        <v>0</v>
      </c>
      <c r="L19" s="26">
        <f t="shared" si="1"/>
        <v>0</v>
      </c>
      <c r="M19" s="26">
        <f t="shared" si="2"/>
        <v>0</v>
      </c>
      <c r="N19" s="1"/>
      <c r="O19" s="1"/>
      <c r="P19" s="1"/>
      <c r="Q19" s="1"/>
      <c r="R19" s="1"/>
      <c r="S19" s="1"/>
      <c r="T19" s="1"/>
      <c r="U19" s="1" t="str">
        <f t="shared" si="3"/>
        <v>No</v>
      </c>
      <c r="V19" s="1" t="str">
        <f t="shared" si="4"/>
        <v>SelectNo</v>
      </c>
      <c r="W19" s="18">
        <f t="shared" si="5"/>
        <v>0</v>
      </c>
      <c r="X19" s="1"/>
      <c r="Y19" s="1" t="s">
        <v>54</v>
      </c>
      <c r="Z19" s="1">
        <v>0.8</v>
      </c>
    </row>
    <row r="20" spans="1:26" ht="14.4" x14ac:dyDescent="0.3">
      <c r="A20" s="4"/>
      <c r="B20" s="4"/>
      <c r="C20" s="4"/>
      <c r="D20" s="4"/>
      <c r="E20" s="4"/>
      <c r="F20" s="24" t="s">
        <v>0</v>
      </c>
      <c r="G20" s="4"/>
      <c r="H20" s="25"/>
      <c r="I20" s="4"/>
      <c r="J20" s="4"/>
      <c r="K20" s="26">
        <f t="shared" si="0"/>
        <v>0</v>
      </c>
      <c r="L20" s="26">
        <f t="shared" si="1"/>
        <v>0</v>
      </c>
      <c r="M20" s="26">
        <f t="shared" si="2"/>
        <v>0</v>
      </c>
      <c r="N20" s="1"/>
      <c r="O20" s="1"/>
      <c r="P20" s="1"/>
      <c r="Q20" s="1"/>
      <c r="R20" s="1"/>
      <c r="S20" s="1"/>
      <c r="T20" s="1"/>
      <c r="U20" s="1" t="str">
        <f t="shared" si="3"/>
        <v>No</v>
      </c>
      <c r="V20" s="1" t="str">
        <f t="shared" si="4"/>
        <v>SelectNo</v>
      </c>
      <c r="W20" s="18">
        <f t="shared" si="5"/>
        <v>0</v>
      </c>
      <c r="X20" s="1"/>
      <c r="Y20" s="1" t="s">
        <v>55</v>
      </c>
      <c r="Z20" s="1">
        <v>0.7</v>
      </c>
    </row>
    <row r="21" spans="1:26" ht="15.75" customHeight="1" x14ac:dyDescent="0.3">
      <c r="A21" s="4"/>
      <c r="B21" s="4"/>
      <c r="C21" s="4"/>
      <c r="D21" s="4"/>
      <c r="E21" s="4"/>
      <c r="F21" s="24" t="s">
        <v>0</v>
      </c>
      <c r="G21" s="4"/>
      <c r="H21" s="25"/>
      <c r="I21" s="4"/>
      <c r="J21" s="4"/>
      <c r="K21" s="26">
        <f t="shared" si="0"/>
        <v>0</v>
      </c>
      <c r="L21" s="26">
        <f t="shared" si="1"/>
        <v>0</v>
      </c>
      <c r="M21" s="26">
        <f t="shared" si="2"/>
        <v>0</v>
      </c>
      <c r="N21" s="1"/>
      <c r="O21" s="1"/>
      <c r="P21" s="1"/>
      <c r="Q21" s="1"/>
      <c r="R21" s="1"/>
      <c r="S21" s="1"/>
      <c r="T21" s="1"/>
      <c r="U21" s="1" t="str">
        <f t="shared" si="3"/>
        <v>No</v>
      </c>
      <c r="V21" s="1" t="str">
        <f t="shared" si="4"/>
        <v>SelectNo</v>
      </c>
      <c r="W21" s="18">
        <f t="shared" si="5"/>
        <v>0</v>
      </c>
      <c r="X21" s="1"/>
      <c r="Y21" s="1"/>
      <c r="Z21" s="1"/>
    </row>
    <row r="22" spans="1:26" ht="15.75" customHeight="1" x14ac:dyDescent="0.3">
      <c r="A22" s="4"/>
      <c r="B22" s="4"/>
      <c r="C22" s="4"/>
      <c r="D22" s="4"/>
      <c r="E22" s="4"/>
      <c r="F22" s="24" t="s">
        <v>0</v>
      </c>
      <c r="G22" s="4"/>
      <c r="H22" s="25"/>
      <c r="I22" s="4"/>
      <c r="J22" s="4"/>
      <c r="K22" s="26">
        <f t="shared" si="0"/>
        <v>0</v>
      </c>
      <c r="L22" s="26">
        <f t="shared" si="1"/>
        <v>0</v>
      </c>
      <c r="M22" s="26">
        <f t="shared" si="2"/>
        <v>0</v>
      </c>
      <c r="N22" s="1"/>
      <c r="O22" s="1"/>
      <c r="P22" s="1"/>
      <c r="Q22" s="1"/>
      <c r="R22" s="1"/>
      <c r="S22" s="1"/>
      <c r="T22" s="1"/>
      <c r="U22" s="1" t="str">
        <f t="shared" si="3"/>
        <v>No</v>
      </c>
      <c r="V22" s="1" t="str">
        <f t="shared" si="4"/>
        <v>SelectNo</v>
      </c>
      <c r="W22" s="18">
        <f t="shared" si="5"/>
        <v>0</v>
      </c>
      <c r="X22" s="1"/>
      <c r="Y22" s="1"/>
      <c r="Z22" s="1"/>
    </row>
    <row r="23" spans="1:26" ht="15.75" customHeight="1" x14ac:dyDescent="0.3">
      <c r="A23" s="4"/>
      <c r="B23" s="4"/>
      <c r="C23" s="4"/>
      <c r="D23" s="4"/>
      <c r="E23" s="4"/>
      <c r="F23" s="24" t="s">
        <v>0</v>
      </c>
      <c r="G23" s="4"/>
      <c r="H23" s="27"/>
      <c r="I23" s="27"/>
      <c r="J23" s="27"/>
      <c r="K23" s="26">
        <f t="shared" si="0"/>
        <v>0</v>
      </c>
      <c r="L23" s="26">
        <f t="shared" si="1"/>
        <v>0</v>
      </c>
      <c r="M23" s="26">
        <f t="shared" si="2"/>
        <v>0</v>
      </c>
      <c r="N23" s="1"/>
      <c r="O23" s="1"/>
      <c r="P23" s="1"/>
      <c r="Q23" s="1"/>
      <c r="R23" s="1"/>
      <c r="S23" s="1"/>
      <c r="T23" s="1"/>
      <c r="U23" s="1" t="str">
        <f t="shared" si="3"/>
        <v>No</v>
      </c>
      <c r="V23" s="1" t="str">
        <f t="shared" si="4"/>
        <v>SelectNo</v>
      </c>
      <c r="W23" s="18">
        <f t="shared" si="5"/>
        <v>0</v>
      </c>
      <c r="X23" s="1"/>
      <c r="Y23" s="1"/>
      <c r="Z23" s="1"/>
    </row>
    <row r="24" spans="1:26" ht="15.75" customHeight="1" x14ac:dyDescent="0.3">
      <c r="A24" s="4"/>
      <c r="B24" s="4"/>
      <c r="C24" s="4"/>
      <c r="D24" s="4"/>
      <c r="E24" s="4"/>
      <c r="F24" s="24" t="s">
        <v>0</v>
      </c>
      <c r="G24" s="4"/>
      <c r="H24" s="27"/>
      <c r="I24" s="27"/>
      <c r="J24" s="27"/>
      <c r="K24" s="26">
        <f t="shared" si="0"/>
        <v>0</v>
      </c>
      <c r="L24" s="26">
        <f t="shared" si="1"/>
        <v>0</v>
      </c>
      <c r="M24" s="26">
        <f t="shared" si="2"/>
        <v>0</v>
      </c>
      <c r="N24" s="1"/>
      <c r="O24" s="1"/>
      <c r="P24" s="1"/>
      <c r="Q24" s="1"/>
      <c r="R24" s="1"/>
      <c r="S24" s="1"/>
      <c r="T24" s="1"/>
      <c r="U24" s="1" t="str">
        <f t="shared" si="3"/>
        <v>No</v>
      </c>
      <c r="V24" s="1" t="str">
        <f t="shared" si="4"/>
        <v>SelectNo</v>
      </c>
      <c r="W24" s="18">
        <f t="shared" si="5"/>
        <v>0</v>
      </c>
      <c r="X24" s="1"/>
      <c r="Y24" s="1"/>
      <c r="Z24" s="1"/>
    </row>
    <row r="25" spans="1:26" ht="15.75" customHeight="1" x14ac:dyDescent="0.3">
      <c r="A25" s="4"/>
      <c r="B25" s="4"/>
      <c r="C25" s="4"/>
      <c r="D25" s="4"/>
      <c r="E25" s="4"/>
      <c r="F25" s="24" t="s">
        <v>0</v>
      </c>
      <c r="G25" s="4"/>
      <c r="H25" s="27"/>
      <c r="I25" s="27"/>
      <c r="J25" s="27"/>
      <c r="K25" s="26">
        <f t="shared" si="0"/>
        <v>0</v>
      </c>
      <c r="L25" s="26">
        <f t="shared" si="1"/>
        <v>0</v>
      </c>
      <c r="M25" s="26">
        <f t="shared" si="2"/>
        <v>0</v>
      </c>
      <c r="N25" s="1"/>
      <c r="O25" s="1"/>
      <c r="P25" s="1"/>
      <c r="Q25" s="1"/>
      <c r="R25" s="1"/>
      <c r="S25" s="1"/>
      <c r="T25" s="1"/>
      <c r="U25" s="1" t="str">
        <f t="shared" si="3"/>
        <v>No</v>
      </c>
      <c r="V25" s="1" t="str">
        <f t="shared" si="4"/>
        <v>SelectNo</v>
      </c>
      <c r="W25" s="18">
        <f t="shared" si="5"/>
        <v>0</v>
      </c>
      <c r="X25" s="1"/>
      <c r="Y25" s="1"/>
      <c r="Z25" s="1"/>
    </row>
    <row r="26" spans="1:26" ht="15.75" customHeight="1" x14ac:dyDescent="0.3">
      <c r="A26" s="4"/>
      <c r="B26" s="4"/>
      <c r="C26" s="4"/>
      <c r="D26" s="4"/>
      <c r="E26" s="4"/>
      <c r="F26" s="24" t="s">
        <v>0</v>
      </c>
      <c r="G26" s="4"/>
      <c r="H26" s="27"/>
      <c r="I26" s="27"/>
      <c r="J26" s="27"/>
      <c r="K26" s="26">
        <f t="shared" si="0"/>
        <v>0</v>
      </c>
      <c r="L26" s="26">
        <f t="shared" si="1"/>
        <v>0</v>
      </c>
      <c r="M26" s="26">
        <f t="shared" si="2"/>
        <v>0</v>
      </c>
      <c r="N26" s="1"/>
      <c r="O26" s="1"/>
      <c r="P26" s="1"/>
      <c r="Q26" s="1"/>
      <c r="R26" s="1"/>
      <c r="S26" s="1"/>
      <c r="T26" s="1"/>
      <c r="U26" s="1" t="str">
        <f t="shared" si="3"/>
        <v>No</v>
      </c>
      <c r="V26" s="1" t="str">
        <f t="shared" si="4"/>
        <v>SelectNo</v>
      </c>
      <c r="W26" s="18">
        <f t="shared" si="5"/>
        <v>0</v>
      </c>
      <c r="X26" s="1"/>
      <c r="Y26" s="1"/>
      <c r="Z26" s="1"/>
    </row>
    <row r="27" spans="1:26" ht="15.75" customHeight="1" x14ac:dyDescent="0.3">
      <c r="A27" s="4"/>
      <c r="B27" s="4"/>
      <c r="C27" s="4"/>
      <c r="D27" s="4"/>
      <c r="E27" s="4"/>
      <c r="F27" s="24"/>
      <c r="G27" s="4"/>
      <c r="H27" s="27"/>
      <c r="I27" s="27"/>
      <c r="J27" s="27"/>
      <c r="K27" s="26">
        <f t="shared" si="0"/>
        <v>0</v>
      </c>
      <c r="L27" s="26">
        <f t="shared" si="1"/>
        <v>0</v>
      </c>
      <c r="M27" s="26">
        <f t="shared" si="2"/>
        <v>0</v>
      </c>
      <c r="N27" s="1"/>
      <c r="O27" s="1"/>
      <c r="P27" s="1"/>
      <c r="Q27" s="1"/>
      <c r="R27" s="1"/>
      <c r="S27" s="1"/>
      <c r="T27" s="1"/>
      <c r="U27" s="1" t="str">
        <f t="shared" si="3"/>
        <v>No</v>
      </c>
      <c r="V27" s="1" t="str">
        <f t="shared" si="4"/>
        <v>No</v>
      </c>
      <c r="W27" s="18">
        <f t="shared" si="5"/>
        <v>0</v>
      </c>
      <c r="X27" s="1"/>
      <c r="Y27" s="1"/>
      <c r="Z27" s="1"/>
    </row>
    <row r="28" spans="1:26" ht="15.75" customHeight="1" x14ac:dyDescent="0.3">
      <c r="A28" s="4"/>
      <c r="B28" s="4"/>
      <c r="C28" s="4"/>
      <c r="D28" s="4"/>
      <c r="E28" s="4"/>
      <c r="F28" s="24"/>
      <c r="G28" s="4"/>
      <c r="H28" s="27"/>
      <c r="I28" s="27"/>
      <c r="J28" s="27"/>
      <c r="K28" s="26">
        <f t="shared" si="0"/>
        <v>0</v>
      </c>
      <c r="L28" s="26">
        <f t="shared" si="1"/>
        <v>0</v>
      </c>
      <c r="M28" s="26">
        <f t="shared" si="2"/>
        <v>0</v>
      </c>
      <c r="N28" s="1"/>
      <c r="O28" s="1"/>
      <c r="P28" s="1"/>
      <c r="Q28" s="1"/>
      <c r="R28" s="1"/>
      <c r="S28" s="1"/>
      <c r="T28" s="1"/>
      <c r="U28" s="1" t="str">
        <f t="shared" si="3"/>
        <v>No</v>
      </c>
      <c r="V28" s="1" t="str">
        <f t="shared" si="4"/>
        <v>No</v>
      </c>
      <c r="W28" s="18">
        <f t="shared" si="5"/>
        <v>0</v>
      </c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8">
        <f t="shared" ref="H29:I29" si="6">SUM(H14:H28)</f>
        <v>0</v>
      </c>
      <c r="I29" s="18">
        <f t="shared" si="6"/>
        <v>0</v>
      </c>
      <c r="J29" s="18"/>
      <c r="K29" s="28">
        <f t="shared" ref="K29:M29" si="7">SUM(K14:K28)</f>
        <v>0</v>
      </c>
      <c r="L29" s="28">
        <f t="shared" si="7"/>
        <v>0</v>
      </c>
      <c r="M29" s="28">
        <f t="shared" si="7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8"/>
      <c r="I30" s="18"/>
      <c r="J30" s="18"/>
      <c r="K30" s="18"/>
      <c r="L30" s="18"/>
      <c r="M30" s="1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2"/>
      <c r="B31" s="12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9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9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2" t="s">
        <v>42</v>
      </c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2" t="s">
        <v>43</v>
      </c>
      <c r="C37" s="12"/>
      <c r="D37" s="1"/>
      <c r="E37" s="1"/>
      <c r="F37" s="1"/>
      <c r="G37" s="1"/>
      <c r="H37" s="1"/>
      <c r="I37" s="1"/>
      <c r="J37" s="1"/>
      <c r="K37" s="1"/>
      <c r="L37" s="12"/>
      <c r="M37" s="1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2" t="s">
        <v>44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2" t="s">
        <v>45</v>
      </c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2" t="s">
        <v>46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2" t="s">
        <v>47</v>
      </c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2" t="s">
        <v>48</v>
      </c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2" t="s">
        <v>49</v>
      </c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2" t="s">
        <v>50</v>
      </c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2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2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2" t="s">
        <v>51</v>
      </c>
      <c r="C49" s="12"/>
      <c r="D49" s="1"/>
      <c r="E49" s="1"/>
      <c r="F49" s="1"/>
      <c r="G49" s="1"/>
      <c r="H49" s="1"/>
      <c r="I49" s="1"/>
      <c r="J49" s="1"/>
      <c r="K49" s="1"/>
      <c r="L49" s="12"/>
      <c r="M49" s="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2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4:K4"/>
    <mergeCell ref="D5:L5"/>
  </mergeCells>
  <conditionalFormatting sqref="F14:F28">
    <cfRule type="containsText" dxfId="6" priority="1" operator="containsText" text="SELECT">
      <formula>NOT(ISERROR(SEARCH(("SELECT"),(F14))))</formula>
    </cfRule>
  </conditionalFormatting>
  <conditionalFormatting sqref="K14:M28">
    <cfRule type="cellIs" dxfId="5" priority="2" operator="equal">
      <formula>0</formula>
    </cfRule>
  </conditionalFormatting>
  <dataValidations count="1">
    <dataValidation type="list" allowBlank="1" showErrorMessage="1" sqref="F14:F28">
      <formula1>$X$4:$X$8</formula1>
    </dataValidation>
  </dataValidations>
  <pageMargins left="0.7" right="0.7" top="0.75" bottom="0.75" header="0" footer="0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E8" workbookViewId="0">
      <selection activeCell="K27" sqref="K27"/>
    </sheetView>
  </sheetViews>
  <sheetFormatPr defaultColWidth="14.44140625" defaultRowHeight="15" customHeight="1" x14ac:dyDescent="0.3"/>
  <cols>
    <col min="1" max="7" width="9.109375" customWidth="1"/>
    <col min="8" max="8" width="11" customWidth="1"/>
    <col min="9" max="15" width="9.109375" customWidth="1"/>
    <col min="16" max="16" width="12.33203125" customWidth="1"/>
    <col min="17" max="17" width="12.5546875" customWidth="1"/>
    <col min="18" max="18" width="10" customWidth="1"/>
    <col min="19" max="19" width="24.33203125" customWidth="1"/>
    <col min="20" max="26" width="9.109375" hidden="1" customWidth="1"/>
  </cols>
  <sheetData>
    <row r="1" spans="1:26" ht="14.4" x14ac:dyDescent="0.3">
      <c r="A1" s="17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0</v>
      </c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</v>
      </c>
      <c r="Y2" s="1"/>
      <c r="Z2" s="1"/>
    </row>
    <row r="3" spans="1:26" ht="15.6" x14ac:dyDescent="0.3">
      <c r="A3" s="2"/>
      <c r="B3" s="2"/>
      <c r="C3" s="2"/>
      <c r="D3" s="2"/>
      <c r="E3" s="175" t="s">
        <v>2</v>
      </c>
      <c r="F3" s="176"/>
      <c r="G3" s="176"/>
      <c r="H3" s="176"/>
      <c r="I3" s="176"/>
      <c r="J3" s="176"/>
      <c r="K3" s="176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3</v>
      </c>
      <c r="Y3" s="1"/>
      <c r="Z3" s="1"/>
    </row>
    <row r="4" spans="1:26" ht="15.6" x14ac:dyDescent="0.3">
      <c r="A4" s="1"/>
      <c r="B4" s="1"/>
      <c r="C4" s="1"/>
      <c r="D4" s="175" t="s">
        <v>4</v>
      </c>
      <c r="E4" s="176"/>
      <c r="F4" s="176"/>
      <c r="G4" s="176"/>
      <c r="H4" s="176"/>
      <c r="I4" s="176"/>
      <c r="J4" s="176"/>
      <c r="K4" s="176"/>
      <c r="L4" s="17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5</v>
      </c>
      <c r="Y4" s="1"/>
      <c r="Z4" s="1"/>
    </row>
    <row r="5" spans="1:26" ht="15.6" x14ac:dyDescent="0.3">
      <c r="A5" s="1"/>
      <c r="B5" s="4" t="s">
        <v>6</v>
      </c>
      <c r="C5" s="32"/>
      <c r="D5" s="5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8</v>
      </c>
      <c r="Y5" s="1"/>
      <c r="Z5" s="1"/>
    </row>
    <row r="6" spans="1:26" ht="15.6" x14ac:dyDescent="0.3">
      <c r="A6" s="1"/>
      <c r="B6" s="4" t="s">
        <v>9</v>
      </c>
      <c r="C6" s="1"/>
      <c r="D6" s="6"/>
      <c r="E6" s="1"/>
      <c r="F6" s="1"/>
      <c r="G6" s="1"/>
      <c r="H6" s="1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1"/>
      <c r="B7" s="4" t="s">
        <v>11</v>
      </c>
      <c r="C7" s="1"/>
      <c r="D7" s="7"/>
      <c r="E7" s="1"/>
      <c r="F7" s="1"/>
      <c r="G7" s="1"/>
      <c r="H7" s="1"/>
      <c r="I7" s="1"/>
      <c r="J7" s="8" t="s">
        <v>12</v>
      </c>
      <c r="K7" s="9"/>
      <c r="L7" s="33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 t="s">
        <v>13</v>
      </c>
      <c r="C8" s="1"/>
      <c r="D8" s="7"/>
      <c r="E8" s="1"/>
      <c r="F8" s="1"/>
      <c r="G8" s="1"/>
      <c r="H8" s="1"/>
      <c r="I8" s="1"/>
      <c r="J8" s="11"/>
      <c r="K8" s="12"/>
      <c r="L8" s="12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20</v>
      </c>
      <c r="Z8" s="1">
        <v>0.7</v>
      </c>
    </row>
    <row r="9" spans="1:26" ht="14.4" x14ac:dyDescent="0.3">
      <c r="A9" s="1"/>
      <c r="B9" s="4" t="s">
        <v>15</v>
      </c>
      <c r="C9" s="1"/>
      <c r="D9" s="7"/>
      <c r="E9" s="1"/>
      <c r="F9" s="1"/>
      <c r="G9" s="1"/>
      <c r="H9" s="1"/>
      <c r="I9" s="1"/>
      <c r="J9" s="14" t="s">
        <v>17</v>
      </c>
      <c r="K9" s="15"/>
      <c r="L9" s="15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34</v>
      </c>
      <c r="Z9" s="1">
        <v>0.6</v>
      </c>
    </row>
    <row r="10" spans="1:26" ht="14.4" x14ac:dyDescent="0.3">
      <c r="A10" s="1"/>
      <c r="B10" s="4" t="s">
        <v>18</v>
      </c>
      <c r="C10" s="1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35</v>
      </c>
      <c r="Z10" s="1">
        <v>0.8</v>
      </c>
    </row>
    <row r="11" spans="1:26" ht="14.4" x14ac:dyDescent="0.3">
      <c r="A11" s="1"/>
      <c r="B11" s="4" t="s">
        <v>19</v>
      </c>
      <c r="C11" s="35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36</v>
      </c>
      <c r="Z11" s="1">
        <v>0.75</v>
      </c>
    </row>
    <row r="12" spans="1:26" ht="41.4" x14ac:dyDescent="0.3">
      <c r="A12" s="19" t="s">
        <v>21</v>
      </c>
      <c r="B12" s="37" t="s">
        <v>22</v>
      </c>
      <c r="C12" s="37" t="s">
        <v>23</v>
      </c>
      <c r="D12" s="37" t="s">
        <v>24</v>
      </c>
      <c r="E12" s="19" t="s">
        <v>25</v>
      </c>
      <c r="F12" s="20" t="s">
        <v>26</v>
      </c>
      <c r="G12" s="19" t="s">
        <v>27</v>
      </c>
      <c r="H12" s="21" t="s">
        <v>28</v>
      </c>
      <c r="I12" s="19" t="s">
        <v>29</v>
      </c>
      <c r="J12" s="22" t="s">
        <v>30</v>
      </c>
      <c r="K12" s="19" t="s">
        <v>31</v>
      </c>
      <c r="L12" s="19" t="s">
        <v>32</v>
      </c>
      <c r="M12" s="19" t="s">
        <v>33</v>
      </c>
      <c r="N12" s="23" t="s">
        <v>52</v>
      </c>
      <c r="O12" s="23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 t="s">
        <v>37</v>
      </c>
      <c r="Z12" s="1">
        <v>0.3</v>
      </c>
    </row>
    <row r="13" spans="1:26" ht="14.4" x14ac:dyDescent="0.3">
      <c r="A13" s="4"/>
      <c r="B13" s="4"/>
      <c r="C13" s="4"/>
      <c r="D13" s="4"/>
      <c r="E13" s="4"/>
      <c r="F13" s="24" t="s">
        <v>3</v>
      </c>
      <c r="G13" s="4"/>
      <c r="H13" s="25">
        <v>10000000</v>
      </c>
      <c r="I13" s="4"/>
      <c r="J13" s="4"/>
      <c r="K13" s="26">
        <f t="shared" ref="K13:K27" si="0">H13*W13/100</f>
        <v>80000</v>
      </c>
      <c r="L13" s="26">
        <f t="shared" ref="L13:L27" si="1">K13*5/100</f>
        <v>4000</v>
      </c>
      <c r="M13" s="26">
        <f t="shared" ref="M13:M27" si="2">K13-L13</f>
        <v>76000</v>
      </c>
      <c r="N13" s="1"/>
      <c r="O13" s="1"/>
      <c r="P13" s="1"/>
      <c r="Q13" s="1"/>
      <c r="R13" s="1"/>
      <c r="S13" s="1"/>
      <c r="T13" s="1"/>
      <c r="U13" s="1" t="str">
        <f t="shared" ref="U13:U27" si="3">IFERROR(IF(H13&gt;=10000000,"Yes","No"),0)</f>
        <v>Yes</v>
      </c>
      <c r="V13" s="1" t="str">
        <f t="shared" ref="V13:V27" si="4">CONCATENATE(F13,U13)</f>
        <v>Take OverYes</v>
      </c>
      <c r="W13" s="18">
        <f t="shared" ref="W13:W27" si="5">IFERROR(VLOOKUP(V:V,Y:Z,2,0),0)</f>
        <v>0.8</v>
      </c>
      <c r="X13" s="1"/>
      <c r="Y13" s="1" t="s">
        <v>38</v>
      </c>
      <c r="Z13" s="1">
        <v>0.2</v>
      </c>
    </row>
    <row r="14" spans="1:26" ht="14.4" x14ac:dyDescent="0.3">
      <c r="A14" s="4"/>
      <c r="B14" s="4"/>
      <c r="C14" s="4"/>
      <c r="D14" s="4"/>
      <c r="E14" s="4"/>
      <c r="F14" s="24" t="s">
        <v>8</v>
      </c>
      <c r="G14" s="4"/>
      <c r="H14" s="25">
        <v>1000000</v>
      </c>
      <c r="I14" s="4"/>
      <c r="J14" s="4"/>
      <c r="K14" s="26">
        <f t="shared" si="0"/>
        <v>7500</v>
      </c>
      <c r="L14" s="26">
        <f t="shared" si="1"/>
        <v>375</v>
      </c>
      <c r="M14" s="26">
        <f t="shared" si="2"/>
        <v>7125</v>
      </c>
      <c r="N14" s="1"/>
      <c r="O14" s="1"/>
      <c r="P14" s="1"/>
      <c r="Q14" s="1"/>
      <c r="R14" s="1"/>
      <c r="S14" s="1"/>
      <c r="T14" s="1"/>
      <c r="U14" s="1" t="str">
        <f t="shared" si="3"/>
        <v>No</v>
      </c>
      <c r="V14" s="1" t="str">
        <f t="shared" si="4"/>
        <v>To+To TopupNo</v>
      </c>
      <c r="W14" s="18">
        <f t="shared" si="5"/>
        <v>0.75</v>
      </c>
      <c r="X14" s="1"/>
      <c r="Y14" s="1" t="s">
        <v>39</v>
      </c>
      <c r="Z14" s="1">
        <v>0.8</v>
      </c>
    </row>
    <row r="15" spans="1:26" ht="14.4" x14ac:dyDescent="0.3">
      <c r="A15" s="4"/>
      <c r="B15" s="4"/>
      <c r="C15" s="4"/>
      <c r="D15" s="4"/>
      <c r="E15" s="4"/>
      <c r="F15" s="24" t="s">
        <v>0</v>
      </c>
      <c r="G15" s="4"/>
      <c r="H15" s="25"/>
      <c r="I15" s="4"/>
      <c r="J15" s="4"/>
      <c r="K15" s="26">
        <f t="shared" si="0"/>
        <v>0</v>
      </c>
      <c r="L15" s="26">
        <f t="shared" si="1"/>
        <v>0</v>
      </c>
      <c r="M15" s="26">
        <f t="shared" si="2"/>
        <v>0</v>
      </c>
      <c r="N15" s="1"/>
      <c r="O15" s="1"/>
      <c r="P15" s="1"/>
      <c r="Q15" s="1"/>
      <c r="R15" s="1"/>
      <c r="S15" s="1"/>
      <c r="T15" s="1"/>
      <c r="U15" s="1" t="str">
        <f t="shared" si="3"/>
        <v>No</v>
      </c>
      <c r="V15" s="1" t="str">
        <f t="shared" si="4"/>
        <v>SelectNo</v>
      </c>
      <c r="W15" s="18">
        <f t="shared" si="5"/>
        <v>0</v>
      </c>
      <c r="X15" s="1"/>
      <c r="Y15" s="1" t="s">
        <v>40</v>
      </c>
      <c r="Z15" s="1">
        <v>0.75</v>
      </c>
    </row>
    <row r="16" spans="1:26" ht="14.4" x14ac:dyDescent="0.3">
      <c r="A16" s="4"/>
      <c r="B16" s="4"/>
      <c r="C16" s="4"/>
      <c r="D16" s="4"/>
      <c r="E16" s="4"/>
      <c r="F16" s="24" t="s">
        <v>0</v>
      </c>
      <c r="G16" s="4"/>
      <c r="H16" s="25"/>
      <c r="I16" s="4"/>
      <c r="J16" s="4"/>
      <c r="K16" s="26">
        <f t="shared" si="0"/>
        <v>0</v>
      </c>
      <c r="L16" s="26">
        <f t="shared" si="1"/>
        <v>0</v>
      </c>
      <c r="M16" s="26">
        <f t="shared" si="2"/>
        <v>0</v>
      </c>
      <c r="N16" s="1"/>
      <c r="O16" s="1"/>
      <c r="P16" s="1"/>
      <c r="Q16" s="1"/>
      <c r="R16" s="1"/>
      <c r="S16" s="1"/>
      <c r="T16" s="1"/>
      <c r="U16" s="1" t="str">
        <f t="shared" si="3"/>
        <v>No</v>
      </c>
      <c r="V16" s="1" t="str">
        <f t="shared" si="4"/>
        <v>SelectNo</v>
      </c>
      <c r="W16" s="18">
        <f t="shared" si="5"/>
        <v>0</v>
      </c>
      <c r="X16" s="1"/>
      <c r="Y16" s="1"/>
      <c r="Z16" s="1"/>
    </row>
    <row r="17" spans="1:26" ht="14.4" x14ac:dyDescent="0.3">
      <c r="A17" s="4"/>
      <c r="B17" s="4"/>
      <c r="C17" s="4"/>
      <c r="D17" s="4"/>
      <c r="E17" s="4"/>
      <c r="F17" s="24" t="s">
        <v>0</v>
      </c>
      <c r="G17" s="4"/>
      <c r="H17" s="25"/>
      <c r="I17" s="4"/>
      <c r="J17" s="4"/>
      <c r="K17" s="26">
        <f t="shared" si="0"/>
        <v>0</v>
      </c>
      <c r="L17" s="26">
        <f t="shared" si="1"/>
        <v>0</v>
      </c>
      <c r="M17" s="26">
        <f t="shared" si="2"/>
        <v>0</v>
      </c>
      <c r="N17" s="1"/>
      <c r="O17" s="1"/>
      <c r="P17" s="1"/>
      <c r="Q17" s="1"/>
      <c r="R17" s="1"/>
      <c r="S17" s="1"/>
      <c r="T17" s="1"/>
      <c r="U17" s="1" t="str">
        <f t="shared" si="3"/>
        <v>No</v>
      </c>
      <c r="V17" s="1" t="str">
        <f t="shared" si="4"/>
        <v>SelectNo</v>
      </c>
      <c r="W17" s="18">
        <f t="shared" si="5"/>
        <v>0</v>
      </c>
      <c r="X17" s="1"/>
      <c r="Y17" s="1"/>
      <c r="Z17" s="1"/>
    </row>
    <row r="18" spans="1:26" ht="14.4" x14ac:dyDescent="0.3">
      <c r="A18" s="4"/>
      <c r="B18" s="4"/>
      <c r="C18" s="4"/>
      <c r="D18" s="4"/>
      <c r="E18" s="4"/>
      <c r="F18" s="24" t="s">
        <v>0</v>
      </c>
      <c r="G18" s="4"/>
      <c r="H18" s="25"/>
      <c r="I18" s="4"/>
      <c r="J18" s="4"/>
      <c r="K18" s="26">
        <f t="shared" si="0"/>
        <v>0</v>
      </c>
      <c r="L18" s="26">
        <f t="shared" si="1"/>
        <v>0</v>
      </c>
      <c r="M18" s="26">
        <f t="shared" si="2"/>
        <v>0</v>
      </c>
      <c r="N18" s="1"/>
      <c r="O18" s="1"/>
      <c r="P18" s="1"/>
      <c r="Q18" s="1"/>
      <c r="R18" s="1"/>
      <c r="S18" s="1"/>
      <c r="T18" s="1"/>
      <c r="U18" s="1" t="str">
        <f t="shared" si="3"/>
        <v>No</v>
      </c>
      <c r="V18" s="1" t="str">
        <f t="shared" si="4"/>
        <v>SelectNo</v>
      </c>
      <c r="W18" s="18">
        <f t="shared" si="5"/>
        <v>0</v>
      </c>
      <c r="X18" s="1"/>
      <c r="Y18" s="1"/>
      <c r="Z18" s="1"/>
    </row>
    <row r="19" spans="1:26" ht="14.4" x14ac:dyDescent="0.3">
      <c r="A19" s="4"/>
      <c r="B19" s="4"/>
      <c r="C19" s="4"/>
      <c r="D19" s="4"/>
      <c r="E19" s="4"/>
      <c r="F19" s="24" t="s">
        <v>0</v>
      </c>
      <c r="G19" s="4"/>
      <c r="H19" s="25"/>
      <c r="I19" s="4"/>
      <c r="J19" s="4"/>
      <c r="K19" s="26">
        <f t="shared" si="0"/>
        <v>0</v>
      </c>
      <c r="L19" s="26">
        <f t="shared" si="1"/>
        <v>0</v>
      </c>
      <c r="M19" s="26">
        <f t="shared" si="2"/>
        <v>0</v>
      </c>
      <c r="N19" s="1"/>
      <c r="O19" s="1"/>
      <c r="P19" s="1"/>
      <c r="Q19" s="1"/>
      <c r="R19" s="1"/>
      <c r="S19" s="1"/>
      <c r="T19" s="1"/>
      <c r="U19" s="1" t="str">
        <f t="shared" si="3"/>
        <v>No</v>
      </c>
      <c r="V19" s="1" t="str">
        <f t="shared" si="4"/>
        <v>SelectNo</v>
      </c>
      <c r="W19" s="18">
        <f t="shared" si="5"/>
        <v>0</v>
      </c>
      <c r="X19" s="1"/>
      <c r="Y19" s="1"/>
      <c r="Z19" s="1"/>
    </row>
    <row r="20" spans="1:26" ht="14.4" x14ac:dyDescent="0.3">
      <c r="A20" s="4"/>
      <c r="B20" s="4"/>
      <c r="C20" s="4"/>
      <c r="D20" s="4"/>
      <c r="E20" s="4"/>
      <c r="F20" s="24" t="s">
        <v>0</v>
      </c>
      <c r="G20" s="4"/>
      <c r="H20" s="25"/>
      <c r="I20" s="4"/>
      <c r="J20" s="4"/>
      <c r="K20" s="26">
        <f t="shared" si="0"/>
        <v>0</v>
      </c>
      <c r="L20" s="26">
        <f t="shared" si="1"/>
        <v>0</v>
      </c>
      <c r="M20" s="26">
        <f t="shared" si="2"/>
        <v>0</v>
      </c>
      <c r="N20" s="1"/>
      <c r="O20" s="1"/>
      <c r="P20" s="1"/>
      <c r="Q20" s="1"/>
      <c r="R20" s="1"/>
      <c r="S20" s="1"/>
      <c r="T20" s="1"/>
      <c r="U20" s="1" t="str">
        <f t="shared" si="3"/>
        <v>No</v>
      </c>
      <c r="V20" s="1" t="str">
        <f t="shared" si="4"/>
        <v>SelectNo</v>
      </c>
      <c r="W20" s="18">
        <f t="shared" si="5"/>
        <v>0</v>
      </c>
      <c r="X20" s="1"/>
      <c r="Y20" s="1"/>
      <c r="Z20" s="1"/>
    </row>
    <row r="21" spans="1:26" ht="15.75" customHeight="1" x14ac:dyDescent="0.3">
      <c r="A21" s="4"/>
      <c r="B21" s="4"/>
      <c r="C21" s="4"/>
      <c r="D21" s="4"/>
      <c r="E21" s="4"/>
      <c r="F21" s="24" t="s">
        <v>0</v>
      </c>
      <c r="G21" s="4"/>
      <c r="H21" s="25"/>
      <c r="I21" s="4"/>
      <c r="J21" s="4"/>
      <c r="K21" s="26">
        <f t="shared" si="0"/>
        <v>0</v>
      </c>
      <c r="L21" s="26">
        <f t="shared" si="1"/>
        <v>0</v>
      </c>
      <c r="M21" s="26">
        <f t="shared" si="2"/>
        <v>0</v>
      </c>
      <c r="N21" s="1"/>
      <c r="O21" s="1"/>
      <c r="P21" s="1"/>
      <c r="Q21" s="1"/>
      <c r="R21" s="1"/>
      <c r="S21" s="1"/>
      <c r="T21" s="1"/>
      <c r="U21" s="1" t="str">
        <f t="shared" si="3"/>
        <v>No</v>
      </c>
      <c r="V21" s="1" t="str">
        <f t="shared" si="4"/>
        <v>SelectNo</v>
      </c>
      <c r="W21" s="18">
        <f t="shared" si="5"/>
        <v>0</v>
      </c>
      <c r="X21" s="1"/>
      <c r="Y21" s="1"/>
      <c r="Z21" s="1"/>
    </row>
    <row r="22" spans="1:26" ht="15.75" customHeight="1" x14ac:dyDescent="0.3">
      <c r="A22" s="4"/>
      <c r="B22" s="4"/>
      <c r="C22" s="4"/>
      <c r="D22" s="4"/>
      <c r="E22" s="4"/>
      <c r="F22" s="24" t="s">
        <v>0</v>
      </c>
      <c r="G22" s="4"/>
      <c r="H22" s="25"/>
      <c r="I22" s="4"/>
      <c r="J22" s="4"/>
      <c r="K22" s="26">
        <f t="shared" si="0"/>
        <v>0</v>
      </c>
      <c r="L22" s="26">
        <f t="shared" si="1"/>
        <v>0</v>
      </c>
      <c r="M22" s="26">
        <f t="shared" si="2"/>
        <v>0</v>
      </c>
      <c r="N22" s="1"/>
      <c r="O22" s="1"/>
      <c r="P22" s="1"/>
      <c r="Q22" s="1"/>
      <c r="R22" s="1"/>
      <c r="S22" s="1"/>
      <c r="T22" s="1"/>
      <c r="U22" s="1" t="str">
        <f t="shared" si="3"/>
        <v>No</v>
      </c>
      <c r="V22" s="1" t="str">
        <f t="shared" si="4"/>
        <v>SelectNo</v>
      </c>
      <c r="W22" s="18">
        <f t="shared" si="5"/>
        <v>0</v>
      </c>
      <c r="X22" s="1"/>
      <c r="Y22" s="1"/>
      <c r="Z22" s="1"/>
    </row>
    <row r="23" spans="1:26" ht="15.75" customHeight="1" x14ac:dyDescent="0.3">
      <c r="A23" s="4"/>
      <c r="B23" s="4"/>
      <c r="C23" s="4"/>
      <c r="D23" s="4"/>
      <c r="E23" s="4"/>
      <c r="F23" s="24" t="s">
        <v>0</v>
      </c>
      <c r="G23" s="4"/>
      <c r="H23" s="25"/>
      <c r="I23" s="4"/>
      <c r="J23" s="4"/>
      <c r="K23" s="26">
        <f t="shared" si="0"/>
        <v>0</v>
      </c>
      <c r="L23" s="26">
        <f t="shared" si="1"/>
        <v>0</v>
      </c>
      <c r="M23" s="26">
        <f t="shared" si="2"/>
        <v>0</v>
      </c>
      <c r="N23" s="1"/>
      <c r="O23" s="1"/>
      <c r="P23" s="1"/>
      <c r="Q23" s="1"/>
      <c r="R23" s="1"/>
      <c r="S23" s="1"/>
      <c r="T23" s="1"/>
      <c r="U23" s="1" t="str">
        <f t="shared" si="3"/>
        <v>No</v>
      </c>
      <c r="V23" s="1" t="str">
        <f t="shared" si="4"/>
        <v>SelectNo</v>
      </c>
      <c r="W23" s="18">
        <f t="shared" si="5"/>
        <v>0</v>
      </c>
      <c r="X23" s="1"/>
      <c r="Y23" s="1"/>
      <c r="Z23" s="1"/>
    </row>
    <row r="24" spans="1:26" ht="15.75" customHeight="1" x14ac:dyDescent="0.3">
      <c r="A24" s="4"/>
      <c r="B24" s="4"/>
      <c r="C24" s="4"/>
      <c r="D24" s="4"/>
      <c r="E24" s="4"/>
      <c r="F24" s="24" t="s">
        <v>0</v>
      </c>
      <c r="G24" s="4"/>
      <c r="H24" s="25"/>
      <c r="I24" s="4"/>
      <c r="J24" s="4"/>
      <c r="K24" s="26">
        <f t="shared" si="0"/>
        <v>0</v>
      </c>
      <c r="L24" s="26">
        <f t="shared" si="1"/>
        <v>0</v>
      </c>
      <c r="M24" s="26">
        <f t="shared" si="2"/>
        <v>0</v>
      </c>
      <c r="N24" s="1"/>
      <c r="O24" s="1"/>
      <c r="P24" s="1"/>
      <c r="Q24" s="1"/>
      <c r="R24" s="1"/>
      <c r="S24" s="1"/>
      <c r="T24" s="1"/>
      <c r="U24" s="1" t="str">
        <f t="shared" si="3"/>
        <v>No</v>
      </c>
      <c r="V24" s="1" t="str">
        <f t="shared" si="4"/>
        <v>SelectNo</v>
      </c>
      <c r="W24" s="18">
        <f t="shared" si="5"/>
        <v>0</v>
      </c>
      <c r="X24" s="1"/>
      <c r="Y24" s="1"/>
      <c r="Z24" s="1"/>
    </row>
    <row r="25" spans="1:26" ht="15.75" customHeight="1" x14ac:dyDescent="0.3">
      <c r="A25" s="4"/>
      <c r="B25" s="4"/>
      <c r="C25" s="4"/>
      <c r="D25" s="4"/>
      <c r="E25" s="4"/>
      <c r="F25" s="24" t="s">
        <v>0</v>
      </c>
      <c r="G25" s="4"/>
      <c r="H25" s="25"/>
      <c r="I25" s="4"/>
      <c r="J25" s="4"/>
      <c r="K25" s="26">
        <f t="shared" si="0"/>
        <v>0</v>
      </c>
      <c r="L25" s="26">
        <f t="shared" si="1"/>
        <v>0</v>
      </c>
      <c r="M25" s="26">
        <f t="shared" si="2"/>
        <v>0</v>
      </c>
      <c r="N25" s="1"/>
      <c r="O25" s="1"/>
      <c r="P25" s="1"/>
      <c r="Q25" s="1"/>
      <c r="R25" s="1"/>
      <c r="S25" s="1"/>
      <c r="T25" s="1"/>
      <c r="U25" s="1" t="str">
        <f t="shared" si="3"/>
        <v>No</v>
      </c>
      <c r="V25" s="1" t="str">
        <f t="shared" si="4"/>
        <v>SelectNo</v>
      </c>
      <c r="W25" s="18">
        <f t="shared" si="5"/>
        <v>0</v>
      </c>
      <c r="X25" s="1"/>
      <c r="Y25" s="1"/>
      <c r="Z25" s="1"/>
    </row>
    <row r="26" spans="1:26" ht="15.75" customHeight="1" x14ac:dyDescent="0.3">
      <c r="A26" s="4"/>
      <c r="B26" s="4"/>
      <c r="C26" s="4"/>
      <c r="D26" s="4"/>
      <c r="E26" s="4"/>
      <c r="F26" s="24" t="s">
        <v>8</v>
      </c>
      <c r="G26" s="4"/>
      <c r="H26" s="25">
        <v>1000000</v>
      </c>
      <c r="I26" s="4"/>
      <c r="J26" s="4"/>
      <c r="K26" s="26">
        <f t="shared" si="0"/>
        <v>7500</v>
      </c>
      <c r="L26" s="26">
        <f t="shared" si="1"/>
        <v>375</v>
      </c>
      <c r="M26" s="26">
        <f t="shared" si="2"/>
        <v>7125</v>
      </c>
      <c r="N26" s="1"/>
      <c r="O26" s="1"/>
      <c r="P26" s="1"/>
      <c r="Q26" s="1"/>
      <c r="R26" s="1"/>
      <c r="S26" s="1"/>
      <c r="T26" s="1"/>
      <c r="U26" s="1" t="str">
        <f t="shared" si="3"/>
        <v>No</v>
      </c>
      <c r="V26" s="1" t="str">
        <f t="shared" si="4"/>
        <v>To+To TopupNo</v>
      </c>
      <c r="W26" s="18">
        <f t="shared" si="5"/>
        <v>0.75</v>
      </c>
      <c r="X26" s="1"/>
      <c r="Y26" s="1"/>
      <c r="Z26" s="1"/>
    </row>
    <row r="27" spans="1:26" ht="15.75" customHeight="1" x14ac:dyDescent="0.3">
      <c r="A27" s="4"/>
      <c r="B27" s="4"/>
      <c r="C27" s="4"/>
      <c r="D27" s="4"/>
      <c r="E27" s="4"/>
      <c r="F27" s="24" t="s">
        <v>8</v>
      </c>
      <c r="G27" s="4"/>
      <c r="H27" s="25">
        <v>10000000</v>
      </c>
      <c r="I27" s="4"/>
      <c r="J27" s="4"/>
      <c r="K27" s="26">
        <f t="shared" si="0"/>
        <v>80000</v>
      </c>
      <c r="L27" s="26">
        <f t="shared" si="1"/>
        <v>4000</v>
      </c>
      <c r="M27" s="26">
        <f t="shared" si="2"/>
        <v>76000</v>
      </c>
      <c r="N27" s="1"/>
      <c r="O27" s="1"/>
      <c r="P27" s="1"/>
      <c r="Q27" s="1"/>
      <c r="R27" s="1"/>
      <c r="S27" s="1"/>
      <c r="T27" s="1"/>
      <c r="U27" s="1" t="str">
        <f t="shared" si="3"/>
        <v>Yes</v>
      </c>
      <c r="V27" s="1" t="str">
        <f t="shared" si="4"/>
        <v>To+To TopupYes</v>
      </c>
      <c r="W27" s="18">
        <f t="shared" si="5"/>
        <v>0.8</v>
      </c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8">
        <f t="shared" ref="H28:I28" si="6">SUM(H13:H27)</f>
        <v>22000000</v>
      </c>
      <c r="I28" s="18">
        <f t="shared" si="6"/>
        <v>0</v>
      </c>
      <c r="J28" s="18"/>
      <c r="K28" s="28">
        <f t="shared" ref="K28:M28" si="7">SUM(K13:K27)</f>
        <v>175000</v>
      </c>
      <c r="L28" s="28">
        <f t="shared" si="7"/>
        <v>8750</v>
      </c>
      <c r="M28" s="28">
        <f t="shared" si="7"/>
        <v>166250</v>
      </c>
      <c r="N28" s="1">
        <f>M28*90%</f>
        <v>149625</v>
      </c>
      <c r="O28" s="1">
        <f>M28*10%</f>
        <v>16625</v>
      </c>
      <c r="P28" s="1"/>
      <c r="Q28" s="1"/>
      <c r="R28" s="1"/>
      <c r="S28" s="1"/>
      <c r="T28" s="1"/>
      <c r="U28" s="1"/>
      <c r="V28" s="1"/>
      <c r="W28" s="18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8"/>
      <c r="X29" s="1"/>
      <c r="Y29" s="1"/>
      <c r="Z29" s="1"/>
    </row>
    <row r="30" spans="1:26" ht="15.75" customHeight="1" x14ac:dyDescent="0.3">
      <c r="A30" s="12"/>
      <c r="B30" s="12" t="s">
        <v>41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9"/>
      <c r="Q32" s="29"/>
      <c r="R32" s="30"/>
      <c r="S32" s="30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1"/>
      <c r="Q33" s="31"/>
      <c r="R33" s="31"/>
      <c r="S33" s="29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2" t="s">
        <v>42</v>
      </c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2" t="s">
        <v>43</v>
      </c>
      <c r="C36" s="12"/>
      <c r="D36" s="1"/>
      <c r="E36" s="1"/>
      <c r="F36" s="1"/>
      <c r="G36" s="1"/>
      <c r="H36" s="1"/>
      <c r="I36" s="1"/>
      <c r="J36" s="1"/>
      <c r="K36" s="1"/>
      <c r="L36" s="12"/>
      <c r="M36" s="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2" t="s">
        <v>44</v>
      </c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2" t="s">
        <v>45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2" t="s">
        <v>46</v>
      </c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2" t="s">
        <v>47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2" t="s">
        <v>48</v>
      </c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2" t="s">
        <v>49</v>
      </c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2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2" t="s">
        <v>50</v>
      </c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2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2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2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2" t="s">
        <v>51</v>
      </c>
      <c r="C48" s="12"/>
      <c r="D48" s="1"/>
      <c r="E48" s="1"/>
      <c r="F48" s="1"/>
      <c r="G48" s="1"/>
      <c r="H48" s="1"/>
      <c r="I48" s="1"/>
      <c r="J48" s="1"/>
      <c r="K48" s="1"/>
      <c r="L48" s="12"/>
      <c r="M48" s="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3:K3"/>
    <mergeCell ref="D4:L4"/>
  </mergeCells>
  <conditionalFormatting sqref="F13:F27">
    <cfRule type="containsText" dxfId="4" priority="1" operator="containsText" text="SELECT">
      <formula>NOT(ISERROR(SEARCH(("SELECT"),(F13))))</formula>
    </cfRule>
  </conditionalFormatting>
  <conditionalFormatting sqref="K13:M27">
    <cfRule type="cellIs" dxfId="3" priority="2" operator="equal">
      <formula>0</formula>
    </cfRule>
  </conditionalFormatting>
  <dataValidations count="2">
    <dataValidation type="list" allowBlank="1" showErrorMessage="1" sqref="F13:F27">
      <formula1>$X$1:$X$5</formula1>
    </dataValidation>
    <dataValidation type="list" allowBlank="1" showErrorMessage="1" sqref="F28:F29">
      <formula1>$X$1:$X$4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D3" workbookViewId="0">
      <selection activeCell="M26" sqref="M26"/>
    </sheetView>
  </sheetViews>
  <sheetFormatPr defaultColWidth="14.44140625" defaultRowHeight="15" customHeight="1" x14ac:dyDescent="0.3"/>
  <cols>
    <col min="1" max="5" width="9.109375" customWidth="1"/>
    <col min="6" max="6" width="9.77734375" customWidth="1"/>
    <col min="7" max="10" width="9.109375" customWidth="1"/>
    <col min="11" max="11" width="9.5546875" customWidth="1"/>
    <col min="12" max="12" width="9.109375" customWidth="1"/>
    <col min="13" max="13" width="9.5546875" customWidth="1"/>
    <col min="14" max="15" width="9.109375" customWidth="1"/>
    <col min="16" max="16" width="12.33203125" customWidth="1"/>
    <col min="17" max="18" width="12.5546875" customWidth="1"/>
    <col min="19" max="19" width="27.44140625" customWidth="1"/>
    <col min="20" max="25" width="9.109375" hidden="1" customWidth="1"/>
    <col min="26" max="26" width="9.1093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0</v>
      </c>
      <c r="X2" s="1"/>
      <c r="Y2" s="1"/>
      <c r="Z2" s="1"/>
    </row>
    <row r="3" spans="1:26" ht="15.6" x14ac:dyDescent="0.3">
      <c r="A3" s="2"/>
      <c r="B3" s="2"/>
      <c r="C3" s="2"/>
      <c r="D3" s="2"/>
      <c r="E3" s="175" t="s">
        <v>2</v>
      </c>
      <c r="F3" s="176"/>
      <c r="G3" s="176"/>
      <c r="H3" s="176"/>
      <c r="I3" s="176"/>
      <c r="J3" s="176"/>
      <c r="K3" s="176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 t="s">
        <v>1</v>
      </c>
      <c r="X3" s="1"/>
      <c r="Y3" s="1"/>
      <c r="Z3" s="1"/>
    </row>
    <row r="4" spans="1:26" ht="15.6" x14ac:dyDescent="0.3">
      <c r="A4" s="1"/>
      <c r="B4" s="1"/>
      <c r="C4" s="1"/>
      <c r="D4" s="175" t="s">
        <v>4</v>
      </c>
      <c r="E4" s="176"/>
      <c r="F4" s="176"/>
      <c r="G4" s="176"/>
      <c r="H4" s="176"/>
      <c r="I4" s="176"/>
      <c r="J4" s="176"/>
      <c r="K4" s="176"/>
      <c r="L4" s="176"/>
      <c r="M4" s="1"/>
      <c r="N4" s="1"/>
      <c r="O4" s="1"/>
      <c r="P4" s="1"/>
      <c r="Q4" s="1"/>
      <c r="R4" s="1"/>
      <c r="S4" s="1"/>
      <c r="T4" s="1"/>
      <c r="U4" s="1"/>
      <c r="V4" s="1"/>
      <c r="W4" s="1" t="s">
        <v>3</v>
      </c>
      <c r="X4" s="1"/>
      <c r="Y4" s="1"/>
      <c r="Z4" s="1"/>
    </row>
    <row r="5" spans="1:26" ht="15.6" x14ac:dyDescent="0.3">
      <c r="A5" s="1"/>
      <c r="B5" s="4" t="s">
        <v>6</v>
      </c>
      <c r="C5" s="32"/>
      <c r="D5" s="5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 t="s">
        <v>5</v>
      </c>
      <c r="X5" s="1"/>
      <c r="Y5" s="1"/>
      <c r="Z5" s="1"/>
    </row>
    <row r="6" spans="1:26" ht="15.6" x14ac:dyDescent="0.3">
      <c r="A6" s="1"/>
      <c r="B6" s="4" t="s">
        <v>9</v>
      </c>
      <c r="C6" s="1"/>
      <c r="D6" s="6"/>
      <c r="E6" s="1"/>
      <c r="F6" s="1"/>
      <c r="G6" s="1"/>
      <c r="H6" s="1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 t="s">
        <v>8</v>
      </c>
      <c r="X6" s="1"/>
      <c r="Y6" s="1"/>
      <c r="Z6" s="1"/>
    </row>
    <row r="7" spans="1:26" ht="15.6" x14ac:dyDescent="0.3">
      <c r="A7" s="1"/>
      <c r="B7" s="4" t="s">
        <v>11</v>
      </c>
      <c r="C7" s="1"/>
      <c r="D7" s="7"/>
      <c r="E7" s="1"/>
      <c r="F7" s="1"/>
      <c r="G7" s="1"/>
      <c r="H7" s="1"/>
      <c r="I7" s="1"/>
      <c r="J7" s="8" t="s">
        <v>12</v>
      </c>
      <c r="K7" s="9"/>
      <c r="L7" s="33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 t="s">
        <v>13</v>
      </c>
      <c r="C8" s="1"/>
      <c r="D8" s="7"/>
      <c r="E8" s="1"/>
      <c r="F8" s="1"/>
      <c r="G8" s="1"/>
      <c r="H8" s="1"/>
      <c r="I8" s="1"/>
      <c r="J8" s="11"/>
      <c r="K8" s="12"/>
      <c r="L8" s="12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4" t="s">
        <v>15</v>
      </c>
      <c r="C9" s="1"/>
      <c r="D9" s="7"/>
      <c r="E9" s="1"/>
      <c r="F9" s="1"/>
      <c r="G9" s="1"/>
      <c r="H9" s="1"/>
      <c r="I9" s="1"/>
      <c r="J9" s="14" t="s">
        <v>17</v>
      </c>
      <c r="K9" s="15"/>
      <c r="L9" s="15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 t="s">
        <v>20</v>
      </c>
      <c r="Y9" s="1">
        <v>0.75</v>
      </c>
      <c r="Z9" s="1"/>
    </row>
    <row r="10" spans="1:26" ht="14.4" x14ac:dyDescent="0.3">
      <c r="A10" s="1"/>
      <c r="B10" s="4" t="s">
        <v>18</v>
      </c>
      <c r="C10" s="1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 t="s">
        <v>34</v>
      </c>
      <c r="Y10" s="1">
        <v>0.65</v>
      </c>
      <c r="Z10" s="1"/>
    </row>
    <row r="11" spans="1:26" ht="14.4" x14ac:dyDescent="0.3">
      <c r="A11" s="1"/>
      <c r="B11" s="4" t="s">
        <v>19</v>
      </c>
      <c r="C11" s="35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 t="s">
        <v>35</v>
      </c>
      <c r="Y11" s="1">
        <v>0.8</v>
      </c>
      <c r="Z11" s="1"/>
    </row>
    <row r="12" spans="1:26" ht="41.4" x14ac:dyDescent="0.3">
      <c r="A12" s="19" t="s">
        <v>21</v>
      </c>
      <c r="B12" s="37" t="s">
        <v>22</v>
      </c>
      <c r="C12" s="37" t="s">
        <v>23</v>
      </c>
      <c r="D12" s="37" t="s">
        <v>24</v>
      </c>
      <c r="E12" s="19" t="s">
        <v>25</v>
      </c>
      <c r="F12" s="20" t="s">
        <v>26</v>
      </c>
      <c r="G12" s="19" t="s">
        <v>27</v>
      </c>
      <c r="H12" s="21" t="s">
        <v>28</v>
      </c>
      <c r="I12" s="19" t="s">
        <v>29</v>
      </c>
      <c r="J12" s="22" t="s">
        <v>30</v>
      </c>
      <c r="K12" s="19" t="s">
        <v>31</v>
      </c>
      <c r="L12" s="19" t="s">
        <v>32</v>
      </c>
      <c r="M12" s="19" t="s">
        <v>33</v>
      </c>
      <c r="N12" s="23" t="s">
        <v>52</v>
      </c>
      <c r="O12" s="23" t="s">
        <v>53</v>
      </c>
      <c r="P12" s="1"/>
      <c r="Q12" s="1"/>
      <c r="R12" s="1"/>
      <c r="S12" s="1"/>
      <c r="T12" s="1"/>
      <c r="U12" s="1"/>
      <c r="V12" s="1"/>
      <c r="W12" s="1"/>
      <c r="X12" s="1" t="s">
        <v>36</v>
      </c>
      <c r="Y12" s="1">
        <v>0.8</v>
      </c>
      <c r="Z12" s="1"/>
    </row>
    <row r="13" spans="1:26" ht="14.4" x14ac:dyDescent="0.3">
      <c r="A13" s="4"/>
      <c r="B13" s="4"/>
      <c r="C13" s="4"/>
      <c r="D13" s="4"/>
      <c r="E13" s="4"/>
      <c r="F13" s="24" t="s">
        <v>3</v>
      </c>
      <c r="G13" s="4"/>
      <c r="H13" s="25">
        <v>10000000</v>
      </c>
      <c r="I13" s="4"/>
      <c r="J13" s="4"/>
      <c r="K13" s="26">
        <v>80000</v>
      </c>
      <c r="L13" s="26">
        <f t="shared" ref="L13:L27" si="0">K13*5/100</f>
        <v>4000</v>
      </c>
      <c r="M13" s="26">
        <f t="shared" ref="M13:M27" si="1">K13-L13</f>
        <v>76000</v>
      </c>
      <c r="N13" s="1"/>
      <c r="O13" s="1"/>
      <c r="P13" s="1"/>
      <c r="Q13" s="1"/>
      <c r="R13" s="1"/>
      <c r="S13" s="1"/>
      <c r="T13" s="1"/>
      <c r="U13" s="18" t="str">
        <f t="shared" ref="U13:U27" si="2">IFERROR(IF(H13&gt;=10000000,"Yes","No"),0)</f>
        <v>Yes</v>
      </c>
      <c r="V13" s="38" t="str">
        <f t="shared" ref="V13:V27" si="3">CONCATENATE(F13,U13)</f>
        <v>Take OverYes</v>
      </c>
      <c r="W13" s="18">
        <f t="shared" ref="W13:W27" si="4">IFERROR(VLOOKUP(V:V,X:Y,2,0),0)</f>
        <v>0.8</v>
      </c>
      <c r="X13" s="1" t="s">
        <v>37</v>
      </c>
      <c r="Y13" s="1">
        <v>0.3</v>
      </c>
      <c r="Z13" s="1"/>
    </row>
    <row r="14" spans="1:26" ht="14.4" x14ac:dyDescent="0.3">
      <c r="A14" s="4"/>
      <c r="B14" s="4"/>
      <c r="C14" s="4"/>
      <c r="D14" s="4"/>
      <c r="E14" s="4"/>
      <c r="F14" s="24" t="s">
        <v>0</v>
      </c>
      <c r="G14" s="4"/>
      <c r="H14" s="25"/>
      <c r="I14" s="4"/>
      <c r="J14" s="4"/>
      <c r="K14" s="26">
        <f t="shared" ref="K13:K27" si="5">H14*W14/100</f>
        <v>0</v>
      </c>
      <c r="L14" s="26">
        <f t="shared" si="0"/>
        <v>0</v>
      </c>
      <c r="M14" s="26">
        <f t="shared" si="1"/>
        <v>0</v>
      </c>
      <c r="N14" s="1"/>
      <c r="O14" s="1"/>
      <c r="P14" s="1"/>
      <c r="Q14" s="1"/>
      <c r="R14" s="1"/>
      <c r="S14" s="1"/>
      <c r="T14" s="1"/>
      <c r="U14" s="18" t="str">
        <f t="shared" si="2"/>
        <v>No</v>
      </c>
      <c r="V14" s="38" t="str">
        <f t="shared" si="3"/>
        <v>SelectNo</v>
      </c>
      <c r="W14" s="18">
        <f t="shared" si="4"/>
        <v>0</v>
      </c>
      <c r="X14" s="1" t="s">
        <v>38</v>
      </c>
      <c r="Y14" s="1">
        <v>0.2</v>
      </c>
      <c r="Z14" s="1"/>
    </row>
    <row r="15" spans="1:26" ht="14.4" x14ac:dyDescent="0.3">
      <c r="A15" s="4"/>
      <c r="B15" s="4"/>
      <c r="C15" s="4"/>
      <c r="D15" s="4"/>
      <c r="E15" s="4"/>
      <c r="F15" s="24" t="s">
        <v>0</v>
      </c>
      <c r="G15" s="4"/>
      <c r="H15" s="25"/>
      <c r="I15" s="4"/>
      <c r="J15" s="4"/>
      <c r="K15" s="26">
        <f t="shared" si="5"/>
        <v>0</v>
      </c>
      <c r="L15" s="26">
        <f t="shared" si="0"/>
        <v>0</v>
      </c>
      <c r="M15" s="26">
        <f t="shared" si="1"/>
        <v>0</v>
      </c>
      <c r="N15" s="1"/>
      <c r="O15" s="1"/>
      <c r="P15" s="1"/>
      <c r="Q15" s="1"/>
      <c r="R15" s="1"/>
      <c r="S15" s="1"/>
      <c r="T15" s="1"/>
      <c r="U15" s="18" t="str">
        <f t="shared" si="2"/>
        <v>No</v>
      </c>
      <c r="V15" s="38" t="str">
        <f t="shared" si="3"/>
        <v>SelectNo</v>
      </c>
      <c r="W15" s="18">
        <f t="shared" si="4"/>
        <v>0</v>
      </c>
      <c r="X15" s="1" t="s">
        <v>39</v>
      </c>
      <c r="Y15" s="1">
        <v>0.8</v>
      </c>
      <c r="Z15" s="1"/>
    </row>
    <row r="16" spans="1:26" ht="14.4" x14ac:dyDescent="0.3">
      <c r="A16" s="4"/>
      <c r="B16" s="4"/>
      <c r="C16" s="4"/>
      <c r="D16" s="4"/>
      <c r="E16" s="4"/>
      <c r="F16" s="24" t="s">
        <v>0</v>
      </c>
      <c r="G16" s="4"/>
      <c r="H16" s="25"/>
      <c r="I16" s="4"/>
      <c r="J16" s="4"/>
      <c r="K16" s="26">
        <f t="shared" si="5"/>
        <v>0</v>
      </c>
      <c r="L16" s="26">
        <f t="shared" si="0"/>
        <v>0</v>
      </c>
      <c r="M16" s="26">
        <f t="shared" si="1"/>
        <v>0</v>
      </c>
      <c r="N16" s="1"/>
      <c r="O16" s="1"/>
      <c r="P16" s="1"/>
      <c r="Q16" s="1"/>
      <c r="R16" s="1"/>
      <c r="S16" s="1"/>
      <c r="T16" s="1"/>
      <c r="U16" s="18" t="str">
        <f t="shared" si="2"/>
        <v>No</v>
      </c>
      <c r="V16" s="38" t="str">
        <f t="shared" si="3"/>
        <v>SelectNo</v>
      </c>
      <c r="W16" s="18">
        <f t="shared" si="4"/>
        <v>0</v>
      </c>
      <c r="X16" s="1" t="s">
        <v>40</v>
      </c>
      <c r="Y16" s="1">
        <v>0.8</v>
      </c>
      <c r="Z16" s="1"/>
    </row>
    <row r="17" spans="1:26" ht="14.4" x14ac:dyDescent="0.3">
      <c r="A17" s="4"/>
      <c r="B17" s="4"/>
      <c r="C17" s="4"/>
      <c r="D17" s="4"/>
      <c r="E17" s="4"/>
      <c r="F17" s="24" t="s">
        <v>0</v>
      </c>
      <c r="G17" s="4"/>
      <c r="H17" s="25"/>
      <c r="I17" s="4"/>
      <c r="J17" s="4"/>
      <c r="K17" s="26">
        <f t="shared" si="5"/>
        <v>0</v>
      </c>
      <c r="L17" s="26">
        <f t="shared" si="0"/>
        <v>0</v>
      </c>
      <c r="M17" s="26">
        <f t="shared" si="1"/>
        <v>0</v>
      </c>
      <c r="N17" s="1"/>
      <c r="O17" s="1"/>
      <c r="P17" s="1"/>
      <c r="Q17" s="1"/>
      <c r="R17" s="1"/>
      <c r="S17" s="1"/>
      <c r="T17" s="1"/>
      <c r="U17" s="18" t="str">
        <f t="shared" si="2"/>
        <v>No</v>
      </c>
      <c r="V17" s="38" t="str">
        <f t="shared" si="3"/>
        <v>SelectNo</v>
      </c>
      <c r="W17" s="18">
        <f t="shared" si="4"/>
        <v>0</v>
      </c>
      <c r="X17" s="1"/>
      <c r="Y17" s="1"/>
      <c r="Z17" s="1"/>
    </row>
    <row r="18" spans="1:26" ht="14.4" x14ac:dyDescent="0.3">
      <c r="A18" s="4"/>
      <c r="B18" s="4"/>
      <c r="C18" s="4"/>
      <c r="D18" s="4"/>
      <c r="E18" s="4"/>
      <c r="F18" s="24" t="s">
        <v>0</v>
      </c>
      <c r="G18" s="4"/>
      <c r="H18" s="25"/>
      <c r="I18" s="4"/>
      <c r="J18" s="4"/>
      <c r="K18" s="26">
        <f t="shared" si="5"/>
        <v>0</v>
      </c>
      <c r="L18" s="26">
        <f t="shared" si="0"/>
        <v>0</v>
      </c>
      <c r="M18" s="26">
        <f t="shared" si="1"/>
        <v>0</v>
      </c>
      <c r="N18" s="1"/>
      <c r="O18" s="1"/>
      <c r="P18" s="1"/>
      <c r="Q18" s="1"/>
      <c r="R18" s="1"/>
      <c r="S18" s="1"/>
      <c r="T18" s="1"/>
      <c r="U18" s="18" t="str">
        <f t="shared" si="2"/>
        <v>No</v>
      </c>
      <c r="V18" s="38" t="str">
        <f t="shared" si="3"/>
        <v>SelectNo</v>
      </c>
      <c r="W18" s="18">
        <f t="shared" si="4"/>
        <v>0</v>
      </c>
      <c r="X18" s="1"/>
      <c r="Y18" s="1"/>
      <c r="Z18" s="1"/>
    </row>
    <row r="19" spans="1:26" ht="14.4" x14ac:dyDescent="0.3">
      <c r="A19" s="4"/>
      <c r="B19" s="4"/>
      <c r="C19" s="4"/>
      <c r="D19" s="4"/>
      <c r="E19" s="4"/>
      <c r="F19" s="24" t="s">
        <v>0</v>
      </c>
      <c r="G19" s="4"/>
      <c r="H19" s="25"/>
      <c r="I19" s="4"/>
      <c r="J19" s="4"/>
      <c r="K19" s="26">
        <f t="shared" si="5"/>
        <v>0</v>
      </c>
      <c r="L19" s="26">
        <f t="shared" si="0"/>
        <v>0</v>
      </c>
      <c r="M19" s="26">
        <f t="shared" si="1"/>
        <v>0</v>
      </c>
      <c r="N19" s="1"/>
      <c r="O19" s="1"/>
      <c r="P19" s="1"/>
      <c r="Q19" s="1"/>
      <c r="R19" s="1"/>
      <c r="S19" s="1"/>
      <c r="T19" s="1"/>
      <c r="U19" s="18" t="str">
        <f t="shared" si="2"/>
        <v>No</v>
      </c>
      <c r="V19" s="38" t="str">
        <f t="shared" si="3"/>
        <v>SelectNo</v>
      </c>
      <c r="W19" s="18">
        <f t="shared" si="4"/>
        <v>0</v>
      </c>
      <c r="X19" s="1"/>
      <c r="Y19" s="1"/>
      <c r="Z19" s="1"/>
    </row>
    <row r="20" spans="1:26" ht="14.4" x14ac:dyDescent="0.3">
      <c r="A20" s="4"/>
      <c r="B20" s="4"/>
      <c r="C20" s="4"/>
      <c r="D20" s="4"/>
      <c r="E20" s="4"/>
      <c r="F20" s="24" t="s">
        <v>0</v>
      </c>
      <c r="G20" s="4"/>
      <c r="H20" s="25"/>
      <c r="I20" s="4"/>
      <c r="J20" s="4"/>
      <c r="K20" s="26">
        <f t="shared" si="5"/>
        <v>0</v>
      </c>
      <c r="L20" s="26">
        <f t="shared" si="0"/>
        <v>0</v>
      </c>
      <c r="M20" s="26">
        <f t="shared" si="1"/>
        <v>0</v>
      </c>
      <c r="N20" s="1"/>
      <c r="O20" s="1"/>
      <c r="P20" s="1"/>
      <c r="Q20" s="1"/>
      <c r="R20" s="1"/>
      <c r="S20" s="1"/>
      <c r="T20" s="1"/>
      <c r="U20" s="18" t="str">
        <f t="shared" si="2"/>
        <v>No</v>
      </c>
      <c r="V20" s="38" t="str">
        <f t="shared" si="3"/>
        <v>SelectNo</v>
      </c>
      <c r="W20" s="18">
        <f t="shared" si="4"/>
        <v>0</v>
      </c>
      <c r="X20" s="1"/>
      <c r="Y20" s="1"/>
      <c r="Z20" s="1"/>
    </row>
    <row r="21" spans="1:26" ht="15.75" customHeight="1" x14ac:dyDescent="0.3">
      <c r="A21" s="4"/>
      <c r="B21" s="4"/>
      <c r="C21" s="4"/>
      <c r="D21" s="4"/>
      <c r="E21" s="4"/>
      <c r="F21" s="24" t="s">
        <v>0</v>
      </c>
      <c r="G21" s="4"/>
      <c r="H21" s="25"/>
      <c r="I21" s="4"/>
      <c r="J21" s="4"/>
      <c r="K21" s="26">
        <f t="shared" si="5"/>
        <v>0</v>
      </c>
      <c r="L21" s="26">
        <f t="shared" si="0"/>
        <v>0</v>
      </c>
      <c r="M21" s="26">
        <f t="shared" si="1"/>
        <v>0</v>
      </c>
      <c r="N21" s="1"/>
      <c r="O21" s="1"/>
      <c r="P21" s="1"/>
      <c r="Q21" s="1"/>
      <c r="R21" s="1"/>
      <c r="S21" s="1"/>
      <c r="T21" s="1"/>
      <c r="U21" s="18" t="str">
        <f t="shared" si="2"/>
        <v>No</v>
      </c>
      <c r="V21" s="38" t="str">
        <f t="shared" si="3"/>
        <v>SelectNo</v>
      </c>
      <c r="W21" s="18">
        <f t="shared" si="4"/>
        <v>0</v>
      </c>
      <c r="X21" s="1"/>
      <c r="Y21" s="1"/>
      <c r="Z21" s="1"/>
    </row>
    <row r="22" spans="1:26" ht="15.75" customHeight="1" x14ac:dyDescent="0.3">
      <c r="A22" s="4"/>
      <c r="B22" s="4"/>
      <c r="C22" s="4"/>
      <c r="D22" s="4"/>
      <c r="E22" s="4"/>
      <c r="F22" s="24" t="s">
        <v>0</v>
      </c>
      <c r="G22" s="4"/>
      <c r="H22" s="25"/>
      <c r="I22" s="4"/>
      <c r="J22" s="4"/>
      <c r="K22" s="26">
        <f t="shared" si="5"/>
        <v>0</v>
      </c>
      <c r="L22" s="26">
        <f t="shared" si="0"/>
        <v>0</v>
      </c>
      <c r="M22" s="26">
        <f t="shared" si="1"/>
        <v>0</v>
      </c>
      <c r="N22" s="1"/>
      <c r="O22" s="1"/>
      <c r="P22" s="1"/>
      <c r="Q22" s="1"/>
      <c r="R22" s="1"/>
      <c r="S22" s="1"/>
      <c r="T22" s="1"/>
      <c r="U22" s="18" t="str">
        <f t="shared" si="2"/>
        <v>No</v>
      </c>
      <c r="V22" s="38" t="str">
        <f t="shared" si="3"/>
        <v>SelectNo</v>
      </c>
      <c r="W22" s="18">
        <f t="shared" si="4"/>
        <v>0</v>
      </c>
      <c r="X22" s="1"/>
      <c r="Y22" s="1"/>
      <c r="Z22" s="1"/>
    </row>
    <row r="23" spans="1:26" ht="15.75" customHeight="1" x14ac:dyDescent="0.3">
      <c r="A23" s="4"/>
      <c r="B23" s="4"/>
      <c r="C23" s="4"/>
      <c r="D23" s="4"/>
      <c r="E23" s="4"/>
      <c r="F23" s="24" t="s">
        <v>0</v>
      </c>
      <c r="G23" s="4"/>
      <c r="H23" s="25"/>
      <c r="I23" s="4"/>
      <c r="J23" s="4"/>
      <c r="K23" s="26">
        <f t="shared" si="5"/>
        <v>0</v>
      </c>
      <c r="L23" s="26">
        <f t="shared" si="0"/>
        <v>0</v>
      </c>
      <c r="M23" s="26">
        <f t="shared" si="1"/>
        <v>0</v>
      </c>
      <c r="N23" s="1"/>
      <c r="O23" s="1"/>
      <c r="P23" s="1"/>
      <c r="Q23" s="1"/>
      <c r="R23" s="1"/>
      <c r="S23" s="1"/>
      <c r="T23" s="1"/>
      <c r="U23" s="18" t="str">
        <f t="shared" si="2"/>
        <v>No</v>
      </c>
      <c r="V23" s="38" t="str">
        <f t="shared" si="3"/>
        <v>SelectNo</v>
      </c>
      <c r="W23" s="18">
        <f t="shared" si="4"/>
        <v>0</v>
      </c>
      <c r="X23" s="1"/>
      <c r="Y23" s="1"/>
      <c r="Z23" s="1"/>
    </row>
    <row r="24" spans="1:26" ht="15.75" customHeight="1" x14ac:dyDescent="0.3">
      <c r="A24" s="4"/>
      <c r="B24" s="4"/>
      <c r="C24" s="4"/>
      <c r="D24" s="4"/>
      <c r="E24" s="4"/>
      <c r="F24" s="24" t="s">
        <v>0</v>
      </c>
      <c r="G24" s="4"/>
      <c r="H24" s="25"/>
      <c r="I24" s="4"/>
      <c r="J24" s="4"/>
      <c r="K24" s="26">
        <f t="shared" si="5"/>
        <v>0</v>
      </c>
      <c r="L24" s="26">
        <f t="shared" si="0"/>
        <v>0</v>
      </c>
      <c r="M24" s="26">
        <f t="shared" si="1"/>
        <v>0</v>
      </c>
      <c r="N24" s="1"/>
      <c r="O24" s="1"/>
      <c r="P24" s="1"/>
      <c r="Q24" s="1"/>
      <c r="R24" s="1"/>
      <c r="S24" s="1"/>
      <c r="T24" s="1"/>
      <c r="U24" s="18" t="str">
        <f t="shared" si="2"/>
        <v>No</v>
      </c>
      <c r="V24" s="38" t="str">
        <f t="shared" si="3"/>
        <v>SelectNo</v>
      </c>
      <c r="W24" s="18">
        <f t="shared" si="4"/>
        <v>0</v>
      </c>
      <c r="X24" s="1"/>
      <c r="Y24" s="1"/>
      <c r="Z24" s="1"/>
    </row>
    <row r="25" spans="1:26" ht="15.75" customHeight="1" x14ac:dyDescent="0.3">
      <c r="A25" s="4"/>
      <c r="B25" s="4"/>
      <c r="C25" s="4"/>
      <c r="D25" s="4"/>
      <c r="E25" s="4"/>
      <c r="F25" s="24" t="s">
        <v>0</v>
      </c>
      <c r="G25" s="4"/>
      <c r="H25" s="25"/>
      <c r="I25" s="4"/>
      <c r="J25" s="4"/>
      <c r="K25" s="26">
        <f t="shared" si="5"/>
        <v>0</v>
      </c>
      <c r="L25" s="26">
        <f t="shared" si="0"/>
        <v>0</v>
      </c>
      <c r="M25" s="26">
        <f t="shared" si="1"/>
        <v>0</v>
      </c>
      <c r="N25" s="1"/>
      <c r="O25" s="1"/>
      <c r="P25" s="1"/>
      <c r="Q25" s="1"/>
      <c r="R25" s="1"/>
      <c r="S25" s="1"/>
      <c r="T25" s="1"/>
      <c r="U25" s="18" t="str">
        <f t="shared" si="2"/>
        <v>No</v>
      </c>
      <c r="V25" s="38" t="str">
        <f t="shared" si="3"/>
        <v>SelectNo</v>
      </c>
      <c r="W25" s="18">
        <f t="shared" si="4"/>
        <v>0</v>
      </c>
      <c r="X25" s="1"/>
      <c r="Y25" s="1"/>
      <c r="Z25" s="1"/>
    </row>
    <row r="26" spans="1:26" ht="15.75" customHeight="1" x14ac:dyDescent="0.3">
      <c r="A26" s="4"/>
      <c r="B26" s="4"/>
      <c r="C26" s="4"/>
      <c r="D26" s="4"/>
      <c r="E26" s="4"/>
      <c r="F26" s="24" t="s">
        <v>8</v>
      </c>
      <c r="G26" s="4"/>
      <c r="H26" s="25">
        <v>1000000</v>
      </c>
      <c r="I26" s="4"/>
      <c r="J26" s="4"/>
      <c r="K26" s="26">
        <f t="shared" si="5"/>
        <v>8000</v>
      </c>
      <c r="L26" s="26">
        <f t="shared" si="0"/>
        <v>400</v>
      </c>
      <c r="M26" s="26">
        <f t="shared" si="1"/>
        <v>7600</v>
      </c>
      <c r="N26" s="1"/>
      <c r="O26" s="1"/>
      <c r="P26" s="1"/>
      <c r="Q26" s="1"/>
      <c r="R26" s="1"/>
      <c r="S26" s="1"/>
      <c r="T26" s="1"/>
      <c r="U26" s="18" t="str">
        <f t="shared" si="2"/>
        <v>No</v>
      </c>
      <c r="V26" s="38" t="str">
        <f t="shared" si="3"/>
        <v>To+To TopupNo</v>
      </c>
      <c r="W26" s="18">
        <f t="shared" si="4"/>
        <v>0.8</v>
      </c>
      <c r="X26" s="1"/>
      <c r="Y26" s="1"/>
      <c r="Z26" s="1"/>
    </row>
    <row r="27" spans="1:26" ht="15.75" customHeight="1" x14ac:dyDescent="0.3">
      <c r="A27" s="4"/>
      <c r="B27" s="4"/>
      <c r="C27" s="4"/>
      <c r="D27" s="4"/>
      <c r="E27" s="4"/>
      <c r="F27" s="24" t="s">
        <v>8</v>
      </c>
      <c r="G27" s="4"/>
      <c r="H27" s="25">
        <v>10000000</v>
      </c>
      <c r="I27" s="4"/>
      <c r="J27" s="4"/>
      <c r="K27" s="26">
        <f t="shared" si="5"/>
        <v>80000</v>
      </c>
      <c r="L27" s="26">
        <f t="shared" si="0"/>
        <v>4000</v>
      </c>
      <c r="M27" s="26">
        <f t="shared" si="1"/>
        <v>76000</v>
      </c>
      <c r="N27" s="1"/>
      <c r="O27" s="1"/>
      <c r="P27" s="1"/>
      <c r="Q27" s="1"/>
      <c r="R27" s="1"/>
      <c r="S27" s="1"/>
      <c r="T27" s="1"/>
      <c r="U27" s="18" t="str">
        <f t="shared" si="2"/>
        <v>Yes</v>
      </c>
      <c r="V27" s="38" t="str">
        <f t="shared" si="3"/>
        <v>To+To TopupYes</v>
      </c>
      <c r="W27" s="18">
        <f t="shared" si="4"/>
        <v>0.8</v>
      </c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8">
        <f t="shared" ref="H28:I28" si="6">SUM(H13:H27)</f>
        <v>21000000</v>
      </c>
      <c r="I28" s="18">
        <f t="shared" si="6"/>
        <v>0</v>
      </c>
      <c r="J28" s="18"/>
      <c r="K28" s="28">
        <f t="shared" ref="K28:M28" si="7">SUM(K13:K27)</f>
        <v>168000</v>
      </c>
      <c r="L28" s="28">
        <f t="shared" si="7"/>
        <v>8400</v>
      </c>
      <c r="M28" s="28">
        <f t="shared" si="7"/>
        <v>159600</v>
      </c>
      <c r="N28" s="1">
        <f>M28*90%</f>
        <v>143640</v>
      </c>
      <c r="O28" s="1">
        <f>M28*10%</f>
        <v>15960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8"/>
      <c r="I29" s="18"/>
      <c r="J29" s="18"/>
      <c r="K29" s="18"/>
      <c r="L29" s="18"/>
      <c r="M29" s="1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2"/>
      <c r="B30" s="12" t="s">
        <v>41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9"/>
      <c r="Q32" s="29"/>
      <c r="R32" s="30"/>
      <c r="S32" s="30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1"/>
      <c r="Q33" s="31"/>
      <c r="R33" s="31"/>
      <c r="S33" s="29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2" t="s">
        <v>42</v>
      </c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2"/>
      <c r="B36" s="12" t="s">
        <v>43</v>
      </c>
      <c r="C36" s="1"/>
      <c r="D36" s="1"/>
      <c r="E36" s="1"/>
      <c r="F36" s="1"/>
      <c r="G36" s="1"/>
      <c r="H36" s="1"/>
      <c r="I36" s="1"/>
      <c r="J36" s="12"/>
      <c r="K36" s="12"/>
      <c r="L36" s="12"/>
      <c r="M36" s="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2" t="s">
        <v>44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2" t="s">
        <v>45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2" t="s">
        <v>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2" t="s">
        <v>47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2" t="s">
        <v>48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2" t="s">
        <v>49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2" t="s">
        <v>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2"/>
      <c r="B48" s="12" t="s">
        <v>51</v>
      </c>
      <c r="C48" s="1"/>
      <c r="D48" s="1"/>
      <c r="E48" s="1"/>
      <c r="F48" s="1"/>
      <c r="G48" s="1"/>
      <c r="H48" s="1"/>
      <c r="I48" s="1"/>
      <c r="J48" s="12"/>
      <c r="K48" s="12"/>
      <c r="L48" s="12"/>
      <c r="M48" s="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3:K3"/>
    <mergeCell ref="D4:L4"/>
  </mergeCells>
  <conditionalFormatting sqref="F13:F27">
    <cfRule type="containsText" dxfId="2" priority="1" operator="containsText" text="SELECT">
      <formula>NOT(ISERROR(SEARCH(("SELECT"),(F13))))</formula>
    </cfRule>
  </conditionalFormatting>
  <conditionalFormatting sqref="K13:M27">
    <cfRule type="cellIs" dxfId="1" priority="2" operator="equal">
      <formula>0</formula>
    </cfRule>
  </conditionalFormatting>
  <dataValidations count="1">
    <dataValidation type="list" allowBlank="1" showErrorMessage="1" sqref="F13:F27">
      <formula1>$W$2:$W$6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5"/>
  <sheetViews>
    <sheetView workbookViewId="0">
      <selection activeCell="M1" sqref="M1"/>
    </sheetView>
  </sheetViews>
  <sheetFormatPr defaultColWidth="14.44140625" defaultRowHeight="15" customHeight="1" x14ac:dyDescent="0.3"/>
  <cols>
    <col min="1" max="1" width="5.77734375" customWidth="1"/>
    <col min="2" max="2" width="11.88671875" customWidth="1"/>
    <col min="3" max="3" width="12.88671875" customWidth="1"/>
    <col min="4" max="4" width="15.33203125" customWidth="1"/>
    <col min="5" max="5" width="11.77734375" customWidth="1"/>
    <col min="6" max="6" width="14.77734375" customWidth="1"/>
    <col min="7" max="8" width="13.77734375" customWidth="1"/>
    <col min="9" max="9" width="10.33203125" customWidth="1"/>
    <col min="10" max="10" width="9.77734375" customWidth="1"/>
    <col min="11" max="11" width="10.5546875" customWidth="1"/>
    <col min="12" max="13" width="8.5546875" customWidth="1"/>
    <col min="14" max="14" width="12.88671875" customWidth="1"/>
    <col min="15" max="15" width="17" customWidth="1"/>
    <col min="16" max="26" width="8.5546875" customWidth="1"/>
  </cols>
  <sheetData>
    <row r="1" spans="1:16" ht="15" customHeight="1" x14ac:dyDescent="0.3">
      <c r="O1" s="96"/>
    </row>
    <row r="2" spans="1:16" s="93" customFormat="1" ht="15" customHeight="1" x14ac:dyDescent="0.3">
      <c r="O2" s="96"/>
    </row>
    <row r="3" spans="1:16" ht="15.6" x14ac:dyDescent="0.3">
      <c r="A3" s="2"/>
      <c r="B3" s="99"/>
      <c r="C3" s="99"/>
      <c r="D3" s="99"/>
      <c r="E3" s="170" t="s">
        <v>2</v>
      </c>
      <c r="F3" s="170"/>
      <c r="G3" s="170"/>
      <c r="H3" s="170"/>
      <c r="I3" s="99"/>
      <c r="J3" s="99"/>
      <c r="K3" s="96"/>
    </row>
    <row r="4" spans="1:16" s="93" customFormat="1" ht="15.6" x14ac:dyDescent="0.3">
      <c r="A4" s="2"/>
      <c r="B4" s="99"/>
      <c r="C4" s="99"/>
      <c r="D4" s="99"/>
      <c r="E4" s="99"/>
      <c r="F4" s="96"/>
      <c r="G4" s="96"/>
      <c r="H4" s="96"/>
      <c r="I4" s="99"/>
      <c r="J4" s="99"/>
      <c r="K4" s="96"/>
    </row>
    <row r="5" spans="1:16" ht="15.6" x14ac:dyDescent="0.3">
      <c r="B5" s="96"/>
      <c r="C5" s="96"/>
      <c r="D5" s="170" t="s">
        <v>4</v>
      </c>
      <c r="E5" s="170"/>
      <c r="F5" s="170"/>
      <c r="G5" s="170"/>
      <c r="H5" s="170"/>
      <c r="I5" s="170"/>
      <c r="J5" s="96"/>
      <c r="K5" s="96"/>
    </row>
    <row r="6" spans="1:16" s="93" customFormat="1" ht="15.6" x14ac:dyDescent="0.3">
      <c r="B6" s="96"/>
      <c r="C6" s="96"/>
      <c r="D6" s="99"/>
      <c r="E6" s="96"/>
      <c r="F6" s="96"/>
      <c r="G6" s="96"/>
      <c r="H6" s="96"/>
      <c r="I6" s="96"/>
      <c r="J6" s="96"/>
      <c r="K6" s="96"/>
    </row>
    <row r="7" spans="1:16" ht="15.6" x14ac:dyDescent="0.3">
      <c r="B7" s="105" t="s">
        <v>6</v>
      </c>
      <c r="C7" s="105"/>
      <c r="D7" s="106" t="s">
        <v>85</v>
      </c>
      <c r="E7" s="106"/>
      <c r="F7" s="99"/>
      <c r="G7" s="99"/>
      <c r="H7" s="99"/>
      <c r="I7" s="99"/>
      <c r="J7" s="96"/>
      <c r="K7" s="96"/>
    </row>
    <row r="8" spans="1:16" ht="15.6" x14ac:dyDescent="0.3">
      <c r="B8" s="105" t="s">
        <v>9</v>
      </c>
      <c r="C8" s="105"/>
      <c r="D8" s="106" t="s">
        <v>10</v>
      </c>
      <c r="E8" s="106"/>
      <c r="F8" s="99"/>
      <c r="G8" s="170" t="s">
        <v>70</v>
      </c>
      <c r="H8" s="170"/>
      <c r="I8" s="170"/>
      <c r="J8" s="170"/>
      <c r="K8" s="170"/>
    </row>
    <row r="9" spans="1:16" ht="14.4" x14ac:dyDescent="0.3">
      <c r="B9" s="105" t="s">
        <v>11</v>
      </c>
      <c r="C9" s="105"/>
      <c r="D9" s="107">
        <v>42217</v>
      </c>
      <c r="E9" s="108"/>
      <c r="F9" s="96"/>
      <c r="G9" s="96"/>
      <c r="H9" s="96"/>
      <c r="I9" s="96"/>
      <c r="J9" s="96"/>
      <c r="K9" s="96"/>
    </row>
    <row r="10" spans="1:16" ht="15.6" x14ac:dyDescent="0.3">
      <c r="B10" s="105" t="s">
        <v>13</v>
      </c>
      <c r="C10" s="105"/>
      <c r="D10" s="109" t="s">
        <v>14</v>
      </c>
      <c r="E10" s="108"/>
      <c r="F10" s="96"/>
      <c r="G10" s="93"/>
      <c r="H10" s="99" t="s">
        <v>88</v>
      </c>
      <c r="I10" s="99"/>
      <c r="J10" s="99"/>
      <c r="K10" s="99"/>
    </row>
    <row r="11" spans="1:16" ht="14.4" x14ac:dyDescent="0.3">
      <c r="B11" s="105" t="s">
        <v>15</v>
      </c>
      <c r="C11" s="105"/>
      <c r="D11" s="109" t="s">
        <v>16</v>
      </c>
      <c r="E11" s="108"/>
      <c r="F11" s="96"/>
      <c r="G11" s="96"/>
      <c r="H11" s="96"/>
      <c r="I11" s="96"/>
      <c r="J11" s="96"/>
      <c r="K11" s="96"/>
    </row>
    <row r="12" spans="1:16" ht="14.4" x14ac:dyDescent="0.3">
      <c r="B12" s="105" t="s">
        <v>18</v>
      </c>
      <c r="C12" s="105"/>
      <c r="D12" s="109">
        <v>10565280682</v>
      </c>
      <c r="E12" s="108"/>
      <c r="F12" s="96"/>
      <c r="G12" s="96"/>
      <c r="H12" s="96"/>
      <c r="I12" s="96"/>
      <c r="J12" s="96"/>
      <c r="K12" s="96"/>
    </row>
    <row r="13" spans="1:16" ht="14.4" x14ac:dyDescent="0.3">
      <c r="B13" s="105" t="s">
        <v>19</v>
      </c>
      <c r="C13" s="105"/>
      <c r="D13" s="109">
        <v>9444617443</v>
      </c>
      <c r="E13" s="108"/>
      <c r="F13" s="96"/>
      <c r="G13" s="96"/>
      <c r="H13" s="96"/>
      <c r="I13" s="96"/>
      <c r="J13" s="96"/>
      <c r="K13" s="96"/>
    </row>
    <row r="14" spans="1:16" s="93" customFormat="1" ht="14.4" x14ac:dyDescent="0.3">
      <c r="B14" s="105"/>
      <c r="C14" s="105"/>
      <c r="D14" s="105"/>
      <c r="E14" s="110"/>
      <c r="F14" s="96"/>
      <c r="G14" s="96"/>
      <c r="H14" s="96"/>
      <c r="I14" s="96"/>
      <c r="J14" s="96"/>
      <c r="K14" s="96"/>
    </row>
    <row r="15" spans="1:16" ht="27" x14ac:dyDescent="0.3">
      <c r="A15" s="120" t="s">
        <v>21</v>
      </c>
      <c r="B15" s="112" t="s">
        <v>86</v>
      </c>
      <c r="C15" s="116" t="s">
        <v>78</v>
      </c>
      <c r="D15" s="116" t="s">
        <v>65</v>
      </c>
      <c r="E15" s="116" t="s">
        <v>79</v>
      </c>
      <c r="F15" s="117" t="s">
        <v>80</v>
      </c>
      <c r="G15" s="118" t="s">
        <v>81</v>
      </c>
      <c r="H15" s="118" t="s">
        <v>82</v>
      </c>
      <c r="I15" s="118" t="s">
        <v>84</v>
      </c>
      <c r="J15" s="118" t="s">
        <v>83</v>
      </c>
      <c r="K15" s="119" t="s">
        <v>33</v>
      </c>
      <c r="L15" s="113"/>
      <c r="M15" s="94"/>
      <c r="N15" s="39"/>
    </row>
    <row r="16" spans="1:16" ht="14.4" x14ac:dyDescent="0.3">
      <c r="A16" s="4"/>
      <c r="B16" s="111"/>
      <c r="C16" s="111"/>
      <c r="D16" s="111"/>
      <c r="E16" s="111"/>
      <c r="F16" s="100"/>
      <c r="G16" s="100"/>
      <c r="H16" s="100"/>
      <c r="I16" s="100"/>
      <c r="J16" s="103"/>
      <c r="K16" s="104"/>
      <c r="N16" s="39"/>
      <c r="P16" s="39"/>
    </row>
    <row r="17" spans="1:16" ht="14.4" x14ac:dyDescent="0.3">
      <c r="A17" s="4"/>
      <c r="B17" s="100"/>
      <c r="C17" s="100"/>
      <c r="D17" s="100"/>
      <c r="E17" s="100"/>
      <c r="F17" s="100"/>
      <c r="G17" s="100"/>
      <c r="H17" s="100"/>
      <c r="I17" s="100"/>
      <c r="J17" s="103"/>
      <c r="K17" s="104"/>
      <c r="N17" s="39"/>
      <c r="P17" s="39"/>
    </row>
    <row r="18" spans="1:16" ht="14.4" x14ac:dyDescent="0.3">
      <c r="A18" s="4"/>
      <c r="B18" s="100"/>
      <c r="C18" s="100"/>
      <c r="D18" s="100"/>
      <c r="E18" s="100"/>
      <c r="F18" s="100"/>
      <c r="G18" s="100"/>
      <c r="H18" s="100"/>
      <c r="I18" s="100"/>
      <c r="J18" s="103"/>
      <c r="K18" s="104"/>
      <c r="N18" s="39"/>
      <c r="P18" s="39"/>
    </row>
    <row r="19" spans="1:16" ht="14.4" x14ac:dyDescent="0.3">
      <c r="A19" s="4"/>
      <c r="B19" s="100"/>
      <c r="C19" s="100"/>
      <c r="D19" s="100"/>
      <c r="E19" s="100"/>
      <c r="F19" s="100"/>
      <c r="G19" s="100"/>
      <c r="H19" s="100"/>
      <c r="I19" s="100"/>
      <c r="J19" s="103"/>
      <c r="K19" s="104"/>
    </row>
    <row r="20" spans="1:16" ht="14.4" x14ac:dyDescent="0.3">
      <c r="A20" s="4"/>
      <c r="B20" s="100"/>
      <c r="C20" s="100"/>
      <c r="D20" s="100"/>
      <c r="E20" s="100"/>
      <c r="F20" s="100"/>
      <c r="G20" s="100"/>
      <c r="H20" s="100"/>
      <c r="I20" s="100"/>
      <c r="J20" s="103"/>
      <c r="K20" s="104"/>
    </row>
    <row r="21" spans="1:16" ht="14.4" x14ac:dyDescent="0.3">
      <c r="J21" s="39"/>
    </row>
    <row r="22" spans="1:16" s="93" customFormat="1" ht="14.4" x14ac:dyDescent="0.3">
      <c r="J22" s="39"/>
    </row>
    <row r="23" spans="1:16" ht="14.4" x14ac:dyDescent="0.3">
      <c r="A23" s="12"/>
      <c r="B23" s="97" t="s">
        <v>41</v>
      </c>
      <c r="C23" s="97"/>
      <c r="D23" s="97"/>
      <c r="E23" s="97"/>
      <c r="F23" s="97"/>
      <c r="G23" s="97"/>
      <c r="H23" s="97"/>
      <c r="I23" s="97"/>
      <c r="J23" s="12"/>
    </row>
    <row r="24" spans="1:16" ht="14.4" x14ac:dyDescent="0.3">
      <c r="B24" s="96"/>
      <c r="C24" s="96"/>
      <c r="D24" s="96"/>
      <c r="E24" s="96"/>
      <c r="F24" s="96"/>
      <c r="G24" s="96"/>
      <c r="H24" s="96"/>
      <c r="I24" s="96"/>
      <c r="O24" s="96"/>
    </row>
    <row r="25" spans="1:16" ht="14.4" x14ac:dyDescent="0.3">
      <c r="B25" s="96"/>
      <c r="C25" s="96"/>
      <c r="D25" s="96"/>
      <c r="E25" s="96"/>
      <c r="F25" s="96"/>
      <c r="G25" s="96"/>
      <c r="H25" s="96"/>
      <c r="I25" s="96"/>
      <c r="K25" s="39"/>
      <c r="L25" s="39"/>
    </row>
    <row r="26" spans="1:16" ht="15.75" customHeight="1" x14ac:dyDescent="0.3">
      <c r="B26" s="97" t="s">
        <v>42</v>
      </c>
      <c r="C26" s="97"/>
      <c r="D26" s="96"/>
      <c r="E26" s="96"/>
      <c r="F26" s="96"/>
      <c r="G26" s="96"/>
      <c r="H26" s="96"/>
      <c r="I26" s="96"/>
    </row>
    <row r="27" spans="1:16" ht="15.75" customHeight="1" x14ac:dyDescent="0.3">
      <c r="B27" s="97"/>
      <c r="C27" s="97"/>
      <c r="D27" s="96"/>
      <c r="E27" s="96"/>
      <c r="F27" s="96"/>
      <c r="G27" s="96"/>
      <c r="H27" s="96"/>
      <c r="I27" s="96"/>
    </row>
    <row r="28" spans="1:16" ht="15.75" customHeight="1" x14ac:dyDescent="0.3">
      <c r="B28" s="96"/>
      <c r="C28" s="96"/>
      <c r="D28" s="96"/>
      <c r="E28" s="96"/>
      <c r="F28" s="96"/>
      <c r="G28" s="96"/>
      <c r="H28" s="96"/>
      <c r="I28" s="96"/>
    </row>
    <row r="29" spans="1:16" ht="15.75" customHeight="1" x14ac:dyDescent="0.3">
      <c r="A29" s="12"/>
      <c r="B29" s="114" t="s">
        <v>43</v>
      </c>
      <c r="C29" s="114"/>
      <c r="D29" s="114"/>
      <c r="E29" s="114"/>
      <c r="F29" s="114"/>
      <c r="G29" s="114"/>
      <c r="H29" s="114"/>
      <c r="I29" s="114"/>
      <c r="J29" s="45"/>
    </row>
    <row r="30" spans="1:16" ht="15.75" customHeight="1" x14ac:dyDescent="0.3">
      <c r="B30" s="114" t="s">
        <v>44</v>
      </c>
      <c r="C30" s="114"/>
      <c r="D30" s="114"/>
      <c r="E30" s="114"/>
      <c r="F30" s="114"/>
      <c r="G30" s="114"/>
      <c r="H30" s="114"/>
      <c r="I30" s="114"/>
      <c r="J30" s="45"/>
    </row>
    <row r="31" spans="1:16" ht="15.75" customHeight="1" x14ac:dyDescent="0.3">
      <c r="B31" s="114" t="s">
        <v>45</v>
      </c>
      <c r="C31" s="114"/>
      <c r="D31" s="114"/>
      <c r="E31" s="114"/>
      <c r="F31" s="114"/>
      <c r="G31" s="114"/>
      <c r="H31" s="114"/>
      <c r="I31" s="114"/>
      <c r="J31" s="45"/>
    </row>
    <row r="32" spans="1:16" ht="15.75" customHeight="1" x14ac:dyDescent="0.3">
      <c r="B32" s="114" t="s">
        <v>46</v>
      </c>
      <c r="C32" s="114"/>
      <c r="D32" s="114"/>
      <c r="E32" s="114"/>
      <c r="F32" s="114"/>
      <c r="G32" s="114"/>
      <c r="H32" s="114"/>
      <c r="I32" s="114"/>
      <c r="J32" s="45"/>
    </row>
    <row r="33" spans="1:10" ht="15.75" customHeight="1" x14ac:dyDescent="0.3">
      <c r="B33" s="114" t="s">
        <v>47</v>
      </c>
      <c r="C33" s="114"/>
      <c r="D33" s="114"/>
      <c r="E33" s="114"/>
      <c r="F33" s="114"/>
      <c r="G33" s="114"/>
      <c r="H33" s="114"/>
      <c r="I33" s="114"/>
      <c r="J33" s="45"/>
    </row>
    <row r="34" spans="1:10" ht="15.75" customHeight="1" x14ac:dyDescent="0.3">
      <c r="B34" s="114" t="s">
        <v>48</v>
      </c>
      <c r="C34" s="114"/>
      <c r="D34" s="114"/>
      <c r="E34" s="114"/>
      <c r="F34" s="114"/>
      <c r="G34" s="114"/>
      <c r="H34" s="114"/>
      <c r="I34" s="114"/>
      <c r="J34" s="45"/>
    </row>
    <row r="35" spans="1:10" ht="15.75" customHeight="1" x14ac:dyDescent="0.3">
      <c r="B35" s="114" t="s">
        <v>49</v>
      </c>
      <c r="C35" s="114"/>
      <c r="D35" s="114"/>
      <c r="E35" s="114"/>
      <c r="F35" s="114"/>
      <c r="G35" s="114"/>
      <c r="H35" s="114"/>
      <c r="I35" s="114"/>
      <c r="J35" s="45"/>
    </row>
    <row r="36" spans="1:10" ht="15.75" customHeight="1" x14ac:dyDescent="0.3">
      <c r="B36" s="115"/>
      <c r="C36" s="115"/>
      <c r="D36" s="115"/>
      <c r="E36" s="115"/>
      <c r="F36" s="115"/>
      <c r="G36" s="115"/>
      <c r="H36" s="115"/>
      <c r="I36" s="115"/>
      <c r="J36" s="40"/>
    </row>
    <row r="37" spans="1:10" ht="15.75" customHeight="1" x14ac:dyDescent="0.3">
      <c r="B37" s="114" t="s">
        <v>50</v>
      </c>
      <c r="C37" s="114"/>
      <c r="D37" s="115"/>
      <c r="E37" s="115"/>
      <c r="F37" s="115"/>
      <c r="G37" s="115"/>
      <c r="H37" s="115"/>
      <c r="I37" s="115"/>
      <c r="J37" s="40"/>
    </row>
    <row r="38" spans="1:10" ht="15.75" customHeight="1" x14ac:dyDescent="0.3">
      <c r="B38" s="115"/>
      <c r="C38" s="115"/>
      <c r="D38" s="115"/>
      <c r="E38" s="115"/>
      <c r="F38" s="115"/>
      <c r="G38" s="115"/>
      <c r="H38" s="115"/>
      <c r="I38" s="115"/>
      <c r="J38" s="40"/>
    </row>
    <row r="39" spans="1:10" ht="15.75" customHeight="1" x14ac:dyDescent="0.3">
      <c r="B39" s="115"/>
      <c r="C39" s="115"/>
      <c r="D39" s="115"/>
      <c r="E39" s="115"/>
      <c r="F39" s="115"/>
      <c r="G39" s="115"/>
      <c r="H39" s="115"/>
      <c r="I39" s="115"/>
      <c r="J39" s="40"/>
    </row>
    <row r="40" spans="1:10" ht="15.75" customHeight="1" x14ac:dyDescent="0.3">
      <c r="B40" s="115"/>
      <c r="C40" s="115"/>
      <c r="D40" s="115"/>
      <c r="E40" s="115"/>
      <c r="F40" s="115"/>
      <c r="G40" s="115"/>
      <c r="H40" s="115"/>
      <c r="I40" s="115"/>
      <c r="J40" s="40"/>
    </row>
    <row r="41" spans="1:10" ht="15.75" customHeight="1" x14ac:dyDescent="0.3">
      <c r="A41" s="12"/>
      <c r="B41" s="114" t="s">
        <v>51</v>
      </c>
      <c r="C41" s="114"/>
      <c r="D41" s="114"/>
      <c r="E41" s="114"/>
      <c r="F41" s="114"/>
      <c r="G41" s="114"/>
      <c r="H41" s="114"/>
      <c r="I41" s="114"/>
      <c r="J41" s="45"/>
    </row>
    <row r="42" spans="1:10" ht="15.75" customHeight="1" x14ac:dyDescent="0.3">
      <c r="B42" s="96"/>
      <c r="C42" s="96"/>
      <c r="D42" s="96"/>
      <c r="E42" s="96"/>
      <c r="F42" s="96"/>
      <c r="G42" s="96"/>
      <c r="H42" s="96"/>
      <c r="I42" s="96"/>
    </row>
    <row r="43" spans="1:10" ht="15.75" customHeight="1" x14ac:dyDescent="0.3"/>
    <row r="44" spans="1:10" ht="15.75" customHeight="1" x14ac:dyDescent="0.3"/>
    <row r="45" spans="1:10" ht="15.75" customHeight="1" x14ac:dyDescent="0.3"/>
    <row r="46" spans="1:10" ht="15.75" customHeight="1" x14ac:dyDescent="0.3"/>
    <row r="47" spans="1:10" ht="15.75" customHeight="1" x14ac:dyDescent="0.3"/>
    <row r="48" spans="1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3">
    <mergeCell ref="G8:K8"/>
    <mergeCell ref="E3:H3"/>
    <mergeCell ref="D5:I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&lt;=1 cr</vt:lpstr>
      <vt:lpstr>1 cr &gt;= 3 cr</vt:lpstr>
      <vt:lpstr>3 cr&gt;= 6 cr</vt:lpstr>
      <vt:lpstr>6 cr &gt;= 9 cr</vt:lpstr>
      <vt:lpstr>&gt; 9 cr</vt:lpstr>
      <vt:lpstr>SURAKSHA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7330030</dc:creator>
  <cp:lastModifiedBy>nandhagopal R</cp:lastModifiedBy>
  <cp:lastPrinted>2024-02-12T16:00:48Z</cp:lastPrinted>
  <dcterms:created xsi:type="dcterms:W3CDTF">2022-05-20T10:17:27Z</dcterms:created>
  <dcterms:modified xsi:type="dcterms:W3CDTF">2024-02-16T11:13:45Z</dcterms:modified>
</cp:coreProperties>
</file>