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A6E1621F-FA62-46C8-A4DC-65646E6193BC}" xr6:coauthVersionLast="47" xr6:coauthVersionMax="47" xr10:uidLastSave="{00000000-0000-0000-0000-000000000000}"/>
  <bookViews>
    <workbookView xWindow="-108" yWindow="-108" windowWidth="15720" windowHeight="12456" firstSheet="2" activeTab="4" xr2:uid="{2EB71E16-5953-4D60-8EF1-05DAC0F597E4}"/>
  </bookViews>
  <sheets>
    <sheet name="CLEAN DATA" sheetId="1" r:id="rId1"/>
    <sheet name="CATEGORIES DATA" sheetId="3" r:id="rId2"/>
    <sheet name="EDA" sheetId="4" r:id="rId3"/>
    <sheet name="NOTE" sheetId="2" r:id="rId4"/>
    <sheet name="COMMUNICATION" sheetId="5" r:id="rId5"/>
  </sheets>
  <externalReferences>
    <externalReference r:id="rId6"/>
  </externalReferences>
  <definedNames>
    <definedName name="_xlnm._FilterDatabase" localSheetId="1" hidden="1">'CATEGORIES DATA'!$A$1:$Y$373</definedName>
    <definedName name="_xlnm._FilterDatabase" localSheetId="0" hidden="1">'CLEAN DATA'!$D$1:$AD$373</definedName>
  </definedNames>
  <calcPr calcId="191029"/>
  <pivotCaches>
    <pivotCache cacheId="0" r:id="rId7"/>
    <pivotCache cacheId="48" r:id="rId8"/>
    <pivotCache cacheId="47"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30" i="4" l="1"/>
  <c r="H330" i="4"/>
  <c r="G330" i="4"/>
  <c r="I329" i="4"/>
  <c r="H329" i="4"/>
  <c r="G329" i="4"/>
  <c r="I328" i="4"/>
  <c r="H328" i="4"/>
  <c r="G328" i="4"/>
  <c r="I327" i="4"/>
  <c r="H327" i="4"/>
  <c r="G327" i="4"/>
  <c r="I326" i="4"/>
  <c r="H326" i="4"/>
  <c r="G326" i="4"/>
  <c r="I325" i="4"/>
  <c r="H325" i="4"/>
  <c r="G325" i="4"/>
  <c r="I324" i="4"/>
  <c r="H324" i="4"/>
  <c r="G324" i="4"/>
  <c r="I323" i="4"/>
  <c r="H323" i="4"/>
  <c r="G323" i="4"/>
  <c r="I322" i="4"/>
  <c r="H322" i="4"/>
  <c r="G322" i="4"/>
  <c r="I321" i="4"/>
  <c r="H321" i="4"/>
  <c r="G321" i="4"/>
  <c r="I320" i="4"/>
  <c r="H320" i="4"/>
  <c r="G320" i="4"/>
  <c r="I319" i="4"/>
  <c r="H319" i="4"/>
  <c r="G319" i="4"/>
  <c r="C293" i="4"/>
  <c r="D293" i="4"/>
  <c r="C294" i="4"/>
  <c r="D294" i="4"/>
  <c r="C295" i="4"/>
  <c r="D295" i="4"/>
  <c r="C296" i="4"/>
  <c r="D296" i="4"/>
  <c r="C297" i="4"/>
  <c r="D297" i="4"/>
  <c r="C298" i="4"/>
  <c r="D298" i="4"/>
  <c r="C299" i="4"/>
  <c r="D299" i="4"/>
  <c r="C300" i="4"/>
  <c r="D300" i="4"/>
  <c r="C301" i="4"/>
  <c r="D301" i="4"/>
  <c r="C302" i="4"/>
  <c r="D302" i="4"/>
  <c r="B294" i="4"/>
  <c r="B295" i="4"/>
  <c r="B296" i="4"/>
  <c r="B297" i="4"/>
  <c r="B298" i="4"/>
  <c r="B299" i="4"/>
  <c r="B300" i="4"/>
  <c r="B301" i="4"/>
  <c r="B302" i="4"/>
  <c r="B293" i="4"/>
  <c r="C213" i="4"/>
  <c r="D213" i="4"/>
  <c r="E213" i="4"/>
  <c r="F213" i="4"/>
  <c r="G213" i="4"/>
  <c r="H213" i="4"/>
  <c r="I213" i="4"/>
  <c r="J213" i="4"/>
  <c r="K213" i="4"/>
  <c r="L213" i="4"/>
  <c r="M213" i="4"/>
  <c r="B213" i="4"/>
  <c r="C164" i="4"/>
  <c r="C165" i="4"/>
  <c r="C166" i="4"/>
  <c r="C167" i="4"/>
  <c r="C168" i="4"/>
  <c r="C169" i="4"/>
  <c r="C170" i="4"/>
  <c r="C171" i="4"/>
  <c r="C172" i="4"/>
  <c r="C173" i="4"/>
  <c r="C163" i="4"/>
  <c r="A164" i="4"/>
  <c r="A165" i="4"/>
  <c r="A166" i="4"/>
  <c r="A167" i="4"/>
  <c r="A168" i="4"/>
  <c r="A169" i="4"/>
  <c r="A170" i="4"/>
  <c r="A171" i="4"/>
  <c r="A172" i="4"/>
  <c r="A173" i="4"/>
  <c r="A163" i="4"/>
  <c r="H87" i="4"/>
  <c r="I87" i="4"/>
  <c r="J87" i="4"/>
  <c r="K87" i="4"/>
  <c r="L87" i="4"/>
  <c r="M87" i="4"/>
  <c r="G87" i="4"/>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2" i="3"/>
  <c r="E34" i="4" l="1"/>
  <c r="H28" i="4" s="1"/>
  <c r="F34" i="4"/>
  <c r="I30" i="4" s="1"/>
  <c r="D34" i="4"/>
  <c r="G32" i="4" s="1"/>
  <c r="E15" i="4"/>
  <c r="E16" i="4"/>
  <c r="E17" i="4"/>
  <c r="E18" i="4"/>
  <c r="E19" i="4"/>
  <c r="E20" i="4"/>
  <c r="E14" i="4"/>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J115" i="3"/>
  <c r="J116" i="3"/>
  <c r="J117" i="3"/>
  <c r="J118" i="3"/>
  <c r="J119" i="3"/>
  <c r="J120" i="3"/>
  <c r="J121" i="3"/>
  <c r="J122" i="3"/>
  <c r="J123" i="3"/>
  <c r="J124" i="3"/>
  <c r="J125" i="3"/>
  <c r="J126" i="3"/>
  <c r="J127" i="3"/>
  <c r="J128" i="3"/>
  <c r="J129" i="3"/>
  <c r="J130" i="3"/>
  <c r="J131" i="3"/>
  <c r="J132" i="3"/>
  <c r="J133" i="3"/>
  <c r="J134" i="3"/>
  <c r="J135" i="3"/>
  <c r="J136" i="3"/>
  <c r="J137" i="3"/>
  <c r="J138" i="3"/>
  <c r="J139" i="3"/>
  <c r="J140" i="3"/>
  <c r="J141" i="3"/>
  <c r="J142" i="3"/>
  <c r="J143" i="3"/>
  <c r="J144" i="3"/>
  <c r="J145" i="3"/>
  <c r="J146" i="3"/>
  <c r="J147" i="3"/>
  <c r="J148" i="3"/>
  <c r="J149" i="3"/>
  <c r="J150" i="3"/>
  <c r="J151" i="3"/>
  <c r="J152" i="3"/>
  <c r="J153" i="3"/>
  <c r="J154" i="3"/>
  <c r="J155" i="3"/>
  <c r="J156" i="3"/>
  <c r="J157" i="3"/>
  <c r="J158" i="3"/>
  <c r="J159" i="3"/>
  <c r="J160" i="3"/>
  <c r="J161" i="3"/>
  <c r="J162" i="3"/>
  <c r="J163" i="3"/>
  <c r="J164" i="3"/>
  <c r="J165" i="3"/>
  <c r="J166" i="3"/>
  <c r="J167" i="3"/>
  <c r="J168" i="3"/>
  <c r="J169" i="3"/>
  <c r="J170" i="3"/>
  <c r="J171" i="3"/>
  <c r="J172" i="3"/>
  <c r="J173" i="3"/>
  <c r="J174" i="3"/>
  <c r="J175" i="3"/>
  <c r="J176" i="3"/>
  <c r="J177" i="3"/>
  <c r="J178" i="3"/>
  <c r="J179" i="3"/>
  <c r="J180" i="3"/>
  <c r="J181" i="3"/>
  <c r="J182" i="3"/>
  <c r="J183" i="3"/>
  <c r="J184" i="3"/>
  <c r="J185" i="3"/>
  <c r="J186" i="3"/>
  <c r="J187" i="3"/>
  <c r="J188" i="3"/>
  <c r="J189" i="3"/>
  <c r="J190" i="3"/>
  <c r="J191" i="3"/>
  <c r="J192" i="3"/>
  <c r="J193" i="3"/>
  <c r="J194" i="3"/>
  <c r="J195" i="3"/>
  <c r="J196" i="3"/>
  <c r="J197" i="3"/>
  <c r="J198" i="3"/>
  <c r="J199" i="3"/>
  <c r="J200" i="3"/>
  <c r="J201" i="3"/>
  <c r="J202" i="3"/>
  <c r="J203" i="3"/>
  <c r="J204" i="3"/>
  <c r="J205" i="3"/>
  <c r="J206" i="3"/>
  <c r="J207" i="3"/>
  <c r="J208" i="3"/>
  <c r="J209" i="3"/>
  <c r="J210" i="3"/>
  <c r="J211" i="3"/>
  <c r="J212" i="3"/>
  <c r="J213" i="3"/>
  <c r="J214" i="3"/>
  <c r="J215" i="3"/>
  <c r="J216" i="3"/>
  <c r="J217" i="3"/>
  <c r="J218" i="3"/>
  <c r="J219" i="3"/>
  <c r="J220" i="3"/>
  <c r="J221" i="3"/>
  <c r="J222" i="3"/>
  <c r="J223" i="3"/>
  <c r="J224" i="3"/>
  <c r="J225" i="3"/>
  <c r="J226" i="3"/>
  <c r="J227" i="3"/>
  <c r="J228" i="3"/>
  <c r="J229" i="3"/>
  <c r="J230" i="3"/>
  <c r="J231" i="3"/>
  <c r="J232" i="3"/>
  <c r="J233" i="3"/>
  <c r="J234" i="3"/>
  <c r="J235" i="3"/>
  <c r="J236" i="3"/>
  <c r="J237" i="3"/>
  <c r="J238" i="3"/>
  <c r="J239" i="3"/>
  <c r="J240" i="3"/>
  <c r="J241" i="3"/>
  <c r="J242" i="3"/>
  <c r="J243" i="3"/>
  <c r="J244" i="3"/>
  <c r="J245" i="3"/>
  <c r="J246" i="3"/>
  <c r="J247" i="3"/>
  <c r="J248"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E2" i="3"/>
  <c r="H2" i="3"/>
  <c r="G2" i="3"/>
  <c r="F2" i="3"/>
  <c r="I2" i="3"/>
  <c r="J2" i="3"/>
  <c r="D2" i="3"/>
  <c r="H33" i="4" l="1"/>
  <c r="I27" i="4"/>
  <c r="H30" i="4"/>
  <c r="I32" i="4"/>
  <c r="I31" i="4"/>
  <c r="I29" i="4"/>
  <c r="I28" i="4"/>
  <c r="G27" i="4"/>
  <c r="G33" i="4"/>
  <c r="G31" i="4"/>
  <c r="G30" i="4"/>
  <c r="G29" i="4"/>
  <c r="G28" i="4"/>
  <c r="H27" i="4"/>
  <c r="H32" i="4"/>
  <c r="H31" i="4"/>
  <c r="H29" i="4"/>
  <c r="I33" i="4"/>
  <c r="E382" i="1" l="1"/>
  <c r="F382" i="1"/>
  <c r="G382" i="1"/>
  <c r="H382" i="1"/>
  <c r="I382" i="1"/>
  <c r="J382" i="1"/>
  <c r="K382" i="1"/>
  <c r="L382" i="1"/>
  <c r="M382" i="1"/>
  <c r="N382" i="1"/>
  <c r="O382" i="1"/>
  <c r="P382" i="1"/>
  <c r="Q382" i="1"/>
  <c r="R382" i="1"/>
  <c r="S382" i="1"/>
  <c r="T382" i="1"/>
  <c r="U382" i="1"/>
  <c r="D382" i="1"/>
  <c r="E376" i="1"/>
  <c r="F376" i="1"/>
  <c r="G376" i="1"/>
  <c r="H376" i="1"/>
  <c r="I376" i="1"/>
  <c r="J376" i="1"/>
  <c r="K376" i="1"/>
  <c r="L376" i="1"/>
  <c r="M376" i="1"/>
  <c r="N376" i="1"/>
  <c r="O376" i="1"/>
  <c r="P376" i="1"/>
  <c r="Q376" i="1"/>
  <c r="R376" i="1"/>
  <c r="S376" i="1"/>
  <c r="T376" i="1"/>
  <c r="U376" i="1"/>
  <c r="D376" i="1"/>
  <c r="E375" i="1"/>
  <c r="F375" i="1"/>
  <c r="G375" i="1"/>
  <c r="H375" i="1"/>
  <c r="I375" i="1"/>
  <c r="J375" i="1"/>
  <c r="K375" i="1"/>
  <c r="L375" i="1"/>
  <c r="M375" i="1"/>
  <c r="N375" i="1"/>
  <c r="O375" i="1"/>
  <c r="P375" i="1"/>
  <c r="Q375" i="1"/>
  <c r="R375" i="1"/>
  <c r="S375" i="1"/>
  <c r="T375" i="1"/>
  <c r="U375" i="1"/>
  <c r="U377" i="1" s="1"/>
  <c r="Y375" i="1"/>
  <c r="D375" i="1"/>
  <c r="V263" i="1"/>
  <c r="V382" i="1" s="1"/>
  <c r="W263" i="1"/>
  <c r="W382" i="1" s="1"/>
  <c r="X263" i="1"/>
  <c r="X382" i="1" s="1"/>
  <c r="Y263" i="1"/>
  <c r="Y382" i="1" s="1"/>
  <c r="AD263" i="1"/>
  <c r="AD376" i="1" s="1"/>
  <c r="AC263" i="1"/>
  <c r="AC376" i="1" s="1"/>
  <c r="AB263" i="1"/>
  <c r="AB376" i="1" s="1"/>
  <c r="AA263" i="1"/>
  <c r="AA382" i="1" s="1"/>
  <c r="Z263" i="1"/>
  <c r="Z382" i="1" s="1"/>
  <c r="K377" i="1" l="1"/>
  <c r="L377" i="1"/>
  <c r="L379" i="1" s="1"/>
  <c r="AA376" i="1"/>
  <c r="F377" i="1"/>
  <c r="E377" i="1"/>
  <c r="E379" i="1" s="1"/>
  <c r="P377" i="1"/>
  <c r="P379" i="1" s="1"/>
  <c r="L380" i="1"/>
  <c r="O377" i="1"/>
  <c r="O380" i="1" s="1"/>
  <c r="N377" i="1"/>
  <c r="N380" i="1" s="1"/>
  <c r="K380" i="1"/>
  <c r="J377" i="1"/>
  <c r="J380" i="1" s="1"/>
  <c r="X375" i="1"/>
  <c r="F380" i="1"/>
  <c r="I377" i="1"/>
  <c r="I380" i="1" s="1"/>
  <c r="E380" i="1"/>
  <c r="G377" i="1"/>
  <c r="G380" i="1" s="1"/>
  <c r="H377" i="1"/>
  <c r="H379" i="1" s="1"/>
  <c r="U379" i="1"/>
  <c r="T377" i="1"/>
  <c r="T379" i="1" s="1"/>
  <c r="Y376" i="1"/>
  <c r="S377" i="1"/>
  <c r="S379" i="1" s="1"/>
  <c r="AD375" i="1"/>
  <c r="AC375" i="1"/>
  <c r="X376" i="1"/>
  <c r="R377" i="1"/>
  <c r="R379" i="1" s="1"/>
  <c r="W376" i="1"/>
  <c r="Q377" i="1"/>
  <c r="Q379" i="1" s="1"/>
  <c r="U380" i="1"/>
  <c r="Z376" i="1"/>
  <c r="AB375" i="1"/>
  <c r="AA375" i="1"/>
  <c r="AA377" i="1" s="1"/>
  <c r="AA379" i="1" s="1"/>
  <c r="V376" i="1"/>
  <c r="K379" i="1"/>
  <c r="Z375" i="1"/>
  <c r="AD382" i="1"/>
  <c r="AC382" i="1"/>
  <c r="M377" i="1"/>
  <c r="M379" i="1" s="1"/>
  <c r="AB382" i="1"/>
  <c r="W375" i="1"/>
  <c r="V375" i="1"/>
  <c r="F379" i="1"/>
  <c r="D377" i="1"/>
  <c r="D379" i="1" s="1"/>
  <c r="J379" i="1" l="1"/>
  <c r="G379" i="1"/>
  <c r="O379" i="1"/>
  <c r="I379" i="1"/>
  <c r="P380" i="1"/>
  <c r="T380" i="1"/>
  <c r="N379" i="1"/>
  <c r="Q380" i="1"/>
  <c r="H380" i="1"/>
  <c r="AC377" i="1"/>
  <c r="AC379" i="1" s="1"/>
  <c r="R380" i="1"/>
  <c r="Z380" i="1"/>
  <c r="Y377" i="1"/>
  <c r="Y380" i="1" s="1"/>
  <c r="S380" i="1"/>
  <c r="AA380" i="1"/>
  <c r="X377" i="1"/>
  <c r="X380" i="1" s="1"/>
  <c r="X379" i="1"/>
  <c r="M380" i="1"/>
  <c r="AD377" i="1"/>
  <c r="AD379" i="1" s="1"/>
  <c r="V377" i="1"/>
  <c r="V380" i="1" s="1"/>
  <c r="V379" i="1"/>
  <c r="AB377" i="1"/>
  <c r="AB379" i="1" s="1"/>
  <c r="Z377" i="1"/>
  <c r="Z379" i="1"/>
  <c r="W377" i="1"/>
  <c r="W380" i="1" s="1"/>
  <c r="W379" i="1"/>
  <c r="D380" i="1"/>
  <c r="Y379" i="1" l="1"/>
  <c r="AB380" i="1"/>
  <c r="AD380" i="1"/>
  <c r="AC380" i="1"/>
</calcChain>
</file>

<file path=xl/sharedStrings.xml><?xml version="1.0" encoding="utf-8"?>
<sst xmlns="http://schemas.openxmlformats.org/spreadsheetml/2006/main" count="1875" uniqueCount="151">
  <si>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</si>
  <si>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</si>
  <si>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</si>
  <si>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</si>
  <si>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</si>
  <si>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</si>
  <si>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</si>
  <si>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</si>
  <si>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</si>
  <si>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</si>
  <si>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</si>
  <si>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</si>
  <si>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</si>
  <si>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</si>
  <si>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</si>
  <si>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</si>
  <si>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</si>
  <si>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</si>
  <si>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</si>
  <si>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</si>
  <si>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</si>
  <si>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</si>
  <si>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</si>
  <si>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</si>
  <si>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</si>
  <si>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</si>
  <si>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</si>
  <si>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</si>
  <si>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</si>
  <si>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</si>
  <si>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</si>
  <si>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</si>
  <si>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Urban</t>
  </si>
  <si>
    <t>Rural+Urban</t>
  </si>
  <si>
    <t>February</t>
  </si>
  <si>
    <t>March</t>
  </si>
  <si>
    <t>April</t>
  </si>
  <si>
    <t>May</t>
  </si>
  <si>
    <t>June</t>
  </si>
  <si>
    <t>July</t>
  </si>
  <si>
    <t>August</t>
  </si>
  <si>
    <t>September</t>
  </si>
  <si>
    <t>October</t>
  </si>
  <si>
    <t xml:space="preserve">November </t>
  </si>
  <si>
    <t>November</t>
  </si>
  <si>
    <t>December</t>
  </si>
  <si>
    <t>Q1</t>
  </si>
  <si>
    <t>Q3</t>
  </si>
  <si>
    <t>IQR</t>
  </si>
  <si>
    <t>ABOVE</t>
  </si>
  <si>
    <t>BELLOW</t>
  </si>
  <si>
    <t>OUTLIER</t>
  </si>
  <si>
    <t>AVERAGE</t>
  </si>
  <si>
    <t>General index (Overall composite index for various goods and services)</t>
  </si>
  <si>
    <t>5. Miscellaneous and General Index:</t>
  </si>
  <si>
    <t>4. Recreation and Leisure:</t>
  </si>
  <si>
    <t>3. Essential Services and Utilities:</t>
  </si>
  <si>
    <t>2. Healthcare and Well-being:</t>
  </si>
  <si>
    <t>Prepared meals, snacks, sweets, etc.</t>
  </si>
  <si>
    <t>1. Food and Beverages:</t>
  </si>
  <si>
    <t>Food and Beverages</t>
  </si>
  <si>
    <t>Healthcare and Well-being</t>
  </si>
  <si>
    <t>Essential Services and Utilities</t>
  </si>
  <si>
    <t>Recreation and Leisure</t>
  </si>
  <si>
    <t>Miscellaneous and General Index</t>
  </si>
  <si>
    <t xml:space="preserve">Which broader category  has the highest contribution towards CPI calculation </t>
  </si>
  <si>
    <t>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t>
  </si>
  <si>
    <t>Grand Total</t>
  </si>
  <si>
    <t>Column Labels</t>
  </si>
  <si>
    <t>Sum of Food and Beverages</t>
  </si>
  <si>
    <t>Sum of Healthcare and Well-being</t>
  </si>
  <si>
    <t>Sum of Essential Services and Utilities</t>
  </si>
  <si>
    <t>Sum of Recreation and Leisure</t>
  </si>
  <si>
    <t>Sum of Miscellaneous and General Index</t>
  </si>
  <si>
    <t>Sum of FASHION</t>
  </si>
  <si>
    <t>Sum of Pan, tobacco and intoxicants</t>
  </si>
  <si>
    <t>2023 Total</t>
  </si>
  <si>
    <t>Values</t>
  </si>
  <si>
    <t>May Total</t>
  </si>
  <si>
    <t>OVER ALL</t>
  </si>
  <si>
    <t>SUM</t>
  </si>
  <si>
    <t>%</t>
  </si>
  <si>
    <t>% Rural</t>
  </si>
  <si>
    <t>% Rural+Urban</t>
  </si>
  <si>
    <t>% Urban</t>
  </si>
  <si>
    <t>Fashion</t>
  </si>
  <si>
    <t>A trend of Y-o-Y increase in CPI (rural + urban) inflation starting 2017 for the entire basket of products combined.</t>
  </si>
  <si>
    <t>Row Labels</t>
  </si>
  <si>
    <t>2017-2018</t>
  </si>
  <si>
    <t>2018-2019</t>
  </si>
  <si>
    <t>2019-2020</t>
  </si>
  <si>
    <t>2020-2021</t>
  </si>
  <si>
    <t>2021-2022</t>
  </si>
  <si>
    <t>2022-2023</t>
  </si>
  <si>
    <t>sum</t>
  </si>
  <si>
    <t>total</t>
  </si>
  <si>
    <t>Sum of total</t>
  </si>
  <si>
    <t>2016-2017</t>
  </si>
  <si>
    <t>june to may</t>
  </si>
  <si>
    <t>Y-O-Y</t>
  </si>
  <si>
    <t xml:space="preserve"> % GROWTH RATE</t>
  </si>
  <si>
    <t xml:space="preserve">Analyze the Highest  inflation for 12 months ending May’23 </t>
  </si>
  <si>
    <t>June - 2022</t>
  </si>
  <si>
    <t>July - 2022</t>
  </si>
  <si>
    <t>August - 2022</t>
  </si>
  <si>
    <t>September - 2022</t>
  </si>
  <si>
    <t>October - 2022</t>
  </si>
  <si>
    <t>November - 2022</t>
  </si>
  <si>
    <t>December - 2022</t>
  </si>
  <si>
    <t>January - 2023</t>
  </si>
  <si>
    <t>February - 2023</t>
  </si>
  <si>
    <t>March - 2023</t>
  </si>
  <si>
    <t>May - 2023</t>
  </si>
  <si>
    <t>April - 2023</t>
  </si>
  <si>
    <t>M-O-M</t>
  </si>
  <si>
    <t>Sum of Cereals and products</t>
  </si>
  <si>
    <t>Sum of Meat and fish</t>
  </si>
  <si>
    <t>Sum of Egg</t>
  </si>
  <si>
    <t>Sum of Oils and fats</t>
  </si>
  <si>
    <t>Sum of Milk and products</t>
  </si>
  <si>
    <t>Sum of Fruits</t>
  </si>
  <si>
    <t>Sum of Vegetables</t>
  </si>
  <si>
    <t>Sum of Pulses and products</t>
  </si>
  <si>
    <t>Sum of Sugar and Confectionery</t>
  </si>
  <si>
    <t>Sum of Spices</t>
  </si>
  <si>
    <t>Sum of Non-alcoholic beverages</t>
  </si>
  <si>
    <t>Sum of Prepared meals, snacks, sweets etc.</t>
  </si>
  <si>
    <t>Total Sum of Cereals and products</t>
  </si>
  <si>
    <t>Total Sum of Meat and fish</t>
  </si>
  <si>
    <t>Total Sum of Egg</t>
  </si>
  <si>
    <t>Total Sum of Oils and fats</t>
  </si>
  <si>
    <t>Total Sum of Milk and products</t>
  </si>
  <si>
    <t>Total Sum of Fruits</t>
  </si>
  <si>
    <t>Total Sum of Vegetables</t>
  </si>
  <si>
    <t>Total Sum of Pulses and products</t>
  </si>
  <si>
    <t>Total Sum of Sugar and Confectionery</t>
  </si>
  <si>
    <t>Total Sum of Spices</t>
  </si>
  <si>
    <t>Total Sum of Non-alcoholic beverages</t>
  </si>
  <si>
    <t>Total Sum of Prepared meals, snacks, sweets etc.</t>
  </si>
  <si>
    <t>Absolute Changes</t>
  </si>
  <si>
    <t>Product</t>
  </si>
  <si>
    <t>Absolute changes</t>
  </si>
  <si>
    <t>covid 19</t>
  </si>
  <si>
    <t>Total Sum of Food and Beverages</t>
  </si>
  <si>
    <t>Total Sum of Healthcare and Well-being</t>
  </si>
  <si>
    <t>Total Sum of Essential Services and Utilities</t>
  </si>
  <si>
    <t>`</t>
  </si>
  <si>
    <t>crude oil</t>
  </si>
  <si>
    <t>CURDE-OIL PRICE</t>
  </si>
  <si>
    <t>AVERAGE PRICE</t>
  </si>
  <si>
    <t>Monthly Inflation Rate (Crude -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</si>
</sst>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0.0"/>
    <numFmt numFmtId="165" formatCode="_ * #,##0_ ;_ * \-#,##0_ ;_ * &quot;-&quot;??_ ;_ @_ "/>
    <numFmt numFmtId="176" formatCode="0.0%"/>
    <numFmt numFmtId="177" formatCode="mmmm"/>
  </numFmts>
  <fonts count="12">
    <font>
      <sz val="11"/>
      <color theme="1"/>
      <name val="Calibri"/>
      <family val="2"/>
      <scheme val="minor"/>
    </font>
    <font>
      <b/>
      <sz val="11"/>
      <color theme="1"/>
      <name val="Calibri"/>
      <family val="2"/>
      <scheme val="minor"/>
    </font>
    <font>
      <sz val="11"/>
      <color rgb="FFFFC000"/>
      <name val="Calibri"/>
      <family val="2"/>
      <scheme val="minor"/>
    </font>
    <font>
      <sz val="11"/>
      <color theme="1"/>
      <name val="Calibri"/>
      <family val="2"/>
      <scheme val="minor"/>
    </font>
    <font>
      <b/>
      <sz val="24"/>
      <color theme="1"/>
      <name val="Calibri"/>
      <family val="2"/>
      <scheme val="minor"/>
    </font>
    <font>
      <b/>
      <sz val="20"/>
      <color theme="1"/>
      <name val="Calibri"/>
      <family val="2"/>
      <scheme val="minor"/>
    </font>
    <font>
      <b/>
      <sz val="72"/>
      <color theme="1"/>
      <name val="Calibri"/>
      <family val="2"/>
      <scheme val="minor"/>
    </font>
    <font>
      <sz val="7"/>
      <name val="Courier New"/>
      <family val="3"/>
    </font>
    <font>
      <sz val="8"/>
      <name val="Calibri"/>
      <family val="2"/>
      <scheme val="minor"/>
    </font>
    <font>
      <sz val="10"/>
      <name val="Arial"/>
      <family val="2"/>
    </font>
    <font>
      <b/>
      <sz val="12"/>
      <name val="Times New Roman"/>
      <family val="1"/>
    </font>
    <font>
      <sz val="12"/>
      <color theme="1"/>
      <name val="Times New Roman"/>
      <family val="1"/>
    </font>
  </fonts>
  <fills count="8">
    <fill>
      <patternFill patternType="none"/>
    </fill>
    <fill>
      <patternFill patternType="gray125"/>
    </fill>
    <fill>
      <patternFill patternType="solid">
        <fgColor theme="3" tint="-0.499984740745262"/>
        <bgColor indexed="64"/>
      </patternFill>
    </fill>
    <fill>
      <patternFill patternType="solid">
        <fgColor theme="4" tint="0.79998168889431442"/>
        <bgColor theme="4" tint="0.79998168889431442"/>
      </patternFill>
    </fill>
    <fill>
      <patternFill patternType="solid">
        <fgColor theme="0" tint="-0.249977111117893"/>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top/>
      <bottom style="thin">
        <color theme="4" tint="0.39997558519241921"/>
      </bottom>
      <diagonal/>
    </border>
    <border>
      <left/>
      <right/>
      <top style="thin">
        <color theme="4" tint="0.39997558519241921"/>
      </top>
      <bottom/>
      <diagonal/>
    </border>
    <border>
      <left style="thin">
        <color indexed="64"/>
      </left>
      <right style="thin">
        <color indexed="64"/>
      </right>
      <top/>
      <bottom/>
      <diagonal/>
    </border>
  </borders>
  <cellStyleXfs count="4">
    <xf numFmtId="0" fontId="0" fillId="0" borderId="0"/>
    <xf numFmtId="43" fontId="3" fillId="0" borderId="0" applyFont="0" applyFill="0" applyBorder="0" applyAlignment="0" applyProtection="0"/>
    <xf numFmtId="9" fontId="3" fillId="0" borderId="0" applyFont="0" applyFill="0" applyBorder="0" applyAlignment="0" applyProtection="0"/>
    <xf numFmtId="0" fontId="9" fillId="0" borderId="0"/>
  </cellStyleXfs>
  <cellXfs count="92">
    <xf numFmtId="0" fontId="0" fillId="0" borderId="0" xfId="0"/>
    <xf numFmtId="0" fontId="0" fillId="0" borderId="1" xfId="0" applyBorder="1"/>
    <xf numFmtId="2" fontId="0" fillId="0" borderId="0" xfId="0" applyNumberFormat="1"/>
    <xf numFmtId="2" fontId="0" fillId="0" borderId="1" xfId="0" applyNumberFormat="1" applyBorder="1"/>
    <xf numFmtId="0" fontId="1" fillId="0" borderId="0" xfId="0" applyFont="1"/>
    <xf numFmtId="164" fontId="0" fillId="0" borderId="1" xfId="0" applyNumberFormat="1" applyBorder="1"/>
    <xf numFmtId="164" fontId="0" fillId="0" borderId="0" xfId="0" applyNumberFormat="1"/>
    <xf numFmtId="0" fontId="2" fillId="2" borderId="3" xfId="0" applyFont="1" applyFill="1" applyBorder="1"/>
    <xf numFmtId="0" fontId="2" fillId="2" borderId="4" xfId="0" applyFont="1" applyFill="1" applyBorder="1"/>
    <xf numFmtId="0" fontId="2" fillId="2" borderId="2" xfId="0" applyFont="1" applyFill="1" applyBorder="1"/>
    <xf numFmtId="0" fontId="2" fillId="2" borderId="4" xfId="0" applyFont="1" applyFill="1" applyBorder="1" applyAlignment="1">
      <alignment horizontal="center" vertical="center"/>
    </xf>
    <xf numFmtId="0" fontId="0" fillId="0" borderId="0" xfId="0" applyAlignment="1">
      <alignment horizontal="center" vertical="center"/>
    </xf>
    <xf numFmtId="0" fontId="2" fillId="0" borderId="1" xfId="0" applyFont="1" applyBorder="1"/>
    <xf numFmtId="164" fontId="2" fillId="0" borderId="0" xfId="0" applyNumberFormat="1" applyFont="1"/>
    <xf numFmtId="2" fontId="2" fillId="2" borderId="4" xfId="0" applyNumberFormat="1" applyFont="1" applyFill="1" applyBorder="1" applyAlignment="1">
      <alignment horizontal="center" vertical="center"/>
    </xf>
    <xf numFmtId="2" fontId="2" fillId="2" borderId="4" xfId="0" applyNumberFormat="1"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2" fontId="0" fillId="0" borderId="17" xfId="0" applyNumberFormat="1" applyBorder="1" applyAlignment="1">
      <alignment horizontal="center" vertical="center"/>
    </xf>
    <xf numFmtId="2" fontId="0" fillId="0" borderId="19" xfId="0" applyNumberFormat="1" applyBorder="1" applyAlignment="1">
      <alignment horizontal="center" vertical="center"/>
    </xf>
    <xf numFmtId="2" fontId="0" fillId="0" borderId="21" xfId="0" applyNumberFormat="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43" fontId="0" fillId="0" borderId="1" xfId="1" applyFont="1" applyBorder="1" applyAlignment="1">
      <alignment horizontal="left" vertical="center"/>
    </xf>
    <xf numFmtId="43" fontId="0" fillId="0" borderId="19" xfId="1" applyFont="1" applyBorder="1" applyAlignment="1">
      <alignment horizontal="left" vertical="center"/>
    </xf>
    <xf numFmtId="43" fontId="0" fillId="0" borderId="22" xfId="1" applyFont="1" applyBorder="1" applyAlignment="1">
      <alignment horizontal="left" vertical="center"/>
    </xf>
    <xf numFmtId="43" fontId="0" fillId="0" borderId="21" xfId="1" applyFont="1" applyBorder="1" applyAlignment="1">
      <alignment horizontal="left" vertical="center"/>
    </xf>
    <xf numFmtId="43" fontId="0" fillId="0" borderId="13" xfId="1" applyFont="1" applyBorder="1" applyAlignment="1">
      <alignment horizontal="left" vertical="center"/>
    </xf>
    <xf numFmtId="43" fontId="0" fillId="0" borderId="17" xfId="1" applyFont="1" applyBorder="1" applyAlignment="1">
      <alignment horizontal="left" vertical="center"/>
    </xf>
    <xf numFmtId="43" fontId="1" fillId="3" borderId="14" xfId="1" applyFont="1" applyFill="1" applyBorder="1" applyAlignment="1">
      <alignment horizontal="left" vertical="center"/>
    </xf>
    <xf numFmtId="43" fontId="1" fillId="3" borderId="2" xfId="1" applyFont="1" applyFill="1" applyBorder="1" applyAlignment="1">
      <alignment horizontal="left" vertical="center"/>
    </xf>
    <xf numFmtId="43" fontId="1" fillId="3" borderId="15" xfId="1" applyFont="1" applyFill="1" applyBorder="1" applyAlignment="1">
      <alignment horizontal="left" vertical="center"/>
    </xf>
    <xf numFmtId="2" fontId="1" fillId="3" borderId="15" xfId="0" applyNumberFormat="1" applyFont="1" applyFill="1" applyBorder="1" applyAlignment="1">
      <alignment horizontal="center" vertical="center"/>
    </xf>
    <xf numFmtId="2" fontId="1" fillId="3" borderId="14" xfId="0" applyNumberFormat="1" applyFont="1" applyFill="1" applyBorder="1" applyAlignment="1">
      <alignment horizontal="center" vertical="center"/>
    </xf>
    <xf numFmtId="1" fontId="0" fillId="0" borderId="23" xfId="0" applyNumberFormat="1" applyBorder="1" applyAlignment="1">
      <alignment horizontal="center" vertical="center"/>
    </xf>
    <xf numFmtId="1" fontId="0" fillId="0" borderId="24" xfId="0" applyNumberFormat="1" applyBorder="1" applyAlignment="1">
      <alignment horizontal="center" vertical="center"/>
    </xf>
    <xf numFmtId="1" fontId="0" fillId="0" borderId="25" xfId="0" applyNumberFormat="1" applyBorder="1" applyAlignment="1">
      <alignment horizontal="center" vertical="center"/>
    </xf>
    <xf numFmtId="165" fontId="0" fillId="0" borderId="13" xfId="1" applyNumberFormat="1" applyFont="1" applyBorder="1" applyAlignment="1">
      <alignment horizontal="left" vertical="center"/>
    </xf>
    <xf numFmtId="0" fontId="0" fillId="4" borderId="0" xfId="0" applyFill="1"/>
    <xf numFmtId="0" fontId="7" fillId="0" borderId="0" xfId="0" applyFont="1"/>
    <xf numFmtId="0" fontId="5" fillId="0" borderId="5" xfId="0" applyFont="1"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xf numFmtId="0" fontId="1" fillId="0" borderId="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0" fontId="6" fillId="0" borderId="10" xfId="0" applyFont="1" applyBorder="1" applyAlignment="1">
      <alignment horizontal="center"/>
    </xf>
    <xf numFmtId="0" fontId="1" fillId="0" borderId="12" xfId="0" applyFont="1" applyBorder="1" applyAlignment="1">
      <alignment horizontal="center"/>
    </xf>
    <xf numFmtId="17" fontId="4" fillId="0" borderId="0" xfId="0" applyNumberFormat="1" applyFont="1" applyAlignment="1">
      <alignment horizontal="center" vertical="center"/>
    </xf>
    <xf numFmtId="0" fontId="4" fillId="0" borderId="0" xfId="0" applyFont="1" applyAlignment="1">
      <alignment horizontal="center" vertical="center"/>
    </xf>
    <xf numFmtId="0" fontId="1" fillId="3" borderId="0" xfId="0" applyFont="1" applyFill="1"/>
    <xf numFmtId="0" fontId="1" fillId="3" borderId="26" xfId="0" applyFont="1" applyFill="1" applyBorder="1"/>
    <xf numFmtId="0" fontId="0" fillId="0" borderId="0" xfId="0" applyNumberFormat="1"/>
    <xf numFmtId="0" fontId="1" fillId="3" borderId="26" xfId="0" applyFont="1" applyFill="1" applyBorder="1" applyAlignment="1">
      <alignment horizontal="center" vertical="center"/>
    </xf>
    <xf numFmtId="2" fontId="2" fillId="2" borderId="28" xfId="0" applyNumberFormat="1" applyFont="1" applyFill="1" applyBorder="1" applyAlignment="1">
      <alignment horizontal="center" vertical="center"/>
    </xf>
    <xf numFmtId="9" fontId="0" fillId="0" borderId="0" xfId="2" applyFont="1"/>
    <xf numFmtId="0" fontId="1" fillId="3" borderId="27" xfId="0" applyNumberFormat="1" applyFont="1" applyFill="1" applyBorder="1"/>
    <xf numFmtId="0" fontId="1" fillId="3" borderId="27" xfId="0" applyNumberFormat="1" applyFont="1" applyFill="1" applyBorder="1" applyAlignment="1">
      <alignment horizontal="center"/>
    </xf>
    <xf numFmtId="49" fontId="0" fillId="0" borderId="0" xfId="0" applyNumberFormat="1" applyAlignment="1">
      <alignment horizontal="left"/>
    </xf>
    <xf numFmtId="176" fontId="0" fillId="0" borderId="0" xfId="2" applyNumberFormat="1" applyFont="1"/>
    <xf numFmtId="10" fontId="0" fillId="0" borderId="0" xfId="2" applyNumberFormat="1" applyFont="1"/>
    <xf numFmtId="0" fontId="0" fillId="5" borderId="0" xfId="0" applyFill="1"/>
    <xf numFmtId="0" fontId="0" fillId="0" borderId="0" xfId="0" applyAlignment="1">
      <alignment horizontal="center"/>
    </xf>
    <xf numFmtId="0" fontId="1" fillId="3" borderId="26" xfId="0" applyFont="1" applyFill="1" applyBorder="1" applyAlignment="1">
      <alignment horizontal="center"/>
    </xf>
    <xf numFmtId="17" fontId="0" fillId="6" borderId="0" xfId="0" applyNumberFormat="1" applyFill="1"/>
    <xf numFmtId="0" fontId="0" fillId="6" borderId="0" xfId="0" applyFill="1" applyAlignment="1">
      <alignment horizontal="left"/>
    </xf>
    <xf numFmtId="0" fontId="1" fillId="7" borderId="0" xfId="0" applyFont="1" applyFill="1" applyAlignment="1">
      <alignment horizontal="center"/>
    </xf>
    <xf numFmtId="0" fontId="1" fillId="6" borderId="0" xfId="0" applyFont="1" applyFill="1"/>
    <xf numFmtId="177" fontId="10" fillId="7" borderId="1" xfId="3" applyNumberFormat="1" applyFont="1" applyFill="1" applyBorder="1" applyAlignment="1">
      <alignment horizontal="right" vertical="center"/>
    </xf>
    <xf numFmtId="4" fontId="11" fillId="0" borderId="1" xfId="0" applyNumberFormat="1" applyFont="1" applyBorder="1" applyAlignment="1">
      <alignment horizontal="right" vertical="center"/>
    </xf>
    <xf numFmtId="0" fontId="1" fillId="7" borderId="1" xfId="0" applyFont="1" applyFill="1" applyBorder="1" applyAlignment="1">
      <alignment horizontal="center"/>
    </xf>
    <xf numFmtId="177" fontId="10" fillId="7" borderId="1" xfId="3" applyNumberFormat="1" applyFont="1" applyFill="1" applyBorder="1" applyAlignment="1">
      <alignment horizontal="center" vertical="center"/>
    </xf>
    <xf numFmtId="0" fontId="1" fillId="6" borderId="1" xfId="0" applyFont="1" applyFill="1" applyBorder="1" applyAlignment="1">
      <alignment horizontal="center"/>
    </xf>
    <xf numFmtId="9" fontId="0" fillId="0" borderId="1" xfId="2" applyFont="1" applyBorder="1" applyAlignment="1">
      <alignment horizontal="center"/>
    </xf>
  </cellXfs>
  <cellStyles count="4">
    <cellStyle name="Comma" xfId="1" builtinId="3"/>
    <cellStyle name="Normal" xfId="0" builtinId="0"/>
    <cellStyle name="Normal 4" xfId="3" xr:uid="{90ED5C77-CF5B-4FB8-8495-03CAA11FAC7B}"/>
    <cellStyle name="Percent" xfId="2" builtinId="5"/>
  </cellStyles>
  <dxfs count="5">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IN" sz="1400" b="1" i="0" u="none" strike="noStrike">
                <a:solidFill>
                  <a:schemeClr val="dk1"/>
                </a:solidFill>
                <a:effectLst/>
              </a:rPr>
              <a:t> Highest CPI Contribution Analysis</a:t>
            </a:r>
            <a:r>
              <a:rPr lang="en-IN" sz="1400" b="1" i="0" u="none" strike="noStrike" baseline="0">
                <a:solidFill>
                  <a:schemeClr val="dk1"/>
                </a:solidFill>
                <a:effectLst/>
              </a:rPr>
              <a:t> </a:t>
            </a:r>
            <a:r>
              <a:rPr lang="en-IN" sz="1400" b="1" i="0" u="none" strike="noStrike">
                <a:solidFill>
                  <a:schemeClr val="dk1"/>
                </a:solidFill>
                <a:effectLst/>
              </a:rPr>
              <a:t>Of Latest Month</a:t>
            </a:r>
            <a:r>
              <a:rPr lang="en-IN" sz="1400" b="1"/>
              <a:t>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56143800912577346"/>
          <c:y val="0.18716556712593149"/>
          <c:w val="0.37538119486724031"/>
          <c:h val="0.66932366428204926"/>
        </c:manualLayout>
      </c:layout>
      <c:doughnutChart>
        <c:varyColors val="1"/>
        <c:ser>
          <c:idx val="0"/>
          <c:order val="0"/>
          <c:tx>
            <c:strRef>
              <c:f>EDA!$D$13</c:f>
              <c:strCache>
                <c:ptCount val="1"/>
                <c:pt idx="0">
                  <c:v>May</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B2C3-4CF0-B7E0-751B4A275A97}"/>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B2C3-4CF0-B7E0-751B4A275A97}"/>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B2C3-4CF0-B7E0-751B4A275A97}"/>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B2C3-4CF0-B7E0-751B4A275A97}"/>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B2C3-4CF0-B7E0-751B4A275A97}"/>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B2C3-4CF0-B7E0-751B4A275A97}"/>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B2C3-4CF0-B7E0-751B4A275A9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EDA!$C$14:$C$20</c:f>
              <c:strCache>
                <c:ptCount val="7"/>
                <c:pt idx="0">
                  <c:v>Food and Beverages</c:v>
                </c:pt>
                <c:pt idx="1">
                  <c:v>Healthcare and Well-being</c:v>
                </c:pt>
                <c:pt idx="2">
                  <c:v>Essential Services and Utilities</c:v>
                </c:pt>
                <c:pt idx="3">
                  <c:v>Recreation and Leisure</c:v>
                </c:pt>
                <c:pt idx="4">
                  <c:v>Miscellaneous and General Index</c:v>
                </c:pt>
                <c:pt idx="5">
                  <c:v>Fashion</c:v>
                </c:pt>
                <c:pt idx="6">
                  <c:v>Pan, tobacco and intoxicants</c:v>
                </c:pt>
              </c:strCache>
            </c:strRef>
          </c:cat>
          <c:val>
            <c:numRef>
              <c:f>EDA!$D$14:$D$20</c:f>
              <c:numCache>
                <c:formatCode>0.00</c:formatCode>
                <c:ptCount val="7"/>
                <c:pt idx="0">
                  <c:v>6715.4099193548391</c:v>
                </c:pt>
                <c:pt idx="1">
                  <c:v>1111.4000000000001</c:v>
                </c:pt>
                <c:pt idx="2">
                  <c:v>2059.1544354838707</c:v>
                </c:pt>
                <c:pt idx="3">
                  <c:v>1046.4000000000001</c:v>
                </c:pt>
                <c:pt idx="4">
                  <c:v>1063.8999999999999</c:v>
                </c:pt>
                <c:pt idx="5">
                  <c:v>1599.9058528836756</c:v>
                </c:pt>
                <c:pt idx="6">
                  <c:v>605.1</c:v>
                </c:pt>
              </c:numCache>
            </c:numRef>
          </c:val>
          <c:extLst>
            <c:ext xmlns:c16="http://schemas.microsoft.com/office/drawing/2014/chart" uri="{C3380CC4-5D6E-409C-BE32-E72D297353CC}">
              <c16:uniqueId val="{00000000-72D6-4F99-ADB5-5D5B9CB14A9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7.2893577603428406E-2"/>
          <c:y val="0.20692931869564613"/>
          <c:w val="0.44752722759889013"/>
          <c:h val="0.648307166066258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EDA!$G$26</c:f>
              <c:strCache>
                <c:ptCount val="1"/>
                <c:pt idx="0">
                  <c:v> % Rural </c:v>
                </c:pt>
              </c:strCache>
            </c:strRef>
          </c:tx>
          <c:spPr>
            <a:solidFill>
              <a:schemeClr val="accent1"/>
            </a:solidFill>
            <a:ln>
              <a:noFill/>
            </a:ln>
            <a:effectLst/>
          </c:spPr>
          <c:invertIfNegative val="0"/>
          <c:cat>
            <c:strRef>
              <c:f>EDA!$C$27:$C$33</c:f>
              <c:strCache>
                <c:ptCount val="7"/>
                <c:pt idx="0">
                  <c:v>Food and Beverages</c:v>
                </c:pt>
                <c:pt idx="1">
                  <c:v>Healthcare and Well-being</c:v>
                </c:pt>
                <c:pt idx="2">
                  <c:v>Essential Services and Utilities</c:v>
                </c:pt>
                <c:pt idx="3">
                  <c:v>Recreation and Leisure</c:v>
                </c:pt>
                <c:pt idx="4">
                  <c:v>Miscellaneous and General Index</c:v>
                </c:pt>
                <c:pt idx="5">
                  <c:v>Fashion</c:v>
                </c:pt>
                <c:pt idx="6">
                  <c:v>Pan, tobacco and intoxicants</c:v>
                </c:pt>
              </c:strCache>
            </c:strRef>
          </c:cat>
          <c:val>
            <c:numRef>
              <c:f>EDA!$G$27:$G$33</c:f>
              <c:numCache>
                <c:formatCode>_ * #,##0_ ;_ * \-#,##0_ ;_ * "-"??_ ;_ @_ </c:formatCode>
                <c:ptCount val="7"/>
                <c:pt idx="0">
                  <c:v>47.216933366395928</c:v>
                </c:pt>
                <c:pt idx="1">
                  <c:v>7.9475475879420499</c:v>
                </c:pt>
                <c:pt idx="2">
                  <c:v>14.313996698752993</c:v>
                </c:pt>
                <c:pt idx="3">
                  <c:v>7.5509165572585992</c:v>
                </c:pt>
                <c:pt idx="4">
                  <c:v>7.661802651858272</c:v>
                </c:pt>
                <c:pt idx="5">
                  <c:v>11.04608577039313</c:v>
                </c:pt>
                <c:pt idx="6">
                  <c:v>4.2627173673990226</c:v>
                </c:pt>
              </c:numCache>
            </c:numRef>
          </c:val>
          <c:extLst>
            <c:ext xmlns:c16="http://schemas.microsoft.com/office/drawing/2014/chart" uri="{C3380CC4-5D6E-409C-BE32-E72D297353CC}">
              <c16:uniqueId val="{00000000-1412-4CDE-8694-50BB46EDDFF8}"/>
            </c:ext>
          </c:extLst>
        </c:ser>
        <c:ser>
          <c:idx val="1"/>
          <c:order val="1"/>
          <c:tx>
            <c:strRef>
              <c:f>EDA!$H$26</c:f>
              <c:strCache>
                <c:ptCount val="1"/>
                <c:pt idx="0">
                  <c:v> % Rural+Urban </c:v>
                </c:pt>
              </c:strCache>
            </c:strRef>
          </c:tx>
          <c:spPr>
            <a:solidFill>
              <a:schemeClr val="accent2"/>
            </a:solidFill>
            <a:ln>
              <a:noFill/>
            </a:ln>
            <a:effectLst/>
          </c:spPr>
          <c:invertIfNegative val="0"/>
          <c:cat>
            <c:strRef>
              <c:f>EDA!$C$27:$C$33</c:f>
              <c:strCache>
                <c:ptCount val="7"/>
                <c:pt idx="0">
                  <c:v>Food and Beverages</c:v>
                </c:pt>
                <c:pt idx="1">
                  <c:v>Healthcare and Well-being</c:v>
                </c:pt>
                <c:pt idx="2">
                  <c:v>Essential Services and Utilities</c:v>
                </c:pt>
                <c:pt idx="3">
                  <c:v>Recreation and Leisure</c:v>
                </c:pt>
                <c:pt idx="4">
                  <c:v>Miscellaneous and General Index</c:v>
                </c:pt>
                <c:pt idx="5">
                  <c:v>Fashion</c:v>
                </c:pt>
                <c:pt idx="6">
                  <c:v>Pan, tobacco and intoxicants</c:v>
                </c:pt>
              </c:strCache>
            </c:strRef>
          </c:cat>
          <c:val>
            <c:numRef>
              <c:f>EDA!$H$27:$H$33</c:f>
              <c:numCache>
                <c:formatCode>_ * #,##0_ ;_ * \-#,##0_ ;_ * "-"??_ ;_ @_ </c:formatCode>
                <c:ptCount val="7"/>
                <c:pt idx="0">
                  <c:v>46.920576642574972</c:v>
                </c:pt>
                <c:pt idx="1">
                  <c:v>7.791956828650731</c:v>
                </c:pt>
                <c:pt idx="2">
                  <c:v>14.672155969613563</c:v>
                </c:pt>
                <c:pt idx="3">
                  <c:v>7.3171705673201668</c:v>
                </c:pt>
                <c:pt idx="4">
                  <c:v>7.4537241380568329</c:v>
                </c:pt>
                <c:pt idx="5">
                  <c:v>11.621759281772945</c:v>
                </c:pt>
                <c:pt idx="6">
                  <c:v>4.2226565720107772</c:v>
                </c:pt>
              </c:numCache>
            </c:numRef>
          </c:val>
          <c:extLst>
            <c:ext xmlns:c16="http://schemas.microsoft.com/office/drawing/2014/chart" uri="{C3380CC4-5D6E-409C-BE32-E72D297353CC}">
              <c16:uniqueId val="{00000001-1412-4CDE-8694-50BB46EDDFF8}"/>
            </c:ext>
          </c:extLst>
        </c:ser>
        <c:ser>
          <c:idx val="2"/>
          <c:order val="2"/>
          <c:tx>
            <c:strRef>
              <c:f>EDA!$I$26</c:f>
              <c:strCache>
                <c:ptCount val="1"/>
                <c:pt idx="0">
                  <c:v> % Urban </c:v>
                </c:pt>
              </c:strCache>
            </c:strRef>
          </c:tx>
          <c:spPr>
            <a:solidFill>
              <a:schemeClr val="accent3"/>
            </a:solidFill>
            <a:ln>
              <a:noFill/>
            </a:ln>
            <a:effectLst/>
          </c:spPr>
          <c:invertIfNegative val="0"/>
          <c:cat>
            <c:strRef>
              <c:f>EDA!$C$27:$C$33</c:f>
              <c:strCache>
                <c:ptCount val="7"/>
                <c:pt idx="0">
                  <c:v>Food and Beverages</c:v>
                </c:pt>
                <c:pt idx="1">
                  <c:v>Healthcare and Well-being</c:v>
                </c:pt>
                <c:pt idx="2">
                  <c:v>Essential Services and Utilities</c:v>
                </c:pt>
                <c:pt idx="3">
                  <c:v>Recreation and Leisure</c:v>
                </c:pt>
                <c:pt idx="4">
                  <c:v>Miscellaneous and General Index</c:v>
                </c:pt>
                <c:pt idx="5">
                  <c:v>Fashion</c:v>
                </c:pt>
                <c:pt idx="6">
                  <c:v>Pan, tobacco and intoxicants</c:v>
                </c:pt>
              </c:strCache>
            </c:strRef>
          </c:cat>
          <c:val>
            <c:numRef>
              <c:f>EDA!$I$27:$I$33</c:f>
              <c:numCache>
                <c:formatCode>_ * #,##0_ ;_ * \-#,##0_ ;_ * "-"??_ ;_ @_ </c:formatCode>
                <c:ptCount val="7"/>
                <c:pt idx="0">
                  <c:v>47.724375564037558</c:v>
                </c:pt>
                <c:pt idx="1">
                  <c:v>7.7403279660012005</c:v>
                </c:pt>
                <c:pt idx="2">
                  <c:v>14.510484319080557</c:v>
                </c:pt>
                <c:pt idx="3">
                  <c:v>7.2394584565100963</c:v>
                </c:pt>
                <c:pt idx="4">
                  <c:v>7.3615190932768364</c:v>
                </c:pt>
                <c:pt idx="5">
                  <c:v>11.126458389409558</c:v>
                </c:pt>
                <c:pt idx="6">
                  <c:v>4.2973762116841909</c:v>
                </c:pt>
              </c:numCache>
            </c:numRef>
          </c:val>
          <c:extLst>
            <c:ext xmlns:c16="http://schemas.microsoft.com/office/drawing/2014/chart" uri="{C3380CC4-5D6E-409C-BE32-E72D297353CC}">
              <c16:uniqueId val="{00000002-1412-4CDE-8694-50BB46EDDFF8}"/>
            </c:ext>
          </c:extLst>
        </c:ser>
        <c:dLbls>
          <c:showLegendKey val="0"/>
          <c:showVal val="0"/>
          <c:showCatName val="0"/>
          <c:showSerName val="0"/>
          <c:showPercent val="0"/>
          <c:showBubbleSize val="0"/>
        </c:dLbls>
        <c:gapWidth val="219"/>
        <c:overlap val="-27"/>
        <c:axId val="404084143"/>
        <c:axId val="404083663"/>
      </c:barChart>
      <c:catAx>
        <c:axId val="40408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083663"/>
        <c:crosses val="autoZero"/>
        <c:auto val="1"/>
        <c:lblAlgn val="ctr"/>
        <c:lblOffset val="100"/>
        <c:noMultiLvlLbl val="0"/>
      </c:catAx>
      <c:valAx>
        <c:axId val="40408366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084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EDA!$D$89:$D$90</c:f>
              <c:strCache>
                <c:ptCount val="2"/>
                <c:pt idx="0">
                  <c:v> % GROWTH RATE</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EDA!$C$91:$C$96</c:f>
              <c:strCache>
                <c:ptCount val="6"/>
                <c:pt idx="0">
                  <c:v>2017-2018</c:v>
                </c:pt>
                <c:pt idx="1">
                  <c:v>2018-2019</c:v>
                </c:pt>
                <c:pt idx="2">
                  <c:v>2019-2020</c:v>
                </c:pt>
                <c:pt idx="3">
                  <c:v>2020-2021</c:v>
                </c:pt>
                <c:pt idx="4">
                  <c:v>2021-2022</c:v>
                </c:pt>
                <c:pt idx="5">
                  <c:v>2022-2023</c:v>
                </c:pt>
              </c:strCache>
            </c:strRef>
          </c:cat>
          <c:val>
            <c:numRef>
              <c:f>EDA!$D$91:$D$96</c:f>
              <c:numCache>
                <c:formatCode>0%</c:formatCode>
                <c:ptCount val="6"/>
                <c:pt idx="0">
                  <c:v>3.1240825855059773E-2</c:v>
                </c:pt>
                <c:pt idx="1">
                  <c:v>-5.871675802965666E-2</c:v>
                </c:pt>
                <c:pt idx="2">
                  <c:v>0.14155979270627123</c:v>
                </c:pt>
                <c:pt idx="3">
                  <c:v>6.7924413973306591E-2</c:v>
                </c:pt>
                <c:pt idx="4">
                  <c:v>6.005086969823567E-2</c:v>
                </c:pt>
                <c:pt idx="5">
                  <c:v>5.6875981710460551E-2</c:v>
                </c:pt>
              </c:numCache>
            </c:numRef>
          </c:val>
          <c:smooth val="0"/>
          <c:extLst>
            <c:ext xmlns:c16="http://schemas.microsoft.com/office/drawing/2014/chart" uri="{C3380CC4-5D6E-409C-BE32-E72D297353CC}">
              <c16:uniqueId val="{00000000-535C-4132-96B6-F6767D46EAAE}"/>
            </c:ext>
          </c:extLst>
        </c:ser>
        <c:dLbls>
          <c:dLblPos val="r"/>
          <c:showLegendKey val="0"/>
          <c:showVal val="1"/>
          <c:showCatName val="0"/>
          <c:showSerName val="0"/>
          <c:showPercent val="0"/>
          <c:showBubbleSize val="0"/>
        </c:dLbls>
        <c:smooth val="0"/>
        <c:axId val="1692653440"/>
        <c:axId val="1692649600"/>
      </c:lineChart>
      <c:catAx>
        <c:axId val="1692653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2649600"/>
        <c:crosses val="autoZero"/>
        <c:auto val="1"/>
        <c:lblAlgn val="ctr"/>
        <c:lblOffset val="100"/>
        <c:noMultiLvlLbl val="0"/>
      </c:catAx>
      <c:valAx>
        <c:axId val="1692649600"/>
        <c:scaling>
          <c:orientation val="minMax"/>
        </c:scaling>
        <c:delete val="1"/>
        <c:axPos val="l"/>
        <c:numFmt formatCode="0%" sourceLinked="1"/>
        <c:majorTickMark val="none"/>
        <c:minorTickMark val="none"/>
        <c:tickLblPos val="nextTo"/>
        <c:crossAx val="16926534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 % GROWTH RATE MONTH OF MONTH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0773907473002696"/>
          <c:y val="0.12878472222222223"/>
          <c:w val="0.89226092526997303"/>
          <c:h val="0.83302083333333332"/>
        </c:manualLayout>
      </c:layout>
      <c:lineChart>
        <c:grouping val="standard"/>
        <c:varyColors val="0"/>
        <c:ser>
          <c:idx val="0"/>
          <c:order val="0"/>
          <c:tx>
            <c:strRef>
              <c:f>EDA!$D$162</c:f>
              <c:strCache>
                <c:ptCount val="1"/>
                <c:pt idx="0">
                  <c:v> % GROWTH RATE</c:v>
                </c:pt>
              </c:strCache>
            </c:strRef>
          </c:tx>
          <c:spPr>
            <a:ln w="22225" cap="rnd">
              <a:solidFill>
                <a:schemeClr val="accent2"/>
              </a:solidFill>
            </a:ln>
            <a:effectLst>
              <a:glow rad="139700">
                <a:schemeClr val="accent2">
                  <a:satMod val="175000"/>
                  <a:alpha val="14000"/>
                </a:schemeClr>
              </a:glow>
            </a:effectLst>
          </c:spPr>
          <c:marker>
            <c:symbol val="none"/>
          </c:marker>
          <c:dLbls>
            <c:dLbl>
              <c:idx val="2"/>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450891256508851"/>
                      <c:h val="6.6878709435172323E-2"/>
                    </c:manualLayout>
                  </c15:layout>
                </c:ext>
                <c:ext xmlns:c16="http://schemas.microsoft.com/office/drawing/2014/chart" uri="{C3380CC4-5D6E-409C-BE32-E72D297353CC}">
                  <c16:uniqueId val="{00000002-6305-49F0-96DD-7C65707C8529}"/>
                </c:ext>
              </c:extLst>
            </c:dLbl>
            <c:dLbl>
              <c:idx val="3"/>
              <c:layout>
                <c:manualLayout>
                  <c:x val="-0.28542163884439742"/>
                  <c:y val="5.9027914479440072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568438086101547"/>
                      <c:h val="7.0359463196510472E-2"/>
                    </c:manualLayout>
                  </c15:layout>
                </c:ext>
                <c:ext xmlns:c16="http://schemas.microsoft.com/office/drawing/2014/chart" uri="{C3380CC4-5D6E-409C-BE32-E72D297353CC}">
                  <c16:uniqueId val="{00000004-6305-49F0-96DD-7C65707C8529}"/>
                </c:ext>
              </c:extLst>
            </c:dLbl>
            <c:dLbl>
              <c:idx val="4"/>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594036012478734"/>
                      <c:h val="5.2955694389819757E-2"/>
                    </c:manualLayout>
                  </c15:layout>
                </c:ext>
                <c:ext xmlns:c16="http://schemas.microsoft.com/office/drawing/2014/chart" uri="{C3380CC4-5D6E-409C-BE32-E72D297353CC}">
                  <c16:uniqueId val="{00000001-6305-49F0-96DD-7C65707C8529}"/>
                </c:ext>
              </c:extLst>
            </c:dLbl>
            <c:dLbl>
              <c:idx val="5"/>
              <c:layout>
                <c:manualLayout>
                  <c:x val="-5.3371451687699266E-2"/>
                  <c:y val="9.0277914479439822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0020533700813123"/>
                      <c:h val="6.6714785651793521E-2"/>
                    </c:manualLayout>
                  </c15:layout>
                </c:ext>
                <c:ext xmlns:c16="http://schemas.microsoft.com/office/drawing/2014/chart" uri="{C3380CC4-5D6E-409C-BE32-E72D297353CC}">
                  <c16:uniqueId val="{00000007-6305-49F0-96DD-7C65707C8529}"/>
                </c:ext>
              </c:extLst>
            </c:dLbl>
            <c:dLbl>
              <c:idx val="6"/>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13864043885697"/>
                      <c:h val="7.0359463196510472E-2"/>
                    </c:manualLayout>
                  </c15:layout>
                </c:ext>
                <c:ext xmlns:c16="http://schemas.microsoft.com/office/drawing/2014/chart" uri="{C3380CC4-5D6E-409C-BE32-E72D297353CC}">
                  <c16:uniqueId val="{00000003-6305-49F0-96DD-7C65707C8529}"/>
                </c:ext>
              </c:extLst>
            </c:dLbl>
            <c:dLbl>
              <c:idx val="7"/>
              <c:layout>
                <c:manualLayout>
                  <c:x val="-8.508408572550386E-17"/>
                  <c:y val="-2.7777777777777905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968533245823019"/>
                      <c:h val="7.7320970719186768E-2"/>
                    </c:manualLayout>
                  </c15:layout>
                </c:ext>
                <c:ext xmlns:c16="http://schemas.microsoft.com/office/drawing/2014/chart" uri="{C3380CC4-5D6E-409C-BE32-E72D297353CC}">
                  <c16:uniqueId val="{00000005-6305-49F0-96DD-7C65707C8529}"/>
                </c:ext>
              </c:extLst>
            </c:dLbl>
            <c:dLbl>
              <c:idx val="8"/>
              <c:layout>
                <c:manualLayout>
                  <c:x val="-0.23669119089983215"/>
                  <c:y val="2.4305692257217848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398279612801424"/>
                      <c:h val="7.3874398512685902E-2"/>
                    </c:manualLayout>
                  </c15:layout>
                </c:ext>
                <c:ext xmlns:c16="http://schemas.microsoft.com/office/drawing/2014/chart" uri="{C3380CC4-5D6E-409C-BE32-E72D297353CC}">
                  <c16:uniqueId val="{00000006-6305-49F0-96DD-7C65707C8529}"/>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EDA!$C$163:$C$173</c:f>
              <c:strCache>
                <c:ptCount val="11"/>
                <c:pt idx="0">
                  <c:v>June-July</c:v>
                </c:pt>
                <c:pt idx="1">
                  <c:v>July-August</c:v>
                </c:pt>
                <c:pt idx="2">
                  <c:v>August-September</c:v>
                </c:pt>
                <c:pt idx="3">
                  <c:v>September-October</c:v>
                </c:pt>
                <c:pt idx="4">
                  <c:v>October-November</c:v>
                </c:pt>
                <c:pt idx="5">
                  <c:v>November-December</c:v>
                </c:pt>
                <c:pt idx="6">
                  <c:v>December-January</c:v>
                </c:pt>
                <c:pt idx="7">
                  <c:v>January-February</c:v>
                </c:pt>
                <c:pt idx="8">
                  <c:v>February-March</c:v>
                </c:pt>
                <c:pt idx="9">
                  <c:v>March-April</c:v>
                </c:pt>
                <c:pt idx="10">
                  <c:v>April-May</c:v>
                </c:pt>
              </c:strCache>
            </c:strRef>
          </c:cat>
          <c:val>
            <c:numRef>
              <c:f>EDA!$D$163:$D$173</c:f>
              <c:numCache>
                <c:formatCode>0.0%</c:formatCode>
                <c:ptCount val="11"/>
                <c:pt idx="0">
                  <c:v>1.2151574679579958E-2</c:v>
                </c:pt>
                <c:pt idx="1">
                  <c:v>2.3664443029295062E-3</c:v>
                </c:pt>
                <c:pt idx="2">
                  <c:v>6.5894819124481998E-3</c:v>
                </c:pt>
                <c:pt idx="3">
                  <c:v>-2.858828382875031E-3</c:v>
                </c:pt>
                <c:pt idx="4">
                  <c:v>9.3725906242428207E-3</c:v>
                </c:pt>
                <c:pt idx="5">
                  <c:v>-6.209179753605059E-3</c:v>
                </c:pt>
                <c:pt idx="6">
                  <c:v>4.8084174689368379E-3</c:v>
                </c:pt>
                <c:pt idx="7">
                  <c:v>1.4552635890350406E-3</c:v>
                </c:pt>
                <c:pt idx="8">
                  <c:v>5.8993250914476861E-5</c:v>
                </c:pt>
                <c:pt idx="9">
                  <c:v>-5.7018569048258817E-3</c:v>
                </c:pt>
                <c:pt idx="10">
                  <c:v>-3.9695449976273689E-3</c:v>
                </c:pt>
              </c:numCache>
            </c:numRef>
          </c:val>
          <c:smooth val="0"/>
          <c:extLst>
            <c:ext xmlns:c16="http://schemas.microsoft.com/office/drawing/2014/chart" uri="{C3380CC4-5D6E-409C-BE32-E72D297353CC}">
              <c16:uniqueId val="{00000000-6305-49F0-96DD-7C65707C8529}"/>
            </c:ext>
          </c:extLst>
        </c:ser>
        <c:dLbls>
          <c:showLegendKey val="0"/>
          <c:showVal val="0"/>
          <c:showCatName val="0"/>
          <c:showSerName val="0"/>
          <c:showPercent val="0"/>
          <c:showBubbleSize val="0"/>
        </c:dLbls>
        <c:smooth val="0"/>
        <c:axId val="1692651520"/>
        <c:axId val="1692654400"/>
      </c:lineChart>
      <c:catAx>
        <c:axId val="1692651520"/>
        <c:scaling>
          <c:orientation val="minMax"/>
        </c:scaling>
        <c:delete val="1"/>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crossAx val="1692654400"/>
        <c:crosses val="autoZero"/>
        <c:auto val="1"/>
        <c:lblAlgn val="ctr"/>
        <c:lblOffset val="100"/>
        <c:noMultiLvlLbl val="0"/>
      </c:catAx>
      <c:valAx>
        <c:axId val="16926544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265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EDA!$B$216</c:f>
              <c:strCache>
                <c:ptCount val="1"/>
                <c:pt idx="0">
                  <c:v>Absolute changes</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EDA!$A$217:$A$228</c:f>
              <c:strCache>
                <c:ptCount val="12"/>
                <c:pt idx="0">
                  <c:v>Cereals and products</c:v>
                </c:pt>
                <c:pt idx="1">
                  <c:v>Meat and fish</c:v>
                </c:pt>
                <c:pt idx="2">
                  <c:v>Egg</c:v>
                </c:pt>
                <c:pt idx="3">
                  <c:v>Oils and fats</c:v>
                </c:pt>
                <c:pt idx="4">
                  <c:v>Milk and products</c:v>
                </c:pt>
                <c:pt idx="5">
                  <c:v>Fruits</c:v>
                </c:pt>
                <c:pt idx="6">
                  <c:v>Vegetables</c:v>
                </c:pt>
                <c:pt idx="7">
                  <c:v>Pulses and products</c:v>
                </c:pt>
                <c:pt idx="8">
                  <c:v>Sugar and Confectionery</c:v>
                </c:pt>
                <c:pt idx="9">
                  <c:v>Spices</c:v>
                </c:pt>
                <c:pt idx="10">
                  <c:v>Non-alcoholic beverages</c:v>
                </c:pt>
                <c:pt idx="11">
                  <c:v>Prepared meals, snacks, sweets etc.</c:v>
                </c:pt>
              </c:strCache>
            </c:strRef>
          </c:cat>
          <c:val>
            <c:numRef>
              <c:f>EDA!$B$217:$B$228</c:f>
              <c:numCache>
                <c:formatCode>0.0</c:formatCode>
                <c:ptCount val="12"/>
                <c:pt idx="0">
                  <c:v>55.299999999999898</c:v>
                </c:pt>
                <c:pt idx="1">
                  <c:v>-14.799999999999955</c:v>
                </c:pt>
                <c:pt idx="2">
                  <c:v>7.6999999999999318</c:v>
                </c:pt>
                <c:pt idx="3">
                  <c:v>111.27451612903241</c:v>
                </c:pt>
                <c:pt idx="4">
                  <c:v>40.899999999999977</c:v>
                </c:pt>
                <c:pt idx="5">
                  <c:v>7.4000000000000341</c:v>
                </c:pt>
                <c:pt idx="6">
                  <c:v>-66.400000000000034</c:v>
                </c:pt>
                <c:pt idx="7">
                  <c:v>34.899999999999977</c:v>
                </c:pt>
                <c:pt idx="8">
                  <c:v>8.4000000000000341</c:v>
                </c:pt>
                <c:pt idx="9">
                  <c:v>-125.89008064516105</c:v>
                </c:pt>
                <c:pt idx="10">
                  <c:v>16.800000000000011</c:v>
                </c:pt>
                <c:pt idx="11">
                  <c:v>30.899999999999977</c:v>
                </c:pt>
              </c:numCache>
            </c:numRef>
          </c:val>
          <c:smooth val="0"/>
          <c:extLst>
            <c:ext xmlns:c16="http://schemas.microsoft.com/office/drawing/2014/chart" uri="{C3380CC4-5D6E-409C-BE32-E72D297353CC}">
              <c16:uniqueId val="{00000000-487F-43E0-A352-2AEC4D9FB76E}"/>
            </c:ext>
          </c:extLst>
        </c:ser>
        <c:dLbls>
          <c:dLblPos val="ctr"/>
          <c:showLegendKey val="0"/>
          <c:showVal val="1"/>
          <c:showCatName val="0"/>
          <c:showSerName val="0"/>
          <c:showPercent val="0"/>
          <c:showBubbleSize val="0"/>
        </c:dLbls>
        <c:smooth val="0"/>
        <c:axId val="1395908816"/>
        <c:axId val="1395907376"/>
      </c:lineChart>
      <c:catAx>
        <c:axId val="1395908816"/>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95907376"/>
        <c:crosses val="autoZero"/>
        <c:auto val="1"/>
        <c:lblAlgn val="ctr"/>
        <c:lblOffset val="100"/>
        <c:noMultiLvlLbl val="0"/>
      </c:catAx>
      <c:valAx>
        <c:axId val="1395907376"/>
        <c:scaling>
          <c:orientation val="minMax"/>
        </c:scaling>
        <c:delete val="1"/>
        <c:axPos val="l"/>
        <c:numFmt formatCode="0.0" sourceLinked="1"/>
        <c:majorTickMark val="none"/>
        <c:minorTickMark val="none"/>
        <c:tickLblPos val="nextTo"/>
        <c:crossAx val="139590881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EDA!$B$292</c:f>
              <c:strCache>
                <c:ptCount val="1"/>
                <c:pt idx="0">
                  <c:v>Food and Beverages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EDA!$A$293:$A$302</c:f>
              <c:strCache>
                <c:ptCount val="10"/>
                <c:pt idx="0">
                  <c:v>November</c:v>
                </c:pt>
                <c:pt idx="1">
                  <c:v>December</c:v>
                </c:pt>
                <c:pt idx="2">
                  <c:v>January</c:v>
                </c:pt>
                <c:pt idx="3">
                  <c:v>February</c:v>
                </c:pt>
                <c:pt idx="4">
                  <c:v>March</c:v>
                </c:pt>
                <c:pt idx="5">
                  <c:v>April</c:v>
                </c:pt>
                <c:pt idx="6">
                  <c:v>May</c:v>
                </c:pt>
                <c:pt idx="7">
                  <c:v>June</c:v>
                </c:pt>
                <c:pt idx="8">
                  <c:v>July</c:v>
                </c:pt>
                <c:pt idx="9">
                  <c:v>August</c:v>
                </c:pt>
              </c:strCache>
            </c:strRef>
          </c:cat>
          <c:val>
            <c:numRef>
              <c:f>EDA!$B$293:$B$302</c:f>
              <c:numCache>
                <c:formatCode>0.0%</c:formatCode>
                <c:ptCount val="10"/>
                <c:pt idx="0">
                  <c:v>1.3133042664736819E-2</c:v>
                </c:pt>
                <c:pt idx="1">
                  <c:v>4.9553555955849787E-3</c:v>
                </c:pt>
                <c:pt idx="2">
                  <c:v>9.7883688443559571E-3</c:v>
                </c:pt>
                <c:pt idx="3">
                  <c:v>-1.4834146006455539E-2</c:v>
                </c:pt>
                <c:pt idx="4">
                  <c:v>-8.6266991983269432E-3</c:v>
                </c:pt>
                <c:pt idx="5">
                  <c:v>2.3865019181886611E-2</c:v>
                </c:pt>
                <c:pt idx="6">
                  <c:v>-6.3526766568847523E-2</c:v>
                </c:pt>
                <c:pt idx="7">
                  <c:v>8.4070066333471444E-2</c:v>
                </c:pt>
                <c:pt idx="8">
                  <c:v>0</c:v>
                </c:pt>
                <c:pt idx="9">
                  <c:v>1.4527804086050386E-2</c:v>
                </c:pt>
              </c:numCache>
            </c:numRef>
          </c:val>
          <c:smooth val="0"/>
          <c:extLst>
            <c:ext xmlns:c16="http://schemas.microsoft.com/office/drawing/2014/chart" uri="{C3380CC4-5D6E-409C-BE32-E72D297353CC}">
              <c16:uniqueId val="{00000000-0B48-4685-8981-980023B03852}"/>
            </c:ext>
          </c:extLst>
        </c:ser>
        <c:ser>
          <c:idx val="1"/>
          <c:order val="1"/>
          <c:tx>
            <c:strRef>
              <c:f>EDA!$C$292</c:f>
              <c:strCache>
                <c:ptCount val="1"/>
                <c:pt idx="0">
                  <c:v>Healthcare and Well-being</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EDA!$A$293:$A$302</c:f>
              <c:strCache>
                <c:ptCount val="10"/>
                <c:pt idx="0">
                  <c:v>November</c:v>
                </c:pt>
                <c:pt idx="1">
                  <c:v>December</c:v>
                </c:pt>
                <c:pt idx="2">
                  <c:v>January</c:v>
                </c:pt>
                <c:pt idx="3">
                  <c:v>February</c:v>
                </c:pt>
                <c:pt idx="4">
                  <c:v>March</c:v>
                </c:pt>
                <c:pt idx="5">
                  <c:v>April</c:v>
                </c:pt>
                <c:pt idx="6">
                  <c:v>May</c:v>
                </c:pt>
                <c:pt idx="7">
                  <c:v>June</c:v>
                </c:pt>
                <c:pt idx="8">
                  <c:v>July</c:v>
                </c:pt>
                <c:pt idx="9">
                  <c:v>August</c:v>
                </c:pt>
              </c:strCache>
            </c:strRef>
          </c:cat>
          <c:val>
            <c:numRef>
              <c:f>EDA!$C$293:$C$302</c:f>
              <c:numCache>
                <c:formatCode>0.0%</c:formatCode>
                <c:ptCount val="10"/>
                <c:pt idx="0">
                  <c:v>2.773604530220838E-3</c:v>
                </c:pt>
                <c:pt idx="1">
                  <c:v>2.1896968998501524E-3</c:v>
                </c:pt>
                <c:pt idx="2">
                  <c:v>9.1996320147192806E-3</c:v>
                </c:pt>
                <c:pt idx="3">
                  <c:v>5.6973564266181789E-3</c:v>
                </c:pt>
                <c:pt idx="4">
                  <c:v>7.9311126217991006E-3</c:v>
                </c:pt>
                <c:pt idx="5">
                  <c:v>-2.5306345832424873E-2</c:v>
                </c:pt>
                <c:pt idx="6">
                  <c:v>-3.565905793612012E-2</c:v>
                </c:pt>
                <c:pt idx="7">
                  <c:v>9.5114919839061937E-2</c:v>
                </c:pt>
                <c:pt idx="8">
                  <c:v>0</c:v>
                </c:pt>
                <c:pt idx="9">
                  <c:v>1.0811401113902034E-2</c:v>
                </c:pt>
              </c:numCache>
            </c:numRef>
          </c:val>
          <c:smooth val="0"/>
          <c:extLst>
            <c:ext xmlns:c16="http://schemas.microsoft.com/office/drawing/2014/chart" uri="{C3380CC4-5D6E-409C-BE32-E72D297353CC}">
              <c16:uniqueId val="{00000001-0B48-4685-8981-980023B03852}"/>
            </c:ext>
          </c:extLst>
        </c:ser>
        <c:ser>
          <c:idx val="2"/>
          <c:order val="2"/>
          <c:tx>
            <c:strRef>
              <c:f>EDA!$D$292</c:f>
              <c:strCache>
                <c:ptCount val="1"/>
                <c:pt idx="0">
                  <c:v>Essential Services and Utilities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cat>
            <c:strRef>
              <c:f>EDA!$A$293:$A$302</c:f>
              <c:strCache>
                <c:ptCount val="10"/>
                <c:pt idx="0">
                  <c:v>November</c:v>
                </c:pt>
                <c:pt idx="1">
                  <c:v>December</c:v>
                </c:pt>
                <c:pt idx="2">
                  <c:v>January</c:v>
                </c:pt>
                <c:pt idx="3">
                  <c:v>February</c:v>
                </c:pt>
                <c:pt idx="4">
                  <c:v>March</c:v>
                </c:pt>
                <c:pt idx="5">
                  <c:v>April</c:v>
                </c:pt>
                <c:pt idx="6">
                  <c:v>May</c:v>
                </c:pt>
                <c:pt idx="7">
                  <c:v>June</c:v>
                </c:pt>
                <c:pt idx="8">
                  <c:v>July</c:v>
                </c:pt>
                <c:pt idx="9">
                  <c:v>August</c:v>
                </c:pt>
              </c:strCache>
            </c:strRef>
          </c:cat>
          <c:val>
            <c:numRef>
              <c:f>EDA!$D$293:$D$302</c:f>
              <c:numCache>
                <c:formatCode>0.0%</c:formatCode>
                <c:ptCount val="10"/>
                <c:pt idx="0">
                  <c:v>5.1304860514911291E-3</c:v>
                </c:pt>
                <c:pt idx="1">
                  <c:v>8.3093231706864688E-3</c:v>
                </c:pt>
                <c:pt idx="2">
                  <c:v>5.6508667249444752E-3</c:v>
                </c:pt>
                <c:pt idx="3">
                  <c:v>5.2093868090074009E-3</c:v>
                </c:pt>
                <c:pt idx="4">
                  <c:v>2.0962475337745852E-3</c:v>
                </c:pt>
                <c:pt idx="5">
                  <c:v>-1.8349930299296446E-2</c:v>
                </c:pt>
                <c:pt idx="6">
                  <c:v>-3.336446616803445E-2</c:v>
                </c:pt>
                <c:pt idx="7">
                  <c:v>5.1282290477219543E-2</c:v>
                </c:pt>
                <c:pt idx="8">
                  <c:v>0</c:v>
                </c:pt>
                <c:pt idx="9">
                  <c:v>1.2465382094072178E-2</c:v>
                </c:pt>
              </c:numCache>
            </c:numRef>
          </c:val>
          <c:smooth val="0"/>
          <c:extLst>
            <c:ext xmlns:c16="http://schemas.microsoft.com/office/drawing/2014/chart" uri="{C3380CC4-5D6E-409C-BE32-E72D297353CC}">
              <c16:uniqueId val="{00000002-0B48-4685-8981-980023B03852}"/>
            </c:ext>
          </c:extLst>
        </c:ser>
        <c:dLbls>
          <c:showLegendKey val="0"/>
          <c:showVal val="0"/>
          <c:showCatName val="0"/>
          <c:showSerName val="0"/>
          <c:showPercent val="0"/>
          <c:showBubbleSize val="0"/>
        </c:dLbls>
        <c:smooth val="0"/>
        <c:axId val="1692644800"/>
        <c:axId val="1692640480"/>
      </c:lineChart>
      <c:catAx>
        <c:axId val="169264480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640480"/>
        <c:crosses val="autoZero"/>
        <c:auto val="1"/>
        <c:lblAlgn val="ctr"/>
        <c:lblOffset val="100"/>
        <c:noMultiLvlLbl val="0"/>
      </c:catAx>
      <c:valAx>
        <c:axId val="1692640480"/>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644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[1]EDA!$M$447:$M$448</c:f>
              <c:strCache>
                <c:ptCount val="2"/>
                <c:pt idx="0">
                  <c:v>Monthly Inflation Rate (Crude - Oil)</c:v>
                </c:pt>
                <c:pt idx="1">
                  <c:v>2021</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[1]EDA!$L$449:$L$460</c:f>
              <c:numCache>
                <c:formatCode>mmmm</c:formatCode>
                <c:ptCount val="12"/>
                <c:pt idx="0">
                  <c:v>33604</c:v>
                </c:pt>
                <c:pt idx="1">
                  <c:v>33635</c:v>
                </c:pt>
                <c:pt idx="2">
                  <c:v>33664</c:v>
                </c:pt>
                <c:pt idx="3">
                  <c:v>33329</c:v>
                </c:pt>
                <c:pt idx="4">
                  <c:v>33359</c:v>
                </c:pt>
                <c:pt idx="5">
                  <c:v>33390</c:v>
                </c:pt>
                <c:pt idx="6">
                  <c:v>33420</c:v>
                </c:pt>
                <c:pt idx="7">
                  <c:v>33451</c:v>
                </c:pt>
                <c:pt idx="8">
                  <c:v>33482</c:v>
                </c:pt>
                <c:pt idx="9">
                  <c:v>33512</c:v>
                </c:pt>
                <c:pt idx="10">
                  <c:v>33543</c:v>
                </c:pt>
                <c:pt idx="11">
                  <c:v>33573</c:v>
                </c:pt>
              </c:numCache>
            </c:numRef>
          </c:cat>
          <c:val>
            <c:numRef>
              <c:f>[1]EDA!$M$449:$M$460</c:f>
              <c:numCache>
                <c:formatCode>0%</c:formatCode>
                <c:ptCount val="12"/>
                <c:pt idx="0">
                  <c:v>9.9409502909309597E-2</c:v>
                </c:pt>
                <c:pt idx="1">
                  <c:v>0.1048996236417282</c:v>
                </c:pt>
                <c:pt idx="2">
                  <c:v>5.4277874350460824E-2</c:v>
                </c:pt>
                <c:pt idx="3">
                  <c:v>-2.1018672437930146E-2</c:v>
                </c:pt>
                <c:pt idx="4">
                  <c:v>5.3113435486235858E-2</c:v>
                </c:pt>
                <c:pt idx="5">
                  <c:v>6.9871876078461057E-2</c:v>
                </c:pt>
                <c:pt idx="6">
                  <c:v>2.1164440168947692E-2</c:v>
                </c:pt>
                <c:pt idx="7">
                  <c:v>-5.3496896228303129E-2</c:v>
                </c:pt>
                <c:pt idx="8">
                  <c:v>4.5480381409759248E-2</c:v>
                </c:pt>
                <c:pt idx="9">
                  <c:v>0.1093282233959005</c:v>
                </c:pt>
                <c:pt idx="10">
                  <c:v>-1.8230927166953372E-2</c:v>
                </c:pt>
                <c:pt idx="11">
                  <c:v>-0.10011726174044595</c:v>
                </c:pt>
              </c:numCache>
            </c:numRef>
          </c:val>
          <c:smooth val="0"/>
          <c:extLst>
            <c:ext xmlns:c16="http://schemas.microsoft.com/office/drawing/2014/chart" uri="{C3380CC4-5D6E-409C-BE32-E72D297353CC}">
              <c16:uniqueId val="{00000001-3AE1-4367-93AD-1848F4E14144}"/>
            </c:ext>
          </c:extLst>
        </c:ser>
        <c:ser>
          <c:idx val="1"/>
          <c:order val="1"/>
          <c:tx>
            <c:strRef>
              <c:f>[1]EDA!$N$447:$N$448</c:f>
              <c:strCache>
                <c:ptCount val="2"/>
                <c:pt idx="0">
                  <c:v>Monthly Inflation Rate (Crude - Oil)</c:v>
                </c:pt>
                <c:pt idx="1">
                  <c:v>2022</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[1]EDA!$L$449:$L$460</c:f>
              <c:numCache>
                <c:formatCode>mmmm</c:formatCode>
                <c:ptCount val="12"/>
                <c:pt idx="0">
                  <c:v>33604</c:v>
                </c:pt>
                <c:pt idx="1">
                  <c:v>33635</c:v>
                </c:pt>
                <c:pt idx="2">
                  <c:v>33664</c:v>
                </c:pt>
                <c:pt idx="3">
                  <c:v>33329</c:v>
                </c:pt>
                <c:pt idx="4">
                  <c:v>33359</c:v>
                </c:pt>
                <c:pt idx="5">
                  <c:v>33390</c:v>
                </c:pt>
                <c:pt idx="6">
                  <c:v>33420</c:v>
                </c:pt>
                <c:pt idx="7">
                  <c:v>33451</c:v>
                </c:pt>
                <c:pt idx="8">
                  <c:v>33482</c:v>
                </c:pt>
                <c:pt idx="9">
                  <c:v>33512</c:v>
                </c:pt>
                <c:pt idx="10">
                  <c:v>33543</c:v>
                </c:pt>
                <c:pt idx="11">
                  <c:v>33573</c:v>
                </c:pt>
              </c:numCache>
            </c:numRef>
          </c:cat>
          <c:val>
            <c:numRef>
              <c:f>[1]EDA!$N$449:$N$460</c:f>
              <c:numCache>
                <c:formatCode>0%</c:formatCode>
                <c:ptCount val="12"/>
                <c:pt idx="0">
                  <c:v>0.15508428007030658</c:v>
                </c:pt>
                <c:pt idx="1">
                  <c:v>9.9942858982076124E-2</c:v>
                </c:pt>
                <c:pt idx="2">
                  <c:v>0.16661893169628211</c:v>
                </c:pt>
                <c:pt idx="3">
                  <c:v>-9.6233658491024998E-2</c:v>
                </c:pt>
                <c:pt idx="4">
                  <c:v>5.9714511802967489E-2</c:v>
                </c:pt>
                <c:pt idx="5">
                  <c:v>5.6083696529902811E-2</c:v>
                </c:pt>
                <c:pt idx="6">
                  <c:v>-9.9725218316956799E-2</c:v>
                </c:pt>
                <c:pt idx="7">
                  <c:v>-8.3022702407404309E-2</c:v>
                </c:pt>
                <c:pt idx="8">
                  <c:v>-7.3844014254054013E-2</c:v>
                </c:pt>
                <c:pt idx="9">
                  <c:v>1.0824594006236296E-2</c:v>
                </c:pt>
                <c:pt idx="10">
                  <c:v>-4.736236785223729E-2</c:v>
                </c:pt>
                <c:pt idx="11">
                  <c:v>-0.12101420953287484</c:v>
                </c:pt>
              </c:numCache>
            </c:numRef>
          </c:val>
          <c:smooth val="0"/>
          <c:extLst>
            <c:ext xmlns:c16="http://schemas.microsoft.com/office/drawing/2014/chart" uri="{C3380CC4-5D6E-409C-BE32-E72D297353CC}">
              <c16:uniqueId val="{00000003-3AE1-4367-93AD-1848F4E14144}"/>
            </c:ext>
          </c:extLst>
        </c:ser>
        <c:ser>
          <c:idx val="2"/>
          <c:order val="2"/>
          <c:tx>
            <c:strRef>
              <c:f>[1]EDA!$O$447:$O$448</c:f>
              <c:strCache>
                <c:ptCount val="2"/>
                <c:pt idx="0">
                  <c:v>Monthly Inflation Rate (Crude - Oil)</c:v>
                </c:pt>
                <c:pt idx="1">
                  <c:v>2023</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0"/>
            <c:dispEq val="0"/>
          </c:trendline>
          <c:cat>
            <c:numRef>
              <c:f>[1]EDA!$L$449:$L$460</c:f>
              <c:numCache>
                <c:formatCode>mmmm</c:formatCode>
                <c:ptCount val="12"/>
                <c:pt idx="0">
                  <c:v>33604</c:v>
                </c:pt>
                <c:pt idx="1">
                  <c:v>33635</c:v>
                </c:pt>
                <c:pt idx="2">
                  <c:v>33664</c:v>
                </c:pt>
                <c:pt idx="3">
                  <c:v>33329</c:v>
                </c:pt>
                <c:pt idx="4">
                  <c:v>33359</c:v>
                </c:pt>
                <c:pt idx="5">
                  <c:v>33390</c:v>
                </c:pt>
                <c:pt idx="6">
                  <c:v>33420</c:v>
                </c:pt>
                <c:pt idx="7">
                  <c:v>33451</c:v>
                </c:pt>
                <c:pt idx="8">
                  <c:v>33482</c:v>
                </c:pt>
                <c:pt idx="9">
                  <c:v>33512</c:v>
                </c:pt>
                <c:pt idx="10">
                  <c:v>33543</c:v>
                </c:pt>
                <c:pt idx="11">
                  <c:v>33573</c:v>
                </c:pt>
              </c:numCache>
            </c:numRef>
          </c:cat>
          <c:val>
            <c:numRef>
              <c:f>[1]EDA!$O$449:$O$460</c:f>
              <c:numCache>
                <c:formatCode>0%</c:formatCode>
                <c:ptCount val="12"/>
                <c:pt idx="0">
                  <c:v>3.6124114857364886E-2</c:v>
                </c:pt>
                <c:pt idx="1">
                  <c:v>1.6485881288185376E-2</c:v>
                </c:pt>
                <c:pt idx="2">
                  <c:v>-4.7609512807271631E-2</c:v>
                </c:pt>
                <c:pt idx="3">
                  <c:v>6.2275157466463116E-2</c:v>
                </c:pt>
                <c:pt idx="4">
                  <c:v>-0.11701292979632719</c:v>
                </c:pt>
                <c:pt idx="5">
                  <c:v>-7.1129111596275477E-4</c:v>
                </c:pt>
                <c:pt idx="6">
                  <c:v>6.7691208820502766E-2</c:v>
                </c:pt>
                <c:pt idx="7">
                  <c:v>7.0096521903959166E-2</c:v>
                </c:pt>
                <c:pt idx="8">
                  <c:v>7.6038976581603288E-2</c:v>
                </c:pt>
                <c:pt idx="9">
                  <c:v>-3.8399014271071723E-2</c:v>
                </c:pt>
                <c:pt idx="10">
                  <c:v>-7.9383447107091151E-2</c:v>
                </c:pt>
                <c:pt idx="11">
                  <c:v>-7.7960065672011733E-2</c:v>
                </c:pt>
              </c:numCache>
            </c:numRef>
          </c:val>
          <c:smooth val="0"/>
          <c:extLst>
            <c:ext xmlns:c16="http://schemas.microsoft.com/office/drawing/2014/chart" uri="{C3380CC4-5D6E-409C-BE32-E72D297353CC}">
              <c16:uniqueId val="{00000005-3AE1-4367-93AD-1848F4E14144}"/>
            </c:ext>
          </c:extLst>
        </c:ser>
        <c:dLbls>
          <c:showLegendKey val="0"/>
          <c:showVal val="0"/>
          <c:showCatName val="0"/>
          <c:showSerName val="0"/>
          <c:showPercent val="0"/>
          <c:showBubbleSize val="0"/>
        </c:dLbls>
        <c:smooth val="0"/>
        <c:axId val="1118506143"/>
        <c:axId val="1118526783"/>
      </c:lineChart>
      <c:dateAx>
        <c:axId val="1118506143"/>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26783"/>
        <c:crosses val="autoZero"/>
        <c:auto val="1"/>
        <c:lblOffset val="100"/>
        <c:baseTimeUnit val="months"/>
      </c:dateAx>
      <c:valAx>
        <c:axId val="1118526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0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r>
              <a:rPr lang="en-IN" sz="1400" b="1" i="0" u="none" strike="noStrike">
                <a:solidFill>
                  <a:schemeClr val="bg1"/>
                </a:solidFill>
                <a:effectLst/>
              </a:rPr>
              <a:t> Highest CPI Contribution Analysis</a:t>
            </a:r>
            <a:r>
              <a:rPr lang="en-IN" sz="1400" b="1" i="0" u="none" strike="noStrike" baseline="0">
                <a:solidFill>
                  <a:schemeClr val="bg1"/>
                </a:solidFill>
                <a:effectLst/>
              </a:rPr>
              <a:t> </a:t>
            </a:r>
            <a:r>
              <a:rPr lang="en-IN" sz="1400" b="1" i="0" u="none" strike="noStrike">
                <a:solidFill>
                  <a:schemeClr val="bg1"/>
                </a:solidFill>
                <a:effectLst/>
              </a:rPr>
              <a:t>Of Latest Month</a:t>
            </a:r>
            <a:r>
              <a:rPr lang="en-IN" sz="1400" b="1">
                <a:solidFill>
                  <a:schemeClr val="bg1"/>
                </a:solidFill>
              </a:rPr>
              <a:t> </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solidFill>
                <a:schemeClr val="bg1"/>
              </a:solidFill>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56143800912577346"/>
          <c:y val="0.18716556712593149"/>
          <c:w val="0.37538119486724031"/>
          <c:h val="0.66932366428204926"/>
        </c:manualLayout>
      </c:layout>
      <c:doughnutChart>
        <c:varyColors val="1"/>
        <c:ser>
          <c:idx val="0"/>
          <c:order val="0"/>
          <c:tx>
            <c:strRef>
              <c:f>EDA!$D$13</c:f>
              <c:strCache>
                <c:ptCount val="1"/>
                <c:pt idx="0">
                  <c:v>May</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3BA-4EE1-BA0C-CCD1C04AD594}"/>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3BA-4EE1-BA0C-CCD1C04AD594}"/>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3BA-4EE1-BA0C-CCD1C04AD594}"/>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D3BA-4EE1-BA0C-CCD1C04AD594}"/>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D3BA-4EE1-BA0C-CCD1C04AD594}"/>
              </c:ext>
            </c:extLst>
          </c:dPt>
          <c:dPt>
            <c:idx val="5"/>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D3BA-4EE1-BA0C-CCD1C04AD594}"/>
              </c:ext>
            </c:extLst>
          </c:dPt>
          <c:dPt>
            <c:idx val="6"/>
            <c:bubble3D val="0"/>
            <c:spPr>
              <a:solidFill>
                <a:schemeClr val="accent1">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D-D3BA-4EE1-BA0C-CCD1C04AD59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EDA!$C$14:$C$20</c:f>
              <c:strCache>
                <c:ptCount val="7"/>
                <c:pt idx="0">
                  <c:v>Food and Beverages</c:v>
                </c:pt>
                <c:pt idx="1">
                  <c:v>Healthcare and Well-being</c:v>
                </c:pt>
                <c:pt idx="2">
                  <c:v>Essential Services and Utilities</c:v>
                </c:pt>
                <c:pt idx="3">
                  <c:v>Recreation and Leisure</c:v>
                </c:pt>
                <c:pt idx="4">
                  <c:v>Miscellaneous and General Index</c:v>
                </c:pt>
                <c:pt idx="5">
                  <c:v>Fashion</c:v>
                </c:pt>
                <c:pt idx="6">
                  <c:v>Pan, tobacco and intoxicants</c:v>
                </c:pt>
              </c:strCache>
            </c:strRef>
          </c:cat>
          <c:val>
            <c:numRef>
              <c:f>EDA!$D$14:$D$20</c:f>
              <c:numCache>
                <c:formatCode>0.00</c:formatCode>
                <c:ptCount val="7"/>
                <c:pt idx="0">
                  <c:v>6715.4099193548391</c:v>
                </c:pt>
                <c:pt idx="1">
                  <c:v>1111.4000000000001</c:v>
                </c:pt>
                <c:pt idx="2">
                  <c:v>2059.1544354838707</c:v>
                </c:pt>
                <c:pt idx="3">
                  <c:v>1046.4000000000001</c:v>
                </c:pt>
                <c:pt idx="4">
                  <c:v>1063.8999999999999</c:v>
                </c:pt>
                <c:pt idx="5">
                  <c:v>1599.9058528836756</c:v>
                </c:pt>
                <c:pt idx="6">
                  <c:v>605.1</c:v>
                </c:pt>
              </c:numCache>
            </c:numRef>
          </c:val>
          <c:extLst>
            <c:ext xmlns:c16="http://schemas.microsoft.com/office/drawing/2014/chart" uri="{C3380CC4-5D6E-409C-BE32-E72D297353CC}">
              <c16:uniqueId val="{0000000E-D3BA-4EE1-BA0C-CCD1C04AD59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t"/>
      <c:layout>
        <c:manualLayout>
          <c:xMode val="edge"/>
          <c:yMode val="edge"/>
          <c:x val="7.2893577603428406E-2"/>
          <c:y val="0.20692931869564613"/>
          <c:w val="0.44752722759889013"/>
          <c:h val="0.648307166066258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 % GROWTH  YEAR TO YEAR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lineChart>
        <c:grouping val="stacked"/>
        <c:varyColors val="0"/>
        <c:ser>
          <c:idx val="0"/>
          <c:order val="0"/>
          <c:tx>
            <c:strRef>
              <c:f>EDA!$D$89:$D$90</c:f>
              <c:strCache>
                <c:ptCount val="2"/>
                <c:pt idx="0">
                  <c:v> % GROWTH RATE</c:v>
                </c:pt>
              </c:strCache>
            </c:strRef>
          </c:tx>
          <c:spPr>
            <a:ln w="22225" cap="rnd">
              <a:solidFill>
                <a:schemeClr val="accent2"/>
              </a:solidFill>
            </a:ln>
            <a:effectLst>
              <a:glow rad="139700">
                <a:schemeClr val="accent2">
                  <a:satMod val="175000"/>
                  <a:alpha val="14000"/>
                </a:schemeClr>
              </a:glo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EDA!$C$91:$C$96</c:f>
              <c:strCache>
                <c:ptCount val="6"/>
                <c:pt idx="0">
                  <c:v>2017-2018</c:v>
                </c:pt>
                <c:pt idx="1">
                  <c:v>2018-2019</c:v>
                </c:pt>
                <c:pt idx="2">
                  <c:v>2019-2020</c:v>
                </c:pt>
                <c:pt idx="3">
                  <c:v>2020-2021</c:v>
                </c:pt>
                <c:pt idx="4">
                  <c:v>2021-2022</c:v>
                </c:pt>
                <c:pt idx="5">
                  <c:v>2022-2023</c:v>
                </c:pt>
              </c:strCache>
            </c:strRef>
          </c:cat>
          <c:val>
            <c:numRef>
              <c:f>EDA!$D$91:$D$96</c:f>
              <c:numCache>
                <c:formatCode>0%</c:formatCode>
                <c:ptCount val="6"/>
                <c:pt idx="0">
                  <c:v>3.1240825855059773E-2</c:v>
                </c:pt>
                <c:pt idx="1">
                  <c:v>-5.871675802965666E-2</c:v>
                </c:pt>
                <c:pt idx="2">
                  <c:v>0.14155979270627123</c:v>
                </c:pt>
                <c:pt idx="3">
                  <c:v>6.7924413973306591E-2</c:v>
                </c:pt>
                <c:pt idx="4">
                  <c:v>6.005086969823567E-2</c:v>
                </c:pt>
                <c:pt idx="5">
                  <c:v>5.6875981710460551E-2</c:v>
                </c:pt>
              </c:numCache>
            </c:numRef>
          </c:val>
          <c:smooth val="0"/>
          <c:extLst>
            <c:ext xmlns:c16="http://schemas.microsoft.com/office/drawing/2014/chart" uri="{C3380CC4-5D6E-409C-BE32-E72D297353CC}">
              <c16:uniqueId val="{00000000-375F-479C-B4E5-AC12C4677233}"/>
            </c:ext>
          </c:extLst>
        </c:ser>
        <c:dLbls>
          <c:dLblPos val="r"/>
          <c:showLegendKey val="0"/>
          <c:showVal val="1"/>
          <c:showCatName val="0"/>
          <c:showSerName val="0"/>
          <c:showPercent val="0"/>
          <c:showBubbleSize val="0"/>
        </c:dLbls>
        <c:smooth val="0"/>
        <c:axId val="1692653440"/>
        <c:axId val="1692649600"/>
      </c:lineChart>
      <c:catAx>
        <c:axId val="16926534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2649600"/>
        <c:crosses val="autoZero"/>
        <c:auto val="1"/>
        <c:lblAlgn val="ctr"/>
        <c:lblOffset val="100"/>
        <c:noMultiLvlLbl val="0"/>
      </c:catAx>
      <c:valAx>
        <c:axId val="1692649600"/>
        <c:scaling>
          <c:orientation val="minMax"/>
        </c:scaling>
        <c:delete val="1"/>
        <c:axPos val="l"/>
        <c:numFmt formatCode="0%" sourceLinked="1"/>
        <c:majorTickMark val="none"/>
        <c:minorTickMark val="none"/>
        <c:tickLblPos val="nextTo"/>
        <c:crossAx val="16926534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 % GROWTH RATE MONTH OF MONTH</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10773907473002696"/>
          <c:y val="0.12878472222222223"/>
          <c:w val="0.8726046233915602"/>
          <c:h val="0.83302083333333332"/>
        </c:manualLayout>
      </c:layout>
      <c:lineChart>
        <c:grouping val="standard"/>
        <c:varyColors val="0"/>
        <c:ser>
          <c:idx val="0"/>
          <c:order val="0"/>
          <c:tx>
            <c:strRef>
              <c:f>EDA!$D$162</c:f>
              <c:strCache>
                <c:ptCount val="1"/>
                <c:pt idx="0">
                  <c:v> % GROWTH RATE</c:v>
                </c:pt>
              </c:strCache>
            </c:strRef>
          </c:tx>
          <c:spPr>
            <a:ln w="22225" cap="rnd">
              <a:solidFill>
                <a:schemeClr val="accent2"/>
              </a:solidFill>
            </a:ln>
            <a:effectLst>
              <a:glow rad="139700">
                <a:schemeClr val="accent2">
                  <a:satMod val="175000"/>
                  <a:alpha val="14000"/>
                </a:schemeClr>
              </a:glow>
            </a:effectLst>
          </c:spPr>
          <c:marker>
            <c:symbol val="none"/>
          </c:marker>
          <c:dLbls>
            <c:dLbl>
              <c:idx val="2"/>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450891256508851"/>
                      <c:h val="6.6878709435172323E-2"/>
                    </c:manualLayout>
                  </c15:layout>
                </c:ext>
                <c:ext xmlns:c16="http://schemas.microsoft.com/office/drawing/2014/chart" uri="{C3380CC4-5D6E-409C-BE32-E72D297353CC}">
                  <c16:uniqueId val="{00000000-606A-4FE1-BFED-6E485A7C2B7D}"/>
                </c:ext>
              </c:extLst>
            </c:dLbl>
            <c:dLbl>
              <c:idx val="3"/>
              <c:layout>
                <c:manualLayout>
                  <c:x val="-0.28542163884439742"/>
                  <c:y val="5.9027914479440072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5568438086101547"/>
                      <c:h val="7.0359463196510472E-2"/>
                    </c:manualLayout>
                  </c15:layout>
                </c:ext>
                <c:ext xmlns:c16="http://schemas.microsoft.com/office/drawing/2014/chart" uri="{C3380CC4-5D6E-409C-BE32-E72D297353CC}">
                  <c16:uniqueId val="{00000001-606A-4FE1-BFED-6E485A7C2B7D}"/>
                </c:ext>
              </c:extLst>
            </c:dLbl>
            <c:dLbl>
              <c:idx val="4"/>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7594036012478734"/>
                      <c:h val="5.2955694389819757E-2"/>
                    </c:manualLayout>
                  </c15:layout>
                </c:ext>
                <c:ext xmlns:c16="http://schemas.microsoft.com/office/drawing/2014/chart" uri="{C3380CC4-5D6E-409C-BE32-E72D297353CC}">
                  <c16:uniqueId val="{00000002-606A-4FE1-BFED-6E485A7C2B7D}"/>
                </c:ext>
              </c:extLst>
            </c:dLbl>
            <c:dLbl>
              <c:idx val="5"/>
              <c:layout>
                <c:manualLayout>
                  <c:x val="-5.3371451687699266E-2"/>
                  <c:y val="9.0277914479439822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0020533700813123"/>
                      <c:h val="6.6714785651793521E-2"/>
                    </c:manualLayout>
                  </c15:layout>
                </c:ext>
                <c:ext xmlns:c16="http://schemas.microsoft.com/office/drawing/2014/chart" uri="{C3380CC4-5D6E-409C-BE32-E72D297353CC}">
                  <c16:uniqueId val="{00000003-606A-4FE1-BFED-6E485A7C2B7D}"/>
                </c:ext>
              </c:extLst>
            </c:dLbl>
            <c:dLbl>
              <c:idx val="6"/>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513864043885697"/>
                      <c:h val="7.0359463196510472E-2"/>
                    </c:manualLayout>
                  </c15:layout>
                </c:ext>
                <c:ext xmlns:c16="http://schemas.microsoft.com/office/drawing/2014/chart" uri="{C3380CC4-5D6E-409C-BE32-E72D297353CC}">
                  <c16:uniqueId val="{00000004-606A-4FE1-BFED-6E485A7C2B7D}"/>
                </c:ext>
              </c:extLst>
            </c:dLbl>
            <c:dLbl>
              <c:idx val="7"/>
              <c:layout>
                <c:manualLayout>
                  <c:x val="-8.508408572550386E-17"/>
                  <c:y val="-2.7777777777777905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4968533245823019"/>
                      <c:h val="7.7320970719186768E-2"/>
                    </c:manualLayout>
                  </c15:layout>
                </c:ext>
                <c:ext xmlns:c16="http://schemas.microsoft.com/office/drawing/2014/chart" uri="{C3380CC4-5D6E-409C-BE32-E72D297353CC}">
                  <c16:uniqueId val="{00000005-606A-4FE1-BFED-6E485A7C2B7D}"/>
                </c:ext>
              </c:extLst>
            </c:dLbl>
            <c:dLbl>
              <c:idx val="8"/>
              <c:layout>
                <c:manualLayout>
                  <c:x val="-0.23669119089983215"/>
                  <c:y val="2.4305692257217848E-2"/>
                </c:manualLayout>
              </c:layout>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398279612801424"/>
                      <c:h val="7.3874398512685902E-2"/>
                    </c:manualLayout>
                  </c15:layout>
                </c:ext>
                <c:ext xmlns:c16="http://schemas.microsoft.com/office/drawing/2014/chart" uri="{C3380CC4-5D6E-409C-BE32-E72D297353CC}">
                  <c16:uniqueId val="{00000006-606A-4FE1-BFED-6E485A7C2B7D}"/>
                </c:ext>
              </c:extLst>
            </c:dLbl>
            <c:spPr>
              <a:solidFill>
                <a:sysClr val="windowText" lastClr="000000">
                  <a:lumMod val="65000"/>
                  <a:lumOff val="35000"/>
                </a:sysClr>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lt1">
                        <a:lumMod val="15000"/>
                        <a:lumOff val="8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EDA!$C$163:$C$173</c:f>
              <c:strCache>
                <c:ptCount val="11"/>
                <c:pt idx="0">
                  <c:v>June-July</c:v>
                </c:pt>
                <c:pt idx="1">
                  <c:v>July-August</c:v>
                </c:pt>
                <c:pt idx="2">
                  <c:v>August-September</c:v>
                </c:pt>
                <c:pt idx="3">
                  <c:v>September-October</c:v>
                </c:pt>
                <c:pt idx="4">
                  <c:v>October-November</c:v>
                </c:pt>
                <c:pt idx="5">
                  <c:v>November-December</c:v>
                </c:pt>
                <c:pt idx="6">
                  <c:v>December-January</c:v>
                </c:pt>
                <c:pt idx="7">
                  <c:v>January-February</c:v>
                </c:pt>
                <c:pt idx="8">
                  <c:v>February-March</c:v>
                </c:pt>
                <c:pt idx="9">
                  <c:v>March-April</c:v>
                </c:pt>
                <c:pt idx="10">
                  <c:v>April-May</c:v>
                </c:pt>
              </c:strCache>
            </c:strRef>
          </c:cat>
          <c:val>
            <c:numRef>
              <c:f>EDA!$D$163:$D$173</c:f>
              <c:numCache>
                <c:formatCode>0.0%</c:formatCode>
                <c:ptCount val="11"/>
                <c:pt idx="0">
                  <c:v>1.2151574679579958E-2</c:v>
                </c:pt>
                <c:pt idx="1">
                  <c:v>2.3664443029295062E-3</c:v>
                </c:pt>
                <c:pt idx="2">
                  <c:v>6.5894819124481998E-3</c:v>
                </c:pt>
                <c:pt idx="3">
                  <c:v>-2.858828382875031E-3</c:v>
                </c:pt>
                <c:pt idx="4">
                  <c:v>9.3725906242428207E-3</c:v>
                </c:pt>
                <c:pt idx="5">
                  <c:v>-6.209179753605059E-3</c:v>
                </c:pt>
                <c:pt idx="6">
                  <c:v>4.8084174689368379E-3</c:v>
                </c:pt>
                <c:pt idx="7">
                  <c:v>1.4552635890350406E-3</c:v>
                </c:pt>
                <c:pt idx="8">
                  <c:v>5.8993250914476861E-5</c:v>
                </c:pt>
                <c:pt idx="9">
                  <c:v>-5.7018569048258817E-3</c:v>
                </c:pt>
                <c:pt idx="10">
                  <c:v>-3.9695449976273689E-3</c:v>
                </c:pt>
              </c:numCache>
            </c:numRef>
          </c:val>
          <c:smooth val="0"/>
          <c:extLst>
            <c:ext xmlns:c16="http://schemas.microsoft.com/office/drawing/2014/chart" uri="{C3380CC4-5D6E-409C-BE32-E72D297353CC}">
              <c16:uniqueId val="{00000007-606A-4FE1-BFED-6E485A7C2B7D}"/>
            </c:ext>
          </c:extLst>
        </c:ser>
        <c:dLbls>
          <c:showLegendKey val="0"/>
          <c:showVal val="0"/>
          <c:showCatName val="0"/>
          <c:showSerName val="0"/>
          <c:showPercent val="0"/>
          <c:showBubbleSize val="0"/>
        </c:dLbls>
        <c:smooth val="0"/>
        <c:axId val="1692651520"/>
        <c:axId val="1692654400"/>
      </c:lineChart>
      <c:catAx>
        <c:axId val="1692651520"/>
        <c:scaling>
          <c:orientation val="minMax"/>
        </c:scaling>
        <c:delete val="1"/>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crossAx val="1692654400"/>
        <c:crosses val="autoZero"/>
        <c:auto val="1"/>
        <c:lblAlgn val="ctr"/>
        <c:lblOffset val="100"/>
        <c:noMultiLvlLbl val="0"/>
      </c:catAx>
      <c:valAx>
        <c:axId val="169265440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9265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EDA!$B$216</c:f>
              <c:strCache>
                <c:ptCount val="1"/>
                <c:pt idx="0">
                  <c:v>Absolute changes</c:v>
                </c:pt>
              </c:strCache>
            </c:strRef>
          </c:tx>
          <c:spPr>
            <a:ln w="2222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EDA!$A$217:$A$228</c:f>
              <c:strCache>
                <c:ptCount val="12"/>
                <c:pt idx="0">
                  <c:v>Cereals and products</c:v>
                </c:pt>
                <c:pt idx="1">
                  <c:v>Meat and fish</c:v>
                </c:pt>
                <c:pt idx="2">
                  <c:v>Egg</c:v>
                </c:pt>
                <c:pt idx="3">
                  <c:v>Oils and fats</c:v>
                </c:pt>
                <c:pt idx="4">
                  <c:v>Milk and products</c:v>
                </c:pt>
                <c:pt idx="5">
                  <c:v>Fruits</c:v>
                </c:pt>
                <c:pt idx="6">
                  <c:v>Vegetables</c:v>
                </c:pt>
                <c:pt idx="7">
                  <c:v>Pulses and products</c:v>
                </c:pt>
                <c:pt idx="8">
                  <c:v>Sugar and Confectionery</c:v>
                </c:pt>
                <c:pt idx="9">
                  <c:v>Spices</c:v>
                </c:pt>
                <c:pt idx="10">
                  <c:v>Non-alcoholic beverages</c:v>
                </c:pt>
                <c:pt idx="11">
                  <c:v>Prepared meals, snacks, sweets etc.</c:v>
                </c:pt>
              </c:strCache>
            </c:strRef>
          </c:cat>
          <c:val>
            <c:numRef>
              <c:f>EDA!$B$217:$B$228</c:f>
              <c:numCache>
                <c:formatCode>0.0</c:formatCode>
                <c:ptCount val="12"/>
                <c:pt idx="0">
                  <c:v>55.299999999999898</c:v>
                </c:pt>
                <c:pt idx="1">
                  <c:v>-14.799999999999955</c:v>
                </c:pt>
                <c:pt idx="2">
                  <c:v>7.6999999999999318</c:v>
                </c:pt>
                <c:pt idx="3">
                  <c:v>111.27451612903241</c:v>
                </c:pt>
                <c:pt idx="4">
                  <c:v>40.899999999999977</c:v>
                </c:pt>
                <c:pt idx="5">
                  <c:v>7.4000000000000341</c:v>
                </c:pt>
                <c:pt idx="6">
                  <c:v>-66.400000000000034</c:v>
                </c:pt>
                <c:pt idx="7">
                  <c:v>34.899999999999977</c:v>
                </c:pt>
                <c:pt idx="8">
                  <c:v>8.4000000000000341</c:v>
                </c:pt>
                <c:pt idx="9">
                  <c:v>-125.89008064516105</c:v>
                </c:pt>
                <c:pt idx="10">
                  <c:v>16.800000000000011</c:v>
                </c:pt>
                <c:pt idx="11">
                  <c:v>30.899999999999977</c:v>
                </c:pt>
              </c:numCache>
            </c:numRef>
          </c:val>
          <c:smooth val="0"/>
          <c:extLst>
            <c:ext xmlns:c16="http://schemas.microsoft.com/office/drawing/2014/chart" uri="{C3380CC4-5D6E-409C-BE32-E72D297353CC}">
              <c16:uniqueId val="{00000000-8A5E-4ADD-8521-C265342DC33B}"/>
            </c:ext>
          </c:extLst>
        </c:ser>
        <c:dLbls>
          <c:dLblPos val="ctr"/>
          <c:showLegendKey val="0"/>
          <c:showVal val="1"/>
          <c:showCatName val="0"/>
          <c:showSerName val="0"/>
          <c:showPercent val="0"/>
          <c:showBubbleSize val="0"/>
        </c:dLbls>
        <c:smooth val="0"/>
        <c:axId val="1395908816"/>
        <c:axId val="1395907376"/>
      </c:lineChart>
      <c:catAx>
        <c:axId val="1395908816"/>
        <c:scaling>
          <c:orientation val="minMax"/>
        </c:scaling>
        <c:delete val="0"/>
        <c:axPos val="b"/>
        <c:numFmt formatCode="General" sourceLinked="1"/>
        <c:majorTickMark val="none"/>
        <c:minorTickMark val="none"/>
        <c:tickLblPos val="nextTo"/>
        <c:spPr>
          <a:noFill/>
          <a:ln w="25400" cap="flat" cmpd="sng" algn="ctr">
            <a:no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395907376"/>
        <c:crosses val="autoZero"/>
        <c:auto val="1"/>
        <c:lblAlgn val="ctr"/>
        <c:lblOffset val="100"/>
        <c:noMultiLvlLbl val="0"/>
      </c:catAx>
      <c:valAx>
        <c:axId val="1395907376"/>
        <c:scaling>
          <c:orientation val="minMax"/>
        </c:scaling>
        <c:delete val="1"/>
        <c:axPos val="l"/>
        <c:numFmt formatCode="0.0" sourceLinked="1"/>
        <c:majorTickMark val="none"/>
        <c:minorTickMark val="none"/>
        <c:tickLblPos val="nextTo"/>
        <c:crossAx val="139590881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EDA!$B$292</c:f>
              <c:strCache>
                <c:ptCount val="1"/>
                <c:pt idx="0">
                  <c:v>Food and Beverages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trendline>
            <c:spPr>
              <a:ln w="19050" cap="rnd">
                <a:solidFill>
                  <a:schemeClr val="accent1"/>
                </a:solidFill>
              </a:ln>
              <a:effectLst/>
            </c:spPr>
            <c:trendlineType val="linear"/>
            <c:forward val="2"/>
            <c:dispRSqr val="0"/>
            <c:dispEq val="0"/>
          </c:trendline>
          <c:cat>
            <c:strRef>
              <c:f>EDA!$A$293:$A$302</c:f>
              <c:strCache>
                <c:ptCount val="10"/>
                <c:pt idx="0">
                  <c:v>November</c:v>
                </c:pt>
                <c:pt idx="1">
                  <c:v>December</c:v>
                </c:pt>
                <c:pt idx="2">
                  <c:v>January</c:v>
                </c:pt>
                <c:pt idx="3">
                  <c:v>February</c:v>
                </c:pt>
                <c:pt idx="4">
                  <c:v>March</c:v>
                </c:pt>
                <c:pt idx="5">
                  <c:v>April</c:v>
                </c:pt>
                <c:pt idx="6">
                  <c:v>May</c:v>
                </c:pt>
                <c:pt idx="7">
                  <c:v>June</c:v>
                </c:pt>
                <c:pt idx="8">
                  <c:v>July</c:v>
                </c:pt>
                <c:pt idx="9">
                  <c:v>August</c:v>
                </c:pt>
              </c:strCache>
            </c:strRef>
          </c:cat>
          <c:val>
            <c:numRef>
              <c:f>EDA!$B$293:$B$302</c:f>
              <c:numCache>
                <c:formatCode>0.0%</c:formatCode>
                <c:ptCount val="10"/>
                <c:pt idx="0">
                  <c:v>1.3133042664736819E-2</c:v>
                </c:pt>
                <c:pt idx="1">
                  <c:v>4.9553555955849787E-3</c:v>
                </c:pt>
                <c:pt idx="2">
                  <c:v>9.7883688443559571E-3</c:v>
                </c:pt>
                <c:pt idx="3">
                  <c:v>-1.4834146006455539E-2</c:v>
                </c:pt>
                <c:pt idx="4">
                  <c:v>-8.6266991983269432E-3</c:v>
                </c:pt>
                <c:pt idx="5">
                  <c:v>2.3865019181886611E-2</c:v>
                </c:pt>
                <c:pt idx="6">
                  <c:v>-6.3526766568847523E-2</c:v>
                </c:pt>
                <c:pt idx="7">
                  <c:v>8.4070066333471444E-2</c:v>
                </c:pt>
                <c:pt idx="8">
                  <c:v>0</c:v>
                </c:pt>
                <c:pt idx="9">
                  <c:v>1.4527804086050386E-2</c:v>
                </c:pt>
              </c:numCache>
            </c:numRef>
          </c:val>
          <c:smooth val="0"/>
          <c:extLst>
            <c:ext xmlns:c16="http://schemas.microsoft.com/office/drawing/2014/chart" uri="{C3380CC4-5D6E-409C-BE32-E72D297353CC}">
              <c16:uniqueId val="{00000000-B305-48CD-AC3A-363969218CDD}"/>
            </c:ext>
          </c:extLst>
        </c:ser>
        <c:ser>
          <c:idx val="1"/>
          <c:order val="1"/>
          <c:tx>
            <c:strRef>
              <c:f>EDA!$C$292</c:f>
              <c:strCache>
                <c:ptCount val="1"/>
                <c:pt idx="0">
                  <c:v>Healthcare and Well-being</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EDA!$A$293:$A$302</c:f>
              <c:strCache>
                <c:ptCount val="10"/>
                <c:pt idx="0">
                  <c:v>November</c:v>
                </c:pt>
                <c:pt idx="1">
                  <c:v>December</c:v>
                </c:pt>
                <c:pt idx="2">
                  <c:v>January</c:v>
                </c:pt>
                <c:pt idx="3">
                  <c:v>February</c:v>
                </c:pt>
                <c:pt idx="4">
                  <c:v>March</c:v>
                </c:pt>
                <c:pt idx="5">
                  <c:v>April</c:v>
                </c:pt>
                <c:pt idx="6">
                  <c:v>May</c:v>
                </c:pt>
                <c:pt idx="7">
                  <c:v>June</c:v>
                </c:pt>
                <c:pt idx="8">
                  <c:v>July</c:v>
                </c:pt>
                <c:pt idx="9">
                  <c:v>August</c:v>
                </c:pt>
              </c:strCache>
            </c:strRef>
          </c:cat>
          <c:val>
            <c:numRef>
              <c:f>EDA!$C$293:$C$302</c:f>
              <c:numCache>
                <c:formatCode>0.0%</c:formatCode>
                <c:ptCount val="10"/>
                <c:pt idx="0">
                  <c:v>2.773604530220838E-3</c:v>
                </c:pt>
                <c:pt idx="1">
                  <c:v>2.1896968998501524E-3</c:v>
                </c:pt>
                <c:pt idx="2">
                  <c:v>9.1996320147192806E-3</c:v>
                </c:pt>
                <c:pt idx="3">
                  <c:v>5.6973564266181789E-3</c:v>
                </c:pt>
                <c:pt idx="4">
                  <c:v>7.9311126217991006E-3</c:v>
                </c:pt>
                <c:pt idx="5">
                  <c:v>-2.5306345832424873E-2</c:v>
                </c:pt>
                <c:pt idx="6">
                  <c:v>-3.565905793612012E-2</c:v>
                </c:pt>
                <c:pt idx="7">
                  <c:v>9.5114919839061937E-2</c:v>
                </c:pt>
                <c:pt idx="8">
                  <c:v>0</c:v>
                </c:pt>
                <c:pt idx="9">
                  <c:v>1.0811401113902034E-2</c:v>
                </c:pt>
              </c:numCache>
            </c:numRef>
          </c:val>
          <c:smooth val="0"/>
          <c:extLst>
            <c:ext xmlns:c16="http://schemas.microsoft.com/office/drawing/2014/chart" uri="{C3380CC4-5D6E-409C-BE32-E72D297353CC}">
              <c16:uniqueId val="{00000001-B305-48CD-AC3A-363969218CDD}"/>
            </c:ext>
          </c:extLst>
        </c:ser>
        <c:ser>
          <c:idx val="2"/>
          <c:order val="2"/>
          <c:tx>
            <c:strRef>
              <c:f>EDA!$D$292</c:f>
              <c:strCache>
                <c:ptCount val="1"/>
                <c:pt idx="0">
                  <c:v>Essential Services and Utilities</c:v>
                </c:pt>
              </c:strCache>
            </c:strRef>
          </c:tx>
          <c:spPr>
            <a:ln w="34925" cap="rnd">
              <a:solidFill>
                <a:schemeClr val="accent3"/>
              </a:solidFill>
              <a:round/>
            </a:ln>
            <a:effectLst>
              <a:outerShdw blurRad="57150" dist="19050" dir="5400000" algn="ctr" rotWithShape="0">
                <a:srgbClr val="000000">
                  <a:alpha val="63000"/>
                </a:srgbClr>
              </a:outerShdw>
            </a:effectLst>
          </c:spPr>
          <c:marker>
            <c:symbol val="none"/>
          </c:marker>
          <c:trendline>
            <c:spPr>
              <a:ln w="19050" cap="rnd">
                <a:solidFill>
                  <a:schemeClr val="accent3"/>
                </a:solidFill>
              </a:ln>
              <a:effectLst/>
            </c:spPr>
            <c:trendlineType val="linear"/>
            <c:forward val="2"/>
            <c:dispRSqr val="0"/>
            <c:dispEq val="0"/>
          </c:trendline>
          <c:trendline>
            <c:spPr>
              <a:ln w="19050" cap="rnd">
                <a:solidFill>
                  <a:schemeClr val="accent3"/>
                </a:solidFill>
              </a:ln>
              <a:effectLst/>
            </c:spPr>
            <c:trendlineType val="linear"/>
            <c:forward val="2"/>
            <c:dispRSqr val="0"/>
            <c:dispEq val="0"/>
          </c:trendline>
          <c:cat>
            <c:strRef>
              <c:f>EDA!$A$293:$A$302</c:f>
              <c:strCache>
                <c:ptCount val="10"/>
                <c:pt idx="0">
                  <c:v>November</c:v>
                </c:pt>
                <c:pt idx="1">
                  <c:v>December</c:v>
                </c:pt>
                <c:pt idx="2">
                  <c:v>January</c:v>
                </c:pt>
                <c:pt idx="3">
                  <c:v>February</c:v>
                </c:pt>
                <c:pt idx="4">
                  <c:v>March</c:v>
                </c:pt>
                <c:pt idx="5">
                  <c:v>April</c:v>
                </c:pt>
                <c:pt idx="6">
                  <c:v>May</c:v>
                </c:pt>
                <c:pt idx="7">
                  <c:v>June</c:v>
                </c:pt>
                <c:pt idx="8">
                  <c:v>July</c:v>
                </c:pt>
                <c:pt idx="9">
                  <c:v>August</c:v>
                </c:pt>
              </c:strCache>
            </c:strRef>
          </c:cat>
          <c:val>
            <c:numRef>
              <c:f>EDA!$D$293:$D$302</c:f>
              <c:numCache>
                <c:formatCode>0.0%</c:formatCode>
                <c:ptCount val="10"/>
                <c:pt idx="0">
                  <c:v>5.1304860514911291E-3</c:v>
                </c:pt>
                <c:pt idx="1">
                  <c:v>8.3093231706864688E-3</c:v>
                </c:pt>
                <c:pt idx="2">
                  <c:v>5.6508667249444752E-3</c:v>
                </c:pt>
                <c:pt idx="3">
                  <c:v>5.2093868090074009E-3</c:v>
                </c:pt>
                <c:pt idx="4">
                  <c:v>2.0962475337745852E-3</c:v>
                </c:pt>
                <c:pt idx="5">
                  <c:v>-1.8349930299296446E-2</c:v>
                </c:pt>
                <c:pt idx="6">
                  <c:v>-3.336446616803445E-2</c:v>
                </c:pt>
                <c:pt idx="7">
                  <c:v>5.1282290477219543E-2</c:v>
                </c:pt>
                <c:pt idx="8">
                  <c:v>0</c:v>
                </c:pt>
                <c:pt idx="9">
                  <c:v>1.2465382094072178E-2</c:v>
                </c:pt>
              </c:numCache>
            </c:numRef>
          </c:val>
          <c:smooth val="0"/>
          <c:extLst>
            <c:ext xmlns:c16="http://schemas.microsoft.com/office/drawing/2014/chart" uri="{C3380CC4-5D6E-409C-BE32-E72D297353CC}">
              <c16:uniqueId val="{00000002-B305-48CD-AC3A-363969218CDD}"/>
            </c:ext>
          </c:extLst>
        </c:ser>
        <c:dLbls>
          <c:showLegendKey val="0"/>
          <c:showVal val="0"/>
          <c:showCatName val="0"/>
          <c:showSerName val="0"/>
          <c:showPercent val="0"/>
          <c:showBubbleSize val="0"/>
        </c:dLbls>
        <c:smooth val="0"/>
        <c:axId val="1692644800"/>
        <c:axId val="1692640480"/>
      </c:lineChart>
      <c:catAx>
        <c:axId val="169264480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640480"/>
        <c:crosses val="autoZero"/>
        <c:auto val="1"/>
        <c:lblAlgn val="ctr"/>
        <c:lblOffset val="100"/>
        <c:noMultiLvlLbl val="0"/>
      </c:catAx>
      <c:valAx>
        <c:axId val="1692640480"/>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92644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1572478716913158E-2"/>
          <c:y val="5.3832222265037956E-2"/>
          <c:w val="0.89136725068038081"/>
          <c:h val="0.51672999113714313"/>
        </c:manualLayout>
      </c:layout>
      <c:lineChart>
        <c:grouping val="standard"/>
        <c:varyColors val="0"/>
        <c:ser>
          <c:idx val="0"/>
          <c:order val="0"/>
          <c:tx>
            <c:strRef>
              <c:f>[1]EDA!$M$447:$M$448</c:f>
              <c:strCache>
                <c:ptCount val="2"/>
                <c:pt idx="0">
                  <c:v>Monthly Inflation Rate (Crude - Oil)</c:v>
                </c:pt>
                <c:pt idx="1">
                  <c:v>2021</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[1]EDA!$L$449:$L$460</c:f>
              <c:numCache>
                <c:formatCode>mmmm</c:formatCode>
                <c:ptCount val="12"/>
                <c:pt idx="0">
                  <c:v>33604</c:v>
                </c:pt>
                <c:pt idx="1">
                  <c:v>33635</c:v>
                </c:pt>
                <c:pt idx="2">
                  <c:v>33664</c:v>
                </c:pt>
                <c:pt idx="3">
                  <c:v>33329</c:v>
                </c:pt>
                <c:pt idx="4">
                  <c:v>33359</c:v>
                </c:pt>
                <c:pt idx="5">
                  <c:v>33390</c:v>
                </c:pt>
                <c:pt idx="6">
                  <c:v>33420</c:v>
                </c:pt>
                <c:pt idx="7">
                  <c:v>33451</c:v>
                </c:pt>
                <c:pt idx="8">
                  <c:v>33482</c:v>
                </c:pt>
                <c:pt idx="9">
                  <c:v>33512</c:v>
                </c:pt>
                <c:pt idx="10">
                  <c:v>33543</c:v>
                </c:pt>
                <c:pt idx="11">
                  <c:v>33573</c:v>
                </c:pt>
              </c:numCache>
            </c:numRef>
          </c:cat>
          <c:val>
            <c:numRef>
              <c:f>[1]EDA!$M$449:$M$460</c:f>
              <c:numCache>
                <c:formatCode>0%</c:formatCode>
                <c:ptCount val="12"/>
                <c:pt idx="0">
                  <c:v>9.9409502909309597E-2</c:v>
                </c:pt>
                <c:pt idx="1">
                  <c:v>0.1048996236417282</c:v>
                </c:pt>
                <c:pt idx="2">
                  <c:v>5.4277874350460824E-2</c:v>
                </c:pt>
                <c:pt idx="3">
                  <c:v>-2.1018672437930146E-2</c:v>
                </c:pt>
                <c:pt idx="4">
                  <c:v>5.3113435486235858E-2</c:v>
                </c:pt>
                <c:pt idx="5">
                  <c:v>6.9871876078461057E-2</c:v>
                </c:pt>
                <c:pt idx="6">
                  <c:v>2.1164440168947692E-2</c:v>
                </c:pt>
                <c:pt idx="7">
                  <c:v>-5.3496896228303129E-2</c:v>
                </c:pt>
                <c:pt idx="8">
                  <c:v>4.5480381409759248E-2</c:v>
                </c:pt>
                <c:pt idx="9">
                  <c:v>0.1093282233959005</c:v>
                </c:pt>
                <c:pt idx="10">
                  <c:v>-1.8230927166953372E-2</c:v>
                </c:pt>
                <c:pt idx="11">
                  <c:v>-0.10011726174044595</c:v>
                </c:pt>
              </c:numCache>
            </c:numRef>
          </c:val>
          <c:smooth val="0"/>
          <c:extLst>
            <c:ext xmlns:c16="http://schemas.microsoft.com/office/drawing/2014/chart" uri="{C3380CC4-5D6E-409C-BE32-E72D297353CC}">
              <c16:uniqueId val="{00000001-8A72-45FE-A2D3-889017C9A4EF}"/>
            </c:ext>
          </c:extLst>
        </c:ser>
        <c:ser>
          <c:idx val="1"/>
          <c:order val="1"/>
          <c:tx>
            <c:strRef>
              <c:f>[1]EDA!$N$447:$N$448</c:f>
              <c:strCache>
                <c:ptCount val="2"/>
                <c:pt idx="0">
                  <c:v>Monthly Inflation Rate (Crude - Oil)</c:v>
                </c:pt>
                <c:pt idx="1">
                  <c:v>2022</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[1]EDA!$L$449:$L$460</c:f>
              <c:numCache>
                <c:formatCode>mmmm</c:formatCode>
                <c:ptCount val="12"/>
                <c:pt idx="0">
                  <c:v>33604</c:v>
                </c:pt>
                <c:pt idx="1">
                  <c:v>33635</c:v>
                </c:pt>
                <c:pt idx="2">
                  <c:v>33664</c:v>
                </c:pt>
                <c:pt idx="3">
                  <c:v>33329</c:v>
                </c:pt>
                <c:pt idx="4">
                  <c:v>33359</c:v>
                </c:pt>
                <c:pt idx="5">
                  <c:v>33390</c:v>
                </c:pt>
                <c:pt idx="6">
                  <c:v>33420</c:v>
                </c:pt>
                <c:pt idx="7">
                  <c:v>33451</c:v>
                </c:pt>
                <c:pt idx="8">
                  <c:v>33482</c:v>
                </c:pt>
                <c:pt idx="9">
                  <c:v>33512</c:v>
                </c:pt>
                <c:pt idx="10">
                  <c:v>33543</c:v>
                </c:pt>
                <c:pt idx="11">
                  <c:v>33573</c:v>
                </c:pt>
              </c:numCache>
            </c:numRef>
          </c:cat>
          <c:val>
            <c:numRef>
              <c:f>[1]EDA!$N$449:$N$460</c:f>
              <c:numCache>
                <c:formatCode>0%</c:formatCode>
                <c:ptCount val="12"/>
                <c:pt idx="0">
                  <c:v>0.15508428007030658</c:v>
                </c:pt>
                <c:pt idx="1">
                  <c:v>9.9942858982076124E-2</c:v>
                </c:pt>
                <c:pt idx="2">
                  <c:v>0.16661893169628211</c:v>
                </c:pt>
                <c:pt idx="3">
                  <c:v>-9.6233658491024998E-2</c:v>
                </c:pt>
                <c:pt idx="4">
                  <c:v>5.9714511802967489E-2</c:v>
                </c:pt>
                <c:pt idx="5">
                  <c:v>5.6083696529902811E-2</c:v>
                </c:pt>
                <c:pt idx="6">
                  <c:v>-9.9725218316956799E-2</c:v>
                </c:pt>
                <c:pt idx="7">
                  <c:v>-8.3022702407404309E-2</c:v>
                </c:pt>
                <c:pt idx="8">
                  <c:v>-7.3844014254054013E-2</c:v>
                </c:pt>
                <c:pt idx="9">
                  <c:v>1.0824594006236296E-2</c:v>
                </c:pt>
                <c:pt idx="10">
                  <c:v>-4.736236785223729E-2</c:v>
                </c:pt>
                <c:pt idx="11">
                  <c:v>-0.12101420953287484</c:v>
                </c:pt>
              </c:numCache>
            </c:numRef>
          </c:val>
          <c:smooth val="0"/>
          <c:extLst>
            <c:ext xmlns:c16="http://schemas.microsoft.com/office/drawing/2014/chart" uri="{C3380CC4-5D6E-409C-BE32-E72D297353CC}">
              <c16:uniqueId val="{00000003-8A72-45FE-A2D3-889017C9A4EF}"/>
            </c:ext>
          </c:extLst>
        </c:ser>
        <c:ser>
          <c:idx val="2"/>
          <c:order val="2"/>
          <c:tx>
            <c:strRef>
              <c:f>[1]EDA!$O$447:$O$448</c:f>
              <c:strCache>
                <c:ptCount val="2"/>
                <c:pt idx="0">
                  <c:v>Monthly Inflation Rate (Crude - Oil)</c:v>
                </c:pt>
                <c:pt idx="1">
                  <c:v>2023</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0"/>
            <c:dispEq val="0"/>
          </c:trendline>
          <c:cat>
            <c:numRef>
              <c:f>[1]EDA!$L$449:$L$460</c:f>
              <c:numCache>
                <c:formatCode>mmmm</c:formatCode>
                <c:ptCount val="12"/>
                <c:pt idx="0">
                  <c:v>33604</c:v>
                </c:pt>
                <c:pt idx="1">
                  <c:v>33635</c:v>
                </c:pt>
                <c:pt idx="2">
                  <c:v>33664</c:v>
                </c:pt>
                <c:pt idx="3">
                  <c:v>33329</c:v>
                </c:pt>
                <c:pt idx="4">
                  <c:v>33359</c:v>
                </c:pt>
                <c:pt idx="5">
                  <c:v>33390</c:v>
                </c:pt>
                <c:pt idx="6">
                  <c:v>33420</c:v>
                </c:pt>
                <c:pt idx="7">
                  <c:v>33451</c:v>
                </c:pt>
                <c:pt idx="8">
                  <c:v>33482</c:v>
                </c:pt>
                <c:pt idx="9">
                  <c:v>33512</c:v>
                </c:pt>
                <c:pt idx="10">
                  <c:v>33543</c:v>
                </c:pt>
                <c:pt idx="11">
                  <c:v>33573</c:v>
                </c:pt>
              </c:numCache>
            </c:numRef>
          </c:cat>
          <c:val>
            <c:numRef>
              <c:f>[1]EDA!$O$449:$O$460</c:f>
              <c:numCache>
                <c:formatCode>0%</c:formatCode>
                <c:ptCount val="12"/>
                <c:pt idx="0">
                  <c:v>3.6124114857364886E-2</c:v>
                </c:pt>
                <c:pt idx="1">
                  <c:v>1.6485881288185376E-2</c:v>
                </c:pt>
                <c:pt idx="2">
                  <c:v>-4.7609512807271631E-2</c:v>
                </c:pt>
                <c:pt idx="3">
                  <c:v>6.2275157466463116E-2</c:v>
                </c:pt>
                <c:pt idx="4">
                  <c:v>-0.11701292979632719</c:v>
                </c:pt>
                <c:pt idx="5">
                  <c:v>-7.1129111596275477E-4</c:v>
                </c:pt>
                <c:pt idx="6">
                  <c:v>6.7691208820502766E-2</c:v>
                </c:pt>
                <c:pt idx="7">
                  <c:v>7.0096521903959166E-2</c:v>
                </c:pt>
                <c:pt idx="8">
                  <c:v>7.6038976581603288E-2</c:v>
                </c:pt>
                <c:pt idx="9">
                  <c:v>-3.8399014271071723E-2</c:v>
                </c:pt>
                <c:pt idx="10">
                  <c:v>-7.9383447107091151E-2</c:v>
                </c:pt>
                <c:pt idx="11">
                  <c:v>-7.7960065672011733E-2</c:v>
                </c:pt>
              </c:numCache>
            </c:numRef>
          </c:val>
          <c:smooth val="0"/>
          <c:extLst>
            <c:ext xmlns:c16="http://schemas.microsoft.com/office/drawing/2014/chart" uri="{C3380CC4-5D6E-409C-BE32-E72D297353CC}">
              <c16:uniqueId val="{00000005-8A72-45FE-A2D3-889017C9A4EF}"/>
            </c:ext>
          </c:extLst>
        </c:ser>
        <c:dLbls>
          <c:showLegendKey val="0"/>
          <c:showVal val="0"/>
          <c:showCatName val="0"/>
          <c:showSerName val="0"/>
          <c:showPercent val="0"/>
          <c:showBubbleSize val="0"/>
        </c:dLbls>
        <c:smooth val="0"/>
        <c:axId val="1118506143"/>
        <c:axId val="1118526783"/>
      </c:lineChart>
      <c:dateAx>
        <c:axId val="1118506143"/>
        <c:scaling>
          <c:orientation val="minMax"/>
        </c:scaling>
        <c:delete val="0"/>
        <c:axPos val="b"/>
        <c:numFmt formatCode="m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26783"/>
        <c:crosses val="autoZero"/>
        <c:auto val="1"/>
        <c:lblOffset val="100"/>
        <c:baseTimeUnit val="months"/>
      </c:dateAx>
      <c:valAx>
        <c:axId val="11185267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506143"/>
        <c:crosses val="autoZero"/>
        <c:crossBetween val="between"/>
      </c:valAx>
      <c:spPr>
        <a:noFill/>
        <a:ln>
          <a:noFill/>
        </a:ln>
        <a:effectLst/>
      </c:spPr>
    </c:plotArea>
    <c:legend>
      <c:legendPos val="b"/>
      <c:layout>
        <c:manualLayout>
          <c:xMode val="edge"/>
          <c:yMode val="edge"/>
          <c:x val="1.2225160046876071E-2"/>
          <c:y val="0.68801433470771833"/>
          <c:w val="0.95832950770452607"/>
          <c:h val="0.282622634965897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7</xdr:col>
      <xdr:colOff>412375</xdr:colOff>
      <xdr:row>10</xdr:row>
      <xdr:rowOff>17929</xdr:rowOff>
    </xdr:from>
    <xdr:to>
      <xdr:col>13</xdr:col>
      <xdr:colOff>17929</xdr:colOff>
      <xdr:row>24</xdr:row>
      <xdr:rowOff>116542</xdr:rowOff>
    </xdr:to>
    <xdr:graphicFrame macro="">
      <xdr:nvGraphicFramePr>
        <xdr:cNvPr id="2" name="Chart 1">
          <a:extLst>
            <a:ext uri="{FF2B5EF4-FFF2-40B4-BE49-F238E27FC236}">
              <a16:creationId xmlns:a16="http://schemas.microsoft.com/office/drawing/2014/main" id="{56B25B34-CC41-080D-0F44-03DDC45C74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76200</xdr:colOff>
      <xdr:row>24</xdr:row>
      <xdr:rowOff>170331</xdr:rowOff>
    </xdr:from>
    <xdr:to>
      <xdr:col>16</xdr:col>
      <xdr:colOff>268941</xdr:colOff>
      <xdr:row>38</xdr:row>
      <xdr:rowOff>44824</xdr:rowOff>
    </xdr:to>
    <xdr:graphicFrame macro="">
      <xdr:nvGraphicFramePr>
        <xdr:cNvPr id="4" name="Chart 3">
          <a:extLst>
            <a:ext uri="{FF2B5EF4-FFF2-40B4-BE49-F238E27FC236}">
              <a16:creationId xmlns:a16="http://schemas.microsoft.com/office/drawing/2014/main" id="{9E2D12EA-FF79-B591-D185-88C34C550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452718</xdr:colOff>
      <xdr:row>89</xdr:row>
      <xdr:rowOff>143434</xdr:rowOff>
    </xdr:from>
    <xdr:to>
      <xdr:col>16</xdr:col>
      <xdr:colOff>161364</xdr:colOff>
      <xdr:row>106</xdr:row>
      <xdr:rowOff>80681</xdr:rowOff>
    </xdr:to>
    <xdr:graphicFrame macro="">
      <xdr:nvGraphicFramePr>
        <xdr:cNvPr id="7" name="Chart 6">
          <a:extLst>
            <a:ext uri="{FF2B5EF4-FFF2-40B4-BE49-F238E27FC236}">
              <a16:creationId xmlns:a16="http://schemas.microsoft.com/office/drawing/2014/main" id="{44C546DE-60DF-40D3-20C9-51CB54C01A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228599</xdr:colOff>
      <xdr:row>153</xdr:row>
      <xdr:rowOff>170329</xdr:rowOff>
    </xdr:from>
    <xdr:to>
      <xdr:col>15</xdr:col>
      <xdr:colOff>762000</xdr:colOff>
      <xdr:row>174</xdr:row>
      <xdr:rowOff>62753</xdr:rowOff>
    </xdr:to>
    <xdr:graphicFrame macro="">
      <xdr:nvGraphicFramePr>
        <xdr:cNvPr id="8" name="Chart 7">
          <a:extLst>
            <a:ext uri="{FF2B5EF4-FFF2-40B4-BE49-F238E27FC236}">
              <a16:creationId xmlns:a16="http://schemas.microsoft.com/office/drawing/2014/main" id="{81834A15-A552-D8AC-6FA8-2221EE0CA5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730624</xdr:colOff>
      <xdr:row>220</xdr:row>
      <xdr:rowOff>170330</xdr:rowOff>
    </xdr:from>
    <xdr:to>
      <xdr:col>6</xdr:col>
      <xdr:colOff>201706</xdr:colOff>
      <xdr:row>236</xdr:row>
      <xdr:rowOff>44824</xdr:rowOff>
    </xdr:to>
    <xdr:graphicFrame macro="">
      <xdr:nvGraphicFramePr>
        <xdr:cNvPr id="9" name="Chart 8">
          <a:extLst>
            <a:ext uri="{FF2B5EF4-FFF2-40B4-BE49-F238E27FC236}">
              <a16:creationId xmlns:a16="http://schemas.microsoft.com/office/drawing/2014/main" id="{1622519A-409E-7A9F-183A-F62FA66A3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782782</xdr:colOff>
      <xdr:row>286</xdr:row>
      <xdr:rowOff>83126</xdr:rowOff>
    </xdr:from>
    <xdr:to>
      <xdr:col>6</xdr:col>
      <xdr:colOff>2202872</xdr:colOff>
      <xdr:row>304</xdr:row>
      <xdr:rowOff>13853</xdr:rowOff>
    </xdr:to>
    <xdr:graphicFrame macro="">
      <xdr:nvGraphicFramePr>
        <xdr:cNvPr id="10" name="Chart 9">
          <a:extLst>
            <a:ext uri="{FF2B5EF4-FFF2-40B4-BE49-F238E27FC236}">
              <a16:creationId xmlns:a16="http://schemas.microsoft.com/office/drawing/2014/main" id="{EEBA5903-2DB0-592F-B24E-D2AFD21BE3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1497914</xdr:colOff>
      <xdr:row>332</xdr:row>
      <xdr:rowOff>7869</xdr:rowOff>
    </xdr:from>
    <xdr:to>
      <xdr:col>4</xdr:col>
      <xdr:colOff>1977513</xdr:colOff>
      <xdr:row>346</xdr:row>
      <xdr:rowOff>16128</xdr:rowOff>
    </xdr:to>
    <xdr:graphicFrame macro="">
      <xdr:nvGraphicFramePr>
        <xdr:cNvPr id="11" name="Chart 10">
          <a:extLst>
            <a:ext uri="{FF2B5EF4-FFF2-40B4-BE49-F238E27FC236}">
              <a16:creationId xmlns:a16="http://schemas.microsoft.com/office/drawing/2014/main" id="{7433D440-340C-492F-A98E-B6BFCADAA8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403412</xdr:colOff>
      <xdr:row>5</xdr:row>
      <xdr:rowOff>72533</xdr:rowOff>
    </xdr:from>
    <xdr:to>
      <xdr:col>23</xdr:col>
      <xdr:colOff>114300</xdr:colOff>
      <xdr:row>45</xdr:row>
      <xdr:rowOff>42650</xdr:rowOff>
    </xdr:to>
    <xdr:sp macro="" textlink="">
      <xdr:nvSpPr>
        <xdr:cNvPr id="12" name="Rectangle 11">
          <a:extLst>
            <a:ext uri="{FF2B5EF4-FFF2-40B4-BE49-F238E27FC236}">
              <a16:creationId xmlns:a16="http://schemas.microsoft.com/office/drawing/2014/main" id="{AB8D9973-424C-4D4F-B948-10A1E1CFC73B}"/>
            </a:ext>
          </a:extLst>
        </xdr:cNvPr>
        <xdr:cNvSpPr/>
      </xdr:nvSpPr>
      <xdr:spPr>
        <a:xfrm>
          <a:off x="403412" y="804053"/>
          <a:ext cx="13731688" cy="7285317"/>
        </a:xfrm>
        <a:prstGeom prst="rect">
          <a:avLst/>
        </a:prstGeom>
        <a:solidFill>
          <a:sysClr val="window" lastClr="FFFFFF"/>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577405</xdr:colOff>
      <xdr:row>9</xdr:row>
      <xdr:rowOff>91472</xdr:rowOff>
    </xdr:from>
    <xdr:to>
      <xdr:col>21</xdr:col>
      <xdr:colOff>365240</xdr:colOff>
      <xdr:row>11</xdr:row>
      <xdr:rowOff>14350</xdr:rowOff>
    </xdr:to>
    <xdr:sp macro="" textlink="">
      <xdr:nvSpPr>
        <xdr:cNvPr id="13" name="TextBox 12">
          <a:extLst>
            <a:ext uri="{FF2B5EF4-FFF2-40B4-BE49-F238E27FC236}">
              <a16:creationId xmlns:a16="http://schemas.microsoft.com/office/drawing/2014/main" id="{8ABB886B-733D-4A3F-BE30-E2289147B5C7}"/>
            </a:ext>
          </a:extLst>
        </xdr:cNvPr>
        <xdr:cNvSpPr txBox="1"/>
      </xdr:nvSpPr>
      <xdr:spPr>
        <a:xfrm>
          <a:off x="1187005" y="1554512"/>
          <a:ext cx="11979835" cy="288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chemeClr val="dk1"/>
              </a:solidFill>
              <a:effectLst/>
              <a:latin typeface="+mn-lt"/>
              <a:ea typeface="+mn-ea"/>
              <a:cs typeface="+mn-cs"/>
            </a:rPr>
            <a:t>Analysis of various broad ranges based on index values ​​for optimal CPI contribution (MAY - 2023)</a:t>
          </a:r>
          <a:endParaRPr lang="en-IN" sz="1600" b="1"/>
        </a:p>
      </xdr:txBody>
    </xdr:sp>
    <xdr:clientData/>
  </xdr:twoCellAnchor>
  <xdr:twoCellAnchor>
    <xdr:from>
      <xdr:col>1</xdr:col>
      <xdr:colOff>293913</xdr:colOff>
      <xdr:row>14</xdr:row>
      <xdr:rowOff>148610</xdr:rowOff>
    </xdr:from>
    <xdr:to>
      <xdr:col>13</xdr:col>
      <xdr:colOff>471054</xdr:colOff>
      <xdr:row>34</xdr:row>
      <xdr:rowOff>43543</xdr:rowOff>
    </xdr:to>
    <xdr:sp macro="" textlink="">
      <xdr:nvSpPr>
        <xdr:cNvPr id="14" name="TextBox 13">
          <a:extLst>
            <a:ext uri="{FF2B5EF4-FFF2-40B4-BE49-F238E27FC236}">
              <a16:creationId xmlns:a16="http://schemas.microsoft.com/office/drawing/2014/main" id="{562C47C6-DDC6-484C-919D-80E492F74ECD}"/>
            </a:ext>
          </a:extLst>
        </xdr:cNvPr>
        <xdr:cNvSpPr txBox="1"/>
      </xdr:nvSpPr>
      <xdr:spPr>
        <a:xfrm>
          <a:off x="903513" y="2739410"/>
          <a:ext cx="7492341" cy="3596076"/>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i="0">
              <a:solidFill>
                <a:schemeClr val="dk1"/>
              </a:solidFill>
              <a:effectLst/>
              <a:latin typeface="+mn-lt"/>
              <a:ea typeface="+mn-ea"/>
              <a:cs typeface="+mn-cs"/>
            </a:rPr>
            <a:t>1. In the Consumer Price Index (CPI) for May 2023, the category of ‘Food and Beverages’ emerged as the most substantial contributor across all sectors, including both urban and rural areas. Its impact on the overall CPI reflects the significance of food prices in measuring inflation and consumer cost of living.  </a:t>
          </a:r>
          <a:endParaRPr lang="en-IN" sz="1600">
            <a:effectLst/>
          </a:endParaRPr>
        </a:p>
        <a:p>
          <a:r>
            <a:rPr lang="en-IN" sz="1200" b="0" i="0">
              <a:solidFill>
                <a:schemeClr val="dk1"/>
              </a:solidFill>
              <a:effectLst/>
              <a:latin typeface="+mn-lt"/>
              <a:ea typeface="+mn-ea"/>
              <a:cs typeface="+mn-cs"/>
            </a:rPr>
            <a:t>2</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The second most significant category is </a:t>
          </a:r>
          <a:r>
            <a:rPr lang="en-IN" sz="1200" b="1" i="0">
              <a:solidFill>
                <a:schemeClr val="dk1"/>
              </a:solidFill>
              <a:effectLst/>
              <a:latin typeface="+mn-lt"/>
              <a:ea typeface="+mn-ea"/>
              <a:cs typeface="+mn-cs"/>
            </a:rPr>
            <a:t>Essential Services and Utilities</a:t>
          </a:r>
          <a:r>
            <a:rPr lang="en-IN" sz="1200" b="0" i="0">
              <a:solidFill>
                <a:schemeClr val="dk1"/>
              </a:solidFill>
              <a:effectLst/>
              <a:latin typeface="+mn-lt"/>
              <a:ea typeface="+mn-ea"/>
              <a:cs typeface="+mn-cs"/>
            </a:rPr>
            <a:t>, contributing </a:t>
          </a:r>
          <a:r>
            <a:rPr lang="en-IN" sz="1200" b="1" i="0">
              <a:solidFill>
                <a:schemeClr val="dk1"/>
              </a:solidFill>
              <a:effectLst/>
              <a:latin typeface="+mn-lt"/>
              <a:ea typeface="+mn-ea"/>
              <a:cs typeface="+mn-cs"/>
            </a:rPr>
            <a:t>15%</a:t>
          </a:r>
          <a:r>
            <a:rPr lang="en-IN" sz="1200" b="0" i="0">
              <a:solidFill>
                <a:schemeClr val="dk1"/>
              </a:solidFill>
              <a:effectLst/>
              <a:latin typeface="+mn-lt"/>
              <a:ea typeface="+mn-ea"/>
              <a:cs typeface="+mn-cs"/>
            </a:rPr>
            <a:t> to the CPI. This category includes Housing, Fuel and light Household, goods and services Transport and communication.</a:t>
          </a:r>
          <a:endParaRPr lang="en-IN" sz="1600">
            <a:effectLst/>
          </a:endParaRPr>
        </a:p>
        <a:p>
          <a:pPr eaLnBrk="1" fontAlgn="auto" latinLnBrk="0" hangingPunct="1"/>
          <a:r>
            <a:rPr lang="en-IN" sz="1200" b="0" i="0" baseline="0">
              <a:solidFill>
                <a:schemeClr val="dk1"/>
              </a:solidFill>
              <a:effectLst/>
              <a:latin typeface="+mn-lt"/>
              <a:ea typeface="+mn-ea"/>
              <a:cs typeface="+mn-cs"/>
            </a:rPr>
            <a:t>3.</a:t>
          </a:r>
          <a:r>
            <a:rPr lang="en-IN" sz="1200" b="1" i="0">
              <a:solidFill>
                <a:schemeClr val="dk1"/>
              </a:solidFill>
              <a:effectLst/>
              <a:latin typeface="+mn-lt"/>
              <a:ea typeface="+mn-ea"/>
              <a:cs typeface="+mn-cs"/>
            </a:rPr>
            <a:t>Fashion</a:t>
          </a:r>
          <a:r>
            <a:rPr lang="en-IN" sz="1200" b="0" i="0">
              <a:solidFill>
                <a:schemeClr val="dk1"/>
              </a:solidFill>
              <a:effectLst/>
              <a:latin typeface="+mn-lt"/>
              <a:ea typeface="+mn-ea"/>
              <a:cs typeface="+mn-cs"/>
            </a:rPr>
            <a:t> also has a notable contribution of </a:t>
          </a:r>
          <a:r>
            <a:rPr lang="en-IN" sz="1200" b="1" i="0">
              <a:solidFill>
                <a:schemeClr val="dk1"/>
              </a:solidFill>
              <a:effectLst/>
              <a:latin typeface="+mn-lt"/>
              <a:ea typeface="+mn-ea"/>
              <a:cs typeface="+mn-cs"/>
            </a:rPr>
            <a:t>11%</a:t>
          </a:r>
          <a:r>
            <a:rPr lang="en-IN" sz="1200" b="0" i="0">
              <a:solidFill>
                <a:schemeClr val="dk1"/>
              </a:solidFill>
              <a:effectLst/>
              <a:latin typeface="+mn-lt"/>
              <a:ea typeface="+mn-ea"/>
              <a:cs typeface="+mn-cs"/>
            </a:rPr>
            <a:t>, indicating that clothing and related items are a significant part of the expenditure for the population.</a:t>
          </a:r>
          <a:endParaRPr lang="en-IN" sz="1600">
            <a:effectLst/>
          </a:endParaRPr>
        </a:p>
        <a:p>
          <a:pPr eaLnBrk="1" fontAlgn="auto" latinLnBrk="0" hangingPunct="1"/>
          <a:r>
            <a:rPr lang="en-IN" sz="1200" b="0" i="0" baseline="0">
              <a:solidFill>
                <a:schemeClr val="dk1"/>
              </a:solidFill>
              <a:effectLst/>
              <a:latin typeface="+mn-lt"/>
              <a:ea typeface="+mn-ea"/>
              <a:cs typeface="+mn-cs"/>
            </a:rPr>
            <a:t>4.</a:t>
          </a:r>
          <a:r>
            <a:rPr lang="en-IN" sz="1200" b="0" i="0">
              <a:solidFill>
                <a:schemeClr val="dk1"/>
              </a:solidFill>
              <a:effectLst/>
              <a:latin typeface="+mn-lt"/>
              <a:ea typeface="+mn-ea"/>
              <a:cs typeface="+mn-cs"/>
            </a:rPr>
            <a:t>Categories like </a:t>
          </a:r>
          <a:r>
            <a:rPr lang="en-IN" sz="1200" b="1" i="0">
              <a:solidFill>
                <a:schemeClr val="dk1"/>
              </a:solidFill>
              <a:effectLst/>
              <a:latin typeface="+mn-lt"/>
              <a:ea typeface="+mn-ea"/>
              <a:cs typeface="+mn-cs"/>
            </a:rPr>
            <a:t>Healthcare and Well-being</a:t>
          </a:r>
          <a:r>
            <a:rPr lang="en-IN" sz="1200" b="0" i="0">
              <a:solidFill>
                <a:schemeClr val="dk1"/>
              </a:solidFill>
              <a:effectLst/>
              <a:latin typeface="+mn-lt"/>
              <a:ea typeface="+mn-ea"/>
              <a:cs typeface="+mn-cs"/>
            </a:rPr>
            <a:t>, </a:t>
          </a:r>
          <a:r>
            <a:rPr lang="en-IN" sz="1200" b="1" i="0">
              <a:solidFill>
                <a:schemeClr val="dk1"/>
              </a:solidFill>
              <a:effectLst/>
              <a:latin typeface="+mn-lt"/>
              <a:ea typeface="+mn-ea"/>
              <a:cs typeface="+mn-cs"/>
            </a:rPr>
            <a:t>Pan</a:t>
          </a:r>
          <a:r>
            <a:rPr lang="en-IN" sz="1200" b="1" i="0" baseline="0">
              <a:solidFill>
                <a:schemeClr val="dk1"/>
              </a:solidFill>
              <a:effectLst/>
              <a:latin typeface="+mn-lt"/>
              <a:ea typeface="+mn-ea"/>
              <a:cs typeface="+mn-cs"/>
            </a:rPr>
            <a:t> </a:t>
          </a:r>
          <a:r>
            <a:rPr lang="en-IN" sz="1200" b="1" i="0">
              <a:solidFill>
                <a:schemeClr val="dk1"/>
              </a:solidFill>
              <a:effectLst/>
              <a:latin typeface="+mn-lt"/>
              <a:ea typeface="+mn-ea"/>
              <a:cs typeface="+mn-cs"/>
            </a:rPr>
            <a:t>Tobacco and Intoxicants</a:t>
          </a:r>
          <a:r>
            <a:rPr lang="en-IN" sz="1200" b="0" i="0">
              <a:solidFill>
                <a:schemeClr val="dk1"/>
              </a:solidFill>
              <a:effectLst/>
              <a:latin typeface="+mn-lt"/>
              <a:ea typeface="+mn-ea"/>
              <a:cs typeface="+mn-cs"/>
            </a:rPr>
            <a:t>, </a:t>
          </a:r>
          <a:r>
            <a:rPr lang="en-IN" sz="1200" b="1" i="0">
              <a:solidFill>
                <a:schemeClr val="dk1"/>
              </a:solidFill>
              <a:effectLst/>
              <a:latin typeface="+mn-lt"/>
              <a:ea typeface="+mn-ea"/>
              <a:cs typeface="+mn-cs"/>
            </a:rPr>
            <a:t>Recreation and Leisure </a:t>
          </a:r>
          <a:r>
            <a:rPr lang="en-IN" sz="1200" b="0" i="0">
              <a:solidFill>
                <a:schemeClr val="dk1"/>
              </a:solidFill>
              <a:effectLst/>
              <a:latin typeface="+mn-lt"/>
              <a:ea typeface="+mn-ea"/>
              <a:cs typeface="+mn-cs"/>
            </a:rPr>
            <a:t>and </a:t>
          </a:r>
          <a:r>
            <a:rPr lang="en-IN" sz="1200" b="1" i="0">
              <a:solidFill>
                <a:schemeClr val="dk1"/>
              </a:solidFill>
              <a:effectLst/>
              <a:latin typeface="+mn-lt"/>
              <a:ea typeface="+mn-ea"/>
              <a:cs typeface="+mn-cs"/>
            </a:rPr>
            <a:t>Miscellaneous and General Index </a:t>
          </a:r>
          <a:r>
            <a:rPr lang="en-IN" sz="1200" b="0" i="0">
              <a:solidFill>
                <a:schemeClr val="dk1"/>
              </a:solidFill>
              <a:effectLst/>
              <a:latin typeface="+mn-lt"/>
              <a:ea typeface="+mn-ea"/>
              <a:cs typeface="+mn-cs"/>
            </a:rPr>
            <a:t>each contribute </a:t>
          </a:r>
          <a:r>
            <a:rPr lang="en-IN" sz="1200" b="1" i="0">
              <a:solidFill>
                <a:schemeClr val="dk1"/>
              </a:solidFill>
              <a:effectLst/>
              <a:latin typeface="+mn-lt"/>
              <a:ea typeface="+mn-ea"/>
              <a:cs typeface="+mn-cs"/>
            </a:rPr>
            <a:t>10% or less</a:t>
          </a:r>
          <a:r>
            <a:rPr lang="en-IN" sz="1200" b="0" i="0">
              <a:solidFill>
                <a:schemeClr val="dk1"/>
              </a:solidFill>
              <a:effectLst/>
              <a:latin typeface="+mn-lt"/>
              <a:ea typeface="+mn-ea"/>
              <a:cs typeface="+mn-cs"/>
            </a:rPr>
            <a:t> to the CPI. While these categories might not be as significant as Food or Essential Services and</a:t>
          </a:r>
          <a:r>
            <a:rPr lang="en-IN" sz="1200" b="0" i="0" baseline="0">
              <a:solidFill>
                <a:schemeClr val="dk1"/>
              </a:solidFill>
              <a:effectLst/>
              <a:latin typeface="+mn-lt"/>
              <a:ea typeface="+mn-ea"/>
              <a:cs typeface="+mn-cs"/>
            </a:rPr>
            <a:t> utilities</a:t>
          </a:r>
          <a:r>
            <a:rPr lang="en-IN" sz="1200" b="0" i="0">
              <a:solidFill>
                <a:schemeClr val="dk1"/>
              </a:solidFill>
              <a:effectLst/>
              <a:latin typeface="+mn-lt"/>
              <a:ea typeface="+mn-ea"/>
              <a:cs typeface="+mn-cs"/>
            </a:rPr>
            <a:t>, they still form a part of the overall expenditure.</a:t>
          </a:r>
          <a:endParaRPr lang="en-IN" sz="1600">
            <a:effectLst/>
          </a:endParaRPr>
        </a:p>
      </xdr:txBody>
    </xdr:sp>
    <xdr:clientData/>
  </xdr:twoCellAnchor>
  <xdr:twoCellAnchor>
    <xdr:from>
      <xdr:col>1</xdr:col>
      <xdr:colOff>154903</xdr:colOff>
      <xdr:row>12</xdr:row>
      <xdr:rowOff>127270</xdr:rowOff>
    </xdr:from>
    <xdr:to>
      <xdr:col>13</xdr:col>
      <xdr:colOff>429490</xdr:colOff>
      <xdr:row>26</xdr:row>
      <xdr:rowOff>152400</xdr:rowOff>
    </xdr:to>
    <xdr:sp macro="" textlink="">
      <xdr:nvSpPr>
        <xdr:cNvPr id="15" name="Rectangle: Rounded Corners 14">
          <a:extLst>
            <a:ext uri="{FF2B5EF4-FFF2-40B4-BE49-F238E27FC236}">
              <a16:creationId xmlns:a16="http://schemas.microsoft.com/office/drawing/2014/main" id="{750686C6-0389-40F0-B272-496E25DA7283}"/>
            </a:ext>
          </a:extLst>
        </xdr:cNvPr>
        <xdr:cNvSpPr/>
      </xdr:nvSpPr>
      <xdr:spPr>
        <a:xfrm>
          <a:off x="764503" y="2138950"/>
          <a:ext cx="7589787" cy="25854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32658</xdr:colOff>
      <xdr:row>12</xdr:row>
      <xdr:rowOff>69570</xdr:rowOff>
    </xdr:from>
    <xdr:to>
      <xdr:col>3</xdr:col>
      <xdr:colOff>522515</xdr:colOff>
      <xdr:row>14</xdr:row>
      <xdr:rowOff>91343</xdr:rowOff>
    </xdr:to>
    <xdr:sp macro="" textlink="">
      <xdr:nvSpPr>
        <xdr:cNvPr id="16" name="Rectangle: Diagonal Corners Rounded 15">
          <a:extLst>
            <a:ext uri="{FF2B5EF4-FFF2-40B4-BE49-F238E27FC236}">
              <a16:creationId xmlns:a16="http://schemas.microsoft.com/office/drawing/2014/main" id="{743BD626-EAB7-4726-9F92-8EC8E18F7221}"/>
            </a:ext>
          </a:extLst>
        </xdr:cNvPr>
        <xdr:cNvSpPr/>
      </xdr:nvSpPr>
      <xdr:spPr>
        <a:xfrm>
          <a:off x="642258" y="2081250"/>
          <a:ext cx="1709057" cy="387533"/>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rPr>
            <a:t>KEY</a:t>
          </a:r>
          <a:r>
            <a:rPr lang="en-IN" sz="2000" b="1" baseline="0">
              <a:solidFill>
                <a:schemeClr val="bg1"/>
              </a:solidFill>
            </a:rPr>
            <a:t> INSIGHTS</a:t>
          </a:r>
          <a:endParaRPr lang="en-IN" sz="2000" b="1">
            <a:solidFill>
              <a:schemeClr val="bg1"/>
            </a:solidFill>
          </a:endParaRPr>
        </a:p>
      </xdr:txBody>
    </xdr:sp>
    <xdr:clientData/>
  </xdr:twoCellAnchor>
  <xdr:twoCellAnchor>
    <xdr:from>
      <xdr:col>3</xdr:col>
      <xdr:colOff>212548</xdr:colOff>
      <xdr:row>5</xdr:row>
      <xdr:rowOff>105425</xdr:rowOff>
    </xdr:from>
    <xdr:to>
      <xdr:col>20</xdr:col>
      <xdr:colOff>300838</xdr:colOff>
      <xdr:row>9</xdr:row>
      <xdr:rowOff>146988</xdr:rowOff>
    </xdr:to>
    <xdr:sp macro="" textlink="">
      <xdr:nvSpPr>
        <xdr:cNvPr id="17" name="TextBox 16">
          <a:extLst>
            <a:ext uri="{FF2B5EF4-FFF2-40B4-BE49-F238E27FC236}">
              <a16:creationId xmlns:a16="http://schemas.microsoft.com/office/drawing/2014/main" id="{E5BA9F5A-A660-4F36-9485-F7BE66018B83}"/>
            </a:ext>
          </a:extLst>
        </xdr:cNvPr>
        <xdr:cNvSpPr txBox="1"/>
      </xdr:nvSpPr>
      <xdr:spPr>
        <a:xfrm>
          <a:off x="2041348" y="836945"/>
          <a:ext cx="10451490" cy="773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500" b="1" i="0" u="none" strike="noStrike">
              <a:solidFill>
                <a:schemeClr val="dk1"/>
              </a:solidFill>
              <a:effectLst/>
              <a:latin typeface="+mn-lt"/>
              <a:ea typeface="+mn-ea"/>
              <a:cs typeface="+mn-cs"/>
            </a:rPr>
            <a:t> Highest CPI Contribution Analysis</a:t>
          </a:r>
          <a:r>
            <a:rPr lang="en-IN" sz="3500" b="1" i="0" u="none" strike="noStrike" baseline="0">
              <a:solidFill>
                <a:schemeClr val="dk1"/>
              </a:solidFill>
              <a:effectLst/>
              <a:latin typeface="+mn-lt"/>
              <a:ea typeface="+mn-ea"/>
              <a:cs typeface="+mn-cs"/>
            </a:rPr>
            <a:t> </a:t>
          </a:r>
          <a:r>
            <a:rPr lang="en-IN" sz="3500" b="1" i="0" u="none" strike="noStrike">
              <a:solidFill>
                <a:schemeClr val="dk1"/>
              </a:solidFill>
              <a:effectLst/>
              <a:latin typeface="+mn-lt"/>
              <a:ea typeface="+mn-ea"/>
              <a:cs typeface="+mn-cs"/>
            </a:rPr>
            <a:t>Of Latest Month</a:t>
          </a:r>
          <a:r>
            <a:rPr lang="en-IN" sz="3500" b="1"/>
            <a:t> </a:t>
          </a:r>
        </a:p>
      </xdr:txBody>
    </xdr:sp>
    <xdr:clientData/>
  </xdr:twoCellAnchor>
  <xdr:twoCellAnchor>
    <xdr:from>
      <xdr:col>10</xdr:col>
      <xdr:colOff>587601</xdr:colOff>
      <xdr:row>39</xdr:row>
      <xdr:rowOff>127922</xdr:rowOff>
    </xdr:from>
    <xdr:to>
      <xdr:col>22</xdr:col>
      <xdr:colOff>279919</xdr:colOff>
      <xdr:row>43</xdr:row>
      <xdr:rowOff>97270</xdr:rowOff>
    </xdr:to>
    <xdr:sp macro="" textlink="">
      <xdr:nvSpPr>
        <xdr:cNvPr id="18" name="TextBox 17">
          <a:extLst>
            <a:ext uri="{FF2B5EF4-FFF2-40B4-BE49-F238E27FC236}">
              <a16:creationId xmlns:a16="http://schemas.microsoft.com/office/drawing/2014/main" id="{B2E8A26C-ADC0-4336-8EA0-5D008817255E}"/>
            </a:ext>
          </a:extLst>
        </xdr:cNvPr>
        <xdr:cNvSpPr txBox="1"/>
      </xdr:nvSpPr>
      <xdr:spPr>
        <a:xfrm>
          <a:off x="6683601" y="7077362"/>
          <a:ext cx="7007518" cy="700868"/>
        </a:xfrm>
        <a:custGeom>
          <a:avLst/>
          <a:gdLst>
            <a:gd name="connsiteX0" fmla="*/ 0 w 7007518"/>
            <a:gd name="connsiteY0" fmla="*/ 0 h 700868"/>
            <a:gd name="connsiteX1" fmla="*/ 513885 w 7007518"/>
            <a:gd name="connsiteY1" fmla="*/ 0 h 700868"/>
            <a:gd name="connsiteX2" fmla="*/ 1237995 w 7007518"/>
            <a:gd name="connsiteY2" fmla="*/ 0 h 700868"/>
            <a:gd name="connsiteX3" fmla="*/ 1681804 w 7007518"/>
            <a:gd name="connsiteY3" fmla="*/ 0 h 700868"/>
            <a:gd name="connsiteX4" fmla="*/ 2195689 w 7007518"/>
            <a:gd name="connsiteY4" fmla="*/ 0 h 700868"/>
            <a:gd name="connsiteX5" fmla="*/ 2849724 w 7007518"/>
            <a:gd name="connsiteY5" fmla="*/ 0 h 700868"/>
            <a:gd name="connsiteX6" fmla="*/ 3293533 w 7007518"/>
            <a:gd name="connsiteY6" fmla="*/ 0 h 700868"/>
            <a:gd name="connsiteX7" fmla="*/ 3807418 w 7007518"/>
            <a:gd name="connsiteY7" fmla="*/ 0 h 700868"/>
            <a:gd name="connsiteX8" fmla="*/ 4181152 w 7007518"/>
            <a:gd name="connsiteY8" fmla="*/ 0 h 700868"/>
            <a:gd name="connsiteX9" fmla="*/ 4695037 w 7007518"/>
            <a:gd name="connsiteY9" fmla="*/ 0 h 700868"/>
            <a:gd name="connsiteX10" fmla="*/ 5278997 w 7007518"/>
            <a:gd name="connsiteY10" fmla="*/ 0 h 700868"/>
            <a:gd name="connsiteX11" fmla="*/ 6003107 w 7007518"/>
            <a:gd name="connsiteY11" fmla="*/ 0 h 700868"/>
            <a:gd name="connsiteX12" fmla="*/ 6446917 w 7007518"/>
            <a:gd name="connsiteY12" fmla="*/ 0 h 700868"/>
            <a:gd name="connsiteX13" fmla="*/ 7007518 w 7007518"/>
            <a:gd name="connsiteY13" fmla="*/ 0 h 700868"/>
            <a:gd name="connsiteX14" fmla="*/ 7007518 w 7007518"/>
            <a:gd name="connsiteY14" fmla="*/ 336417 h 700868"/>
            <a:gd name="connsiteX15" fmla="*/ 7007518 w 7007518"/>
            <a:gd name="connsiteY15" fmla="*/ 700868 h 700868"/>
            <a:gd name="connsiteX16" fmla="*/ 6493633 w 7007518"/>
            <a:gd name="connsiteY16" fmla="*/ 700868 h 700868"/>
            <a:gd name="connsiteX17" fmla="*/ 5909674 w 7007518"/>
            <a:gd name="connsiteY17" fmla="*/ 700868 h 700868"/>
            <a:gd name="connsiteX18" fmla="*/ 5465864 w 7007518"/>
            <a:gd name="connsiteY18" fmla="*/ 700868 h 700868"/>
            <a:gd name="connsiteX19" fmla="*/ 5092130 w 7007518"/>
            <a:gd name="connsiteY19" fmla="*/ 700868 h 700868"/>
            <a:gd name="connsiteX20" fmla="*/ 4368020 w 7007518"/>
            <a:gd name="connsiteY20" fmla="*/ 700868 h 700868"/>
            <a:gd name="connsiteX21" fmla="*/ 3643909 w 7007518"/>
            <a:gd name="connsiteY21" fmla="*/ 700868 h 700868"/>
            <a:gd name="connsiteX22" fmla="*/ 3059950 w 7007518"/>
            <a:gd name="connsiteY22" fmla="*/ 700868 h 700868"/>
            <a:gd name="connsiteX23" fmla="*/ 2335839 w 7007518"/>
            <a:gd name="connsiteY23" fmla="*/ 700868 h 700868"/>
            <a:gd name="connsiteX24" fmla="*/ 1892030 w 7007518"/>
            <a:gd name="connsiteY24" fmla="*/ 700868 h 700868"/>
            <a:gd name="connsiteX25" fmla="*/ 1518296 w 7007518"/>
            <a:gd name="connsiteY25" fmla="*/ 700868 h 700868"/>
            <a:gd name="connsiteX26" fmla="*/ 864261 w 7007518"/>
            <a:gd name="connsiteY26" fmla="*/ 700868 h 700868"/>
            <a:gd name="connsiteX27" fmla="*/ 0 w 7007518"/>
            <a:gd name="connsiteY27" fmla="*/ 700868 h 700868"/>
            <a:gd name="connsiteX28" fmla="*/ 0 w 7007518"/>
            <a:gd name="connsiteY28" fmla="*/ 350434 h 700868"/>
            <a:gd name="connsiteX29" fmla="*/ 0 w 7007518"/>
            <a:gd name="connsiteY29" fmla="*/ 0 h 7008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007518" h="700868" fill="none" extrusionOk="0">
              <a:moveTo>
                <a:pt x="0" y="0"/>
              </a:moveTo>
              <a:cubicBezTo>
                <a:pt x="238078" y="-33394"/>
                <a:pt x="294711" y="32551"/>
                <a:pt x="513885" y="0"/>
              </a:cubicBezTo>
              <a:cubicBezTo>
                <a:pt x="733059" y="-32551"/>
                <a:pt x="932935" y="12332"/>
                <a:pt x="1237995" y="0"/>
              </a:cubicBezTo>
              <a:cubicBezTo>
                <a:pt x="1543055" y="-12332"/>
                <a:pt x="1463369" y="49953"/>
                <a:pt x="1681804" y="0"/>
              </a:cubicBezTo>
              <a:cubicBezTo>
                <a:pt x="1900239" y="-49953"/>
                <a:pt x="2067607" y="54432"/>
                <a:pt x="2195689" y="0"/>
              </a:cubicBezTo>
              <a:cubicBezTo>
                <a:pt x="2323772" y="-54432"/>
                <a:pt x="2700105" y="37198"/>
                <a:pt x="2849724" y="0"/>
              </a:cubicBezTo>
              <a:cubicBezTo>
                <a:pt x="2999344" y="-37198"/>
                <a:pt x="3108700" y="18847"/>
                <a:pt x="3293533" y="0"/>
              </a:cubicBezTo>
              <a:cubicBezTo>
                <a:pt x="3478366" y="-18847"/>
                <a:pt x="3570616" y="192"/>
                <a:pt x="3807418" y="0"/>
              </a:cubicBezTo>
              <a:cubicBezTo>
                <a:pt x="4044221" y="-192"/>
                <a:pt x="4056163" y="34416"/>
                <a:pt x="4181152" y="0"/>
              </a:cubicBezTo>
              <a:cubicBezTo>
                <a:pt x="4306141" y="-34416"/>
                <a:pt x="4450413" y="15160"/>
                <a:pt x="4695037" y="0"/>
              </a:cubicBezTo>
              <a:cubicBezTo>
                <a:pt x="4939662" y="-15160"/>
                <a:pt x="5048027" y="43982"/>
                <a:pt x="5278997" y="0"/>
              </a:cubicBezTo>
              <a:cubicBezTo>
                <a:pt x="5509967" y="-43982"/>
                <a:pt x="5786927" y="33106"/>
                <a:pt x="6003107" y="0"/>
              </a:cubicBezTo>
              <a:cubicBezTo>
                <a:pt x="6219287" y="-33106"/>
                <a:pt x="6355739" y="9114"/>
                <a:pt x="6446917" y="0"/>
              </a:cubicBezTo>
              <a:cubicBezTo>
                <a:pt x="6538095" y="-9114"/>
                <a:pt x="6757074" y="48946"/>
                <a:pt x="7007518" y="0"/>
              </a:cubicBezTo>
              <a:cubicBezTo>
                <a:pt x="7008970" y="73523"/>
                <a:pt x="6973740" y="189223"/>
                <a:pt x="7007518" y="336417"/>
              </a:cubicBezTo>
              <a:cubicBezTo>
                <a:pt x="7041296" y="483611"/>
                <a:pt x="6988918" y="601034"/>
                <a:pt x="7007518" y="700868"/>
              </a:cubicBezTo>
              <a:cubicBezTo>
                <a:pt x="6873379" y="752442"/>
                <a:pt x="6645770" y="677651"/>
                <a:pt x="6493633" y="700868"/>
              </a:cubicBezTo>
              <a:cubicBezTo>
                <a:pt x="6341497" y="724085"/>
                <a:pt x="6078311" y="640084"/>
                <a:pt x="5909674" y="700868"/>
              </a:cubicBezTo>
              <a:cubicBezTo>
                <a:pt x="5741037" y="761652"/>
                <a:pt x="5619548" y="680948"/>
                <a:pt x="5465864" y="700868"/>
              </a:cubicBezTo>
              <a:cubicBezTo>
                <a:pt x="5312180" y="720788"/>
                <a:pt x="5268045" y="688310"/>
                <a:pt x="5092130" y="700868"/>
              </a:cubicBezTo>
              <a:cubicBezTo>
                <a:pt x="4916215" y="713426"/>
                <a:pt x="4719716" y="672873"/>
                <a:pt x="4368020" y="700868"/>
              </a:cubicBezTo>
              <a:cubicBezTo>
                <a:pt x="4016324" y="728863"/>
                <a:pt x="3811867" y="656914"/>
                <a:pt x="3643909" y="700868"/>
              </a:cubicBezTo>
              <a:cubicBezTo>
                <a:pt x="3475951" y="744822"/>
                <a:pt x="3328494" y="661052"/>
                <a:pt x="3059950" y="700868"/>
              </a:cubicBezTo>
              <a:cubicBezTo>
                <a:pt x="2791406" y="740684"/>
                <a:pt x="2580957" y="615271"/>
                <a:pt x="2335839" y="700868"/>
              </a:cubicBezTo>
              <a:cubicBezTo>
                <a:pt x="2090721" y="786465"/>
                <a:pt x="2004978" y="672771"/>
                <a:pt x="1892030" y="700868"/>
              </a:cubicBezTo>
              <a:cubicBezTo>
                <a:pt x="1779082" y="728965"/>
                <a:pt x="1668945" y="670115"/>
                <a:pt x="1518296" y="700868"/>
              </a:cubicBezTo>
              <a:cubicBezTo>
                <a:pt x="1367647" y="731621"/>
                <a:pt x="1117891" y="623978"/>
                <a:pt x="864261" y="700868"/>
              </a:cubicBezTo>
              <a:cubicBezTo>
                <a:pt x="610632" y="777758"/>
                <a:pt x="308083" y="680850"/>
                <a:pt x="0" y="700868"/>
              </a:cubicBezTo>
              <a:cubicBezTo>
                <a:pt x="-15231" y="568787"/>
                <a:pt x="9127" y="458661"/>
                <a:pt x="0" y="350434"/>
              </a:cubicBezTo>
              <a:cubicBezTo>
                <a:pt x="-9127" y="242207"/>
                <a:pt x="21629" y="91122"/>
                <a:pt x="0" y="0"/>
              </a:cubicBezTo>
              <a:close/>
            </a:path>
            <a:path w="7007518" h="700868" stroke="0" extrusionOk="0">
              <a:moveTo>
                <a:pt x="0" y="0"/>
              </a:moveTo>
              <a:cubicBezTo>
                <a:pt x="107807" y="-23758"/>
                <a:pt x="370499" y="50198"/>
                <a:pt x="513885" y="0"/>
              </a:cubicBezTo>
              <a:cubicBezTo>
                <a:pt x="657271" y="-50198"/>
                <a:pt x="900277" y="47324"/>
                <a:pt x="1027769" y="0"/>
              </a:cubicBezTo>
              <a:cubicBezTo>
                <a:pt x="1155261" y="-47324"/>
                <a:pt x="1361801" y="27095"/>
                <a:pt x="1681804" y="0"/>
              </a:cubicBezTo>
              <a:cubicBezTo>
                <a:pt x="2001807" y="-27095"/>
                <a:pt x="2088359" y="50667"/>
                <a:pt x="2195689" y="0"/>
              </a:cubicBezTo>
              <a:cubicBezTo>
                <a:pt x="2303019" y="-50667"/>
                <a:pt x="2706529" y="73098"/>
                <a:pt x="2849724" y="0"/>
              </a:cubicBezTo>
              <a:cubicBezTo>
                <a:pt x="2992919" y="-73098"/>
                <a:pt x="3100837" y="21285"/>
                <a:pt x="3223458" y="0"/>
              </a:cubicBezTo>
              <a:cubicBezTo>
                <a:pt x="3346079" y="-21285"/>
                <a:pt x="3513946" y="56800"/>
                <a:pt x="3737343" y="0"/>
              </a:cubicBezTo>
              <a:cubicBezTo>
                <a:pt x="3960741" y="-56800"/>
                <a:pt x="3995695" y="50854"/>
                <a:pt x="4181152" y="0"/>
              </a:cubicBezTo>
              <a:cubicBezTo>
                <a:pt x="4366609" y="-50854"/>
                <a:pt x="4554157" y="7182"/>
                <a:pt x="4765112" y="0"/>
              </a:cubicBezTo>
              <a:cubicBezTo>
                <a:pt x="4976067" y="-7182"/>
                <a:pt x="5017646" y="2576"/>
                <a:pt x="5208922" y="0"/>
              </a:cubicBezTo>
              <a:cubicBezTo>
                <a:pt x="5400198" y="-2576"/>
                <a:pt x="5550880" y="43203"/>
                <a:pt x="5652731" y="0"/>
              </a:cubicBezTo>
              <a:cubicBezTo>
                <a:pt x="5754582" y="-43203"/>
                <a:pt x="6071065" y="1490"/>
                <a:pt x="6236691" y="0"/>
              </a:cubicBezTo>
              <a:cubicBezTo>
                <a:pt x="6402317" y="-1490"/>
                <a:pt x="6831304" y="41453"/>
                <a:pt x="7007518" y="0"/>
              </a:cubicBezTo>
              <a:cubicBezTo>
                <a:pt x="7047231" y="130625"/>
                <a:pt x="6984545" y="182071"/>
                <a:pt x="7007518" y="343425"/>
              </a:cubicBezTo>
              <a:cubicBezTo>
                <a:pt x="7030491" y="504780"/>
                <a:pt x="6984589" y="595810"/>
                <a:pt x="7007518" y="700868"/>
              </a:cubicBezTo>
              <a:cubicBezTo>
                <a:pt x="6899247" y="734201"/>
                <a:pt x="6757317" y="696001"/>
                <a:pt x="6633784" y="700868"/>
              </a:cubicBezTo>
              <a:cubicBezTo>
                <a:pt x="6510251" y="705735"/>
                <a:pt x="6153437" y="646252"/>
                <a:pt x="5909674" y="700868"/>
              </a:cubicBezTo>
              <a:cubicBezTo>
                <a:pt x="5665911" y="755484"/>
                <a:pt x="5508403" y="633306"/>
                <a:pt x="5185563" y="700868"/>
              </a:cubicBezTo>
              <a:cubicBezTo>
                <a:pt x="4862723" y="768430"/>
                <a:pt x="4613088" y="629265"/>
                <a:pt x="4461453" y="700868"/>
              </a:cubicBezTo>
              <a:cubicBezTo>
                <a:pt x="4309818" y="772471"/>
                <a:pt x="4214569" y="675228"/>
                <a:pt x="4017644" y="700868"/>
              </a:cubicBezTo>
              <a:cubicBezTo>
                <a:pt x="3820719" y="726508"/>
                <a:pt x="3724825" y="669331"/>
                <a:pt x="3643909" y="700868"/>
              </a:cubicBezTo>
              <a:cubicBezTo>
                <a:pt x="3562993" y="732405"/>
                <a:pt x="3206149" y="651424"/>
                <a:pt x="3059950" y="700868"/>
              </a:cubicBezTo>
              <a:cubicBezTo>
                <a:pt x="2913751" y="750312"/>
                <a:pt x="2582948" y="647266"/>
                <a:pt x="2405915" y="700868"/>
              </a:cubicBezTo>
              <a:cubicBezTo>
                <a:pt x="2228882" y="754470"/>
                <a:pt x="1901768" y="631061"/>
                <a:pt x="1751880" y="700868"/>
              </a:cubicBezTo>
              <a:cubicBezTo>
                <a:pt x="1601992" y="770675"/>
                <a:pt x="1465349" y="652709"/>
                <a:pt x="1237995" y="700868"/>
              </a:cubicBezTo>
              <a:cubicBezTo>
                <a:pt x="1010641" y="749027"/>
                <a:pt x="849278" y="658928"/>
                <a:pt x="724110" y="700868"/>
              </a:cubicBezTo>
              <a:cubicBezTo>
                <a:pt x="598943" y="742808"/>
                <a:pt x="191583" y="658914"/>
                <a:pt x="0" y="700868"/>
              </a:cubicBezTo>
              <a:cubicBezTo>
                <a:pt x="-25568" y="552134"/>
                <a:pt x="29693" y="501320"/>
                <a:pt x="0" y="364451"/>
              </a:cubicBezTo>
              <a:cubicBezTo>
                <a:pt x="-29693" y="227582"/>
                <a:pt x="36470" y="116850"/>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2994486503">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t>DATA</a:t>
          </a:r>
          <a:r>
            <a:rPr lang="en-IN" sz="1200" baseline="0"/>
            <a:t> SOURCE: GOI WEB SITE</a:t>
          </a:r>
          <a:br>
            <a:rPr lang="en-IN" sz="1200" baseline="0"/>
          </a:br>
          <a:r>
            <a:rPr lang="en-IN" sz="1200" baseline="0"/>
            <a:t>DATE AND TIME: JAN 2017 TO MAY 2023    DATA SIZE: 373 DATA  AVAILABLE FROM 2017 TO 2023</a:t>
          </a:r>
          <a:endParaRPr lang="en-IN" sz="1200"/>
        </a:p>
      </xdr:txBody>
    </xdr:sp>
    <xdr:clientData/>
  </xdr:twoCellAnchor>
  <xdr:twoCellAnchor>
    <xdr:from>
      <xdr:col>1</xdr:col>
      <xdr:colOff>133266</xdr:colOff>
      <xdr:row>27</xdr:row>
      <xdr:rowOff>38100</xdr:rowOff>
    </xdr:from>
    <xdr:to>
      <xdr:col>22</xdr:col>
      <xdr:colOff>307731</xdr:colOff>
      <xdr:row>39</xdr:row>
      <xdr:rowOff>46888</xdr:rowOff>
    </xdr:to>
    <xdr:sp macro="" textlink="">
      <xdr:nvSpPr>
        <xdr:cNvPr id="19" name="Rectangle 18">
          <a:extLst>
            <a:ext uri="{FF2B5EF4-FFF2-40B4-BE49-F238E27FC236}">
              <a16:creationId xmlns:a16="http://schemas.microsoft.com/office/drawing/2014/main" id="{F78F858E-AC70-4EF5-9976-2D7DB6D48252}"/>
            </a:ext>
          </a:extLst>
        </xdr:cNvPr>
        <xdr:cNvSpPr/>
      </xdr:nvSpPr>
      <xdr:spPr>
        <a:xfrm>
          <a:off x="742866" y="4792980"/>
          <a:ext cx="12976065" cy="2203348"/>
        </a:xfrm>
        <a:custGeom>
          <a:avLst/>
          <a:gdLst>
            <a:gd name="connsiteX0" fmla="*/ 0 w 12976065"/>
            <a:gd name="connsiteY0" fmla="*/ 0 h 2203348"/>
            <a:gd name="connsiteX1" fmla="*/ 200539 w 12976065"/>
            <a:gd name="connsiteY1" fmla="*/ 0 h 2203348"/>
            <a:gd name="connsiteX2" fmla="*/ 790360 w 12976065"/>
            <a:gd name="connsiteY2" fmla="*/ 0 h 2203348"/>
            <a:gd name="connsiteX3" fmla="*/ 1509942 w 12976065"/>
            <a:gd name="connsiteY3" fmla="*/ 0 h 2203348"/>
            <a:gd name="connsiteX4" fmla="*/ 2229524 w 12976065"/>
            <a:gd name="connsiteY4" fmla="*/ 0 h 2203348"/>
            <a:gd name="connsiteX5" fmla="*/ 2819345 w 12976065"/>
            <a:gd name="connsiteY5" fmla="*/ 0 h 2203348"/>
            <a:gd name="connsiteX6" fmla="*/ 3538927 w 12976065"/>
            <a:gd name="connsiteY6" fmla="*/ 0 h 2203348"/>
            <a:gd name="connsiteX7" fmla="*/ 4128748 w 12976065"/>
            <a:gd name="connsiteY7" fmla="*/ 0 h 2203348"/>
            <a:gd name="connsiteX8" fmla="*/ 4848330 w 12976065"/>
            <a:gd name="connsiteY8" fmla="*/ 0 h 2203348"/>
            <a:gd name="connsiteX9" fmla="*/ 5697672 w 12976065"/>
            <a:gd name="connsiteY9" fmla="*/ 0 h 2203348"/>
            <a:gd name="connsiteX10" fmla="*/ 6157733 w 12976065"/>
            <a:gd name="connsiteY10" fmla="*/ 0 h 2203348"/>
            <a:gd name="connsiteX11" fmla="*/ 6488033 w 12976065"/>
            <a:gd name="connsiteY11" fmla="*/ 0 h 2203348"/>
            <a:gd name="connsiteX12" fmla="*/ 7207614 w 12976065"/>
            <a:gd name="connsiteY12" fmla="*/ 0 h 2203348"/>
            <a:gd name="connsiteX13" fmla="*/ 7927196 w 12976065"/>
            <a:gd name="connsiteY13" fmla="*/ 0 h 2203348"/>
            <a:gd name="connsiteX14" fmla="*/ 8257496 w 12976065"/>
            <a:gd name="connsiteY14" fmla="*/ 0 h 2203348"/>
            <a:gd name="connsiteX15" fmla="*/ 8847317 w 12976065"/>
            <a:gd name="connsiteY15" fmla="*/ 0 h 2203348"/>
            <a:gd name="connsiteX16" fmla="*/ 9437138 w 12976065"/>
            <a:gd name="connsiteY16" fmla="*/ 0 h 2203348"/>
            <a:gd name="connsiteX17" fmla="*/ 10026959 w 12976065"/>
            <a:gd name="connsiteY17" fmla="*/ 0 h 2203348"/>
            <a:gd name="connsiteX18" fmla="*/ 10616780 w 12976065"/>
            <a:gd name="connsiteY18" fmla="*/ 0 h 2203348"/>
            <a:gd name="connsiteX19" fmla="*/ 10947080 w 12976065"/>
            <a:gd name="connsiteY19" fmla="*/ 0 h 2203348"/>
            <a:gd name="connsiteX20" fmla="*/ 11796423 w 12976065"/>
            <a:gd name="connsiteY20" fmla="*/ 0 h 2203348"/>
            <a:gd name="connsiteX21" fmla="*/ 11996962 w 12976065"/>
            <a:gd name="connsiteY21" fmla="*/ 0 h 2203348"/>
            <a:gd name="connsiteX22" fmla="*/ 12976065 w 12976065"/>
            <a:gd name="connsiteY22" fmla="*/ 0 h 2203348"/>
            <a:gd name="connsiteX23" fmla="*/ 12976065 w 12976065"/>
            <a:gd name="connsiteY23" fmla="*/ 572870 h 2203348"/>
            <a:gd name="connsiteX24" fmla="*/ 12976065 w 12976065"/>
            <a:gd name="connsiteY24" fmla="*/ 1101674 h 2203348"/>
            <a:gd name="connsiteX25" fmla="*/ 12976065 w 12976065"/>
            <a:gd name="connsiteY25" fmla="*/ 1586411 h 2203348"/>
            <a:gd name="connsiteX26" fmla="*/ 12976065 w 12976065"/>
            <a:gd name="connsiteY26" fmla="*/ 2203348 h 2203348"/>
            <a:gd name="connsiteX27" fmla="*/ 12775526 w 12976065"/>
            <a:gd name="connsiteY27" fmla="*/ 2203348 h 2203348"/>
            <a:gd name="connsiteX28" fmla="*/ 12315465 w 12976065"/>
            <a:gd name="connsiteY28" fmla="*/ 2203348 h 2203348"/>
            <a:gd name="connsiteX29" fmla="*/ 11855405 w 12976065"/>
            <a:gd name="connsiteY29" fmla="*/ 2203348 h 2203348"/>
            <a:gd name="connsiteX30" fmla="*/ 11006062 w 12976065"/>
            <a:gd name="connsiteY30" fmla="*/ 2203348 h 2203348"/>
            <a:gd name="connsiteX31" fmla="*/ 10416241 w 12976065"/>
            <a:gd name="connsiteY31" fmla="*/ 2203348 h 2203348"/>
            <a:gd name="connsiteX32" fmla="*/ 9566899 w 12976065"/>
            <a:gd name="connsiteY32" fmla="*/ 2203348 h 2203348"/>
            <a:gd name="connsiteX33" fmla="*/ 9236599 w 12976065"/>
            <a:gd name="connsiteY33" fmla="*/ 2203348 h 2203348"/>
            <a:gd name="connsiteX34" fmla="*/ 8646778 w 12976065"/>
            <a:gd name="connsiteY34" fmla="*/ 2203348 h 2203348"/>
            <a:gd name="connsiteX35" fmla="*/ 8186717 w 12976065"/>
            <a:gd name="connsiteY35" fmla="*/ 2203348 h 2203348"/>
            <a:gd name="connsiteX36" fmla="*/ 7726657 w 12976065"/>
            <a:gd name="connsiteY36" fmla="*/ 2203348 h 2203348"/>
            <a:gd name="connsiteX37" fmla="*/ 7526118 w 12976065"/>
            <a:gd name="connsiteY37" fmla="*/ 2203348 h 2203348"/>
            <a:gd name="connsiteX38" fmla="*/ 6936297 w 12976065"/>
            <a:gd name="connsiteY38" fmla="*/ 2203348 h 2203348"/>
            <a:gd name="connsiteX39" fmla="*/ 6086954 w 12976065"/>
            <a:gd name="connsiteY39" fmla="*/ 2203348 h 2203348"/>
            <a:gd name="connsiteX40" fmla="*/ 5237612 w 12976065"/>
            <a:gd name="connsiteY40" fmla="*/ 2203348 h 2203348"/>
            <a:gd name="connsiteX41" fmla="*/ 5037073 w 12976065"/>
            <a:gd name="connsiteY41" fmla="*/ 2203348 h 2203348"/>
            <a:gd name="connsiteX42" fmla="*/ 4317491 w 12976065"/>
            <a:gd name="connsiteY42" fmla="*/ 2203348 h 2203348"/>
            <a:gd name="connsiteX43" fmla="*/ 4116952 w 12976065"/>
            <a:gd name="connsiteY43" fmla="*/ 2203348 h 2203348"/>
            <a:gd name="connsiteX44" fmla="*/ 3267609 w 12976065"/>
            <a:gd name="connsiteY44" fmla="*/ 2203348 h 2203348"/>
            <a:gd name="connsiteX45" fmla="*/ 2807549 w 12976065"/>
            <a:gd name="connsiteY45" fmla="*/ 2203348 h 2203348"/>
            <a:gd name="connsiteX46" fmla="*/ 2477249 w 12976065"/>
            <a:gd name="connsiteY46" fmla="*/ 2203348 h 2203348"/>
            <a:gd name="connsiteX47" fmla="*/ 1627906 w 12976065"/>
            <a:gd name="connsiteY47" fmla="*/ 2203348 h 2203348"/>
            <a:gd name="connsiteX48" fmla="*/ 908325 w 12976065"/>
            <a:gd name="connsiteY48" fmla="*/ 2203348 h 2203348"/>
            <a:gd name="connsiteX49" fmla="*/ 0 w 12976065"/>
            <a:gd name="connsiteY49" fmla="*/ 2203348 h 2203348"/>
            <a:gd name="connsiteX50" fmla="*/ 0 w 12976065"/>
            <a:gd name="connsiteY50" fmla="*/ 1674544 h 2203348"/>
            <a:gd name="connsiteX51" fmla="*/ 0 w 12976065"/>
            <a:gd name="connsiteY51" fmla="*/ 1145741 h 2203348"/>
            <a:gd name="connsiteX52" fmla="*/ 0 w 12976065"/>
            <a:gd name="connsiteY52" fmla="*/ 572870 h 2203348"/>
            <a:gd name="connsiteX53" fmla="*/ 0 w 12976065"/>
            <a:gd name="connsiteY53" fmla="*/ 0 h 22033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Lst>
          <a:rect l="l" t="t" r="r" b="b"/>
          <a:pathLst>
            <a:path w="12976065" h="2203348" fill="none" extrusionOk="0">
              <a:moveTo>
                <a:pt x="0" y="0"/>
              </a:moveTo>
              <a:cubicBezTo>
                <a:pt x="49331" y="-814"/>
                <a:pt x="144447" y="6216"/>
                <a:pt x="200539" y="0"/>
              </a:cubicBezTo>
              <a:cubicBezTo>
                <a:pt x="256631" y="-6216"/>
                <a:pt x="547804" y="33877"/>
                <a:pt x="790360" y="0"/>
              </a:cubicBezTo>
              <a:cubicBezTo>
                <a:pt x="1032916" y="-33877"/>
                <a:pt x="1229557" y="73877"/>
                <a:pt x="1509942" y="0"/>
              </a:cubicBezTo>
              <a:cubicBezTo>
                <a:pt x="1790327" y="-73877"/>
                <a:pt x="2046720" y="70311"/>
                <a:pt x="2229524" y="0"/>
              </a:cubicBezTo>
              <a:cubicBezTo>
                <a:pt x="2412328" y="-70311"/>
                <a:pt x="2537832" y="29617"/>
                <a:pt x="2819345" y="0"/>
              </a:cubicBezTo>
              <a:cubicBezTo>
                <a:pt x="3100858" y="-29617"/>
                <a:pt x="3260667" y="35246"/>
                <a:pt x="3538927" y="0"/>
              </a:cubicBezTo>
              <a:cubicBezTo>
                <a:pt x="3817187" y="-35246"/>
                <a:pt x="3890974" y="33589"/>
                <a:pt x="4128748" y="0"/>
              </a:cubicBezTo>
              <a:cubicBezTo>
                <a:pt x="4366522" y="-33589"/>
                <a:pt x="4624148" y="58618"/>
                <a:pt x="4848330" y="0"/>
              </a:cubicBezTo>
              <a:cubicBezTo>
                <a:pt x="5072512" y="-58618"/>
                <a:pt x="5330906" y="66861"/>
                <a:pt x="5697672" y="0"/>
              </a:cubicBezTo>
              <a:cubicBezTo>
                <a:pt x="6064438" y="-66861"/>
                <a:pt x="6056678" y="44426"/>
                <a:pt x="6157733" y="0"/>
              </a:cubicBezTo>
              <a:cubicBezTo>
                <a:pt x="6258788" y="-44426"/>
                <a:pt x="6337876" y="14861"/>
                <a:pt x="6488033" y="0"/>
              </a:cubicBezTo>
              <a:cubicBezTo>
                <a:pt x="6638190" y="-14861"/>
                <a:pt x="6962209" y="68636"/>
                <a:pt x="7207614" y="0"/>
              </a:cubicBezTo>
              <a:cubicBezTo>
                <a:pt x="7453019" y="-68636"/>
                <a:pt x="7764160" y="16109"/>
                <a:pt x="7927196" y="0"/>
              </a:cubicBezTo>
              <a:cubicBezTo>
                <a:pt x="8090232" y="-16109"/>
                <a:pt x="8143985" y="34668"/>
                <a:pt x="8257496" y="0"/>
              </a:cubicBezTo>
              <a:cubicBezTo>
                <a:pt x="8371007" y="-34668"/>
                <a:pt x="8603983" y="66099"/>
                <a:pt x="8847317" y="0"/>
              </a:cubicBezTo>
              <a:cubicBezTo>
                <a:pt x="9090651" y="-66099"/>
                <a:pt x="9222589" y="9717"/>
                <a:pt x="9437138" y="0"/>
              </a:cubicBezTo>
              <a:cubicBezTo>
                <a:pt x="9651687" y="-9717"/>
                <a:pt x="9889383" y="59453"/>
                <a:pt x="10026959" y="0"/>
              </a:cubicBezTo>
              <a:cubicBezTo>
                <a:pt x="10164535" y="-59453"/>
                <a:pt x="10482661" y="5884"/>
                <a:pt x="10616780" y="0"/>
              </a:cubicBezTo>
              <a:cubicBezTo>
                <a:pt x="10750899" y="-5884"/>
                <a:pt x="10834470" y="11362"/>
                <a:pt x="10947080" y="0"/>
              </a:cubicBezTo>
              <a:cubicBezTo>
                <a:pt x="11059690" y="-11362"/>
                <a:pt x="11580773" y="34718"/>
                <a:pt x="11796423" y="0"/>
              </a:cubicBezTo>
              <a:cubicBezTo>
                <a:pt x="12012073" y="-34718"/>
                <a:pt x="11950825" y="6473"/>
                <a:pt x="11996962" y="0"/>
              </a:cubicBezTo>
              <a:cubicBezTo>
                <a:pt x="12043099" y="-6473"/>
                <a:pt x="12716338" y="55250"/>
                <a:pt x="12976065" y="0"/>
              </a:cubicBezTo>
              <a:cubicBezTo>
                <a:pt x="13025547" y="146223"/>
                <a:pt x="12939392" y="316293"/>
                <a:pt x="12976065" y="572870"/>
              </a:cubicBezTo>
              <a:cubicBezTo>
                <a:pt x="13012738" y="829447"/>
                <a:pt x="12972873" y="975045"/>
                <a:pt x="12976065" y="1101674"/>
              </a:cubicBezTo>
              <a:cubicBezTo>
                <a:pt x="12979257" y="1228303"/>
                <a:pt x="12948315" y="1391439"/>
                <a:pt x="12976065" y="1586411"/>
              </a:cubicBezTo>
              <a:cubicBezTo>
                <a:pt x="13003815" y="1781383"/>
                <a:pt x="12964333" y="2077205"/>
                <a:pt x="12976065" y="2203348"/>
              </a:cubicBezTo>
              <a:cubicBezTo>
                <a:pt x="12906689" y="2225102"/>
                <a:pt x="12837537" y="2192640"/>
                <a:pt x="12775526" y="2203348"/>
              </a:cubicBezTo>
              <a:cubicBezTo>
                <a:pt x="12713515" y="2214056"/>
                <a:pt x="12408739" y="2192367"/>
                <a:pt x="12315465" y="2203348"/>
              </a:cubicBezTo>
              <a:cubicBezTo>
                <a:pt x="12222191" y="2214329"/>
                <a:pt x="12023703" y="2178219"/>
                <a:pt x="11855405" y="2203348"/>
              </a:cubicBezTo>
              <a:cubicBezTo>
                <a:pt x="11687107" y="2228477"/>
                <a:pt x="11340663" y="2121728"/>
                <a:pt x="11006062" y="2203348"/>
              </a:cubicBezTo>
              <a:cubicBezTo>
                <a:pt x="10671461" y="2284968"/>
                <a:pt x="10679283" y="2166723"/>
                <a:pt x="10416241" y="2203348"/>
              </a:cubicBezTo>
              <a:cubicBezTo>
                <a:pt x="10153199" y="2239973"/>
                <a:pt x="9754285" y="2193583"/>
                <a:pt x="9566899" y="2203348"/>
              </a:cubicBezTo>
              <a:cubicBezTo>
                <a:pt x="9379513" y="2213113"/>
                <a:pt x="9328182" y="2183494"/>
                <a:pt x="9236599" y="2203348"/>
              </a:cubicBezTo>
              <a:cubicBezTo>
                <a:pt x="9145016" y="2223202"/>
                <a:pt x="8889197" y="2197118"/>
                <a:pt x="8646778" y="2203348"/>
              </a:cubicBezTo>
              <a:cubicBezTo>
                <a:pt x="8404359" y="2209578"/>
                <a:pt x="8385123" y="2156650"/>
                <a:pt x="8186717" y="2203348"/>
              </a:cubicBezTo>
              <a:cubicBezTo>
                <a:pt x="7988311" y="2250046"/>
                <a:pt x="7833027" y="2158627"/>
                <a:pt x="7726657" y="2203348"/>
              </a:cubicBezTo>
              <a:cubicBezTo>
                <a:pt x="7620287" y="2248069"/>
                <a:pt x="7607186" y="2187713"/>
                <a:pt x="7526118" y="2203348"/>
              </a:cubicBezTo>
              <a:cubicBezTo>
                <a:pt x="7445050" y="2218983"/>
                <a:pt x="7219137" y="2189454"/>
                <a:pt x="6936297" y="2203348"/>
              </a:cubicBezTo>
              <a:cubicBezTo>
                <a:pt x="6653457" y="2217242"/>
                <a:pt x="6366833" y="2154532"/>
                <a:pt x="6086954" y="2203348"/>
              </a:cubicBezTo>
              <a:cubicBezTo>
                <a:pt x="5807075" y="2252164"/>
                <a:pt x="5580461" y="2174546"/>
                <a:pt x="5237612" y="2203348"/>
              </a:cubicBezTo>
              <a:cubicBezTo>
                <a:pt x="4894763" y="2232150"/>
                <a:pt x="5120634" y="2186570"/>
                <a:pt x="5037073" y="2203348"/>
              </a:cubicBezTo>
              <a:cubicBezTo>
                <a:pt x="4953512" y="2220126"/>
                <a:pt x="4659594" y="2165747"/>
                <a:pt x="4317491" y="2203348"/>
              </a:cubicBezTo>
              <a:cubicBezTo>
                <a:pt x="3975388" y="2240949"/>
                <a:pt x="4181662" y="2182801"/>
                <a:pt x="4116952" y="2203348"/>
              </a:cubicBezTo>
              <a:cubicBezTo>
                <a:pt x="4052242" y="2223895"/>
                <a:pt x="3590384" y="2125118"/>
                <a:pt x="3267609" y="2203348"/>
              </a:cubicBezTo>
              <a:cubicBezTo>
                <a:pt x="2944834" y="2281578"/>
                <a:pt x="3002377" y="2158312"/>
                <a:pt x="2807549" y="2203348"/>
              </a:cubicBezTo>
              <a:cubicBezTo>
                <a:pt x="2612721" y="2248384"/>
                <a:pt x="2585932" y="2165067"/>
                <a:pt x="2477249" y="2203348"/>
              </a:cubicBezTo>
              <a:cubicBezTo>
                <a:pt x="2368566" y="2241629"/>
                <a:pt x="1865729" y="2188143"/>
                <a:pt x="1627906" y="2203348"/>
              </a:cubicBezTo>
              <a:cubicBezTo>
                <a:pt x="1390083" y="2218553"/>
                <a:pt x="1060007" y="2195957"/>
                <a:pt x="908325" y="2203348"/>
              </a:cubicBezTo>
              <a:cubicBezTo>
                <a:pt x="756643" y="2210739"/>
                <a:pt x="390483" y="2168659"/>
                <a:pt x="0" y="2203348"/>
              </a:cubicBezTo>
              <a:cubicBezTo>
                <a:pt x="-26837" y="2024393"/>
                <a:pt x="4879" y="1882753"/>
                <a:pt x="0" y="1674544"/>
              </a:cubicBezTo>
              <a:cubicBezTo>
                <a:pt x="-4879" y="1466335"/>
                <a:pt x="56365" y="1357365"/>
                <a:pt x="0" y="1145741"/>
              </a:cubicBezTo>
              <a:cubicBezTo>
                <a:pt x="-56365" y="934117"/>
                <a:pt x="4716" y="768233"/>
                <a:pt x="0" y="572870"/>
              </a:cubicBezTo>
              <a:cubicBezTo>
                <a:pt x="-4716" y="377507"/>
                <a:pt x="60793" y="152469"/>
                <a:pt x="0" y="0"/>
              </a:cubicBezTo>
              <a:close/>
            </a:path>
            <a:path w="12976065" h="2203348" stroke="0" extrusionOk="0">
              <a:moveTo>
                <a:pt x="0" y="0"/>
              </a:moveTo>
              <a:cubicBezTo>
                <a:pt x="112789" y="-11332"/>
                <a:pt x="330986" y="53340"/>
                <a:pt x="460060" y="0"/>
              </a:cubicBezTo>
              <a:cubicBezTo>
                <a:pt x="589134" y="-53340"/>
                <a:pt x="663180" y="5081"/>
                <a:pt x="790360" y="0"/>
              </a:cubicBezTo>
              <a:cubicBezTo>
                <a:pt x="917540" y="-5081"/>
                <a:pt x="1333733" y="61672"/>
                <a:pt x="1509942" y="0"/>
              </a:cubicBezTo>
              <a:cubicBezTo>
                <a:pt x="1686151" y="-61672"/>
                <a:pt x="1663662" y="16991"/>
                <a:pt x="1710481" y="0"/>
              </a:cubicBezTo>
              <a:cubicBezTo>
                <a:pt x="1757300" y="-16991"/>
                <a:pt x="2212449" y="30472"/>
                <a:pt x="2430063" y="0"/>
              </a:cubicBezTo>
              <a:cubicBezTo>
                <a:pt x="2647677" y="-30472"/>
                <a:pt x="2927216" y="73461"/>
                <a:pt x="3279406" y="0"/>
              </a:cubicBezTo>
              <a:cubicBezTo>
                <a:pt x="3631596" y="-73461"/>
                <a:pt x="3550007" y="608"/>
                <a:pt x="3739466" y="0"/>
              </a:cubicBezTo>
              <a:cubicBezTo>
                <a:pt x="3928925" y="-608"/>
                <a:pt x="3957061" y="23323"/>
                <a:pt x="4069766" y="0"/>
              </a:cubicBezTo>
              <a:cubicBezTo>
                <a:pt x="4182471" y="-23323"/>
                <a:pt x="4223638" y="12211"/>
                <a:pt x="4270305" y="0"/>
              </a:cubicBezTo>
              <a:cubicBezTo>
                <a:pt x="4316972" y="-12211"/>
                <a:pt x="4461815" y="29628"/>
                <a:pt x="4600605" y="0"/>
              </a:cubicBezTo>
              <a:cubicBezTo>
                <a:pt x="4739395" y="-29628"/>
                <a:pt x="4768346" y="7055"/>
                <a:pt x="4930905" y="0"/>
              </a:cubicBezTo>
              <a:cubicBezTo>
                <a:pt x="5093464" y="-7055"/>
                <a:pt x="5267946" y="10010"/>
                <a:pt x="5520726" y="0"/>
              </a:cubicBezTo>
              <a:cubicBezTo>
                <a:pt x="5773506" y="-10010"/>
                <a:pt x="5661646" y="12735"/>
                <a:pt x="5721265" y="0"/>
              </a:cubicBezTo>
              <a:cubicBezTo>
                <a:pt x="5780884" y="-12735"/>
                <a:pt x="5978801" y="794"/>
                <a:pt x="6051565" y="0"/>
              </a:cubicBezTo>
              <a:cubicBezTo>
                <a:pt x="6124329" y="-794"/>
                <a:pt x="6418874" y="62338"/>
                <a:pt x="6641386" y="0"/>
              </a:cubicBezTo>
              <a:cubicBezTo>
                <a:pt x="6863898" y="-62338"/>
                <a:pt x="6880241" y="16093"/>
                <a:pt x="7101446" y="0"/>
              </a:cubicBezTo>
              <a:cubicBezTo>
                <a:pt x="7322651" y="-16093"/>
                <a:pt x="7668071" y="57361"/>
                <a:pt x="7821028" y="0"/>
              </a:cubicBezTo>
              <a:cubicBezTo>
                <a:pt x="7973985" y="-57361"/>
                <a:pt x="8382328" y="97362"/>
                <a:pt x="8670371" y="0"/>
              </a:cubicBezTo>
              <a:cubicBezTo>
                <a:pt x="8958414" y="-97362"/>
                <a:pt x="8776740" y="20519"/>
                <a:pt x="8870910" y="0"/>
              </a:cubicBezTo>
              <a:cubicBezTo>
                <a:pt x="8965080" y="-20519"/>
                <a:pt x="9185122" y="39040"/>
                <a:pt x="9460731" y="0"/>
              </a:cubicBezTo>
              <a:cubicBezTo>
                <a:pt x="9736340" y="-39040"/>
                <a:pt x="9823792" y="36117"/>
                <a:pt x="10180313" y="0"/>
              </a:cubicBezTo>
              <a:cubicBezTo>
                <a:pt x="10536834" y="-36117"/>
                <a:pt x="10739548" y="63128"/>
                <a:pt x="10899895" y="0"/>
              </a:cubicBezTo>
              <a:cubicBezTo>
                <a:pt x="11060242" y="-63128"/>
                <a:pt x="11358526" y="67856"/>
                <a:pt x="11489716" y="0"/>
              </a:cubicBezTo>
              <a:cubicBezTo>
                <a:pt x="11620906" y="-67856"/>
                <a:pt x="11929529" y="11168"/>
                <a:pt x="12079537" y="0"/>
              </a:cubicBezTo>
              <a:cubicBezTo>
                <a:pt x="12229545" y="-11168"/>
                <a:pt x="12640789" y="26302"/>
                <a:pt x="12976065" y="0"/>
              </a:cubicBezTo>
              <a:cubicBezTo>
                <a:pt x="13036293" y="128262"/>
                <a:pt x="12971414" y="288300"/>
                <a:pt x="12976065" y="572870"/>
              </a:cubicBezTo>
              <a:cubicBezTo>
                <a:pt x="12980716" y="857440"/>
                <a:pt x="12967983" y="896045"/>
                <a:pt x="12976065" y="1057607"/>
              </a:cubicBezTo>
              <a:cubicBezTo>
                <a:pt x="12984147" y="1219169"/>
                <a:pt x="12958588" y="1513159"/>
                <a:pt x="12976065" y="1630478"/>
              </a:cubicBezTo>
              <a:cubicBezTo>
                <a:pt x="12993542" y="1747797"/>
                <a:pt x="12950012" y="1965085"/>
                <a:pt x="12976065" y="2203348"/>
              </a:cubicBezTo>
              <a:cubicBezTo>
                <a:pt x="12599821" y="2264498"/>
                <a:pt x="12382167" y="2114737"/>
                <a:pt x="12126723" y="2203348"/>
              </a:cubicBezTo>
              <a:cubicBezTo>
                <a:pt x="11871279" y="2291959"/>
                <a:pt x="11600238" y="2162949"/>
                <a:pt x="11407141" y="2203348"/>
              </a:cubicBezTo>
              <a:cubicBezTo>
                <a:pt x="11214044" y="2243747"/>
                <a:pt x="10806530" y="2163636"/>
                <a:pt x="10557798" y="2203348"/>
              </a:cubicBezTo>
              <a:cubicBezTo>
                <a:pt x="10309066" y="2243060"/>
                <a:pt x="10127397" y="2160425"/>
                <a:pt x="9708456" y="2203348"/>
              </a:cubicBezTo>
              <a:cubicBezTo>
                <a:pt x="9289515" y="2246271"/>
                <a:pt x="9241462" y="2166134"/>
                <a:pt x="9118635" y="2203348"/>
              </a:cubicBezTo>
              <a:cubicBezTo>
                <a:pt x="8995808" y="2240562"/>
                <a:pt x="8633422" y="2185062"/>
                <a:pt x="8399053" y="2203348"/>
              </a:cubicBezTo>
              <a:cubicBezTo>
                <a:pt x="8164684" y="2221634"/>
                <a:pt x="7943265" y="2130057"/>
                <a:pt x="7549711" y="2203348"/>
              </a:cubicBezTo>
              <a:cubicBezTo>
                <a:pt x="7156157" y="2276639"/>
                <a:pt x="7037710" y="2175332"/>
                <a:pt x="6830129" y="2203348"/>
              </a:cubicBezTo>
              <a:cubicBezTo>
                <a:pt x="6622548" y="2231364"/>
                <a:pt x="6561272" y="2192855"/>
                <a:pt x="6370068" y="2203348"/>
              </a:cubicBezTo>
              <a:cubicBezTo>
                <a:pt x="6178864" y="2213841"/>
                <a:pt x="6223045" y="2188437"/>
                <a:pt x="6169529" y="2203348"/>
              </a:cubicBezTo>
              <a:cubicBezTo>
                <a:pt x="6116013" y="2218259"/>
                <a:pt x="5832487" y="2133128"/>
                <a:pt x="5579708" y="2203348"/>
              </a:cubicBezTo>
              <a:cubicBezTo>
                <a:pt x="5326929" y="2273568"/>
                <a:pt x="5341616" y="2189984"/>
                <a:pt x="5249408" y="2203348"/>
              </a:cubicBezTo>
              <a:cubicBezTo>
                <a:pt x="5157200" y="2216712"/>
                <a:pt x="4867236" y="2183634"/>
                <a:pt x="4659587" y="2203348"/>
              </a:cubicBezTo>
              <a:cubicBezTo>
                <a:pt x="4451938" y="2223062"/>
                <a:pt x="4313267" y="2195718"/>
                <a:pt x="4069766" y="2203348"/>
              </a:cubicBezTo>
              <a:cubicBezTo>
                <a:pt x="3826265" y="2210978"/>
                <a:pt x="3461574" y="2155497"/>
                <a:pt x="3220423" y="2203348"/>
              </a:cubicBezTo>
              <a:cubicBezTo>
                <a:pt x="2979272" y="2251199"/>
                <a:pt x="2823981" y="2186928"/>
                <a:pt x="2500842" y="2203348"/>
              </a:cubicBezTo>
              <a:cubicBezTo>
                <a:pt x="2177703" y="2219768"/>
                <a:pt x="2344641" y="2193273"/>
                <a:pt x="2300302" y="2203348"/>
              </a:cubicBezTo>
              <a:cubicBezTo>
                <a:pt x="2255963" y="2213423"/>
                <a:pt x="1836409" y="2105205"/>
                <a:pt x="1450960" y="2203348"/>
              </a:cubicBezTo>
              <a:cubicBezTo>
                <a:pt x="1065511" y="2301491"/>
                <a:pt x="945334" y="2138233"/>
                <a:pt x="601618" y="2203348"/>
              </a:cubicBezTo>
              <a:cubicBezTo>
                <a:pt x="257902" y="2268463"/>
                <a:pt x="234402" y="2192108"/>
                <a:pt x="0" y="2203348"/>
              </a:cubicBezTo>
              <a:cubicBezTo>
                <a:pt x="-25831" y="2030793"/>
                <a:pt x="1913" y="1910943"/>
                <a:pt x="0" y="1718611"/>
              </a:cubicBezTo>
              <a:cubicBezTo>
                <a:pt x="-1913" y="1526279"/>
                <a:pt x="34507" y="1318792"/>
                <a:pt x="0" y="1145741"/>
              </a:cubicBezTo>
              <a:cubicBezTo>
                <a:pt x="-34507" y="972690"/>
                <a:pt x="30080" y="733578"/>
                <a:pt x="0" y="594904"/>
              </a:cubicBezTo>
              <a:cubicBezTo>
                <a:pt x="-30080" y="456230"/>
                <a:pt x="51149" y="151090"/>
                <a:pt x="0" y="0"/>
              </a:cubicBezTo>
              <a:close/>
            </a:path>
          </a:pathLst>
        </a:custGeom>
        <a:ln>
          <a:solidFill>
            <a:srgbClr val="0070C0"/>
          </a:solidFill>
          <a:extLst>
            <a:ext uri="{C807C97D-BFC1-408E-A445-0C87EB9F89A2}">
              <ask:lineSketchStyleProps xmlns:ask="http://schemas.microsoft.com/office/drawing/2018/sketchyshapes" sd="3297782856">
                <a:prstGeom prst="rect">
                  <a:avLst/>
                </a:prstGeom>
                <ask:type>
                  <ask:lineSketchScribble/>
                </ask:type>
              </ask:lineSketchStyleProps>
            </a:ext>
          </a:extLs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800">
              <a:solidFill>
                <a:schemeClr val="dk1"/>
              </a:solidFill>
              <a:effectLst/>
              <a:latin typeface="+mn-lt"/>
              <a:ea typeface="+mn-ea"/>
              <a:cs typeface="+mn-cs"/>
            </a:rPr>
            <a:t>TAKEAWAYS-</a:t>
          </a:r>
          <a:br>
            <a:rPr lang="en-IN" sz="1100">
              <a:solidFill>
                <a:schemeClr val="dk1"/>
              </a:solidFill>
              <a:effectLst/>
              <a:latin typeface="+mn-lt"/>
              <a:ea typeface="+mn-ea"/>
              <a:cs typeface="+mn-cs"/>
            </a:rPr>
          </a:br>
          <a:r>
            <a:rPr lang="en-IN" sz="1400">
              <a:solidFill>
                <a:schemeClr val="dk1"/>
              </a:solidFill>
              <a:effectLst/>
              <a:latin typeface="+mn-lt"/>
              <a:ea typeface="+mn-ea"/>
              <a:cs typeface="+mn-cs"/>
            </a:rPr>
            <a:t>1. Food CPI</a:t>
          </a:r>
          <a:r>
            <a:rPr lang="en-IN" sz="1400" baseline="0">
              <a:solidFill>
                <a:schemeClr val="dk1"/>
              </a:solidFill>
              <a:effectLst/>
              <a:latin typeface="+mn-lt"/>
              <a:ea typeface="+mn-ea"/>
              <a:cs typeface="+mn-cs"/>
            </a:rPr>
            <a:t> inflation </a:t>
          </a:r>
          <a:r>
            <a:rPr lang="en-IN" sz="1400">
              <a:solidFill>
                <a:schemeClr val="dk1"/>
              </a:solidFill>
              <a:effectLst/>
              <a:latin typeface="+mn-lt"/>
              <a:ea typeface="+mn-ea"/>
              <a:cs typeface="+mn-cs"/>
            </a:rPr>
            <a:t>lead to a food crisis</a:t>
          </a:r>
          <a:r>
            <a:rPr lang="en-IN" sz="1400" b="0" i="0">
              <a:solidFill>
                <a:schemeClr val="dk1"/>
              </a:solidFill>
              <a:effectLst/>
              <a:latin typeface="+mn-lt"/>
              <a:ea typeface="+mn-ea"/>
              <a:cs typeface="+mn-cs"/>
            </a:rPr>
            <a:t>.</a:t>
          </a:r>
          <a:br>
            <a:rPr lang="en-IN" sz="1400" b="0" i="0">
              <a:solidFill>
                <a:schemeClr val="dk1"/>
              </a:solidFill>
              <a:effectLst/>
              <a:latin typeface="+mn-lt"/>
              <a:ea typeface="+mn-ea"/>
              <a:cs typeface="+mn-cs"/>
            </a:rPr>
          </a:br>
          <a:r>
            <a:rPr lang="en-IN" sz="1400" b="0" i="0">
              <a:solidFill>
                <a:schemeClr val="dk1"/>
              </a:solidFill>
              <a:effectLst/>
              <a:latin typeface="+mn-lt"/>
              <a:ea typeface="+mn-ea"/>
              <a:cs typeface="+mn-cs"/>
            </a:rPr>
            <a:t>2.</a:t>
          </a:r>
          <a:r>
            <a:rPr lang="en-IN" sz="1400" b="0" i="0" baseline="0">
              <a:solidFill>
                <a:schemeClr val="dk1"/>
              </a:solidFill>
              <a:effectLst/>
              <a:latin typeface="+mn-lt"/>
              <a:ea typeface="+mn-ea"/>
              <a:cs typeface="+mn-cs"/>
            </a:rPr>
            <a:t> </a:t>
          </a:r>
          <a:r>
            <a:rPr lang="en-IN" sz="1400" b="0" i="0">
              <a:solidFill>
                <a:schemeClr val="dk1"/>
              </a:solidFill>
              <a:effectLst/>
              <a:latin typeface="+mn-lt"/>
              <a:ea typeface="+mn-ea"/>
              <a:cs typeface="+mn-cs"/>
            </a:rPr>
            <a:t>Other category also led to the spike in inflation that might affect the economic condition.</a:t>
          </a:r>
          <a:br>
            <a:rPr lang="en-IN" sz="1800"/>
          </a:br>
          <a:r>
            <a:rPr lang="en-IN" sz="1800"/>
            <a:t>RECOMMENDATION:</a:t>
          </a:r>
          <a:br>
            <a:rPr lang="en-IN" sz="1800"/>
          </a:br>
          <a:r>
            <a:rPr lang="en-IN" sz="1400"/>
            <a:t>1.</a:t>
          </a:r>
          <a:r>
            <a:rPr lang="en-IN" sz="1400" baseline="0"/>
            <a:t> </a:t>
          </a:r>
          <a:r>
            <a:rPr lang="en-IN" sz="1400" b="0" i="0">
              <a:solidFill>
                <a:schemeClr val="dk1"/>
              </a:solidFill>
              <a:effectLst/>
              <a:latin typeface="+mn-lt"/>
              <a:ea typeface="+mn-ea"/>
              <a:cs typeface="+mn-cs"/>
            </a:rPr>
            <a:t>Encourage agricultural policies that increase food production and supply. Also, diversifying food sources can help reduce dependency on certain food items.</a:t>
          </a:r>
        </a:p>
        <a:p>
          <a:pPr algn="l"/>
          <a:r>
            <a:rPr lang="en-IN" sz="1400" b="0" i="0">
              <a:solidFill>
                <a:schemeClr val="dk1"/>
              </a:solidFill>
              <a:effectLst/>
              <a:latin typeface="+mn-lt"/>
              <a:ea typeface="+mn-ea"/>
              <a:cs typeface="+mn-cs"/>
            </a:rPr>
            <a:t>2.</a:t>
          </a:r>
          <a:r>
            <a:rPr lang="en-IN" sz="1400" b="0" i="0" baseline="0">
              <a:solidFill>
                <a:schemeClr val="dk1"/>
              </a:solidFill>
              <a:effectLst/>
              <a:latin typeface="+mn-lt"/>
              <a:ea typeface="+mn-ea"/>
              <a:cs typeface="+mn-cs"/>
            </a:rPr>
            <a:t> </a:t>
          </a:r>
          <a:r>
            <a:rPr lang="en-IN" sz="1400" b="0" i="0">
              <a:solidFill>
                <a:schemeClr val="dk1"/>
              </a:solidFill>
              <a:effectLst/>
              <a:latin typeface="+mn-lt"/>
              <a:ea typeface="+mn-ea"/>
              <a:cs typeface="+mn-cs"/>
            </a:rPr>
            <a:t>Promote sustainable and local fashion industries to reduce dependency on global trends and raw material costs.</a:t>
          </a:r>
          <a:br>
            <a:rPr lang="en-IN" sz="1400" b="0" i="0">
              <a:solidFill>
                <a:schemeClr val="dk1"/>
              </a:solidFill>
              <a:effectLst/>
              <a:latin typeface="+mn-lt"/>
              <a:ea typeface="+mn-ea"/>
              <a:cs typeface="+mn-cs"/>
            </a:rPr>
          </a:br>
          <a:r>
            <a:rPr lang="en-IN" sz="1400" b="0" i="0">
              <a:solidFill>
                <a:schemeClr val="dk1"/>
              </a:solidFill>
              <a:effectLst/>
              <a:latin typeface="+mn-lt"/>
              <a:ea typeface="+mn-ea"/>
              <a:cs typeface="+mn-cs"/>
            </a:rPr>
            <a:t> 3. Implement housing policies that encourage affordable housing.</a:t>
          </a:r>
          <a:br>
            <a:rPr lang="en-IN" sz="1400" b="0" i="0">
              <a:solidFill>
                <a:schemeClr val="dk1"/>
              </a:solidFill>
              <a:effectLst/>
              <a:latin typeface="+mn-lt"/>
              <a:ea typeface="+mn-ea"/>
              <a:cs typeface="+mn-cs"/>
            </a:rPr>
          </a:br>
          <a:r>
            <a:rPr lang="en-IN" sz="1400" b="0" i="0">
              <a:solidFill>
                <a:schemeClr val="dk1"/>
              </a:solidFill>
              <a:effectLst/>
              <a:latin typeface="+mn-lt"/>
              <a:ea typeface="+mn-ea"/>
              <a:cs typeface="+mn-cs"/>
            </a:rPr>
            <a:t>4. Promoting energy efficiency, using renewable energy, encouraging generic medications and preventive healthcare, improving infrastructure, promoting digital literacy, and leveraging technology in education can help reduce costs in essential services..</a:t>
          </a:r>
          <a:br>
            <a:rPr lang="en-IN" sz="1100" b="0" i="0">
              <a:solidFill>
                <a:schemeClr val="dk1"/>
              </a:solidFill>
              <a:effectLst/>
              <a:latin typeface="+mn-lt"/>
              <a:ea typeface="+mn-ea"/>
              <a:cs typeface="+mn-cs"/>
            </a:rPr>
          </a:br>
          <a:endParaRPr lang="en-IN" sz="1400" b="0" i="0">
            <a:solidFill>
              <a:schemeClr val="dk1"/>
            </a:solidFill>
            <a:effectLst/>
            <a:latin typeface="+mn-lt"/>
            <a:ea typeface="+mn-ea"/>
            <a:cs typeface="+mn-cs"/>
          </a:endParaRPr>
        </a:p>
      </xdr:txBody>
    </xdr:sp>
    <xdr:clientData/>
  </xdr:twoCellAnchor>
  <xdr:twoCellAnchor>
    <xdr:from>
      <xdr:col>1</xdr:col>
      <xdr:colOff>114929</xdr:colOff>
      <xdr:row>39</xdr:row>
      <xdr:rowOff>112875</xdr:rowOff>
    </xdr:from>
    <xdr:to>
      <xdr:col>10</xdr:col>
      <xdr:colOff>360163</xdr:colOff>
      <xdr:row>43</xdr:row>
      <xdr:rowOff>82352</xdr:rowOff>
    </xdr:to>
    <xdr:sp macro="" textlink="">
      <xdr:nvSpPr>
        <xdr:cNvPr id="20" name="TextBox 19">
          <a:extLst>
            <a:ext uri="{FF2B5EF4-FFF2-40B4-BE49-F238E27FC236}">
              <a16:creationId xmlns:a16="http://schemas.microsoft.com/office/drawing/2014/main" id="{FB293674-3163-4C69-AC36-12874391ADD6}"/>
            </a:ext>
          </a:extLst>
        </xdr:cNvPr>
        <xdr:cNvSpPr txBox="1"/>
      </xdr:nvSpPr>
      <xdr:spPr>
        <a:xfrm>
          <a:off x="724529" y="7062315"/>
          <a:ext cx="5731634" cy="700997"/>
        </a:xfrm>
        <a:custGeom>
          <a:avLst/>
          <a:gdLst>
            <a:gd name="connsiteX0" fmla="*/ 0 w 5731634"/>
            <a:gd name="connsiteY0" fmla="*/ 0 h 700997"/>
            <a:gd name="connsiteX1" fmla="*/ 573163 w 5731634"/>
            <a:gd name="connsiteY1" fmla="*/ 0 h 700997"/>
            <a:gd name="connsiteX2" fmla="*/ 1089010 w 5731634"/>
            <a:gd name="connsiteY2" fmla="*/ 0 h 700997"/>
            <a:gd name="connsiteX3" fmla="*/ 1490225 w 5731634"/>
            <a:gd name="connsiteY3" fmla="*/ 0 h 700997"/>
            <a:gd name="connsiteX4" fmla="*/ 2178021 w 5731634"/>
            <a:gd name="connsiteY4" fmla="*/ 0 h 700997"/>
            <a:gd name="connsiteX5" fmla="*/ 2751184 w 5731634"/>
            <a:gd name="connsiteY5" fmla="*/ 0 h 700997"/>
            <a:gd name="connsiteX6" fmla="*/ 3267031 w 5731634"/>
            <a:gd name="connsiteY6" fmla="*/ 0 h 700997"/>
            <a:gd name="connsiteX7" fmla="*/ 3897511 w 5731634"/>
            <a:gd name="connsiteY7" fmla="*/ 0 h 700997"/>
            <a:gd name="connsiteX8" fmla="*/ 4527991 w 5731634"/>
            <a:gd name="connsiteY8" fmla="*/ 0 h 700997"/>
            <a:gd name="connsiteX9" fmla="*/ 5215787 w 5731634"/>
            <a:gd name="connsiteY9" fmla="*/ 0 h 700997"/>
            <a:gd name="connsiteX10" fmla="*/ 5731634 w 5731634"/>
            <a:gd name="connsiteY10" fmla="*/ 0 h 700997"/>
            <a:gd name="connsiteX11" fmla="*/ 5731634 w 5731634"/>
            <a:gd name="connsiteY11" fmla="*/ 329469 h 700997"/>
            <a:gd name="connsiteX12" fmla="*/ 5731634 w 5731634"/>
            <a:gd name="connsiteY12" fmla="*/ 700997 h 700997"/>
            <a:gd name="connsiteX13" fmla="*/ 5101154 w 5731634"/>
            <a:gd name="connsiteY13" fmla="*/ 700997 h 700997"/>
            <a:gd name="connsiteX14" fmla="*/ 4699940 w 5731634"/>
            <a:gd name="connsiteY14" fmla="*/ 700997 h 700997"/>
            <a:gd name="connsiteX15" fmla="*/ 4069460 w 5731634"/>
            <a:gd name="connsiteY15" fmla="*/ 700997 h 700997"/>
            <a:gd name="connsiteX16" fmla="*/ 3438980 w 5731634"/>
            <a:gd name="connsiteY16" fmla="*/ 700997 h 700997"/>
            <a:gd name="connsiteX17" fmla="*/ 2980450 w 5731634"/>
            <a:gd name="connsiteY17" fmla="*/ 700997 h 700997"/>
            <a:gd name="connsiteX18" fmla="*/ 2464603 w 5731634"/>
            <a:gd name="connsiteY18" fmla="*/ 700997 h 700997"/>
            <a:gd name="connsiteX19" fmla="*/ 2063388 w 5731634"/>
            <a:gd name="connsiteY19" fmla="*/ 700997 h 700997"/>
            <a:gd name="connsiteX20" fmla="*/ 1547541 w 5731634"/>
            <a:gd name="connsiteY20" fmla="*/ 700997 h 700997"/>
            <a:gd name="connsiteX21" fmla="*/ 1089010 w 5731634"/>
            <a:gd name="connsiteY21" fmla="*/ 700997 h 700997"/>
            <a:gd name="connsiteX22" fmla="*/ 630480 w 5731634"/>
            <a:gd name="connsiteY22" fmla="*/ 700997 h 700997"/>
            <a:gd name="connsiteX23" fmla="*/ 0 w 5731634"/>
            <a:gd name="connsiteY23" fmla="*/ 700997 h 700997"/>
            <a:gd name="connsiteX24" fmla="*/ 0 w 5731634"/>
            <a:gd name="connsiteY24" fmla="*/ 357508 h 700997"/>
            <a:gd name="connsiteX25" fmla="*/ 0 w 5731634"/>
            <a:gd name="connsiteY25" fmla="*/ 0 h 7009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5731634" h="700997" fill="none" extrusionOk="0">
              <a:moveTo>
                <a:pt x="0" y="0"/>
              </a:moveTo>
              <a:cubicBezTo>
                <a:pt x="158867" y="-41269"/>
                <a:pt x="415518" y="68039"/>
                <a:pt x="573163" y="0"/>
              </a:cubicBezTo>
              <a:cubicBezTo>
                <a:pt x="730808" y="-68039"/>
                <a:pt x="868262" y="15870"/>
                <a:pt x="1089010" y="0"/>
              </a:cubicBezTo>
              <a:cubicBezTo>
                <a:pt x="1309758" y="-15870"/>
                <a:pt x="1319629" y="4190"/>
                <a:pt x="1490225" y="0"/>
              </a:cubicBezTo>
              <a:cubicBezTo>
                <a:pt x="1660821" y="-4190"/>
                <a:pt x="1936604" y="78807"/>
                <a:pt x="2178021" y="0"/>
              </a:cubicBezTo>
              <a:cubicBezTo>
                <a:pt x="2419438" y="-78807"/>
                <a:pt x="2577960" y="2146"/>
                <a:pt x="2751184" y="0"/>
              </a:cubicBezTo>
              <a:cubicBezTo>
                <a:pt x="2924408" y="-2146"/>
                <a:pt x="3032054" y="28467"/>
                <a:pt x="3267031" y="0"/>
              </a:cubicBezTo>
              <a:cubicBezTo>
                <a:pt x="3502008" y="-28467"/>
                <a:pt x="3678963" y="47167"/>
                <a:pt x="3897511" y="0"/>
              </a:cubicBezTo>
              <a:cubicBezTo>
                <a:pt x="4116059" y="-47167"/>
                <a:pt x="4378599" y="25731"/>
                <a:pt x="4527991" y="0"/>
              </a:cubicBezTo>
              <a:cubicBezTo>
                <a:pt x="4677383" y="-25731"/>
                <a:pt x="5045359" y="33030"/>
                <a:pt x="5215787" y="0"/>
              </a:cubicBezTo>
              <a:cubicBezTo>
                <a:pt x="5386215" y="-33030"/>
                <a:pt x="5586464" y="55657"/>
                <a:pt x="5731634" y="0"/>
              </a:cubicBezTo>
              <a:cubicBezTo>
                <a:pt x="5755198" y="156529"/>
                <a:pt x="5723190" y="203517"/>
                <a:pt x="5731634" y="329469"/>
              </a:cubicBezTo>
              <a:cubicBezTo>
                <a:pt x="5740078" y="455421"/>
                <a:pt x="5713005" y="545633"/>
                <a:pt x="5731634" y="700997"/>
              </a:cubicBezTo>
              <a:cubicBezTo>
                <a:pt x="5517937" y="732577"/>
                <a:pt x="5384455" y="673785"/>
                <a:pt x="5101154" y="700997"/>
              </a:cubicBezTo>
              <a:cubicBezTo>
                <a:pt x="4817853" y="728209"/>
                <a:pt x="4884484" y="665692"/>
                <a:pt x="4699940" y="700997"/>
              </a:cubicBezTo>
              <a:cubicBezTo>
                <a:pt x="4515396" y="736302"/>
                <a:pt x="4355115" y="668901"/>
                <a:pt x="4069460" y="700997"/>
              </a:cubicBezTo>
              <a:cubicBezTo>
                <a:pt x="3783805" y="733093"/>
                <a:pt x="3653068" y="692832"/>
                <a:pt x="3438980" y="700997"/>
              </a:cubicBezTo>
              <a:cubicBezTo>
                <a:pt x="3224892" y="709162"/>
                <a:pt x="3159165" y="656790"/>
                <a:pt x="2980450" y="700997"/>
              </a:cubicBezTo>
              <a:cubicBezTo>
                <a:pt x="2801735" y="745204"/>
                <a:pt x="2649090" y="691938"/>
                <a:pt x="2464603" y="700997"/>
              </a:cubicBezTo>
              <a:cubicBezTo>
                <a:pt x="2280116" y="710056"/>
                <a:pt x="2217816" y="657625"/>
                <a:pt x="2063388" y="700997"/>
              </a:cubicBezTo>
              <a:cubicBezTo>
                <a:pt x="1908961" y="744369"/>
                <a:pt x="1735285" y="654286"/>
                <a:pt x="1547541" y="700997"/>
              </a:cubicBezTo>
              <a:cubicBezTo>
                <a:pt x="1359797" y="747708"/>
                <a:pt x="1236784" y="676433"/>
                <a:pt x="1089010" y="700997"/>
              </a:cubicBezTo>
              <a:cubicBezTo>
                <a:pt x="941236" y="725561"/>
                <a:pt x="820463" y="654412"/>
                <a:pt x="630480" y="700997"/>
              </a:cubicBezTo>
              <a:cubicBezTo>
                <a:pt x="440497" y="747582"/>
                <a:pt x="264701" y="687624"/>
                <a:pt x="0" y="700997"/>
              </a:cubicBezTo>
              <a:cubicBezTo>
                <a:pt x="-4286" y="566412"/>
                <a:pt x="13328" y="484633"/>
                <a:pt x="0" y="357508"/>
              </a:cubicBezTo>
              <a:cubicBezTo>
                <a:pt x="-13328" y="230383"/>
                <a:pt x="317" y="127035"/>
                <a:pt x="0" y="0"/>
              </a:cubicBezTo>
              <a:close/>
            </a:path>
            <a:path w="5731634" h="700997" stroke="0" extrusionOk="0">
              <a:moveTo>
                <a:pt x="0" y="0"/>
              </a:moveTo>
              <a:cubicBezTo>
                <a:pt x="158248" y="-29999"/>
                <a:pt x="349188" y="20430"/>
                <a:pt x="458531" y="0"/>
              </a:cubicBezTo>
              <a:cubicBezTo>
                <a:pt x="567874" y="-20430"/>
                <a:pt x="954145" y="32004"/>
                <a:pt x="1089010" y="0"/>
              </a:cubicBezTo>
              <a:cubicBezTo>
                <a:pt x="1223875" y="-32004"/>
                <a:pt x="1498189" y="79811"/>
                <a:pt x="1776807" y="0"/>
              </a:cubicBezTo>
              <a:cubicBezTo>
                <a:pt x="2055425" y="-79811"/>
                <a:pt x="2067468" y="44570"/>
                <a:pt x="2235337" y="0"/>
              </a:cubicBezTo>
              <a:cubicBezTo>
                <a:pt x="2403206" y="-44570"/>
                <a:pt x="2543795" y="66561"/>
                <a:pt x="2808501" y="0"/>
              </a:cubicBezTo>
              <a:cubicBezTo>
                <a:pt x="3073207" y="-66561"/>
                <a:pt x="3103306" y="7041"/>
                <a:pt x="3267031" y="0"/>
              </a:cubicBezTo>
              <a:cubicBezTo>
                <a:pt x="3430756" y="-7041"/>
                <a:pt x="3556258" y="2397"/>
                <a:pt x="3840195" y="0"/>
              </a:cubicBezTo>
              <a:cubicBezTo>
                <a:pt x="4124132" y="-2397"/>
                <a:pt x="4077493" y="5179"/>
                <a:pt x="4298725" y="0"/>
              </a:cubicBezTo>
              <a:cubicBezTo>
                <a:pt x="4519957" y="-5179"/>
                <a:pt x="4706791" y="19464"/>
                <a:pt x="4986522" y="0"/>
              </a:cubicBezTo>
              <a:cubicBezTo>
                <a:pt x="5266253" y="-19464"/>
                <a:pt x="5438691" y="79406"/>
                <a:pt x="5731634" y="0"/>
              </a:cubicBezTo>
              <a:cubicBezTo>
                <a:pt x="5753572" y="131723"/>
                <a:pt x="5711542" y="278955"/>
                <a:pt x="5731634" y="364518"/>
              </a:cubicBezTo>
              <a:cubicBezTo>
                <a:pt x="5751726" y="450081"/>
                <a:pt x="5707575" y="533993"/>
                <a:pt x="5731634" y="700997"/>
              </a:cubicBezTo>
              <a:cubicBezTo>
                <a:pt x="5531748" y="755331"/>
                <a:pt x="5459545" y="676097"/>
                <a:pt x="5215787" y="700997"/>
              </a:cubicBezTo>
              <a:cubicBezTo>
                <a:pt x="4972029" y="725897"/>
                <a:pt x="4955077" y="639980"/>
                <a:pt x="4699940" y="700997"/>
              </a:cubicBezTo>
              <a:cubicBezTo>
                <a:pt x="4444803" y="762014"/>
                <a:pt x="4290534" y="659251"/>
                <a:pt x="4184093" y="700997"/>
              </a:cubicBezTo>
              <a:cubicBezTo>
                <a:pt x="4077652" y="742743"/>
                <a:pt x="3964533" y="662135"/>
                <a:pt x="3782878" y="700997"/>
              </a:cubicBezTo>
              <a:cubicBezTo>
                <a:pt x="3601224" y="739859"/>
                <a:pt x="3397952" y="644810"/>
                <a:pt x="3267031" y="700997"/>
              </a:cubicBezTo>
              <a:cubicBezTo>
                <a:pt x="3136110" y="757184"/>
                <a:pt x="3010059" y="696061"/>
                <a:pt x="2865817" y="700997"/>
              </a:cubicBezTo>
              <a:cubicBezTo>
                <a:pt x="2721575" y="705933"/>
                <a:pt x="2505299" y="667876"/>
                <a:pt x="2292654" y="700997"/>
              </a:cubicBezTo>
              <a:cubicBezTo>
                <a:pt x="2080009" y="734118"/>
                <a:pt x="1855937" y="664607"/>
                <a:pt x="1604858" y="700997"/>
              </a:cubicBezTo>
              <a:cubicBezTo>
                <a:pt x="1353779" y="737387"/>
                <a:pt x="1320876" y="694812"/>
                <a:pt x="1203643" y="700997"/>
              </a:cubicBezTo>
              <a:cubicBezTo>
                <a:pt x="1086410" y="707182"/>
                <a:pt x="789321" y="639698"/>
                <a:pt x="515847" y="700997"/>
              </a:cubicBezTo>
              <a:cubicBezTo>
                <a:pt x="242373" y="762296"/>
                <a:pt x="228277" y="673821"/>
                <a:pt x="0" y="700997"/>
              </a:cubicBezTo>
              <a:cubicBezTo>
                <a:pt x="-10552" y="587118"/>
                <a:pt x="27777" y="499248"/>
                <a:pt x="0" y="364518"/>
              </a:cubicBezTo>
              <a:cubicBezTo>
                <a:pt x="-27777" y="229788"/>
                <a:pt x="42959" y="117416"/>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4058624024">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CAVEATS:</a:t>
          </a:r>
          <a:r>
            <a:rPr lang="en-IN" sz="1200" baseline="0"/>
            <a:t> From 2013 to 2022 CPI data available and only 5 months of data avaliable for 2023. </a:t>
          </a:r>
          <a:br>
            <a:rPr lang="en-IN" sz="1200" baseline="0"/>
          </a:br>
          <a:r>
            <a:rPr lang="en-IN" sz="1200" baseline="0"/>
            <a:t>MAPPING USED: (</a:t>
          </a:r>
          <a:r>
            <a:rPr lang="en-IN" sz="1100" b="0" i="0" u="none" strike="noStrike" baseline="0">
              <a:solidFill>
                <a:schemeClr val="dk1"/>
              </a:solidFill>
              <a:effectLst/>
              <a:latin typeface="+mn-lt"/>
              <a:ea typeface="+mn-ea"/>
              <a:cs typeface="+mn-cs"/>
            </a:rPr>
            <a:t>Broder CPI / Sum of total CPI )*100</a:t>
          </a:r>
          <a:endParaRPr lang="en-IN" sz="1200"/>
        </a:p>
      </xdr:txBody>
    </xdr:sp>
    <xdr:clientData/>
  </xdr:twoCellAnchor>
  <xdr:twoCellAnchor>
    <xdr:from>
      <xdr:col>14</xdr:col>
      <xdr:colOff>318655</xdr:colOff>
      <xdr:row>11</xdr:row>
      <xdr:rowOff>96983</xdr:rowOff>
    </xdr:from>
    <xdr:to>
      <xdr:col>22</xdr:col>
      <xdr:colOff>284427</xdr:colOff>
      <xdr:row>26</xdr:row>
      <xdr:rowOff>70905</xdr:rowOff>
    </xdr:to>
    <xdr:graphicFrame macro="">
      <xdr:nvGraphicFramePr>
        <xdr:cNvPr id="22" name="Chart 21">
          <a:extLst>
            <a:ext uri="{FF2B5EF4-FFF2-40B4-BE49-F238E27FC236}">
              <a16:creationId xmlns:a16="http://schemas.microsoft.com/office/drawing/2014/main" id="{10EA8E73-0805-4621-8425-AABA75FFE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403412</xdr:colOff>
      <xdr:row>70</xdr:row>
      <xdr:rowOff>72533</xdr:rowOff>
    </xdr:from>
    <xdr:to>
      <xdr:col>23</xdr:col>
      <xdr:colOff>114300</xdr:colOff>
      <xdr:row>114</xdr:row>
      <xdr:rowOff>163286</xdr:rowOff>
    </xdr:to>
    <xdr:sp macro="" textlink="">
      <xdr:nvSpPr>
        <xdr:cNvPr id="2" name="Rectangle 1">
          <a:extLst>
            <a:ext uri="{FF2B5EF4-FFF2-40B4-BE49-F238E27FC236}">
              <a16:creationId xmlns:a16="http://schemas.microsoft.com/office/drawing/2014/main" id="{B7FF950E-F8D2-490D-B6B2-59CD81FF822C}"/>
            </a:ext>
          </a:extLst>
        </xdr:cNvPr>
        <xdr:cNvSpPr/>
      </xdr:nvSpPr>
      <xdr:spPr>
        <a:xfrm>
          <a:off x="403412" y="13026533"/>
          <a:ext cx="13731688" cy="8233267"/>
        </a:xfrm>
        <a:prstGeom prst="rect">
          <a:avLst/>
        </a:prstGeom>
        <a:solidFill>
          <a:sysClr val="window" lastClr="FFFFFF"/>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577405</xdr:colOff>
      <xdr:row>74</xdr:row>
      <xdr:rowOff>91472</xdr:rowOff>
    </xdr:from>
    <xdr:to>
      <xdr:col>21</xdr:col>
      <xdr:colOff>365240</xdr:colOff>
      <xdr:row>76</xdr:row>
      <xdr:rowOff>14350</xdr:rowOff>
    </xdr:to>
    <xdr:sp macro="" textlink="">
      <xdr:nvSpPr>
        <xdr:cNvPr id="3" name="TextBox 2">
          <a:extLst>
            <a:ext uri="{FF2B5EF4-FFF2-40B4-BE49-F238E27FC236}">
              <a16:creationId xmlns:a16="http://schemas.microsoft.com/office/drawing/2014/main" id="{4FFBDFF7-9BA9-4AE8-9706-C21515DBB7E8}"/>
            </a:ext>
          </a:extLst>
        </xdr:cNvPr>
        <xdr:cNvSpPr txBox="1"/>
      </xdr:nvSpPr>
      <xdr:spPr>
        <a:xfrm>
          <a:off x="1187005" y="1805972"/>
          <a:ext cx="11979835" cy="30387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chemeClr val="dk1"/>
              </a:solidFill>
              <a:effectLst/>
              <a:latin typeface="+mn-lt"/>
              <a:ea typeface="+mn-ea"/>
              <a:cs typeface="+mn-cs"/>
            </a:rPr>
            <a:t>A Deep Dive into the Year-on-Year Growth Trend of CPI (Rural + Urban) from 2017 Onwards.</a:t>
          </a:r>
        </a:p>
      </xdr:txBody>
    </xdr:sp>
    <xdr:clientData/>
  </xdr:twoCellAnchor>
  <xdr:twoCellAnchor>
    <xdr:from>
      <xdr:col>1</xdr:col>
      <xdr:colOff>293913</xdr:colOff>
      <xdr:row>79</xdr:row>
      <xdr:rowOff>148610</xdr:rowOff>
    </xdr:from>
    <xdr:to>
      <xdr:col>13</xdr:col>
      <xdr:colOff>471054</xdr:colOff>
      <xdr:row>90</xdr:row>
      <xdr:rowOff>174171</xdr:rowOff>
    </xdr:to>
    <xdr:sp macro="" textlink="">
      <xdr:nvSpPr>
        <xdr:cNvPr id="4" name="TextBox 3">
          <a:extLst>
            <a:ext uri="{FF2B5EF4-FFF2-40B4-BE49-F238E27FC236}">
              <a16:creationId xmlns:a16="http://schemas.microsoft.com/office/drawing/2014/main" id="{A412DC93-72E4-47EE-B056-0ED0EEEE3FC9}"/>
            </a:ext>
          </a:extLst>
        </xdr:cNvPr>
        <xdr:cNvSpPr txBox="1"/>
      </xdr:nvSpPr>
      <xdr:spPr>
        <a:xfrm>
          <a:off x="903513" y="14768124"/>
          <a:ext cx="7492341" cy="206119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50" b="0" i="0">
              <a:solidFill>
                <a:schemeClr val="dk1"/>
              </a:solidFill>
              <a:effectLst/>
              <a:latin typeface="+mn-lt"/>
              <a:ea typeface="+mn-ea"/>
              <a:cs typeface="+mn-cs"/>
            </a:rPr>
            <a:t>1. </a:t>
          </a:r>
          <a:r>
            <a:rPr lang="en-IN" sz="1250" b="1" i="0">
              <a:solidFill>
                <a:schemeClr val="dk1"/>
              </a:solidFill>
              <a:effectLst/>
              <a:latin typeface="+mn-lt"/>
              <a:ea typeface="+mn-ea"/>
              <a:cs typeface="+mn-cs"/>
            </a:rPr>
            <a:t>2017-2018:</a:t>
          </a:r>
          <a:r>
            <a:rPr lang="en-IN" sz="1250" b="0" i="0">
              <a:solidFill>
                <a:schemeClr val="dk1"/>
              </a:solidFill>
              <a:effectLst/>
              <a:latin typeface="+mn-lt"/>
              <a:ea typeface="+mn-ea"/>
              <a:cs typeface="+mn-cs"/>
            </a:rPr>
            <a:t> The CPI grew by 3%. This indicates a moderate increase in overall prices during this period.</a:t>
          </a:r>
        </a:p>
        <a:p>
          <a:r>
            <a:rPr lang="en-IN" sz="1250" b="0" i="0">
              <a:solidFill>
                <a:schemeClr val="dk1"/>
              </a:solidFill>
              <a:effectLst/>
              <a:latin typeface="+mn-lt"/>
              <a:ea typeface="+mn-ea"/>
              <a:cs typeface="+mn-cs"/>
            </a:rPr>
            <a:t>2. </a:t>
          </a:r>
          <a:r>
            <a:rPr lang="en-IN" sz="1250" b="1" i="0">
              <a:solidFill>
                <a:schemeClr val="dk1"/>
              </a:solidFill>
              <a:effectLst/>
              <a:latin typeface="+mn-lt"/>
              <a:ea typeface="+mn-ea"/>
              <a:cs typeface="+mn-cs"/>
            </a:rPr>
            <a:t>2018-2019: </a:t>
          </a:r>
          <a:r>
            <a:rPr lang="en-IN" sz="1250" b="0" i="0">
              <a:solidFill>
                <a:schemeClr val="dk1"/>
              </a:solidFill>
              <a:effectLst/>
              <a:latin typeface="+mn-lt"/>
              <a:ea typeface="+mn-ea"/>
              <a:cs typeface="+mn-cs"/>
            </a:rPr>
            <a:t>Interestingly, we see a negative growth rate of -6%. This suggests that prices actually decreased slightly on average during this year. Deflation can have its own set of economic implications.</a:t>
          </a:r>
        </a:p>
        <a:p>
          <a:r>
            <a:rPr lang="en-IN" sz="1250" b="0" i="0">
              <a:solidFill>
                <a:schemeClr val="dk1"/>
              </a:solidFill>
              <a:effectLst/>
              <a:latin typeface="+mn-lt"/>
              <a:ea typeface="+mn-ea"/>
              <a:cs typeface="+mn-cs"/>
            </a:rPr>
            <a:t>3. </a:t>
          </a:r>
          <a:r>
            <a:rPr lang="en-IN" sz="1250" b="1" i="0">
              <a:solidFill>
                <a:schemeClr val="dk1"/>
              </a:solidFill>
              <a:effectLst/>
              <a:latin typeface="+mn-lt"/>
              <a:ea typeface="+mn-ea"/>
              <a:cs typeface="+mn-cs"/>
            </a:rPr>
            <a:t>2019-2020: </a:t>
          </a:r>
          <a:r>
            <a:rPr lang="en-IN" sz="1250" b="0" i="0">
              <a:solidFill>
                <a:schemeClr val="dk1"/>
              </a:solidFill>
              <a:effectLst/>
              <a:latin typeface="+mn-lt"/>
              <a:ea typeface="+mn-ea"/>
              <a:cs typeface="+mn-cs"/>
            </a:rPr>
            <a:t>A substantial growth rate of 14.0% occurred during this year. This sharp increase likely reflects various factors, such as changes in commodity prices, supply disruptions, or shifts in demand.</a:t>
          </a:r>
        </a:p>
        <a:p>
          <a:r>
            <a:rPr lang="en-IN" sz="1250" b="0" i="0">
              <a:solidFill>
                <a:schemeClr val="dk1"/>
              </a:solidFill>
              <a:effectLst/>
              <a:latin typeface="+mn-lt"/>
              <a:ea typeface="+mn-ea"/>
              <a:cs typeface="+mn-cs"/>
            </a:rPr>
            <a:t>4. </a:t>
          </a:r>
          <a:r>
            <a:rPr lang="en-IN" sz="1250" b="1" i="0">
              <a:solidFill>
                <a:schemeClr val="dk1"/>
              </a:solidFill>
              <a:effectLst/>
              <a:latin typeface="+mn-lt"/>
              <a:ea typeface="+mn-ea"/>
              <a:cs typeface="+mn-cs"/>
            </a:rPr>
            <a:t>2020-2021: </a:t>
          </a:r>
          <a:r>
            <a:rPr lang="en-IN" sz="1250" b="0" i="0">
              <a:solidFill>
                <a:schemeClr val="dk1"/>
              </a:solidFill>
              <a:effectLst/>
              <a:latin typeface="+mn-lt"/>
              <a:ea typeface="+mn-ea"/>
              <a:cs typeface="+mn-cs"/>
            </a:rPr>
            <a:t>The CPI grew by 7%. This was a notable increase, likely influenced by the pandemic’s impact on supply chains, consumer behavior, and government policies.</a:t>
          </a:r>
        </a:p>
        <a:p>
          <a:r>
            <a:rPr lang="en-IN" sz="1250" b="0" i="0">
              <a:solidFill>
                <a:schemeClr val="dk1"/>
              </a:solidFill>
              <a:effectLst/>
              <a:latin typeface="+mn-lt"/>
              <a:ea typeface="+mn-ea"/>
              <a:cs typeface="+mn-cs"/>
            </a:rPr>
            <a:t>5. </a:t>
          </a:r>
          <a:r>
            <a:rPr lang="en-IN" sz="1250" b="1" i="0">
              <a:solidFill>
                <a:schemeClr val="dk1"/>
              </a:solidFill>
              <a:effectLst/>
              <a:latin typeface="+mn-lt"/>
              <a:ea typeface="+mn-ea"/>
              <a:cs typeface="+mn-cs"/>
            </a:rPr>
            <a:t>2021-2022: </a:t>
          </a:r>
          <a:r>
            <a:rPr lang="en-IN" sz="1250" b="0" i="0">
              <a:solidFill>
                <a:schemeClr val="dk1"/>
              </a:solidFill>
              <a:effectLst/>
              <a:latin typeface="+mn-lt"/>
              <a:ea typeface="+mn-ea"/>
              <a:cs typeface="+mn-cs"/>
            </a:rPr>
            <a:t>We observe a more modest growth rate of 6%. As economies began recovering from the pandemic, inflation remained a concern, but the rate of increase slowed down compared to the previous year.</a:t>
          </a:r>
        </a:p>
        <a:p>
          <a:r>
            <a:rPr lang="en-IN" sz="1250" b="0" i="0">
              <a:solidFill>
                <a:schemeClr val="dk1"/>
              </a:solidFill>
              <a:effectLst/>
              <a:latin typeface="+mn-lt"/>
              <a:ea typeface="+mn-ea"/>
              <a:cs typeface="+mn-cs"/>
            </a:rPr>
            <a:t>6. </a:t>
          </a:r>
          <a:r>
            <a:rPr lang="en-IN" sz="1250" b="1" i="0">
              <a:solidFill>
                <a:schemeClr val="dk1"/>
              </a:solidFill>
              <a:effectLst/>
              <a:latin typeface="+mn-lt"/>
              <a:ea typeface="+mn-ea"/>
              <a:cs typeface="+mn-cs"/>
            </a:rPr>
            <a:t>2022-2023: </a:t>
          </a:r>
          <a:r>
            <a:rPr lang="en-IN" sz="1250" b="0" i="0">
              <a:solidFill>
                <a:schemeClr val="dk1"/>
              </a:solidFill>
              <a:effectLst/>
              <a:latin typeface="+mn-lt"/>
              <a:ea typeface="+mn-ea"/>
              <a:cs typeface="+mn-cs"/>
            </a:rPr>
            <a:t>Same Growth maintain by this period.</a:t>
          </a:r>
        </a:p>
      </xdr:txBody>
    </xdr:sp>
    <xdr:clientData/>
  </xdr:twoCellAnchor>
  <xdr:twoCellAnchor>
    <xdr:from>
      <xdr:col>1</xdr:col>
      <xdr:colOff>154903</xdr:colOff>
      <xdr:row>77</xdr:row>
      <xdr:rowOff>127270</xdr:rowOff>
    </xdr:from>
    <xdr:to>
      <xdr:col>13</xdr:col>
      <xdr:colOff>429490</xdr:colOff>
      <xdr:row>91</xdr:row>
      <xdr:rowOff>152400</xdr:rowOff>
    </xdr:to>
    <xdr:sp macro="" textlink="">
      <xdr:nvSpPr>
        <xdr:cNvPr id="5" name="Rectangle: Rounded Corners 4">
          <a:extLst>
            <a:ext uri="{FF2B5EF4-FFF2-40B4-BE49-F238E27FC236}">
              <a16:creationId xmlns:a16="http://schemas.microsoft.com/office/drawing/2014/main" id="{E4D18933-FFCA-4185-984E-29DFA2DFC630}"/>
            </a:ext>
          </a:extLst>
        </xdr:cNvPr>
        <xdr:cNvSpPr/>
      </xdr:nvSpPr>
      <xdr:spPr>
        <a:xfrm>
          <a:off x="764503" y="2413270"/>
          <a:ext cx="7589787" cy="269213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32658</xdr:colOff>
      <xdr:row>77</xdr:row>
      <xdr:rowOff>69570</xdr:rowOff>
    </xdr:from>
    <xdr:to>
      <xdr:col>3</xdr:col>
      <xdr:colOff>522515</xdr:colOff>
      <xdr:row>79</xdr:row>
      <xdr:rowOff>91343</xdr:rowOff>
    </xdr:to>
    <xdr:sp macro="" textlink="">
      <xdr:nvSpPr>
        <xdr:cNvPr id="6" name="Rectangle: Diagonal Corners Rounded 5">
          <a:extLst>
            <a:ext uri="{FF2B5EF4-FFF2-40B4-BE49-F238E27FC236}">
              <a16:creationId xmlns:a16="http://schemas.microsoft.com/office/drawing/2014/main" id="{44812F75-77F6-450A-86CF-59BBF3CF9DBB}"/>
            </a:ext>
          </a:extLst>
        </xdr:cNvPr>
        <xdr:cNvSpPr/>
      </xdr:nvSpPr>
      <xdr:spPr>
        <a:xfrm>
          <a:off x="642258" y="2355570"/>
          <a:ext cx="1709057" cy="402773"/>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rPr>
            <a:t>KEY</a:t>
          </a:r>
          <a:r>
            <a:rPr lang="en-IN" sz="2000" b="1" baseline="0">
              <a:solidFill>
                <a:schemeClr val="bg1"/>
              </a:solidFill>
            </a:rPr>
            <a:t> INSIGHTS</a:t>
          </a:r>
          <a:endParaRPr lang="en-IN" sz="2000" b="1">
            <a:solidFill>
              <a:schemeClr val="bg1"/>
            </a:solidFill>
          </a:endParaRPr>
        </a:p>
      </xdr:txBody>
    </xdr:sp>
    <xdr:clientData/>
  </xdr:twoCellAnchor>
  <xdr:twoCellAnchor>
    <xdr:from>
      <xdr:col>3</xdr:col>
      <xdr:colOff>212548</xdr:colOff>
      <xdr:row>70</xdr:row>
      <xdr:rowOff>105425</xdr:rowOff>
    </xdr:from>
    <xdr:to>
      <xdr:col>20</xdr:col>
      <xdr:colOff>300838</xdr:colOff>
      <xdr:row>74</xdr:row>
      <xdr:rowOff>146988</xdr:rowOff>
    </xdr:to>
    <xdr:sp macro="" textlink="">
      <xdr:nvSpPr>
        <xdr:cNvPr id="7" name="TextBox 6">
          <a:extLst>
            <a:ext uri="{FF2B5EF4-FFF2-40B4-BE49-F238E27FC236}">
              <a16:creationId xmlns:a16="http://schemas.microsoft.com/office/drawing/2014/main" id="{567B14F1-296C-49DC-A102-477D7F3AE1CB}"/>
            </a:ext>
          </a:extLst>
        </xdr:cNvPr>
        <xdr:cNvSpPr txBox="1"/>
      </xdr:nvSpPr>
      <xdr:spPr>
        <a:xfrm>
          <a:off x="2041348" y="1057925"/>
          <a:ext cx="10451490" cy="803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3500" b="1" i="0" u="none" strike="noStrike">
              <a:solidFill>
                <a:schemeClr val="dk1"/>
              </a:solidFill>
              <a:effectLst/>
              <a:latin typeface="+mn-lt"/>
              <a:ea typeface="+mn-ea"/>
              <a:cs typeface="+mn-cs"/>
            </a:rPr>
            <a:t> Yearly CPI Growth Analysis: Rural and Urban Inflation from 2017</a:t>
          </a:r>
        </a:p>
        <a:p>
          <a:pPr algn="ctr"/>
          <a:endParaRPr lang="en-IN" sz="3500" b="1"/>
        </a:p>
      </xdr:txBody>
    </xdr:sp>
    <xdr:clientData/>
  </xdr:twoCellAnchor>
  <xdr:twoCellAnchor>
    <xdr:from>
      <xdr:col>10</xdr:col>
      <xdr:colOff>565830</xdr:colOff>
      <xdr:row>109</xdr:row>
      <xdr:rowOff>149693</xdr:rowOff>
    </xdr:from>
    <xdr:to>
      <xdr:col>22</xdr:col>
      <xdr:colOff>258148</xdr:colOff>
      <xdr:row>113</xdr:row>
      <xdr:rowOff>119041</xdr:rowOff>
    </xdr:to>
    <xdr:sp macro="" textlink="">
      <xdr:nvSpPr>
        <xdr:cNvPr id="8" name="TextBox 7">
          <a:extLst>
            <a:ext uri="{FF2B5EF4-FFF2-40B4-BE49-F238E27FC236}">
              <a16:creationId xmlns:a16="http://schemas.microsoft.com/office/drawing/2014/main" id="{9ACC1166-0408-4BD1-8A0A-2B41EBA64EC0}"/>
            </a:ext>
          </a:extLst>
        </xdr:cNvPr>
        <xdr:cNvSpPr txBox="1"/>
      </xdr:nvSpPr>
      <xdr:spPr>
        <a:xfrm>
          <a:off x="6661830" y="20320922"/>
          <a:ext cx="7007518" cy="709576"/>
        </a:xfrm>
        <a:custGeom>
          <a:avLst/>
          <a:gdLst>
            <a:gd name="connsiteX0" fmla="*/ 0 w 7007518"/>
            <a:gd name="connsiteY0" fmla="*/ 0 h 700868"/>
            <a:gd name="connsiteX1" fmla="*/ 513885 w 7007518"/>
            <a:gd name="connsiteY1" fmla="*/ 0 h 700868"/>
            <a:gd name="connsiteX2" fmla="*/ 1237995 w 7007518"/>
            <a:gd name="connsiteY2" fmla="*/ 0 h 700868"/>
            <a:gd name="connsiteX3" fmla="*/ 1681804 w 7007518"/>
            <a:gd name="connsiteY3" fmla="*/ 0 h 700868"/>
            <a:gd name="connsiteX4" fmla="*/ 2195689 w 7007518"/>
            <a:gd name="connsiteY4" fmla="*/ 0 h 700868"/>
            <a:gd name="connsiteX5" fmla="*/ 2849724 w 7007518"/>
            <a:gd name="connsiteY5" fmla="*/ 0 h 700868"/>
            <a:gd name="connsiteX6" fmla="*/ 3293533 w 7007518"/>
            <a:gd name="connsiteY6" fmla="*/ 0 h 700868"/>
            <a:gd name="connsiteX7" fmla="*/ 3807418 w 7007518"/>
            <a:gd name="connsiteY7" fmla="*/ 0 h 700868"/>
            <a:gd name="connsiteX8" fmla="*/ 4181152 w 7007518"/>
            <a:gd name="connsiteY8" fmla="*/ 0 h 700868"/>
            <a:gd name="connsiteX9" fmla="*/ 4695037 w 7007518"/>
            <a:gd name="connsiteY9" fmla="*/ 0 h 700868"/>
            <a:gd name="connsiteX10" fmla="*/ 5278997 w 7007518"/>
            <a:gd name="connsiteY10" fmla="*/ 0 h 700868"/>
            <a:gd name="connsiteX11" fmla="*/ 6003107 w 7007518"/>
            <a:gd name="connsiteY11" fmla="*/ 0 h 700868"/>
            <a:gd name="connsiteX12" fmla="*/ 6446917 w 7007518"/>
            <a:gd name="connsiteY12" fmla="*/ 0 h 700868"/>
            <a:gd name="connsiteX13" fmla="*/ 7007518 w 7007518"/>
            <a:gd name="connsiteY13" fmla="*/ 0 h 700868"/>
            <a:gd name="connsiteX14" fmla="*/ 7007518 w 7007518"/>
            <a:gd name="connsiteY14" fmla="*/ 336417 h 700868"/>
            <a:gd name="connsiteX15" fmla="*/ 7007518 w 7007518"/>
            <a:gd name="connsiteY15" fmla="*/ 700868 h 700868"/>
            <a:gd name="connsiteX16" fmla="*/ 6493633 w 7007518"/>
            <a:gd name="connsiteY16" fmla="*/ 700868 h 700868"/>
            <a:gd name="connsiteX17" fmla="*/ 5909674 w 7007518"/>
            <a:gd name="connsiteY17" fmla="*/ 700868 h 700868"/>
            <a:gd name="connsiteX18" fmla="*/ 5465864 w 7007518"/>
            <a:gd name="connsiteY18" fmla="*/ 700868 h 700868"/>
            <a:gd name="connsiteX19" fmla="*/ 5092130 w 7007518"/>
            <a:gd name="connsiteY19" fmla="*/ 700868 h 700868"/>
            <a:gd name="connsiteX20" fmla="*/ 4368020 w 7007518"/>
            <a:gd name="connsiteY20" fmla="*/ 700868 h 700868"/>
            <a:gd name="connsiteX21" fmla="*/ 3643909 w 7007518"/>
            <a:gd name="connsiteY21" fmla="*/ 700868 h 700868"/>
            <a:gd name="connsiteX22" fmla="*/ 3059950 w 7007518"/>
            <a:gd name="connsiteY22" fmla="*/ 700868 h 700868"/>
            <a:gd name="connsiteX23" fmla="*/ 2335839 w 7007518"/>
            <a:gd name="connsiteY23" fmla="*/ 700868 h 700868"/>
            <a:gd name="connsiteX24" fmla="*/ 1892030 w 7007518"/>
            <a:gd name="connsiteY24" fmla="*/ 700868 h 700868"/>
            <a:gd name="connsiteX25" fmla="*/ 1518296 w 7007518"/>
            <a:gd name="connsiteY25" fmla="*/ 700868 h 700868"/>
            <a:gd name="connsiteX26" fmla="*/ 864261 w 7007518"/>
            <a:gd name="connsiteY26" fmla="*/ 700868 h 700868"/>
            <a:gd name="connsiteX27" fmla="*/ 0 w 7007518"/>
            <a:gd name="connsiteY27" fmla="*/ 700868 h 700868"/>
            <a:gd name="connsiteX28" fmla="*/ 0 w 7007518"/>
            <a:gd name="connsiteY28" fmla="*/ 350434 h 700868"/>
            <a:gd name="connsiteX29" fmla="*/ 0 w 7007518"/>
            <a:gd name="connsiteY29" fmla="*/ 0 h 70086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007518" h="700868" fill="none" extrusionOk="0">
              <a:moveTo>
                <a:pt x="0" y="0"/>
              </a:moveTo>
              <a:cubicBezTo>
                <a:pt x="238078" y="-33394"/>
                <a:pt x="294711" y="32551"/>
                <a:pt x="513885" y="0"/>
              </a:cubicBezTo>
              <a:cubicBezTo>
                <a:pt x="733059" y="-32551"/>
                <a:pt x="932935" y="12332"/>
                <a:pt x="1237995" y="0"/>
              </a:cubicBezTo>
              <a:cubicBezTo>
                <a:pt x="1543055" y="-12332"/>
                <a:pt x="1463369" y="49953"/>
                <a:pt x="1681804" y="0"/>
              </a:cubicBezTo>
              <a:cubicBezTo>
                <a:pt x="1900239" y="-49953"/>
                <a:pt x="2067607" y="54432"/>
                <a:pt x="2195689" y="0"/>
              </a:cubicBezTo>
              <a:cubicBezTo>
                <a:pt x="2323772" y="-54432"/>
                <a:pt x="2700105" y="37198"/>
                <a:pt x="2849724" y="0"/>
              </a:cubicBezTo>
              <a:cubicBezTo>
                <a:pt x="2999344" y="-37198"/>
                <a:pt x="3108700" y="18847"/>
                <a:pt x="3293533" y="0"/>
              </a:cubicBezTo>
              <a:cubicBezTo>
                <a:pt x="3478366" y="-18847"/>
                <a:pt x="3570616" y="192"/>
                <a:pt x="3807418" y="0"/>
              </a:cubicBezTo>
              <a:cubicBezTo>
                <a:pt x="4044221" y="-192"/>
                <a:pt x="4056163" y="34416"/>
                <a:pt x="4181152" y="0"/>
              </a:cubicBezTo>
              <a:cubicBezTo>
                <a:pt x="4306141" y="-34416"/>
                <a:pt x="4450413" y="15160"/>
                <a:pt x="4695037" y="0"/>
              </a:cubicBezTo>
              <a:cubicBezTo>
                <a:pt x="4939662" y="-15160"/>
                <a:pt x="5048027" y="43982"/>
                <a:pt x="5278997" y="0"/>
              </a:cubicBezTo>
              <a:cubicBezTo>
                <a:pt x="5509967" y="-43982"/>
                <a:pt x="5786927" y="33106"/>
                <a:pt x="6003107" y="0"/>
              </a:cubicBezTo>
              <a:cubicBezTo>
                <a:pt x="6219287" y="-33106"/>
                <a:pt x="6355739" y="9114"/>
                <a:pt x="6446917" y="0"/>
              </a:cubicBezTo>
              <a:cubicBezTo>
                <a:pt x="6538095" y="-9114"/>
                <a:pt x="6757074" y="48946"/>
                <a:pt x="7007518" y="0"/>
              </a:cubicBezTo>
              <a:cubicBezTo>
                <a:pt x="7008970" y="73523"/>
                <a:pt x="6973740" y="189223"/>
                <a:pt x="7007518" y="336417"/>
              </a:cubicBezTo>
              <a:cubicBezTo>
                <a:pt x="7041296" y="483611"/>
                <a:pt x="6988918" y="601034"/>
                <a:pt x="7007518" y="700868"/>
              </a:cubicBezTo>
              <a:cubicBezTo>
                <a:pt x="6873379" y="752442"/>
                <a:pt x="6645770" y="677651"/>
                <a:pt x="6493633" y="700868"/>
              </a:cubicBezTo>
              <a:cubicBezTo>
                <a:pt x="6341497" y="724085"/>
                <a:pt x="6078311" y="640084"/>
                <a:pt x="5909674" y="700868"/>
              </a:cubicBezTo>
              <a:cubicBezTo>
                <a:pt x="5741037" y="761652"/>
                <a:pt x="5619548" y="680948"/>
                <a:pt x="5465864" y="700868"/>
              </a:cubicBezTo>
              <a:cubicBezTo>
                <a:pt x="5312180" y="720788"/>
                <a:pt x="5268045" y="688310"/>
                <a:pt x="5092130" y="700868"/>
              </a:cubicBezTo>
              <a:cubicBezTo>
                <a:pt x="4916215" y="713426"/>
                <a:pt x="4719716" y="672873"/>
                <a:pt x="4368020" y="700868"/>
              </a:cubicBezTo>
              <a:cubicBezTo>
                <a:pt x="4016324" y="728863"/>
                <a:pt x="3811867" y="656914"/>
                <a:pt x="3643909" y="700868"/>
              </a:cubicBezTo>
              <a:cubicBezTo>
                <a:pt x="3475951" y="744822"/>
                <a:pt x="3328494" y="661052"/>
                <a:pt x="3059950" y="700868"/>
              </a:cubicBezTo>
              <a:cubicBezTo>
                <a:pt x="2791406" y="740684"/>
                <a:pt x="2580957" y="615271"/>
                <a:pt x="2335839" y="700868"/>
              </a:cubicBezTo>
              <a:cubicBezTo>
                <a:pt x="2090721" y="786465"/>
                <a:pt x="2004978" y="672771"/>
                <a:pt x="1892030" y="700868"/>
              </a:cubicBezTo>
              <a:cubicBezTo>
                <a:pt x="1779082" y="728965"/>
                <a:pt x="1668945" y="670115"/>
                <a:pt x="1518296" y="700868"/>
              </a:cubicBezTo>
              <a:cubicBezTo>
                <a:pt x="1367647" y="731621"/>
                <a:pt x="1117891" y="623978"/>
                <a:pt x="864261" y="700868"/>
              </a:cubicBezTo>
              <a:cubicBezTo>
                <a:pt x="610632" y="777758"/>
                <a:pt x="308083" y="680850"/>
                <a:pt x="0" y="700868"/>
              </a:cubicBezTo>
              <a:cubicBezTo>
                <a:pt x="-15231" y="568787"/>
                <a:pt x="9127" y="458661"/>
                <a:pt x="0" y="350434"/>
              </a:cubicBezTo>
              <a:cubicBezTo>
                <a:pt x="-9127" y="242207"/>
                <a:pt x="21629" y="91122"/>
                <a:pt x="0" y="0"/>
              </a:cubicBezTo>
              <a:close/>
            </a:path>
            <a:path w="7007518" h="700868" stroke="0" extrusionOk="0">
              <a:moveTo>
                <a:pt x="0" y="0"/>
              </a:moveTo>
              <a:cubicBezTo>
                <a:pt x="107807" y="-23758"/>
                <a:pt x="370499" y="50198"/>
                <a:pt x="513885" y="0"/>
              </a:cubicBezTo>
              <a:cubicBezTo>
                <a:pt x="657271" y="-50198"/>
                <a:pt x="900277" y="47324"/>
                <a:pt x="1027769" y="0"/>
              </a:cubicBezTo>
              <a:cubicBezTo>
                <a:pt x="1155261" y="-47324"/>
                <a:pt x="1361801" y="27095"/>
                <a:pt x="1681804" y="0"/>
              </a:cubicBezTo>
              <a:cubicBezTo>
                <a:pt x="2001807" y="-27095"/>
                <a:pt x="2088359" y="50667"/>
                <a:pt x="2195689" y="0"/>
              </a:cubicBezTo>
              <a:cubicBezTo>
                <a:pt x="2303019" y="-50667"/>
                <a:pt x="2706529" y="73098"/>
                <a:pt x="2849724" y="0"/>
              </a:cubicBezTo>
              <a:cubicBezTo>
                <a:pt x="2992919" y="-73098"/>
                <a:pt x="3100837" y="21285"/>
                <a:pt x="3223458" y="0"/>
              </a:cubicBezTo>
              <a:cubicBezTo>
                <a:pt x="3346079" y="-21285"/>
                <a:pt x="3513946" y="56800"/>
                <a:pt x="3737343" y="0"/>
              </a:cubicBezTo>
              <a:cubicBezTo>
                <a:pt x="3960741" y="-56800"/>
                <a:pt x="3995695" y="50854"/>
                <a:pt x="4181152" y="0"/>
              </a:cubicBezTo>
              <a:cubicBezTo>
                <a:pt x="4366609" y="-50854"/>
                <a:pt x="4554157" y="7182"/>
                <a:pt x="4765112" y="0"/>
              </a:cubicBezTo>
              <a:cubicBezTo>
                <a:pt x="4976067" y="-7182"/>
                <a:pt x="5017646" y="2576"/>
                <a:pt x="5208922" y="0"/>
              </a:cubicBezTo>
              <a:cubicBezTo>
                <a:pt x="5400198" y="-2576"/>
                <a:pt x="5550880" y="43203"/>
                <a:pt x="5652731" y="0"/>
              </a:cubicBezTo>
              <a:cubicBezTo>
                <a:pt x="5754582" y="-43203"/>
                <a:pt x="6071065" y="1490"/>
                <a:pt x="6236691" y="0"/>
              </a:cubicBezTo>
              <a:cubicBezTo>
                <a:pt x="6402317" y="-1490"/>
                <a:pt x="6831304" y="41453"/>
                <a:pt x="7007518" y="0"/>
              </a:cubicBezTo>
              <a:cubicBezTo>
                <a:pt x="7047231" y="130625"/>
                <a:pt x="6984545" y="182071"/>
                <a:pt x="7007518" y="343425"/>
              </a:cubicBezTo>
              <a:cubicBezTo>
                <a:pt x="7030491" y="504780"/>
                <a:pt x="6984589" y="595810"/>
                <a:pt x="7007518" y="700868"/>
              </a:cubicBezTo>
              <a:cubicBezTo>
                <a:pt x="6899247" y="734201"/>
                <a:pt x="6757317" y="696001"/>
                <a:pt x="6633784" y="700868"/>
              </a:cubicBezTo>
              <a:cubicBezTo>
                <a:pt x="6510251" y="705735"/>
                <a:pt x="6153437" y="646252"/>
                <a:pt x="5909674" y="700868"/>
              </a:cubicBezTo>
              <a:cubicBezTo>
                <a:pt x="5665911" y="755484"/>
                <a:pt x="5508403" y="633306"/>
                <a:pt x="5185563" y="700868"/>
              </a:cubicBezTo>
              <a:cubicBezTo>
                <a:pt x="4862723" y="768430"/>
                <a:pt x="4613088" y="629265"/>
                <a:pt x="4461453" y="700868"/>
              </a:cubicBezTo>
              <a:cubicBezTo>
                <a:pt x="4309818" y="772471"/>
                <a:pt x="4214569" y="675228"/>
                <a:pt x="4017644" y="700868"/>
              </a:cubicBezTo>
              <a:cubicBezTo>
                <a:pt x="3820719" y="726508"/>
                <a:pt x="3724825" y="669331"/>
                <a:pt x="3643909" y="700868"/>
              </a:cubicBezTo>
              <a:cubicBezTo>
                <a:pt x="3562993" y="732405"/>
                <a:pt x="3206149" y="651424"/>
                <a:pt x="3059950" y="700868"/>
              </a:cubicBezTo>
              <a:cubicBezTo>
                <a:pt x="2913751" y="750312"/>
                <a:pt x="2582948" y="647266"/>
                <a:pt x="2405915" y="700868"/>
              </a:cubicBezTo>
              <a:cubicBezTo>
                <a:pt x="2228882" y="754470"/>
                <a:pt x="1901768" y="631061"/>
                <a:pt x="1751880" y="700868"/>
              </a:cubicBezTo>
              <a:cubicBezTo>
                <a:pt x="1601992" y="770675"/>
                <a:pt x="1465349" y="652709"/>
                <a:pt x="1237995" y="700868"/>
              </a:cubicBezTo>
              <a:cubicBezTo>
                <a:pt x="1010641" y="749027"/>
                <a:pt x="849278" y="658928"/>
                <a:pt x="724110" y="700868"/>
              </a:cubicBezTo>
              <a:cubicBezTo>
                <a:pt x="598943" y="742808"/>
                <a:pt x="191583" y="658914"/>
                <a:pt x="0" y="700868"/>
              </a:cubicBezTo>
              <a:cubicBezTo>
                <a:pt x="-25568" y="552134"/>
                <a:pt x="29693" y="501320"/>
                <a:pt x="0" y="364451"/>
              </a:cubicBezTo>
              <a:cubicBezTo>
                <a:pt x="-29693" y="227582"/>
                <a:pt x="36470" y="116850"/>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2994486503">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t>DATA</a:t>
          </a:r>
          <a:r>
            <a:rPr lang="en-IN" sz="1200" baseline="0"/>
            <a:t> SOURCE: GOI WEB SITE</a:t>
          </a:r>
          <a:br>
            <a:rPr lang="en-IN" sz="1200" baseline="0"/>
          </a:br>
          <a:r>
            <a:rPr lang="en-IN" sz="1200" baseline="0"/>
            <a:t>DATE AND TIME: JAN 2017 TO MAY 2023    DATA SIZE: 373 DATA  AVAILABLE FROM 2017 TO 2023</a:t>
          </a:r>
          <a:endParaRPr lang="en-IN" sz="1200"/>
        </a:p>
      </xdr:txBody>
    </xdr:sp>
    <xdr:clientData/>
  </xdr:twoCellAnchor>
  <xdr:twoCellAnchor>
    <xdr:from>
      <xdr:col>1</xdr:col>
      <xdr:colOff>111494</xdr:colOff>
      <xdr:row>93</xdr:row>
      <xdr:rowOff>16327</xdr:rowOff>
    </xdr:from>
    <xdr:to>
      <xdr:col>22</xdr:col>
      <xdr:colOff>285959</xdr:colOff>
      <xdr:row>108</xdr:row>
      <xdr:rowOff>76199</xdr:rowOff>
    </xdr:to>
    <xdr:sp macro="" textlink="">
      <xdr:nvSpPr>
        <xdr:cNvPr id="9" name="Rectangle 8">
          <a:extLst>
            <a:ext uri="{FF2B5EF4-FFF2-40B4-BE49-F238E27FC236}">
              <a16:creationId xmlns:a16="http://schemas.microsoft.com/office/drawing/2014/main" id="{1D6CE8F9-8244-4CC2-9C17-60852A59C632}"/>
            </a:ext>
          </a:extLst>
        </xdr:cNvPr>
        <xdr:cNvSpPr/>
      </xdr:nvSpPr>
      <xdr:spPr>
        <a:xfrm>
          <a:off x="721094" y="17226641"/>
          <a:ext cx="12976065" cy="2835729"/>
        </a:xfrm>
        <a:custGeom>
          <a:avLst/>
          <a:gdLst>
            <a:gd name="connsiteX0" fmla="*/ 0 w 12976065"/>
            <a:gd name="connsiteY0" fmla="*/ 0 h 2835729"/>
            <a:gd name="connsiteX1" fmla="*/ 200539 w 12976065"/>
            <a:gd name="connsiteY1" fmla="*/ 0 h 2835729"/>
            <a:gd name="connsiteX2" fmla="*/ 790360 w 12976065"/>
            <a:gd name="connsiteY2" fmla="*/ 0 h 2835729"/>
            <a:gd name="connsiteX3" fmla="*/ 1509942 w 12976065"/>
            <a:gd name="connsiteY3" fmla="*/ 0 h 2835729"/>
            <a:gd name="connsiteX4" fmla="*/ 2099763 w 12976065"/>
            <a:gd name="connsiteY4" fmla="*/ 0 h 2835729"/>
            <a:gd name="connsiteX5" fmla="*/ 2819345 w 12976065"/>
            <a:gd name="connsiteY5" fmla="*/ 0 h 2835729"/>
            <a:gd name="connsiteX6" fmla="*/ 3668687 w 12976065"/>
            <a:gd name="connsiteY6" fmla="*/ 0 h 2835729"/>
            <a:gd name="connsiteX7" fmla="*/ 4128748 w 12976065"/>
            <a:gd name="connsiteY7" fmla="*/ 0 h 2835729"/>
            <a:gd name="connsiteX8" fmla="*/ 4459048 w 12976065"/>
            <a:gd name="connsiteY8" fmla="*/ 0 h 2835729"/>
            <a:gd name="connsiteX9" fmla="*/ 5178630 w 12976065"/>
            <a:gd name="connsiteY9" fmla="*/ 0 h 2835729"/>
            <a:gd name="connsiteX10" fmla="*/ 5898211 w 12976065"/>
            <a:gd name="connsiteY10" fmla="*/ 0 h 2835729"/>
            <a:gd name="connsiteX11" fmla="*/ 6228511 w 12976065"/>
            <a:gd name="connsiteY11" fmla="*/ 0 h 2835729"/>
            <a:gd name="connsiteX12" fmla="*/ 6818332 w 12976065"/>
            <a:gd name="connsiteY12" fmla="*/ 0 h 2835729"/>
            <a:gd name="connsiteX13" fmla="*/ 7408153 w 12976065"/>
            <a:gd name="connsiteY13" fmla="*/ 0 h 2835729"/>
            <a:gd name="connsiteX14" fmla="*/ 7997975 w 12976065"/>
            <a:gd name="connsiteY14" fmla="*/ 0 h 2835729"/>
            <a:gd name="connsiteX15" fmla="*/ 8587796 w 12976065"/>
            <a:gd name="connsiteY15" fmla="*/ 0 h 2835729"/>
            <a:gd name="connsiteX16" fmla="*/ 8918096 w 12976065"/>
            <a:gd name="connsiteY16" fmla="*/ 0 h 2835729"/>
            <a:gd name="connsiteX17" fmla="*/ 9767438 w 12976065"/>
            <a:gd name="connsiteY17" fmla="*/ 0 h 2835729"/>
            <a:gd name="connsiteX18" fmla="*/ 9967977 w 12976065"/>
            <a:gd name="connsiteY18" fmla="*/ 0 h 2835729"/>
            <a:gd name="connsiteX19" fmla="*/ 10687559 w 12976065"/>
            <a:gd name="connsiteY19" fmla="*/ 0 h 2835729"/>
            <a:gd name="connsiteX20" fmla="*/ 11407141 w 12976065"/>
            <a:gd name="connsiteY20" fmla="*/ 0 h 2835729"/>
            <a:gd name="connsiteX21" fmla="*/ 11867201 w 12976065"/>
            <a:gd name="connsiteY21" fmla="*/ 0 h 2835729"/>
            <a:gd name="connsiteX22" fmla="*/ 12327262 w 12976065"/>
            <a:gd name="connsiteY22" fmla="*/ 0 h 2835729"/>
            <a:gd name="connsiteX23" fmla="*/ 12976065 w 12976065"/>
            <a:gd name="connsiteY23" fmla="*/ 0 h 2835729"/>
            <a:gd name="connsiteX24" fmla="*/ 12976065 w 12976065"/>
            <a:gd name="connsiteY24" fmla="*/ 623860 h 2835729"/>
            <a:gd name="connsiteX25" fmla="*/ 12976065 w 12976065"/>
            <a:gd name="connsiteY25" fmla="*/ 1162649 h 2835729"/>
            <a:gd name="connsiteX26" fmla="*/ 12976065 w 12976065"/>
            <a:gd name="connsiteY26" fmla="*/ 1758152 h 2835729"/>
            <a:gd name="connsiteX27" fmla="*/ 12976065 w 12976065"/>
            <a:gd name="connsiteY27" fmla="*/ 2835729 h 2835729"/>
            <a:gd name="connsiteX28" fmla="*/ 12775526 w 12976065"/>
            <a:gd name="connsiteY28" fmla="*/ 2835729 h 2835729"/>
            <a:gd name="connsiteX29" fmla="*/ 11926183 w 12976065"/>
            <a:gd name="connsiteY29" fmla="*/ 2835729 h 2835729"/>
            <a:gd name="connsiteX30" fmla="*/ 11595884 w 12976065"/>
            <a:gd name="connsiteY30" fmla="*/ 2835729 h 2835729"/>
            <a:gd name="connsiteX31" fmla="*/ 11006062 w 12976065"/>
            <a:gd name="connsiteY31" fmla="*/ 2835729 h 2835729"/>
            <a:gd name="connsiteX32" fmla="*/ 10546002 w 12976065"/>
            <a:gd name="connsiteY32" fmla="*/ 2835729 h 2835729"/>
            <a:gd name="connsiteX33" fmla="*/ 10085941 w 12976065"/>
            <a:gd name="connsiteY33" fmla="*/ 2835729 h 2835729"/>
            <a:gd name="connsiteX34" fmla="*/ 9885402 w 12976065"/>
            <a:gd name="connsiteY34" fmla="*/ 2835729 h 2835729"/>
            <a:gd name="connsiteX35" fmla="*/ 9295581 w 12976065"/>
            <a:gd name="connsiteY35" fmla="*/ 2835729 h 2835729"/>
            <a:gd name="connsiteX36" fmla="*/ 8446239 w 12976065"/>
            <a:gd name="connsiteY36" fmla="*/ 2835729 h 2835729"/>
            <a:gd name="connsiteX37" fmla="*/ 7596896 w 12976065"/>
            <a:gd name="connsiteY37" fmla="*/ 2835729 h 2835729"/>
            <a:gd name="connsiteX38" fmla="*/ 7396357 w 12976065"/>
            <a:gd name="connsiteY38" fmla="*/ 2835729 h 2835729"/>
            <a:gd name="connsiteX39" fmla="*/ 6676775 w 12976065"/>
            <a:gd name="connsiteY39" fmla="*/ 2835729 h 2835729"/>
            <a:gd name="connsiteX40" fmla="*/ 6476236 w 12976065"/>
            <a:gd name="connsiteY40" fmla="*/ 2835729 h 2835729"/>
            <a:gd name="connsiteX41" fmla="*/ 5626894 w 12976065"/>
            <a:gd name="connsiteY41" fmla="*/ 2835729 h 2835729"/>
            <a:gd name="connsiteX42" fmla="*/ 5166833 w 12976065"/>
            <a:gd name="connsiteY42" fmla="*/ 2835729 h 2835729"/>
            <a:gd name="connsiteX43" fmla="*/ 4836533 w 12976065"/>
            <a:gd name="connsiteY43" fmla="*/ 2835729 h 2835729"/>
            <a:gd name="connsiteX44" fmla="*/ 3987191 w 12976065"/>
            <a:gd name="connsiteY44" fmla="*/ 2835729 h 2835729"/>
            <a:gd name="connsiteX45" fmla="*/ 3267609 w 12976065"/>
            <a:gd name="connsiteY45" fmla="*/ 2835729 h 2835729"/>
            <a:gd name="connsiteX46" fmla="*/ 2677788 w 12976065"/>
            <a:gd name="connsiteY46" fmla="*/ 2835729 h 2835729"/>
            <a:gd name="connsiteX47" fmla="*/ 2217727 w 12976065"/>
            <a:gd name="connsiteY47" fmla="*/ 2835729 h 2835729"/>
            <a:gd name="connsiteX48" fmla="*/ 1498146 w 12976065"/>
            <a:gd name="connsiteY48" fmla="*/ 2835729 h 2835729"/>
            <a:gd name="connsiteX49" fmla="*/ 1167846 w 12976065"/>
            <a:gd name="connsiteY49" fmla="*/ 2835729 h 2835729"/>
            <a:gd name="connsiteX50" fmla="*/ 578025 w 12976065"/>
            <a:gd name="connsiteY50" fmla="*/ 2835729 h 2835729"/>
            <a:gd name="connsiteX51" fmla="*/ 0 w 12976065"/>
            <a:gd name="connsiteY51" fmla="*/ 2835729 h 2835729"/>
            <a:gd name="connsiteX52" fmla="*/ 0 w 12976065"/>
            <a:gd name="connsiteY52" fmla="*/ 2211869 h 2835729"/>
            <a:gd name="connsiteX53" fmla="*/ 0 w 12976065"/>
            <a:gd name="connsiteY53" fmla="*/ 1673080 h 2835729"/>
            <a:gd name="connsiteX54" fmla="*/ 0 w 12976065"/>
            <a:gd name="connsiteY54" fmla="*/ 1134292 h 2835729"/>
            <a:gd name="connsiteX55" fmla="*/ 0 w 12976065"/>
            <a:gd name="connsiteY55" fmla="*/ 623860 h 2835729"/>
            <a:gd name="connsiteX56" fmla="*/ 0 w 12976065"/>
            <a:gd name="connsiteY56" fmla="*/ 0 h 283572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Lst>
          <a:rect l="l" t="t" r="r" b="b"/>
          <a:pathLst>
            <a:path w="12976065" h="2835729" fill="none" extrusionOk="0">
              <a:moveTo>
                <a:pt x="0" y="0"/>
              </a:moveTo>
              <a:cubicBezTo>
                <a:pt x="59445" y="-14478"/>
                <a:pt x="156246" y="12769"/>
                <a:pt x="200539" y="0"/>
              </a:cubicBezTo>
              <a:cubicBezTo>
                <a:pt x="244832" y="-12769"/>
                <a:pt x="508847" y="29617"/>
                <a:pt x="790360" y="0"/>
              </a:cubicBezTo>
              <a:cubicBezTo>
                <a:pt x="1071873" y="-29617"/>
                <a:pt x="1231682" y="35246"/>
                <a:pt x="1509942" y="0"/>
              </a:cubicBezTo>
              <a:cubicBezTo>
                <a:pt x="1788202" y="-35246"/>
                <a:pt x="1861989" y="33589"/>
                <a:pt x="2099763" y="0"/>
              </a:cubicBezTo>
              <a:cubicBezTo>
                <a:pt x="2337537" y="-33589"/>
                <a:pt x="2595163" y="58618"/>
                <a:pt x="2819345" y="0"/>
              </a:cubicBezTo>
              <a:cubicBezTo>
                <a:pt x="3043527" y="-58618"/>
                <a:pt x="3301921" y="66861"/>
                <a:pt x="3668687" y="0"/>
              </a:cubicBezTo>
              <a:cubicBezTo>
                <a:pt x="4035453" y="-66861"/>
                <a:pt x="4027693" y="44426"/>
                <a:pt x="4128748" y="0"/>
              </a:cubicBezTo>
              <a:cubicBezTo>
                <a:pt x="4229803" y="-44426"/>
                <a:pt x="4308891" y="14861"/>
                <a:pt x="4459048" y="0"/>
              </a:cubicBezTo>
              <a:cubicBezTo>
                <a:pt x="4609205" y="-14861"/>
                <a:pt x="4927696" y="64592"/>
                <a:pt x="5178630" y="0"/>
              </a:cubicBezTo>
              <a:cubicBezTo>
                <a:pt x="5429564" y="-64592"/>
                <a:pt x="5739073" y="20208"/>
                <a:pt x="5898211" y="0"/>
              </a:cubicBezTo>
              <a:cubicBezTo>
                <a:pt x="6057349" y="-20208"/>
                <a:pt x="6115000" y="34668"/>
                <a:pt x="6228511" y="0"/>
              </a:cubicBezTo>
              <a:cubicBezTo>
                <a:pt x="6342022" y="-34668"/>
                <a:pt x="6574998" y="66099"/>
                <a:pt x="6818332" y="0"/>
              </a:cubicBezTo>
              <a:cubicBezTo>
                <a:pt x="7061666" y="-66099"/>
                <a:pt x="7193604" y="9717"/>
                <a:pt x="7408153" y="0"/>
              </a:cubicBezTo>
              <a:cubicBezTo>
                <a:pt x="7622702" y="-9717"/>
                <a:pt x="7854169" y="54770"/>
                <a:pt x="7997975" y="0"/>
              </a:cubicBezTo>
              <a:cubicBezTo>
                <a:pt x="8141781" y="-54770"/>
                <a:pt x="8453677" y="5884"/>
                <a:pt x="8587796" y="0"/>
              </a:cubicBezTo>
              <a:cubicBezTo>
                <a:pt x="8721915" y="-5884"/>
                <a:pt x="8805486" y="11362"/>
                <a:pt x="8918096" y="0"/>
              </a:cubicBezTo>
              <a:cubicBezTo>
                <a:pt x="9030706" y="-11362"/>
                <a:pt x="9554314" y="38139"/>
                <a:pt x="9767438" y="0"/>
              </a:cubicBezTo>
              <a:cubicBezTo>
                <a:pt x="9980562" y="-38139"/>
                <a:pt x="9921840" y="6473"/>
                <a:pt x="9967977" y="0"/>
              </a:cubicBezTo>
              <a:cubicBezTo>
                <a:pt x="10014114" y="-6473"/>
                <a:pt x="10502202" y="30937"/>
                <a:pt x="10687559" y="0"/>
              </a:cubicBezTo>
              <a:cubicBezTo>
                <a:pt x="10872916" y="-30937"/>
                <a:pt x="11257767" y="59990"/>
                <a:pt x="11407141" y="0"/>
              </a:cubicBezTo>
              <a:cubicBezTo>
                <a:pt x="11556515" y="-59990"/>
                <a:pt x="11711658" y="9158"/>
                <a:pt x="11867201" y="0"/>
              </a:cubicBezTo>
              <a:cubicBezTo>
                <a:pt x="12022744" y="-9158"/>
                <a:pt x="12115673" y="4063"/>
                <a:pt x="12327262" y="0"/>
              </a:cubicBezTo>
              <a:cubicBezTo>
                <a:pt x="12538851" y="-4063"/>
                <a:pt x="12754667" y="64140"/>
                <a:pt x="12976065" y="0"/>
              </a:cubicBezTo>
              <a:cubicBezTo>
                <a:pt x="12996154" y="126302"/>
                <a:pt x="12934861" y="393396"/>
                <a:pt x="12976065" y="623860"/>
              </a:cubicBezTo>
              <a:cubicBezTo>
                <a:pt x="13017269" y="854324"/>
                <a:pt x="12928299" y="1050445"/>
                <a:pt x="12976065" y="1162649"/>
              </a:cubicBezTo>
              <a:cubicBezTo>
                <a:pt x="13023831" y="1274853"/>
                <a:pt x="12917213" y="1522915"/>
                <a:pt x="12976065" y="1758152"/>
              </a:cubicBezTo>
              <a:cubicBezTo>
                <a:pt x="13034917" y="1993389"/>
                <a:pt x="12943506" y="2493066"/>
                <a:pt x="12976065" y="2835729"/>
              </a:cubicBezTo>
              <a:cubicBezTo>
                <a:pt x="12895014" y="2843787"/>
                <a:pt x="12818676" y="2813164"/>
                <a:pt x="12775526" y="2835729"/>
              </a:cubicBezTo>
              <a:cubicBezTo>
                <a:pt x="12732376" y="2858294"/>
                <a:pt x="12116248" y="2828157"/>
                <a:pt x="11926183" y="2835729"/>
              </a:cubicBezTo>
              <a:cubicBezTo>
                <a:pt x="11736118" y="2843301"/>
                <a:pt x="11682291" y="2812260"/>
                <a:pt x="11595884" y="2835729"/>
              </a:cubicBezTo>
              <a:cubicBezTo>
                <a:pt x="11509477" y="2859198"/>
                <a:pt x="11255582" y="2834057"/>
                <a:pt x="11006062" y="2835729"/>
              </a:cubicBezTo>
              <a:cubicBezTo>
                <a:pt x="10756542" y="2837401"/>
                <a:pt x="10737971" y="2781595"/>
                <a:pt x="10546002" y="2835729"/>
              </a:cubicBezTo>
              <a:cubicBezTo>
                <a:pt x="10354033" y="2889863"/>
                <a:pt x="10201275" y="2800114"/>
                <a:pt x="10085941" y="2835729"/>
              </a:cubicBezTo>
              <a:cubicBezTo>
                <a:pt x="9970607" y="2871344"/>
                <a:pt x="9966470" y="2820094"/>
                <a:pt x="9885402" y="2835729"/>
              </a:cubicBezTo>
              <a:cubicBezTo>
                <a:pt x="9804334" y="2851364"/>
                <a:pt x="9578421" y="2821835"/>
                <a:pt x="9295581" y="2835729"/>
              </a:cubicBezTo>
              <a:cubicBezTo>
                <a:pt x="9012741" y="2849623"/>
                <a:pt x="8726052" y="2782084"/>
                <a:pt x="8446239" y="2835729"/>
              </a:cubicBezTo>
              <a:cubicBezTo>
                <a:pt x="8166426" y="2889374"/>
                <a:pt x="7944226" y="2807907"/>
                <a:pt x="7596896" y="2835729"/>
              </a:cubicBezTo>
              <a:cubicBezTo>
                <a:pt x="7249566" y="2863551"/>
                <a:pt x="7479918" y="2818951"/>
                <a:pt x="7396357" y="2835729"/>
              </a:cubicBezTo>
              <a:cubicBezTo>
                <a:pt x="7312796" y="2852507"/>
                <a:pt x="7018878" y="2798128"/>
                <a:pt x="6676775" y="2835729"/>
              </a:cubicBezTo>
              <a:cubicBezTo>
                <a:pt x="6334672" y="2873330"/>
                <a:pt x="6540946" y="2815182"/>
                <a:pt x="6476236" y="2835729"/>
              </a:cubicBezTo>
              <a:cubicBezTo>
                <a:pt x="6411526" y="2856276"/>
                <a:pt x="5944712" y="2753583"/>
                <a:pt x="5626894" y="2835729"/>
              </a:cubicBezTo>
              <a:cubicBezTo>
                <a:pt x="5309076" y="2917875"/>
                <a:pt x="5370328" y="2798789"/>
                <a:pt x="5166833" y="2835729"/>
              </a:cubicBezTo>
              <a:cubicBezTo>
                <a:pt x="4963338" y="2872669"/>
                <a:pt x="4945216" y="2797448"/>
                <a:pt x="4836533" y="2835729"/>
              </a:cubicBezTo>
              <a:cubicBezTo>
                <a:pt x="4727850" y="2874010"/>
                <a:pt x="4220858" y="2818582"/>
                <a:pt x="3987191" y="2835729"/>
              </a:cubicBezTo>
              <a:cubicBezTo>
                <a:pt x="3753524" y="2852876"/>
                <a:pt x="3424771" y="2830508"/>
                <a:pt x="3267609" y="2835729"/>
              </a:cubicBezTo>
              <a:cubicBezTo>
                <a:pt x="3110447" y="2840950"/>
                <a:pt x="2921247" y="2808164"/>
                <a:pt x="2677788" y="2835729"/>
              </a:cubicBezTo>
              <a:cubicBezTo>
                <a:pt x="2434329" y="2863294"/>
                <a:pt x="2350757" y="2825497"/>
                <a:pt x="2217727" y="2835729"/>
              </a:cubicBezTo>
              <a:cubicBezTo>
                <a:pt x="2084697" y="2845961"/>
                <a:pt x="1815133" y="2809917"/>
                <a:pt x="1498146" y="2835729"/>
              </a:cubicBezTo>
              <a:cubicBezTo>
                <a:pt x="1181159" y="2861541"/>
                <a:pt x="1314323" y="2824811"/>
                <a:pt x="1167846" y="2835729"/>
              </a:cubicBezTo>
              <a:cubicBezTo>
                <a:pt x="1021369" y="2846647"/>
                <a:pt x="845502" y="2776669"/>
                <a:pt x="578025" y="2835729"/>
              </a:cubicBezTo>
              <a:cubicBezTo>
                <a:pt x="310548" y="2894789"/>
                <a:pt x="124128" y="2833615"/>
                <a:pt x="0" y="2835729"/>
              </a:cubicBezTo>
              <a:cubicBezTo>
                <a:pt x="-70332" y="2599121"/>
                <a:pt x="13431" y="2347936"/>
                <a:pt x="0" y="2211869"/>
              </a:cubicBezTo>
              <a:cubicBezTo>
                <a:pt x="-13431" y="2075802"/>
                <a:pt x="30986" y="1795641"/>
                <a:pt x="0" y="1673080"/>
              </a:cubicBezTo>
              <a:cubicBezTo>
                <a:pt x="-30986" y="1550519"/>
                <a:pt x="59640" y="1313159"/>
                <a:pt x="0" y="1134292"/>
              </a:cubicBezTo>
              <a:cubicBezTo>
                <a:pt x="-59640" y="955425"/>
                <a:pt x="2605" y="781007"/>
                <a:pt x="0" y="623860"/>
              </a:cubicBezTo>
              <a:cubicBezTo>
                <a:pt x="-2605" y="466713"/>
                <a:pt x="16632" y="139668"/>
                <a:pt x="0" y="0"/>
              </a:cubicBezTo>
              <a:close/>
            </a:path>
            <a:path w="12976065" h="2835729" stroke="0" extrusionOk="0">
              <a:moveTo>
                <a:pt x="0" y="0"/>
              </a:moveTo>
              <a:cubicBezTo>
                <a:pt x="112789" y="-11332"/>
                <a:pt x="330986" y="53340"/>
                <a:pt x="460060" y="0"/>
              </a:cubicBezTo>
              <a:cubicBezTo>
                <a:pt x="589134" y="-53340"/>
                <a:pt x="663180" y="5081"/>
                <a:pt x="790360" y="0"/>
              </a:cubicBezTo>
              <a:cubicBezTo>
                <a:pt x="917540" y="-5081"/>
                <a:pt x="1333733" y="61672"/>
                <a:pt x="1509942" y="0"/>
              </a:cubicBezTo>
              <a:cubicBezTo>
                <a:pt x="1686151" y="-61672"/>
                <a:pt x="1663662" y="16991"/>
                <a:pt x="1710481" y="0"/>
              </a:cubicBezTo>
              <a:cubicBezTo>
                <a:pt x="1757300" y="-16991"/>
                <a:pt x="2212449" y="30472"/>
                <a:pt x="2430063" y="0"/>
              </a:cubicBezTo>
              <a:cubicBezTo>
                <a:pt x="2647677" y="-30472"/>
                <a:pt x="2927216" y="73461"/>
                <a:pt x="3279406" y="0"/>
              </a:cubicBezTo>
              <a:cubicBezTo>
                <a:pt x="3631596" y="-73461"/>
                <a:pt x="3550007" y="608"/>
                <a:pt x="3739466" y="0"/>
              </a:cubicBezTo>
              <a:cubicBezTo>
                <a:pt x="3928925" y="-608"/>
                <a:pt x="3957061" y="23323"/>
                <a:pt x="4069766" y="0"/>
              </a:cubicBezTo>
              <a:cubicBezTo>
                <a:pt x="4182471" y="-23323"/>
                <a:pt x="4223638" y="12211"/>
                <a:pt x="4270305" y="0"/>
              </a:cubicBezTo>
              <a:cubicBezTo>
                <a:pt x="4316972" y="-12211"/>
                <a:pt x="4461815" y="29628"/>
                <a:pt x="4600605" y="0"/>
              </a:cubicBezTo>
              <a:cubicBezTo>
                <a:pt x="4739395" y="-29628"/>
                <a:pt x="4768346" y="7055"/>
                <a:pt x="4930905" y="0"/>
              </a:cubicBezTo>
              <a:cubicBezTo>
                <a:pt x="5093464" y="-7055"/>
                <a:pt x="5267946" y="10010"/>
                <a:pt x="5520726" y="0"/>
              </a:cubicBezTo>
              <a:cubicBezTo>
                <a:pt x="5773506" y="-10010"/>
                <a:pt x="5661646" y="12735"/>
                <a:pt x="5721265" y="0"/>
              </a:cubicBezTo>
              <a:cubicBezTo>
                <a:pt x="5780884" y="-12735"/>
                <a:pt x="5978801" y="794"/>
                <a:pt x="6051565" y="0"/>
              </a:cubicBezTo>
              <a:cubicBezTo>
                <a:pt x="6124329" y="-794"/>
                <a:pt x="6418874" y="62338"/>
                <a:pt x="6641386" y="0"/>
              </a:cubicBezTo>
              <a:cubicBezTo>
                <a:pt x="6863898" y="-62338"/>
                <a:pt x="6880241" y="16093"/>
                <a:pt x="7101446" y="0"/>
              </a:cubicBezTo>
              <a:cubicBezTo>
                <a:pt x="7322651" y="-16093"/>
                <a:pt x="7668071" y="57361"/>
                <a:pt x="7821028" y="0"/>
              </a:cubicBezTo>
              <a:cubicBezTo>
                <a:pt x="7973985" y="-57361"/>
                <a:pt x="8382328" y="97362"/>
                <a:pt x="8670371" y="0"/>
              </a:cubicBezTo>
              <a:cubicBezTo>
                <a:pt x="8958414" y="-97362"/>
                <a:pt x="8776740" y="20519"/>
                <a:pt x="8870910" y="0"/>
              </a:cubicBezTo>
              <a:cubicBezTo>
                <a:pt x="8965080" y="-20519"/>
                <a:pt x="9185122" y="39040"/>
                <a:pt x="9460731" y="0"/>
              </a:cubicBezTo>
              <a:cubicBezTo>
                <a:pt x="9736340" y="-39040"/>
                <a:pt x="9823792" y="36117"/>
                <a:pt x="10180313" y="0"/>
              </a:cubicBezTo>
              <a:cubicBezTo>
                <a:pt x="10536834" y="-36117"/>
                <a:pt x="10739548" y="63128"/>
                <a:pt x="10899895" y="0"/>
              </a:cubicBezTo>
              <a:cubicBezTo>
                <a:pt x="11060242" y="-63128"/>
                <a:pt x="11358526" y="67856"/>
                <a:pt x="11489716" y="0"/>
              </a:cubicBezTo>
              <a:cubicBezTo>
                <a:pt x="11620906" y="-67856"/>
                <a:pt x="11929529" y="11168"/>
                <a:pt x="12079537" y="0"/>
              </a:cubicBezTo>
              <a:cubicBezTo>
                <a:pt x="12229545" y="-11168"/>
                <a:pt x="12640789" y="26302"/>
                <a:pt x="12976065" y="0"/>
              </a:cubicBezTo>
              <a:cubicBezTo>
                <a:pt x="13004629" y="218214"/>
                <a:pt x="12919624" y="354640"/>
                <a:pt x="12976065" y="595503"/>
              </a:cubicBezTo>
              <a:cubicBezTo>
                <a:pt x="13032506" y="836366"/>
                <a:pt x="12958072" y="921103"/>
                <a:pt x="12976065" y="1077577"/>
              </a:cubicBezTo>
              <a:cubicBezTo>
                <a:pt x="12994058" y="1234051"/>
                <a:pt x="12968204" y="1487653"/>
                <a:pt x="12976065" y="1673080"/>
              </a:cubicBezTo>
              <a:cubicBezTo>
                <a:pt x="12983926" y="1858507"/>
                <a:pt x="12915833" y="1987425"/>
                <a:pt x="12976065" y="2240226"/>
              </a:cubicBezTo>
              <a:cubicBezTo>
                <a:pt x="13036297" y="2493027"/>
                <a:pt x="12911842" y="2713584"/>
                <a:pt x="12976065" y="2835729"/>
              </a:cubicBezTo>
              <a:cubicBezTo>
                <a:pt x="12726268" y="2885166"/>
                <a:pt x="12654154" y="2780292"/>
                <a:pt x="12386244" y="2835729"/>
              </a:cubicBezTo>
              <a:cubicBezTo>
                <a:pt x="12118334" y="2891166"/>
                <a:pt x="11785633" y="2796017"/>
                <a:pt x="11536901" y="2835729"/>
              </a:cubicBezTo>
              <a:cubicBezTo>
                <a:pt x="11288169" y="2875441"/>
                <a:pt x="11106500" y="2792806"/>
                <a:pt x="10687559" y="2835729"/>
              </a:cubicBezTo>
              <a:cubicBezTo>
                <a:pt x="10268618" y="2878652"/>
                <a:pt x="10220565" y="2798515"/>
                <a:pt x="10097738" y="2835729"/>
              </a:cubicBezTo>
              <a:cubicBezTo>
                <a:pt x="9974911" y="2872943"/>
                <a:pt x="9612525" y="2817443"/>
                <a:pt x="9378156" y="2835729"/>
              </a:cubicBezTo>
              <a:cubicBezTo>
                <a:pt x="9143787" y="2854015"/>
                <a:pt x="8922368" y="2762438"/>
                <a:pt x="8528814" y="2835729"/>
              </a:cubicBezTo>
              <a:cubicBezTo>
                <a:pt x="8135260" y="2909020"/>
                <a:pt x="8016813" y="2807713"/>
                <a:pt x="7809232" y="2835729"/>
              </a:cubicBezTo>
              <a:cubicBezTo>
                <a:pt x="7601651" y="2863745"/>
                <a:pt x="7540375" y="2825236"/>
                <a:pt x="7349171" y="2835729"/>
              </a:cubicBezTo>
              <a:cubicBezTo>
                <a:pt x="7157967" y="2846222"/>
                <a:pt x="7202148" y="2820818"/>
                <a:pt x="7148632" y="2835729"/>
              </a:cubicBezTo>
              <a:cubicBezTo>
                <a:pt x="7095116" y="2850640"/>
                <a:pt x="6811590" y="2765509"/>
                <a:pt x="6558811" y="2835729"/>
              </a:cubicBezTo>
              <a:cubicBezTo>
                <a:pt x="6306032" y="2905949"/>
                <a:pt x="6320719" y="2822365"/>
                <a:pt x="6228511" y="2835729"/>
              </a:cubicBezTo>
              <a:cubicBezTo>
                <a:pt x="6136303" y="2849093"/>
                <a:pt x="5846339" y="2816015"/>
                <a:pt x="5638690" y="2835729"/>
              </a:cubicBezTo>
              <a:cubicBezTo>
                <a:pt x="5431041" y="2855443"/>
                <a:pt x="5292370" y="2828099"/>
                <a:pt x="5048869" y="2835729"/>
              </a:cubicBezTo>
              <a:cubicBezTo>
                <a:pt x="4805368" y="2843359"/>
                <a:pt x="4440677" y="2787878"/>
                <a:pt x="4199526" y="2835729"/>
              </a:cubicBezTo>
              <a:cubicBezTo>
                <a:pt x="3958375" y="2883580"/>
                <a:pt x="3803084" y="2819309"/>
                <a:pt x="3479945" y="2835729"/>
              </a:cubicBezTo>
              <a:cubicBezTo>
                <a:pt x="3156806" y="2852149"/>
                <a:pt x="3376040" y="2813145"/>
                <a:pt x="3279406" y="2835729"/>
              </a:cubicBezTo>
              <a:cubicBezTo>
                <a:pt x="3182772" y="2858313"/>
                <a:pt x="2815996" y="2738427"/>
                <a:pt x="2430063" y="2835729"/>
              </a:cubicBezTo>
              <a:cubicBezTo>
                <a:pt x="2044130" y="2933031"/>
                <a:pt x="1924437" y="2770614"/>
                <a:pt x="1580721" y="2835729"/>
              </a:cubicBezTo>
              <a:cubicBezTo>
                <a:pt x="1237005" y="2900844"/>
                <a:pt x="1363855" y="2821540"/>
                <a:pt x="1250421" y="2835729"/>
              </a:cubicBezTo>
              <a:cubicBezTo>
                <a:pt x="1136987" y="2849918"/>
                <a:pt x="1117631" y="2830551"/>
                <a:pt x="1049882" y="2835729"/>
              </a:cubicBezTo>
              <a:cubicBezTo>
                <a:pt x="982133" y="2840907"/>
                <a:pt x="419974" y="2724593"/>
                <a:pt x="0" y="2835729"/>
              </a:cubicBezTo>
              <a:cubicBezTo>
                <a:pt x="-40327" y="2602652"/>
                <a:pt x="55159" y="2592627"/>
                <a:pt x="0" y="2353655"/>
              </a:cubicBezTo>
              <a:cubicBezTo>
                <a:pt x="-55159" y="2114683"/>
                <a:pt x="47006" y="1994705"/>
                <a:pt x="0" y="1843224"/>
              </a:cubicBezTo>
              <a:cubicBezTo>
                <a:pt x="-47006" y="1691743"/>
                <a:pt x="13866" y="1532580"/>
                <a:pt x="0" y="1361150"/>
              </a:cubicBezTo>
              <a:cubicBezTo>
                <a:pt x="-13866" y="1189720"/>
                <a:pt x="5426" y="1018080"/>
                <a:pt x="0" y="794004"/>
              </a:cubicBezTo>
              <a:cubicBezTo>
                <a:pt x="-5426" y="569928"/>
                <a:pt x="66770" y="241436"/>
                <a:pt x="0" y="0"/>
              </a:cubicBezTo>
              <a:close/>
            </a:path>
          </a:pathLst>
        </a:custGeom>
        <a:ln>
          <a:solidFill>
            <a:srgbClr val="0070C0"/>
          </a:solidFill>
          <a:extLst>
            <a:ext uri="{C807C97D-BFC1-408E-A445-0C87EB9F89A2}">
              <ask:lineSketchStyleProps xmlns:ask="http://schemas.microsoft.com/office/drawing/2018/sketchyshapes" sd="3297782856">
                <a:prstGeom prst="rect">
                  <a:avLst/>
                </a:prstGeom>
                <ask:type>
                  <ask:lineSketchScribble/>
                </ask:type>
              </ask:lineSketchStyleProps>
            </a:ext>
          </a:extLs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IN" sz="1800">
              <a:solidFill>
                <a:schemeClr val="dk1"/>
              </a:solidFill>
              <a:effectLst/>
              <a:latin typeface="+mn-lt"/>
              <a:ea typeface="+mn-ea"/>
              <a:cs typeface="+mn-cs"/>
            </a:rPr>
            <a:t>TAKEAWAYS-</a:t>
          </a:r>
          <a:br>
            <a:rPr lang="en-IN" sz="1100">
              <a:solidFill>
                <a:schemeClr val="dk1"/>
              </a:solidFill>
              <a:effectLst/>
              <a:latin typeface="+mn-lt"/>
              <a:ea typeface="+mn-ea"/>
              <a:cs typeface="+mn-cs"/>
            </a:rPr>
          </a:br>
          <a:r>
            <a:rPr lang="en-IN" sz="1400" b="0" i="0">
              <a:solidFill>
                <a:schemeClr val="dk1"/>
              </a:solidFill>
              <a:effectLst/>
              <a:latin typeface="+mn-lt"/>
              <a:ea typeface="+mn-ea"/>
              <a:cs typeface="+mn-cs"/>
            </a:rPr>
            <a:t>1. The COVID-19 pandemic had a significant impact on inflation rates in India during 2021, with supply chain disruptions and changes in consumer demand being major contributing factors.</a:t>
          </a:r>
        </a:p>
        <a:p>
          <a:r>
            <a:rPr lang="en-IN" sz="1400" b="0" i="0">
              <a:solidFill>
                <a:schemeClr val="dk1"/>
              </a:solidFill>
              <a:effectLst/>
              <a:latin typeface="+mn-lt"/>
              <a:ea typeface="+mn-ea"/>
              <a:cs typeface="+mn-cs"/>
            </a:rPr>
            <a:t>2. The Foods category experienced the highest inflation rate, likely due to increased food prices and supply chain disruptions</a:t>
          </a:r>
          <a:r>
            <a:rPr lang="en-IN" sz="1100" b="0" i="0">
              <a:solidFill>
                <a:schemeClr val="dk1"/>
              </a:solidFill>
              <a:effectLst/>
              <a:latin typeface="+mn-lt"/>
              <a:ea typeface="+mn-ea"/>
              <a:cs typeface="+mn-cs"/>
            </a:rPr>
            <a:t>.</a:t>
          </a:r>
          <a:br>
            <a:rPr lang="en-IN" sz="1800"/>
          </a:br>
          <a:r>
            <a:rPr lang="en-IN" sz="1800"/>
            <a:t>RECOMMENDATION:</a:t>
          </a:r>
          <a:br>
            <a:rPr lang="en-IN" sz="1800"/>
          </a:br>
          <a:r>
            <a:rPr lang="en-IN" sz="1400" b="0" i="0">
              <a:solidFill>
                <a:schemeClr val="dk1"/>
              </a:solidFill>
              <a:effectLst/>
              <a:latin typeface="+mn-lt"/>
              <a:ea typeface="+mn-ea"/>
              <a:cs typeface="+mn-cs"/>
            </a:rPr>
            <a:t>1. Monitor Key Categories: Policymakers and businesses should closely monitor the categories with high inflation rates, such as Foods and Essential Services. Understanding the factors driving inflation in these categories can help in formulating effective policies and strategies.</a:t>
          </a:r>
        </a:p>
        <a:p>
          <a:r>
            <a:rPr lang="en-IN" sz="1400" b="0" i="0">
              <a:solidFill>
                <a:schemeClr val="dk1"/>
              </a:solidFill>
              <a:effectLst/>
              <a:latin typeface="+mn-lt"/>
              <a:ea typeface="+mn-ea"/>
              <a:cs typeface="+mn-cs"/>
            </a:rPr>
            <a:t>2. Address Supply Chain Issues: Efforts should be made to address supply chain disruptions, which have been a major contributor to inflation. This could involve diversifying supply chains, improving logistics, or investing in local production.</a:t>
          </a:r>
        </a:p>
        <a:p>
          <a:r>
            <a:rPr lang="en-IN" sz="1400" b="0" i="0">
              <a:solidFill>
                <a:schemeClr val="dk1"/>
              </a:solidFill>
              <a:effectLst/>
              <a:latin typeface="+mn-lt"/>
              <a:ea typeface="+mn-ea"/>
              <a:cs typeface="+mn-cs"/>
            </a:rPr>
            <a:t>3. Support Affected Sectors: Support should be provided to sectors that have been heavily impacted by the pandemic, such as the food and essential services sectors. This could include financial assistance, regulatory support, or other measures to help these sectors recover and stabilize.</a:t>
          </a:r>
        </a:p>
        <a:p>
          <a:r>
            <a:rPr lang="en-IN" sz="1400" b="0" i="0">
              <a:solidFill>
                <a:schemeClr val="dk1"/>
              </a:solidFill>
              <a:effectLst/>
              <a:latin typeface="+mn-lt"/>
              <a:ea typeface="+mn-ea"/>
              <a:cs typeface="+mn-cs"/>
            </a:rPr>
            <a:t>4. Consumer Education: Consumers should be educated about the impact of inflation on the cost of goods and services and advised on how to manage their spending in light of changing prices.</a:t>
          </a:r>
        </a:p>
      </xdr:txBody>
    </xdr:sp>
    <xdr:clientData/>
  </xdr:twoCellAnchor>
  <xdr:twoCellAnchor>
    <xdr:from>
      <xdr:col>1</xdr:col>
      <xdr:colOff>114929</xdr:colOff>
      <xdr:row>109</xdr:row>
      <xdr:rowOff>156418</xdr:rowOff>
    </xdr:from>
    <xdr:to>
      <xdr:col>10</xdr:col>
      <xdr:colOff>360163</xdr:colOff>
      <xdr:row>113</xdr:row>
      <xdr:rowOff>125895</xdr:rowOff>
    </xdr:to>
    <xdr:sp macro="" textlink="">
      <xdr:nvSpPr>
        <xdr:cNvPr id="10" name="TextBox 9">
          <a:extLst>
            <a:ext uri="{FF2B5EF4-FFF2-40B4-BE49-F238E27FC236}">
              <a16:creationId xmlns:a16="http://schemas.microsoft.com/office/drawing/2014/main" id="{C38B6274-3CFA-4B16-9E91-D21549E59A77}"/>
            </a:ext>
          </a:extLst>
        </xdr:cNvPr>
        <xdr:cNvSpPr txBox="1"/>
      </xdr:nvSpPr>
      <xdr:spPr>
        <a:xfrm>
          <a:off x="724529" y="20327647"/>
          <a:ext cx="5731634" cy="709705"/>
        </a:xfrm>
        <a:custGeom>
          <a:avLst/>
          <a:gdLst>
            <a:gd name="connsiteX0" fmla="*/ 0 w 5731634"/>
            <a:gd name="connsiteY0" fmla="*/ 0 h 700997"/>
            <a:gd name="connsiteX1" fmla="*/ 573163 w 5731634"/>
            <a:gd name="connsiteY1" fmla="*/ 0 h 700997"/>
            <a:gd name="connsiteX2" fmla="*/ 1089010 w 5731634"/>
            <a:gd name="connsiteY2" fmla="*/ 0 h 700997"/>
            <a:gd name="connsiteX3" fmla="*/ 1490225 w 5731634"/>
            <a:gd name="connsiteY3" fmla="*/ 0 h 700997"/>
            <a:gd name="connsiteX4" fmla="*/ 2178021 w 5731634"/>
            <a:gd name="connsiteY4" fmla="*/ 0 h 700997"/>
            <a:gd name="connsiteX5" fmla="*/ 2751184 w 5731634"/>
            <a:gd name="connsiteY5" fmla="*/ 0 h 700997"/>
            <a:gd name="connsiteX6" fmla="*/ 3267031 w 5731634"/>
            <a:gd name="connsiteY6" fmla="*/ 0 h 700997"/>
            <a:gd name="connsiteX7" fmla="*/ 3897511 w 5731634"/>
            <a:gd name="connsiteY7" fmla="*/ 0 h 700997"/>
            <a:gd name="connsiteX8" fmla="*/ 4527991 w 5731634"/>
            <a:gd name="connsiteY8" fmla="*/ 0 h 700997"/>
            <a:gd name="connsiteX9" fmla="*/ 5215787 w 5731634"/>
            <a:gd name="connsiteY9" fmla="*/ 0 h 700997"/>
            <a:gd name="connsiteX10" fmla="*/ 5731634 w 5731634"/>
            <a:gd name="connsiteY10" fmla="*/ 0 h 700997"/>
            <a:gd name="connsiteX11" fmla="*/ 5731634 w 5731634"/>
            <a:gd name="connsiteY11" fmla="*/ 329469 h 700997"/>
            <a:gd name="connsiteX12" fmla="*/ 5731634 w 5731634"/>
            <a:gd name="connsiteY12" fmla="*/ 700997 h 700997"/>
            <a:gd name="connsiteX13" fmla="*/ 5101154 w 5731634"/>
            <a:gd name="connsiteY13" fmla="*/ 700997 h 700997"/>
            <a:gd name="connsiteX14" fmla="*/ 4699940 w 5731634"/>
            <a:gd name="connsiteY14" fmla="*/ 700997 h 700997"/>
            <a:gd name="connsiteX15" fmla="*/ 4069460 w 5731634"/>
            <a:gd name="connsiteY15" fmla="*/ 700997 h 700997"/>
            <a:gd name="connsiteX16" fmla="*/ 3438980 w 5731634"/>
            <a:gd name="connsiteY16" fmla="*/ 700997 h 700997"/>
            <a:gd name="connsiteX17" fmla="*/ 2980450 w 5731634"/>
            <a:gd name="connsiteY17" fmla="*/ 700997 h 700997"/>
            <a:gd name="connsiteX18" fmla="*/ 2464603 w 5731634"/>
            <a:gd name="connsiteY18" fmla="*/ 700997 h 700997"/>
            <a:gd name="connsiteX19" fmla="*/ 2063388 w 5731634"/>
            <a:gd name="connsiteY19" fmla="*/ 700997 h 700997"/>
            <a:gd name="connsiteX20" fmla="*/ 1547541 w 5731634"/>
            <a:gd name="connsiteY20" fmla="*/ 700997 h 700997"/>
            <a:gd name="connsiteX21" fmla="*/ 1089010 w 5731634"/>
            <a:gd name="connsiteY21" fmla="*/ 700997 h 700997"/>
            <a:gd name="connsiteX22" fmla="*/ 630480 w 5731634"/>
            <a:gd name="connsiteY22" fmla="*/ 700997 h 700997"/>
            <a:gd name="connsiteX23" fmla="*/ 0 w 5731634"/>
            <a:gd name="connsiteY23" fmla="*/ 700997 h 700997"/>
            <a:gd name="connsiteX24" fmla="*/ 0 w 5731634"/>
            <a:gd name="connsiteY24" fmla="*/ 357508 h 700997"/>
            <a:gd name="connsiteX25" fmla="*/ 0 w 5731634"/>
            <a:gd name="connsiteY25" fmla="*/ 0 h 7009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5731634" h="700997" fill="none" extrusionOk="0">
              <a:moveTo>
                <a:pt x="0" y="0"/>
              </a:moveTo>
              <a:cubicBezTo>
                <a:pt x="158867" y="-41269"/>
                <a:pt x="415518" y="68039"/>
                <a:pt x="573163" y="0"/>
              </a:cubicBezTo>
              <a:cubicBezTo>
                <a:pt x="730808" y="-68039"/>
                <a:pt x="868262" y="15870"/>
                <a:pt x="1089010" y="0"/>
              </a:cubicBezTo>
              <a:cubicBezTo>
                <a:pt x="1309758" y="-15870"/>
                <a:pt x="1319629" y="4190"/>
                <a:pt x="1490225" y="0"/>
              </a:cubicBezTo>
              <a:cubicBezTo>
                <a:pt x="1660821" y="-4190"/>
                <a:pt x="1936604" y="78807"/>
                <a:pt x="2178021" y="0"/>
              </a:cubicBezTo>
              <a:cubicBezTo>
                <a:pt x="2419438" y="-78807"/>
                <a:pt x="2577960" y="2146"/>
                <a:pt x="2751184" y="0"/>
              </a:cubicBezTo>
              <a:cubicBezTo>
                <a:pt x="2924408" y="-2146"/>
                <a:pt x="3032054" y="28467"/>
                <a:pt x="3267031" y="0"/>
              </a:cubicBezTo>
              <a:cubicBezTo>
                <a:pt x="3502008" y="-28467"/>
                <a:pt x="3678963" y="47167"/>
                <a:pt x="3897511" y="0"/>
              </a:cubicBezTo>
              <a:cubicBezTo>
                <a:pt x="4116059" y="-47167"/>
                <a:pt x="4378599" y="25731"/>
                <a:pt x="4527991" y="0"/>
              </a:cubicBezTo>
              <a:cubicBezTo>
                <a:pt x="4677383" y="-25731"/>
                <a:pt x="5045359" y="33030"/>
                <a:pt x="5215787" y="0"/>
              </a:cubicBezTo>
              <a:cubicBezTo>
                <a:pt x="5386215" y="-33030"/>
                <a:pt x="5586464" y="55657"/>
                <a:pt x="5731634" y="0"/>
              </a:cubicBezTo>
              <a:cubicBezTo>
                <a:pt x="5755198" y="156529"/>
                <a:pt x="5723190" y="203517"/>
                <a:pt x="5731634" y="329469"/>
              </a:cubicBezTo>
              <a:cubicBezTo>
                <a:pt x="5740078" y="455421"/>
                <a:pt x="5713005" y="545633"/>
                <a:pt x="5731634" y="700997"/>
              </a:cubicBezTo>
              <a:cubicBezTo>
                <a:pt x="5517937" y="732577"/>
                <a:pt x="5384455" y="673785"/>
                <a:pt x="5101154" y="700997"/>
              </a:cubicBezTo>
              <a:cubicBezTo>
                <a:pt x="4817853" y="728209"/>
                <a:pt x="4884484" y="665692"/>
                <a:pt x="4699940" y="700997"/>
              </a:cubicBezTo>
              <a:cubicBezTo>
                <a:pt x="4515396" y="736302"/>
                <a:pt x="4355115" y="668901"/>
                <a:pt x="4069460" y="700997"/>
              </a:cubicBezTo>
              <a:cubicBezTo>
                <a:pt x="3783805" y="733093"/>
                <a:pt x="3653068" y="692832"/>
                <a:pt x="3438980" y="700997"/>
              </a:cubicBezTo>
              <a:cubicBezTo>
                <a:pt x="3224892" y="709162"/>
                <a:pt x="3159165" y="656790"/>
                <a:pt x="2980450" y="700997"/>
              </a:cubicBezTo>
              <a:cubicBezTo>
                <a:pt x="2801735" y="745204"/>
                <a:pt x="2649090" y="691938"/>
                <a:pt x="2464603" y="700997"/>
              </a:cubicBezTo>
              <a:cubicBezTo>
                <a:pt x="2280116" y="710056"/>
                <a:pt x="2217816" y="657625"/>
                <a:pt x="2063388" y="700997"/>
              </a:cubicBezTo>
              <a:cubicBezTo>
                <a:pt x="1908961" y="744369"/>
                <a:pt x="1735285" y="654286"/>
                <a:pt x="1547541" y="700997"/>
              </a:cubicBezTo>
              <a:cubicBezTo>
                <a:pt x="1359797" y="747708"/>
                <a:pt x="1236784" y="676433"/>
                <a:pt x="1089010" y="700997"/>
              </a:cubicBezTo>
              <a:cubicBezTo>
                <a:pt x="941236" y="725561"/>
                <a:pt x="820463" y="654412"/>
                <a:pt x="630480" y="700997"/>
              </a:cubicBezTo>
              <a:cubicBezTo>
                <a:pt x="440497" y="747582"/>
                <a:pt x="264701" y="687624"/>
                <a:pt x="0" y="700997"/>
              </a:cubicBezTo>
              <a:cubicBezTo>
                <a:pt x="-4286" y="566412"/>
                <a:pt x="13328" y="484633"/>
                <a:pt x="0" y="357508"/>
              </a:cubicBezTo>
              <a:cubicBezTo>
                <a:pt x="-13328" y="230383"/>
                <a:pt x="317" y="127035"/>
                <a:pt x="0" y="0"/>
              </a:cubicBezTo>
              <a:close/>
            </a:path>
            <a:path w="5731634" h="700997" stroke="0" extrusionOk="0">
              <a:moveTo>
                <a:pt x="0" y="0"/>
              </a:moveTo>
              <a:cubicBezTo>
                <a:pt x="158248" y="-29999"/>
                <a:pt x="349188" y="20430"/>
                <a:pt x="458531" y="0"/>
              </a:cubicBezTo>
              <a:cubicBezTo>
                <a:pt x="567874" y="-20430"/>
                <a:pt x="954145" y="32004"/>
                <a:pt x="1089010" y="0"/>
              </a:cubicBezTo>
              <a:cubicBezTo>
                <a:pt x="1223875" y="-32004"/>
                <a:pt x="1498189" y="79811"/>
                <a:pt x="1776807" y="0"/>
              </a:cubicBezTo>
              <a:cubicBezTo>
                <a:pt x="2055425" y="-79811"/>
                <a:pt x="2067468" y="44570"/>
                <a:pt x="2235337" y="0"/>
              </a:cubicBezTo>
              <a:cubicBezTo>
                <a:pt x="2403206" y="-44570"/>
                <a:pt x="2543795" y="66561"/>
                <a:pt x="2808501" y="0"/>
              </a:cubicBezTo>
              <a:cubicBezTo>
                <a:pt x="3073207" y="-66561"/>
                <a:pt x="3103306" y="7041"/>
                <a:pt x="3267031" y="0"/>
              </a:cubicBezTo>
              <a:cubicBezTo>
                <a:pt x="3430756" y="-7041"/>
                <a:pt x="3556258" y="2397"/>
                <a:pt x="3840195" y="0"/>
              </a:cubicBezTo>
              <a:cubicBezTo>
                <a:pt x="4124132" y="-2397"/>
                <a:pt x="4077493" y="5179"/>
                <a:pt x="4298725" y="0"/>
              </a:cubicBezTo>
              <a:cubicBezTo>
                <a:pt x="4519957" y="-5179"/>
                <a:pt x="4706791" y="19464"/>
                <a:pt x="4986522" y="0"/>
              </a:cubicBezTo>
              <a:cubicBezTo>
                <a:pt x="5266253" y="-19464"/>
                <a:pt x="5438691" y="79406"/>
                <a:pt x="5731634" y="0"/>
              </a:cubicBezTo>
              <a:cubicBezTo>
                <a:pt x="5753572" y="131723"/>
                <a:pt x="5711542" y="278955"/>
                <a:pt x="5731634" y="364518"/>
              </a:cubicBezTo>
              <a:cubicBezTo>
                <a:pt x="5751726" y="450081"/>
                <a:pt x="5707575" y="533993"/>
                <a:pt x="5731634" y="700997"/>
              </a:cubicBezTo>
              <a:cubicBezTo>
                <a:pt x="5531748" y="755331"/>
                <a:pt x="5459545" y="676097"/>
                <a:pt x="5215787" y="700997"/>
              </a:cubicBezTo>
              <a:cubicBezTo>
                <a:pt x="4972029" y="725897"/>
                <a:pt x="4955077" y="639980"/>
                <a:pt x="4699940" y="700997"/>
              </a:cubicBezTo>
              <a:cubicBezTo>
                <a:pt x="4444803" y="762014"/>
                <a:pt x="4290534" y="659251"/>
                <a:pt x="4184093" y="700997"/>
              </a:cubicBezTo>
              <a:cubicBezTo>
                <a:pt x="4077652" y="742743"/>
                <a:pt x="3964533" y="662135"/>
                <a:pt x="3782878" y="700997"/>
              </a:cubicBezTo>
              <a:cubicBezTo>
                <a:pt x="3601224" y="739859"/>
                <a:pt x="3397952" y="644810"/>
                <a:pt x="3267031" y="700997"/>
              </a:cubicBezTo>
              <a:cubicBezTo>
                <a:pt x="3136110" y="757184"/>
                <a:pt x="3010059" y="696061"/>
                <a:pt x="2865817" y="700997"/>
              </a:cubicBezTo>
              <a:cubicBezTo>
                <a:pt x="2721575" y="705933"/>
                <a:pt x="2505299" y="667876"/>
                <a:pt x="2292654" y="700997"/>
              </a:cubicBezTo>
              <a:cubicBezTo>
                <a:pt x="2080009" y="734118"/>
                <a:pt x="1855937" y="664607"/>
                <a:pt x="1604858" y="700997"/>
              </a:cubicBezTo>
              <a:cubicBezTo>
                <a:pt x="1353779" y="737387"/>
                <a:pt x="1320876" y="694812"/>
                <a:pt x="1203643" y="700997"/>
              </a:cubicBezTo>
              <a:cubicBezTo>
                <a:pt x="1086410" y="707182"/>
                <a:pt x="789321" y="639698"/>
                <a:pt x="515847" y="700997"/>
              </a:cubicBezTo>
              <a:cubicBezTo>
                <a:pt x="242373" y="762296"/>
                <a:pt x="228277" y="673821"/>
                <a:pt x="0" y="700997"/>
              </a:cubicBezTo>
              <a:cubicBezTo>
                <a:pt x="-10552" y="587118"/>
                <a:pt x="27777" y="499248"/>
                <a:pt x="0" y="364518"/>
              </a:cubicBezTo>
              <a:cubicBezTo>
                <a:pt x="-27777" y="229788"/>
                <a:pt x="42959" y="117416"/>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4058624024">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CAVEATS:</a:t>
          </a:r>
          <a:r>
            <a:rPr lang="en-IN" sz="1200" baseline="0"/>
            <a:t> From 2013 to 2022 CPI data available and only 5 months of data avaliable for 2023. </a:t>
          </a:r>
          <a:br>
            <a:rPr lang="en-IN" sz="1200" baseline="0"/>
          </a:br>
          <a:r>
            <a:rPr lang="en-IN" sz="1200" baseline="0"/>
            <a:t>MAPPING USED: (</a:t>
          </a:r>
          <a:r>
            <a:rPr lang="en-IN" sz="1100" b="0" i="0" u="none" strike="noStrike" baseline="0">
              <a:solidFill>
                <a:schemeClr val="dk1"/>
              </a:solidFill>
              <a:effectLst/>
              <a:latin typeface="+mn-lt"/>
              <a:ea typeface="+mn-ea"/>
              <a:cs typeface="+mn-cs"/>
            </a:rPr>
            <a:t>Broder CPI / Sum of total CPI )*100</a:t>
          </a:r>
          <a:endParaRPr lang="en-IN" sz="1200"/>
        </a:p>
      </xdr:txBody>
    </xdr:sp>
    <xdr:clientData/>
  </xdr:twoCellAnchor>
  <xdr:twoCellAnchor>
    <xdr:from>
      <xdr:col>14</xdr:col>
      <xdr:colOff>108858</xdr:colOff>
      <xdr:row>76</xdr:row>
      <xdr:rowOff>97961</xdr:rowOff>
    </xdr:from>
    <xdr:to>
      <xdr:col>21</xdr:col>
      <xdr:colOff>500744</xdr:colOff>
      <xdr:row>90</xdr:row>
      <xdr:rowOff>76200</xdr:rowOff>
    </xdr:to>
    <xdr:graphicFrame macro="">
      <xdr:nvGraphicFramePr>
        <xdr:cNvPr id="23" name="Chart 22">
          <a:extLst>
            <a:ext uri="{FF2B5EF4-FFF2-40B4-BE49-F238E27FC236}">
              <a16:creationId xmlns:a16="http://schemas.microsoft.com/office/drawing/2014/main" id="{2A8D100F-9E7C-4709-88B7-E101D47E68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429491</xdr:colOff>
      <xdr:row>133</xdr:row>
      <xdr:rowOff>76199</xdr:rowOff>
    </xdr:from>
    <xdr:to>
      <xdr:col>24</xdr:col>
      <xdr:colOff>10887</xdr:colOff>
      <xdr:row>181</xdr:row>
      <xdr:rowOff>10885</xdr:rowOff>
    </xdr:to>
    <xdr:sp macro="" textlink="">
      <xdr:nvSpPr>
        <xdr:cNvPr id="24" name="Rectangle 23">
          <a:extLst>
            <a:ext uri="{FF2B5EF4-FFF2-40B4-BE49-F238E27FC236}">
              <a16:creationId xmlns:a16="http://schemas.microsoft.com/office/drawing/2014/main" id="{BBB5646E-7958-4F4B-9A71-27086AED522E}"/>
            </a:ext>
          </a:extLst>
        </xdr:cNvPr>
        <xdr:cNvSpPr/>
      </xdr:nvSpPr>
      <xdr:spPr>
        <a:xfrm>
          <a:off x="429491" y="24688799"/>
          <a:ext cx="14211796" cy="8817429"/>
        </a:xfrm>
        <a:prstGeom prst="rect">
          <a:avLst/>
        </a:prstGeom>
        <a:solidFill>
          <a:sysClr val="window" lastClr="FFFFFF"/>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577405</xdr:colOff>
      <xdr:row>137</xdr:row>
      <xdr:rowOff>91472</xdr:rowOff>
    </xdr:from>
    <xdr:to>
      <xdr:col>21</xdr:col>
      <xdr:colOff>365240</xdr:colOff>
      <xdr:row>139</xdr:row>
      <xdr:rowOff>14350</xdr:rowOff>
    </xdr:to>
    <xdr:sp macro="" textlink="">
      <xdr:nvSpPr>
        <xdr:cNvPr id="25" name="TextBox 24">
          <a:extLst>
            <a:ext uri="{FF2B5EF4-FFF2-40B4-BE49-F238E27FC236}">
              <a16:creationId xmlns:a16="http://schemas.microsoft.com/office/drawing/2014/main" id="{95EEE3AE-89D2-4D2D-8A79-3A4812E9458B}"/>
            </a:ext>
          </a:extLst>
        </xdr:cNvPr>
        <xdr:cNvSpPr txBox="1"/>
      </xdr:nvSpPr>
      <xdr:spPr>
        <a:xfrm>
          <a:off x="1187005" y="25344152"/>
          <a:ext cx="11979835" cy="288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i="0" u="none" strike="noStrike">
              <a:solidFill>
                <a:schemeClr val="dk1"/>
              </a:solidFill>
              <a:effectLst/>
              <a:latin typeface="+mn-lt"/>
              <a:ea typeface="+mn-ea"/>
              <a:cs typeface="+mn-cs"/>
            </a:rPr>
            <a:t>Analysis of various broad broader food bucket category  for highest inflation and absolute changes in this  12 month</a:t>
          </a:r>
        </a:p>
      </xdr:txBody>
    </xdr:sp>
    <xdr:clientData/>
  </xdr:twoCellAnchor>
  <xdr:twoCellAnchor>
    <xdr:from>
      <xdr:col>1</xdr:col>
      <xdr:colOff>283027</xdr:colOff>
      <xdr:row>143</xdr:row>
      <xdr:rowOff>181267</xdr:rowOff>
    </xdr:from>
    <xdr:to>
      <xdr:col>13</xdr:col>
      <xdr:colOff>460168</xdr:colOff>
      <xdr:row>155</xdr:row>
      <xdr:rowOff>115785</xdr:rowOff>
    </xdr:to>
    <xdr:sp macro="" textlink="">
      <xdr:nvSpPr>
        <xdr:cNvPr id="26" name="TextBox 25">
          <a:extLst>
            <a:ext uri="{FF2B5EF4-FFF2-40B4-BE49-F238E27FC236}">
              <a16:creationId xmlns:a16="http://schemas.microsoft.com/office/drawing/2014/main" id="{A380B4FB-1A53-4A3D-AF76-D64249B6767A}"/>
            </a:ext>
          </a:extLst>
        </xdr:cNvPr>
        <xdr:cNvSpPr txBox="1"/>
      </xdr:nvSpPr>
      <xdr:spPr>
        <a:xfrm>
          <a:off x="892627" y="26644438"/>
          <a:ext cx="7492341" cy="215520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500" b="0" i="0">
              <a:solidFill>
                <a:schemeClr val="dk1"/>
              </a:solidFill>
              <a:effectLst/>
              <a:latin typeface="+mn-lt"/>
              <a:ea typeface="+mn-ea"/>
              <a:cs typeface="+mn-cs"/>
            </a:rPr>
            <a:t>1. The </a:t>
          </a:r>
          <a:r>
            <a:rPr lang="en-IN" sz="1500" b="1" i="0">
              <a:solidFill>
                <a:schemeClr val="dk1"/>
              </a:solidFill>
              <a:effectLst/>
              <a:latin typeface="+mn-lt"/>
              <a:ea typeface="+mn-ea"/>
              <a:cs typeface="+mn-cs"/>
            </a:rPr>
            <a:t>highest month-on-month inflation</a:t>
          </a:r>
          <a:r>
            <a:rPr lang="en-IN" sz="1500" b="0" i="0">
              <a:solidFill>
                <a:schemeClr val="dk1"/>
              </a:solidFill>
              <a:effectLst/>
              <a:latin typeface="+mn-lt"/>
              <a:ea typeface="+mn-ea"/>
              <a:cs typeface="+mn-cs"/>
            </a:rPr>
            <a:t> in the food category occurred in between </a:t>
          </a:r>
        </a:p>
        <a:p>
          <a:r>
            <a:rPr lang="en-IN" sz="1500" b="1" i="0">
              <a:solidFill>
                <a:schemeClr val="dk1"/>
              </a:solidFill>
              <a:effectLst/>
              <a:latin typeface="+mn-lt"/>
              <a:ea typeface="+mn-ea"/>
              <a:cs typeface="+mn-cs"/>
            </a:rPr>
            <a:t>June - july 2022</a:t>
          </a:r>
          <a:r>
            <a:rPr lang="en-IN" sz="1500" b="0" i="0">
              <a:solidFill>
                <a:schemeClr val="dk1"/>
              </a:solidFill>
              <a:effectLst/>
              <a:latin typeface="+mn-lt"/>
              <a:ea typeface="+mn-ea"/>
              <a:cs typeface="+mn-cs"/>
            </a:rPr>
            <a:t> with an inflation rate of </a:t>
          </a:r>
          <a:r>
            <a:rPr lang="en-IN" sz="1500" b="1" i="0">
              <a:solidFill>
                <a:schemeClr val="dk1"/>
              </a:solidFill>
              <a:effectLst/>
              <a:latin typeface="+mn-lt"/>
              <a:ea typeface="+mn-ea"/>
              <a:cs typeface="+mn-cs"/>
            </a:rPr>
            <a:t>1.2%</a:t>
          </a:r>
          <a:r>
            <a:rPr lang="en-IN" sz="1500" b="0" i="0">
              <a:solidFill>
                <a:schemeClr val="dk1"/>
              </a:solidFill>
              <a:effectLst/>
              <a:latin typeface="+mn-lt"/>
              <a:ea typeface="+mn-ea"/>
              <a:cs typeface="+mn-cs"/>
            </a:rPr>
            <a:t>. This suggests that food prices saw the most significant increase in this month compared to the previous month.</a:t>
          </a:r>
        </a:p>
        <a:p>
          <a:r>
            <a:rPr lang="en-IN" sz="1500" b="0" i="0">
              <a:solidFill>
                <a:schemeClr val="dk1"/>
              </a:solidFill>
              <a:effectLst/>
              <a:latin typeface="+mn-lt"/>
              <a:ea typeface="+mn-ea"/>
              <a:cs typeface="+mn-cs"/>
            </a:rPr>
            <a:t>2. The </a:t>
          </a:r>
          <a:r>
            <a:rPr lang="en-IN" sz="1500" b="1" i="0">
              <a:solidFill>
                <a:schemeClr val="dk1"/>
              </a:solidFill>
              <a:effectLst/>
              <a:latin typeface="+mn-lt"/>
              <a:ea typeface="+mn-ea"/>
              <a:cs typeface="+mn-cs"/>
            </a:rPr>
            <a:t>lowest month-on-month inflation</a:t>
          </a:r>
          <a:r>
            <a:rPr lang="en-IN" sz="1500" b="0" i="0">
              <a:solidFill>
                <a:schemeClr val="dk1"/>
              </a:solidFill>
              <a:effectLst/>
              <a:latin typeface="+mn-lt"/>
              <a:ea typeface="+mn-ea"/>
              <a:cs typeface="+mn-cs"/>
            </a:rPr>
            <a:t> occurred in </a:t>
          </a:r>
          <a:r>
            <a:rPr lang="en-IN" sz="1500" b="1" i="0">
              <a:solidFill>
                <a:schemeClr val="dk1"/>
              </a:solidFill>
              <a:effectLst/>
              <a:latin typeface="+mn-lt"/>
              <a:ea typeface="+mn-ea"/>
              <a:cs typeface="+mn-cs"/>
            </a:rPr>
            <a:t>December 2022</a:t>
          </a:r>
          <a:r>
            <a:rPr lang="en-IN" sz="1500" b="0" i="0">
              <a:solidFill>
                <a:schemeClr val="dk1"/>
              </a:solidFill>
              <a:effectLst/>
              <a:latin typeface="+mn-lt"/>
              <a:ea typeface="+mn-ea"/>
              <a:cs typeface="+mn-cs"/>
            </a:rPr>
            <a:t>, where the inflation rate was </a:t>
          </a:r>
          <a:r>
            <a:rPr lang="en-IN" sz="1500" b="1" i="0">
              <a:solidFill>
                <a:schemeClr val="dk1"/>
              </a:solidFill>
              <a:effectLst/>
              <a:latin typeface="+mn-lt"/>
              <a:ea typeface="+mn-ea"/>
              <a:cs typeface="+mn-cs"/>
            </a:rPr>
            <a:t>-0.62%</a:t>
          </a:r>
          <a:r>
            <a:rPr lang="en-IN" sz="1500" b="0" i="0">
              <a:solidFill>
                <a:schemeClr val="dk1"/>
              </a:solidFill>
              <a:effectLst/>
              <a:latin typeface="+mn-lt"/>
              <a:ea typeface="+mn-ea"/>
              <a:cs typeface="+mn-cs"/>
            </a:rPr>
            <a:t>. This negative rate indicates a deflation or decrease in food prices in this month compared to the previous month.</a:t>
          </a:r>
        </a:p>
        <a:p>
          <a:r>
            <a:rPr lang="en-IN" sz="1500" b="0" i="0">
              <a:solidFill>
                <a:schemeClr val="dk1"/>
              </a:solidFill>
              <a:effectLst/>
              <a:latin typeface="+mn-lt"/>
              <a:ea typeface="+mn-ea"/>
              <a:cs typeface="+mn-cs"/>
            </a:rPr>
            <a:t>3. In</a:t>
          </a:r>
          <a:r>
            <a:rPr lang="en-IN" sz="1500" b="0" i="0" baseline="0">
              <a:solidFill>
                <a:schemeClr val="dk1"/>
              </a:solidFill>
              <a:effectLst/>
              <a:latin typeface="+mn-lt"/>
              <a:ea typeface="+mn-ea"/>
              <a:cs typeface="+mn-cs"/>
            </a:rPr>
            <a:t> food Inflaction Oil and fats is the highest contributer and the Spices is the lowest.</a:t>
          </a:r>
          <a:endParaRPr lang="en-IN" sz="1500" b="0" i="0">
            <a:solidFill>
              <a:schemeClr val="dk1"/>
            </a:solidFill>
            <a:effectLst/>
            <a:latin typeface="+mn-lt"/>
            <a:ea typeface="+mn-ea"/>
            <a:cs typeface="+mn-cs"/>
          </a:endParaRPr>
        </a:p>
      </xdr:txBody>
    </xdr:sp>
    <xdr:clientData/>
  </xdr:twoCellAnchor>
  <xdr:twoCellAnchor>
    <xdr:from>
      <xdr:col>1</xdr:col>
      <xdr:colOff>154903</xdr:colOff>
      <xdr:row>140</xdr:row>
      <xdr:rowOff>127270</xdr:rowOff>
    </xdr:from>
    <xdr:to>
      <xdr:col>13</xdr:col>
      <xdr:colOff>429490</xdr:colOff>
      <xdr:row>154</xdr:row>
      <xdr:rowOff>152400</xdr:rowOff>
    </xdr:to>
    <xdr:sp macro="" textlink="">
      <xdr:nvSpPr>
        <xdr:cNvPr id="27" name="Rectangle: Rounded Corners 26">
          <a:extLst>
            <a:ext uri="{FF2B5EF4-FFF2-40B4-BE49-F238E27FC236}">
              <a16:creationId xmlns:a16="http://schemas.microsoft.com/office/drawing/2014/main" id="{ED7A1C4D-30D6-4023-A994-2DB0F2F5EA96}"/>
            </a:ext>
          </a:extLst>
        </xdr:cNvPr>
        <xdr:cNvSpPr/>
      </xdr:nvSpPr>
      <xdr:spPr>
        <a:xfrm>
          <a:off x="764503" y="25928590"/>
          <a:ext cx="7589787" cy="25854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32658</xdr:colOff>
      <xdr:row>140</xdr:row>
      <xdr:rowOff>69570</xdr:rowOff>
    </xdr:from>
    <xdr:to>
      <xdr:col>3</xdr:col>
      <xdr:colOff>522515</xdr:colOff>
      <xdr:row>142</xdr:row>
      <xdr:rowOff>91343</xdr:rowOff>
    </xdr:to>
    <xdr:sp macro="" textlink="">
      <xdr:nvSpPr>
        <xdr:cNvPr id="28" name="Rectangle: Diagonal Corners Rounded 27">
          <a:extLst>
            <a:ext uri="{FF2B5EF4-FFF2-40B4-BE49-F238E27FC236}">
              <a16:creationId xmlns:a16="http://schemas.microsoft.com/office/drawing/2014/main" id="{52685C41-6097-4829-A990-1589B5041A2A}"/>
            </a:ext>
          </a:extLst>
        </xdr:cNvPr>
        <xdr:cNvSpPr/>
      </xdr:nvSpPr>
      <xdr:spPr>
        <a:xfrm>
          <a:off x="642258" y="25870890"/>
          <a:ext cx="1709057" cy="387533"/>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rPr>
            <a:t>KEY</a:t>
          </a:r>
          <a:r>
            <a:rPr lang="en-IN" sz="2000" b="1" baseline="0">
              <a:solidFill>
                <a:schemeClr val="bg1"/>
              </a:solidFill>
            </a:rPr>
            <a:t> INSIGHTS</a:t>
          </a:r>
          <a:endParaRPr lang="en-IN" sz="2000" b="1">
            <a:solidFill>
              <a:schemeClr val="bg1"/>
            </a:solidFill>
          </a:endParaRPr>
        </a:p>
      </xdr:txBody>
    </xdr:sp>
    <xdr:clientData/>
  </xdr:twoCellAnchor>
  <xdr:twoCellAnchor>
    <xdr:from>
      <xdr:col>1</xdr:col>
      <xdr:colOff>30480</xdr:colOff>
      <xdr:row>133</xdr:row>
      <xdr:rowOff>105425</xdr:rowOff>
    </xdr:from>
    <xdr:to>
      <xdr:col>23</xdr:col>
      <xdr:colOff>0</xdr:colOff>
      <xdr:row>137</xdr:row>
      <xdr:rowOff>60960</xdr:rowOff>
    </xdr:to>
    <xdr:sp macro="" textlink="">
      <xdr:nvSpPr>
        <xdr:cNvPr id="29" name="TextBox 28">
          <a:extLst>
            <a:ext uri="{FF2B5EF4-FFF2-40B4-BE49-F238E27FC236}">
              <a16:creationId xmlns:a16="http://schemas.microsoft.com/office/drawing/2014/main" id="{436D03BA-AF66-44D9-AE40-2E5BCD32CAA1}"/>
            </a:ext>
          </a:extLst>
        </xdr:cNvPr>
        <xdr:cNvSpPr txBox="1"/>
      </xdr:nvSpPr>
      <xdr:spPr>
        <a:xfrm>
          <a:off x="640080" y="24626585"/>
          <a:ext cx="13380720" cy="687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500" b="1" i="0" u="none" strike="noStrike">
              <a:solidFill>
                <a:schemeClr val="dk1"/>
              </a:solidFill>
              <a:effectLst/>
              <a:latin typeface="+mn-lt"/>
              <a:ea typeface="+mn-ea"/>
              <a:cs typeface="+mn-cs"/>
            </a:rPr>
            <a:t>Analyze the Highest  inflation for 12 months ending May’23 </a:t>
          </a:r>
          <a:endParaRPr lang="en-IN" sz="3500" b="1"/>
        </a:p>
      </xdr:txBody>
    </xdr:sp>
    <xdr:clientData/>
  </xdr:twoCellAnchor>
  <xdr:twoCellAnchor>
    <xdr:from>
      <xdr:col>1</xdr:col>
      <xdr:colOff>239485</xdr:colOff>
      <xdr:row>158</xdr:row>
      <xdr:rowOff>168204</xdr:rowOff>
    </xdr:from>
    <xdr:to>
      <xdr:col>13</xdr:col>
      <xdr:colOff>402772</xdr:colOff>
      <xdr:row>174</xdr:row>
      <xdr:rowOff>72243</xdr:rowOff>
    </xdr:to>
    <xdr:sp macro="" textlink="">
      <xdr:nvSpPr>
        <xdr:cNvPr id="31" name="TextBox 30">
          <a:extLst>
            <a:ext uri="{FF2B5EF4-FFF2-40B4-BE49-F238E27FC236}">
              <a16:creationId xmlns:a16="http://schemas.microsoft.com/office/drawing/2014/main" id="{2939765E-F7A4-4B58-AFDE-B0C511DF062F}"/>
            </a:ext>
          </a:extLst>
        </xdr:cNvPr>
        <xdr:cNvSpPr txBox="1"/>
      </xdr:nvSpPr>
      <xdr:spPr>
        <a:xfrm>
          <a:off x="849085" y="29407233"/>
          <a:ext cx="7478487" cy="286495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IN" sz="1500" b="0" i="0">
              <a:solidFill>
                <a:schemeClr val="dk1"/>
              </a:solidFill>
              <a:effectLst/>
              <a:latin typeface="+mn-lt"/>
              <a:ea typeface="+mn-ea"/>
              <a:cs typeface="+mn-cs"/>
            </a:rPr>
            <a:t>TAKEAWAYS-</a:t>
          </a:r>
          <a:br>
            <a:rPr lang="en-IN" sz="1500" b="0" i="0">
              <a:solidFill>
                <a:schemeClr val="dk1"/>
              </a:solidFill>
              <a:effectLst/>
              <a:latin typeface="+mn-lt"/>
              <a:ea typeface="+mn-ea"/>
              <a:cs typeface="+mn-cs"/>
            </a:rPr>
          </a:br>
          <a:r>
            <a:rPr lang="en-IN" sz="1500" b="0" i="0">
              <a:solidFill>
                <a:schemeClr val="dk1"/>
              </a:solidFill>
              <a:effectLst/>
              <a:latin typeface="+mn-lt"/>
              <a:ea typeface="+mn-ea"/>
              <a:cs typeface="+mn-cs"/>
            </a:rPr>
            <a:t>1. Food CPI inflation lead to a food crisis.</a:t>
          </a:r>
          <a:br>
            <a:rPr lang="en-IN" sz="1500" b="0" i="0">
              <a:solidFill>
                <a:schemeClr val="dk1"/>
              </a:solidFill>
              <a:effectLst/>
              <a:latin typeface="+mn-lt"/>
              <a:ea typeface="+mn-ea"/>
              <a:cs typeface="+mn-cs"/>
            </a:rPr>
          </a:br>
          <a:br>
            <a:rPr lang="en-IN" sz="1500" b="0" i="0">
              <a:solidFill>
                <a:schemeClr val="dk1"/>
              </a:solidFill>
              <a:effectLst/>
              <a:latin typeface="+mn-lt"/>
              <a:ea typeface="+mn-ea"/>
              <a:cs typeface="+mn-cs"/>
            </a:rPr>
          </a:br>
          <a:r>
            <a:rPr lang="en-IN" sz="1500" b="0" i="0">
              <a:solidFill>
                <a:schemeClr val="dk1"/>
              </a:solidFill>
              <a:effectLst/>
              <a:latin typeface="+mn-lt"/>
              <a:ea typeface="+mn-ea"/>
              <a:cs typeface="+mn-cs"/>
            </a:rPr>
            <a:t>RECOMMENDATION:</a:t>
          </a:r>
          <a:br>
            <a:rPr lang="en-IN" sz="1500" b="0" i="0">
              <a:solidFill>
                <a:schemeClr val="dk1"/>
              </a:solidFill>
              <a:effectLst/>
              <a:latin typeface="+mn-lt"/>
              <a:ea typeface="+mn-ea"/>
              <a:cs typeface="+mn-cs"/>
            </a:rPr>
          </a:br>
          <a:r>
            <a:rPr lang="en-IN" sz="1500" b="0" i="0">
              <a:solidFill>
                <a:schemeClr val="dk1"/>
              </a:solidFill>
              <a:effectLst/>
              <a:latin typeface="+mn-lt"/>
              <a:ea typeface="+mn-ea"/>
              <a:cs typeface="+mn-cs"/>
            </a:rPr>
            <a:t>1. Encourage agricultural policies that increase food production and supply. Also, diversifying food sources can help reduce dependency on certain food items.</a:t>
          </a:r>
        </a:p>
        <a:p>
          <a:pPr eaLnBrk="1" fontAlgn="auto" latinLnBrk="0" hangingPunct="1"/>
          <a:r>
            <a:rPr lang="en-IN" sz="1500" b="0" i="0">
              <a:solidFill>
                <a:schemeClr val="dk1"/>
              </a:solidFill>
              <a:effectLst/>
              <a:latin typeface="+mn-lt"/>
              <a:ea typeface="+mn-ea"/>
              <a:cs typeface="+mn-cs"/>
            </a:rPr>
            <a:t>2. Govt</a:t>
          </a:r>
          <a:r>
            <a:rPr lang="en-IN" sz="1500" b="0" i="0" baseline="0">
              <a:solidFill>
                <a:schemeClr val="dk1"/>
              </a:solidFill>
              <a:effectLst/>
              <a:latin typeface="+mn-lt"/>
              <a:ea typeface="+mn-ea"/>
              <a:cs typeface="+mn-cs"/>
            </a:rPr>
            <a:t> Regulate new policy towards oils and fats category to control the prices.</a:t>
          </a:r>
          <a:endParaRPr lang="en-IN" sz="1500" b="0" i="0">
            <a:solidFill>
              <a:schemeClr val="dk1"/>
            </a:solidFill>
            <a:effectLst/>
            <a:latin typeface="+mn-lt"/>
            <a:ea typeface="+mn-ea"/>
            <a:cs typeface="+mn-cs"/>
          </a:endParaRPr>
        </a:p>
      </xdr:txBody>
    </xdr:sp>
    <xdr:clientData/>
  </xdr:twoCellAnchor>
  <xdr:twoCellAnchor>
    <xdr:from>
      <xdr:col>1</xdr:col>
      <xdr:colOff>154903</xdr:colOff>
      <xdr:row>155</xdr:row>
      <xdr:rowOff>165369</xdr:rowOff>
    </xdr:from>
    <xdr:to>
      <xdr:col>13</xdr:col>
      <xdr:colOff>554182</xdr:colOff>
      <xdr:row>173</xdr:row>
      <xdr:rowOff>41563</xdr:rowOff>
    </xdr:to>
    <xdr:sp macro="" textlink="">
      <xdr:nvSpPr>
        <xdr:cNvPr id="32" name="Rectangle: Rounded Corners 31">
          <a:extLst>
            <a:ext uri="{FF2B5EF4-FFF2-40B4-BE49-F238E27FC236}">
              <a16:creationId xmlns:a16="http://schemas.microsoft.com/office/drawing/2014/main" id="{05F74C8A-B9A2-458C-BEEB-B8110833F5EE}"/>
            </a:ext>
          </a:extLst>
        </xdr:cNvPr>
        <xdr:cNvSpPr/>
      </xdr:nvSpPr>
      <xdr:spPr>
        <a:xfrm>
          <a:off x="764503" y="28709889"/>
          <a:ext cx="7714479" cy="3168034"/>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41562</xdr:colOff>
      <xdr:row>140</xdr:row>
      <xdr:rowOff>1874</xdr:rowOff>
    </xdr:from>
    <xdr:to>
      <xdr:col>23</xdr:col>
      <xdr:colOff>370114</xdr:colOff>
      <xdr:row>160</xdr:row>
      <xdr:rowOff>87086</xdr:rowOff>
    </xdr:to>
    <xdr:graphicFrame macro="">
      <xdr:nvGraphicFramePr>
        <xdr:cNvPr id="35" name="Chart 34">
          <a:extLst>
            <a:ext uri="{FF2B5EF4-FFF2-40B4-BE49-F238E27FC236}">
              <a16:creationId xmlns:a16="http://schemas.microsoft.com/office/drawing/2014/main" id="{F1D17C2F-54FD-4A28-809A-9388E20E9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92032</xdr:colOff>
      <xdr:row>161</xdr:row>
      <xdr:rowOff>54429</xdr:rowOff>
    </xdr:from>
    <xdr:to>
      <xdr:col>23</xdr:col>
      <xdr:colOff>391885</xdr:colOff>
      <xdr:row>179</xdr:row>
      <xdr:rowOff>141514</xdr:rowOff>
    </xdr:to>
    <xdr:graphicFrame macro="">
      <xdr:nvGraphicFramePr>
        <xdr:cNvPr id="36" name="Chart 35">
          <a:extLst>
            <a:ext uri="{FF2B5EF4-FFF2-40B4-BE49-F238E27FC236}">
              <a16:creationId xmlns:a16="http://schemas.microsoft.com/office/drawing/2014/main" id="{23303131-4673-49F7-87F6-9EC3C49038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277091</xdr:colOff>
      <xdr:row>175</xdr:row>
      <xdr:rowOff>79663</xdr:rowOff>
    </xdr:from>
    <xdr:to>
      <xdr:col>13</xdr:col>
      <xdr:colOff>332509</xdr:colOff>
      <xdr:row>179</xdr:row>
      <xdr:rowOff>49139</xdr:rowOff>
    </xdr:to>
    <xdr:sp macro="" textlink="">
      <xdr:nvSpPr>
        <xdr:cNvPr id="37" name="TextBox 36">
          <a:extLst>
            <a:ext uri="{FF2B5EF4-FFF2-40B4-BE49-F238E27FC236}">
              <a16:creationId xmlns:a16="http://schemas.microsoft.com/office/drawing/2014/main" id="{03D298F4-1024-44FF-B8AE-FA8EE84604DB}"/>
            </a:ext>
          </a:extLst>
        </xdr:cNvPr>
        <xdr:cNvSpPr txBox="1"/>
      </xdr:nvSpPr>
      <xdr:spPr>
        <a:xfrm>
          <a:off x="886691" y="31598754"/>
          <a:ext cx="7370618" cy="689912"/>
        </a:xfrm>
        <a:custGeom>
          <a:avLst/>
          <a:gdLst>
            <a:gd name="connsiteX0" fmla="*/ 0 w 7370618"/>
            <a:gd name="connsiteY0" fmla="*/ 0 h 689912"/>
            <a:gd name="connsiteX1" fmla="*/ 419558 w 7370618"/>
            <a:gd name="connsiteY1" fmla="*/ 0 h 689912"/>
            <a:gd name="connsiteX2" fmla="*/ 1060235 w 7370618"/>
            <a:gd name="connsiteY2" fmla="*/ 0 h 689912"/>
            <a:gd name="connsiteX3" fmla="*/ 1774618 w 7370618"/>
            <a:gd name="connsiteY3" fmla="*/ 0 h 689912"/>
            <a:gd name="connsiteX4" fmla="*/ 2120470 w 7370618"/>
            <a:gd name="connsiteY4" fmla="*/ 0 h 689912"/>
            <a:gd name="connsiteX5" fmla="*/ 2466322 w 7370618"/>
            <a:gd name="connsiteY5" fmla="*/ 0 h 689912"/>
            <a:gd name="connsiteX6" fmla="*/ 2959587 w 7370618"/>
            <a:gd name="connsiteY6" fmla="*/ 0 h 689912"/>
            <a:gd name="connsiteX7" fmla="*/ 3673970 w 7370618"/>
            <a:gd name="connsiteY7" fmla="*/ 0 h 689912"/>
            <a:gd name="connsiteX8" fmla="*/ 4240940 w 7370618"/>
            <a:gd name="connsiteY8" fmla="*/ 0 h 689912"/>
            <a:gd name="connsiteX9" fmla="*/ 4586792 w 7370618"/>
            <a:gd name="connsiteY9" fmla="*/ 0 h 689912"/>
            <a:gd name="connsiteX10" fmla="*/ 5006351 w 7370618"/>
            <a:gd name="connsiteY10" fmla="*/ 0 h 689912"/>
            <a:gd name="connsiteX11" fmla="*/ 5499615 w 7370618"/>
            <a:gd name="connsiteY11" fmla="*/ 0 h 689912"/>
            <a:gd name="connsiteX12" fmla="*/ 5845467 w 7370618"/>
            <a:gd name="connsiteY12" fmla="*/ 0 h 689912"/>
            <a:gd name="connsiteX13" fmla="*/ 6265025 w 7370618"/>
            <a:gd name="connsiteY13" fmla="*/ 0 h 689912"/>
            <a:gd name="connsiteX14" fmla="*/ 7370618 w 7370618"/>
            <a:gd name="connsiteY14" fmla="*/ 0 h 689912"/>
            <a:gd name="connsiteX15" fmla="*/ 7370618 w 7370618"/>
            <a:gd name="connsiteY15" fmla="*/ 338057 h 689912"/>
            <a:gd name="connsiteX16" fmla="*/ 7370618 w 7370618"/>
            <a:gd name="connsiteY16" fmla="*/ 689912 h 689912"/>
            <a:gd name="connsiteX17" fmla="*/ 6729941 w 7370618"/>
            <a:gd name="connsiteY17" fmla="*/ 689912 h 689912"/>
            <a:gd name="connsiteX18" fmla="*/ 6236677 w 7370618"/>
            <a:gd name="connsiteY18" fmla="*/ 689912 h 689912"/>
            <a:gd name="connsiteX19" fmla="*/ 5669706 w 7370618"/>
            <a:gd name="connsiteY19" fmla="*/ 689912 h 689912"/>
            <a:gd name="connsiteX20" fmla="*/ 5102736 w 7370618"/>
            <a:gd name="connsiteY20" fmla="*/ 689912 h 689912"/>
            <a:gd name="connsiteX21" fmla="*/ 4462059 w 7370618"/>
            <a:gd name="connsiteY21" fmla="*/ 689912 h 689912"/>
            <a:gd name="connsiteX22" fmla="*/ 3747676 w 7370618"/>
            <a:gd name="connsiteY22" fmla="*/ 689912 h 689912"/>
            <a:gd name="connsiteX23" fmla="*/ 3328118 w 7370618"/>
            <a:gd name="connsiteY23" fmla="*/ 689912 h 689912"/>
            <a:gd name="connsiteX24" fmla="*/ 2982265 w 7370618"/>
            <a:gd name="connsiteY24" fmla="*/ 689912 h 689912"/>
            <a:gd name="connsiteX25" fmla="*/ 2415295 w 7370618"/>
            <a:gd name="connsiteY25" fmla="*/ 689912 h 689912"/>
            <a:gd name="connsiteX26" fmla="*/ 1774618 w 7370618"/>
            <a:gd name="connsiteY26" fmla="*/ 689912 h 689912"/>
            <a:gd name="connsiteX27" fmla="*/ 1133941 w 7370618"/>
            <a:gd name="connsiteY27" fmla="*/ 689912 h 689912"/>
            <a:gd name="connsiteX28" fmla="*/ 788089 w 7370618"/>
            <a:gd name="connsiteY28" fmla="*/ 689912 h 689912"/>
            <a:gd name="connsiteX29" fmla="*/ 0 w 7370618"/>
            <a:gd name="connsiteY29" fmla="*/ 689912 h 689912"/>
            <a:gd name="connsiteX30" fmla="*/ 0 w 7370618"/>
            <a:gd name="connsiteY30" fmla="*/ 358754 h 689912"/>
            <a:gd name="connsiteX31" fmla="*/ 0 w 7370618"/>
            <a:gd name="connsiteY31" fmla="*/ 0 h 68991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Lst>
          <a:rect l="l" t="t" r="r" b="b"/>
          <a:pathLst>
            <a:path w="7370618" h="689912" fill="none" extrusionOk="0">
              <a:moveTo>
                <a:pt x="0" y="0"/>
              </a:moveTo>
              <a:cubicBezTo>
                <a:pt x="86906" y="-6174"/>
                <a:pt x="318420" y="4837"/>
                <a:pt x="419558" y="0"/>
              </a:cubicBezTo>
              <a:cubicBezTo>
                <a:pt x="520696" y="-4837"/>
                <a:pt x="896877" y="60217"/>
                <a:pt x="1060235" y="0"/>
              </a:cubicBezTo>
              <a:cubicBezTo>
                <a:pt x="1223593" y="-60217"/>
                <a:pt x="1459268" y="21526"/>
                <a:pt x="1774618" y="0"/>
              </a:cubicBezTo>
              <a:cubicBezTo>
                <a:pt x="2089968" y="-21526"/>
                <a:pt x="1949459" y="76"/>
                <a:pt x="2120470" y="0"/>
              </a:cubicBezTo>
              <a:cubicBezTo>
                <a:pt x="2291481" y="-76"/>
                <a:pt x="2296741" y="6394"/>
                <a:pt x="2466322" y="0"/>
              </a:cubicBezTo>
              <a:cubicBezTo>
                <a:pt x="2635903" y="-6394"/>
                <a:pt x="2742247" y="17452"/>
                <a:pt x="2959587" y="0"/>
              </a:cubicBezTo>
              <a:cubicBezTo>
                <a:pt x="3176928" y="-17452"/>
                <a:pt x="3363317" y="5805"/>
                <a:pt x="3673970" y="0"/>
              </a:cubicBezTo>
              <a:cubicBezTo>
                <a:pt x="3984623" y="-5805"/>
                <a:pt x="3959363" y="46281"/>
                <a:pt x="4240940" y="0"/>
              </a:cubicBezTo>
              <a:cubicBezTo>
                <a:pt x="4522517" y="-46281"/>
                <a:pt x="4476972" y="39964"/>
                <a:pt x="4586792" y="0"/>
              </a:cubicBezTo>
              <a:cubicBezTo>
                <a:pt x="4696612" y="-39964"/>
                <a:pt x="4865294" y="6346"/>
                <a:pt x="5006351" y="0"/>
              </a:cubicBezTo>
              <a:cubicBezTo>
                <a:pt x="5147408" y="-6346"/>
                <a:pt x="5367265" y="17321"/>
                <a:pt x="5499615" y="0"/>
              </a:cubicBezTo>
              <a:cubicBezTo>
                <a:pt x="5631965" y="-17321"/>
                <a:pt x="5687119" y="25356"/>
                <a:pt x="5845467" y="0"/>
              </a:cubicBezTo>
              <a:cubicBezTo>
                <a:pt x="6003815" y="-25356"/>
                <a:pt x="6137336" y="5209"/>
                <a:pt x="6265025" y="0"/>
              </a:cubicBezTo>
              <a:cubicBezTo>
                <a:pt x="6392714" y="-5209"/>
                <a:pt x="6838580" y="33258"/>
                <a:pt x="7370618" y="0"/>
              </a:cubicBezTo>
              <a:cubicBezTo>
                <a:pt x="7385450" y="119292"/>
                <a:pt x="7370382" y="256299"/>
                <a:pt x="7370618" y="338057"/>
              </a:cubicBezTo>
              <a:cubicBezTo>
                <a:pt x="7370854" y="419815"/>
                <a:pt x="7353133" y="541990"/>
                <a:pt x="7370618" y="689912"/>
              </a:cubicBezTo>
              <a:cubicBezTo>
                <a:pt x="7089233" y="759360"/>
                <a:pt x="6934221" y="628342"/>
                <a:pt x="6729941" y="689912"/>
              </a:cubicBezTo>
              <a:cubicBezTo>
                <a:pt x="6525661" y="751482"/>
                <a:pt x="6462477" y="634687"/>
                <a:pt x="6236677" y="689912"/>
              </a:cubicBezTo>
              <a:cubicBezTo>
                <a:pt x="6010877" y="745137"/>
                <a:pt x="5811612" y="639699"/>
                <a:pt x="5669706" y="689912"/>
              </a:cubicBezTo>
              <a:cubicBezTo>
                <a:pt x="5527800" y="740125"/>
                <a:pt x="5346607" y="643350"/>
                <a:pt x="5102736" y="689912"/>
              </a:cubicBezTo>
              <a:cubicBezTo>
                <a:pt x="4858865" y="736474"/>
                <a:pt x="4748477" y="679056"/>
                <a:pt x="4462059" y="689912"/>
              </a:cubicBezTo>
              <a:cubicBezTo>
                <a:pt x="4175641" y="700768"/>
                <a:pt x="4087415" y="641659"/>
                <a:pt x="3747676" y="689912"/>
              </a:cubicBezTo>
              <a:cubicBezTo>
                <a:pt x="3407937" y="738165"/>
                <a:pt x="3470177" y="688183"/>
                <a:pt x="3328118" y="689912"/>
              </a:cubicBezTo>
              <a:cubicBezTo>
                <a:pt x="3186059" y="691641"/>
                <a:pt x="3059048" y="650087"/>
                <a:pt x="2982265" y="689912"/>
              </a:cubicBezTo>
              <a:cubicBezTo>
                <a:pt x="2905482" y="729737"/>
                <a:pt x="2574999" y="676782"/>
                <a:pt x="2415295" y="689912"/>
              </a:cubicBezTo>
              <a:cubicBezTo>
                <a:pt x="2255591" y="703042"/>
                <a:pt x="2027457" y="646239"/>
                <a:pt x="1774618" y="689912"/>
              </a:cubicBezTo>
              <a:cubicBezTo>
                <a:pt x="1521779" y="733585"/>
                <a:pt x="1368808" y="638834"/>
                <a:pt x="1133941" y="689912"/>
              </a:cubicBezTo>
              <a:cubicBezTo>
                <a:pt x="899074" y="740990"/>
                <a:pt x="927284" y="653424"/>
                <a:pt x="788089" y="689912"/>
              </a:cubicBezTo>
              <a:cubicBezTo>
                <a:pt x="648894" y="726400"/>
                <a:pt x="233760" y="662545"/>
                <a:pt x="0" y="689912"/>
              </a:cubicBezTo>
              <a:cubicBezTo>
                <a:pt x="-15418" y="550143"/>
                <a:pt x="11912" y="499079"/>
                <a:pt x="0" y="358754"/>
              </a:cubicBezTo>
              <a:cubicBezTo>
                <a:pt x="-11912" y="218429"/>
                <a:pt x="34881" y="142766"/>
                <a:pt x="0" y="0"/>
              </a:cubicBezTo>
              <a:close/>
            </a:path>
            <a:path w="7370618" h="689912" stroke="0" extrusionOk="0">
              <a:moveTo>
                <a:pt x="0" y="0"/>
              </a:moveTo>
              <a:cubicBezTo>
                <a:pt x="203566" y="-18151"/>
                <a:pt x="286322" y="45085"/>
                <a:pt x="419558" y="0"/>
              </a:cubicBezTo>
              <a:cubicBezTo>
                <a:pt x="552794" y="-45085"/>
                <a:pt x="813484" y="67623"/>
                <a:pt x="1060235" y="0"/>
              </a:cubicBezTo>
              <a:cubicBezTo>
                <a:pt x="1306986" y="-67623"/>
                <a:pt x="1594477" y="30239"/>
                <a:pt x="1774618" y="0"/>
              </a:cubicBezTo>
              <a:cubicBezTo>
                <a:pt x="1954759" y="-30239"/>
                <a:pt x="2016501" y="40945"/>
                <a:pt x="2194176" y="0"/>
              </a:cubicBezTo>
              <a:cubicBezTo>
                <a:pt x="2371851" y="-40945"/>
                <a:pt x="2561463" y="51715"/>
                <a:pt x="2761147" y="0"/>
              </a:cubicBezTo>
              <a:cubicBezTo>
                <a:pt x="2960831" y="-51715"/>
                <a:pt x="3028901" y="46908"/>
                <a:pt x="3180705" y="0"/>
              </a:cubicBezTo>
              <a:cubicBezTo>
                <a:pt x="3332509" y="-46908"/>
                <a:pt x="3466871" y="49792"/>
                <a:pt x="3747676" y="0"/>
              </a:cubicBezTo>
              <a:cubicBezTo>
                <a:pt x="4028481" y="-49792"/>
                <a:pt x="4071134" y="6052"/>
                <a:pt x="4167234" y="0"/>
              </a:cubicBezTo>
              <a:cubicBezTo>
                <a:pt x="4263334" y="-6052"/>
                <a:pt x="4617680" y="71395"/>
                <a:pt x="4881617" y="0"/>
              </a:cubicBezTo>
              <a:cubicBezTo>
                <a:pt x="5145554" y="-71395"/>
                <a:pt x="5071797" y="18942"/>
                <a:pt x="5227469" y="0"/>
              </a:cubicBezTo>
              <a:cubicBezTo>
                <a:pt x="5383141" y="-18942"/>
                <a:pt x="5726708" y="39537"/>
                <a:pt x="5941852" y="0"/>
              </a:cubicBezTo>
              <a:cubicBezTo>
                <a:pt x="6156996" y="-39537"/>
                <a:pt x="6509269" y="13178"/>
                <a:pt x="6656235" y="0"/>
              </a:cubicBezTo>
              <a:cubicBezTo>
                <a:pt x="6803201" y="-13178"/>
                <a:pt x="7158702" y="35158"/>
                <a:pt x="7370618" y="0"/>
              </a:cubicBezTo>
              <a:cubicBezTo>
                <a:pt x="7383057" y="97459"/>
                <a:pt x="7351720" y="216159"/>
                <a:pt x="7370618" y="344956"/>
              </a:cubicBezTo>
              <a:cubicBezTo>
                <a:pt x="7389516" y="473753"/>
                <a:pt x="7346450" y="584114"/>
                <a:pt x="7370618" y="689912"/>
              </a:cubicBezTo>
              <a:cubicBezTo>
                <a:pt x="7130375" y="724166"/>
                <a:pt x="7069857" y="670229"/>
                <a:pt x="6877354" y="689912"/>
              </a:cubicBezTo>
              <a:cubicBezTo>
                <a:pt x="6684851" y="709595"/>
                <a:pt x="6498146" y="648827"/>
                <a:pt x="6384089" y="689912"/>
              </a:cubicBezTo>
              <a:cubicBezTo>
                <a:pt x="6270032" y="730997"/>
                <a:pt x="6177291" y="677439"/>
                <a:pt x="6038237" y="689912"/>
              </a:cubicBezTo>
              <a:cubicBezTo>
                <a:pt x="5899183" y="702385"/>
                <a:pt x="5689267" y="662803"/>
                <a:pt x="5471266" y="689912"/>
              </a:cubicBezTo>
              <a:cubicBezTo>
                <a:pt x="5253265" y="717021"/>
                <a:pt x="4942580" y="624868"/>
                <a:pt x="4756883" y="689912"/>
              </a:cubicBezTo>
              <a:cubicBezTo>
                <a:pt x="4571186" y="754956"/>
                <a:pt x="4568304" y="651474"/>
                <a:pt x="4411031" y="689912"/>
              </a:cubicBezTo>
              <a:cubicBezTo>
                <a:pt x="4253758" y="728350"/>
                <a:pt x="3870375" y="654111"/>
                <a:pt x="3696648" y="689912"/>
              </a:cubicBezTo>
              <a:cubicBezTo>
                <a:pt x="3522921" y="725713"/>
                <a:pt x="3257967" y="644598"/>
                <a:pt x="3129678" y="689912"/>
              </a:cubicBezTo>
              <a:cubicBezTo>
                <a:pt x="3001389" y="735226"/>
                <a:pt x="2809984" y="685042"/>
                <a:pt x="2710120" y="689912"/>
              </a:cubicBezTo>
              <a:cubicBezTo>
                <a:pt x="2610256" y="694782"/>
                <a:pt x="2446788" y="647544"/>
                <a:pt x="2216855" y="689912"/>
              </a:cubicBezTo>
              <a:cubicBezTo>
                <a:pt x="1986923" y="732280"/>
                <a:pt x="1876131" y="669398"/>
                <a:pt x="1649884" y="689912"/>
              </a:cubicBezTo>
              <a:cubicBezTo>
                <a:pt x="1423637" y="710426"/>
                <a:pt x="1243963" y="641143"/>
                <a:pt x="1082914" y="689912"/>
              </a:cubicBezTo>
              <a:cubicBezTo>
                <a:pt x="921865" y="738681"/>
                <a:pt x="671926" y="629120"/>
                <a:pt x="515943" y="689912"/>
              </a:cubicBezTo>
              <a:cubicBezTo>
                <a:pt x="359960" y="750704"/>
                <a:pt x="181112" y="633297"/>
                <a:pt x="0" y="689912"/>
              </a:cubicBezTo>
              <a:cubicBezTo>
                <a:pt x="-25805" y="562612"/>
                <a:pt x="11405" y="494748"/>
                <a:pt x="0" y="338057"/>
              </a:cubicBezTo>
              <a:cubicBezTo>
                <a:pt x="-11405" y="181366"/>
                <a:pt x="3251" y="150165"/>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4058624024">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CAVEATS:</a:t>
          </a:r>
          <a:r>
            <a:rPr lang="en-IN" sz="1200" baseline="0"/>
            <a:t> From 2013 to 2022 CPI data available and only 5 months of data avaliable for 2023. </a:t>
          </a:r>
          <a:br>
            <a:rPr lang="en-IN" sz="1200" baseline="0"/>
          </a:br>
          <a:r>
            <a:rPr lang="en-IN" sz="1200" baseline="0"/>
            <a:t>Consider one year data from june 2022 to may 2023</a:t>
          </a:r>
          <a:endParaRPr lang="en-IN" sz="1200"/>
        </a:p>
      </xdr:txBody>
    </xdr:sp>
    <xdr:clientData/>
  </xdr:twoCellAnchor>
  <xdr:twoCellAnchor>
    <xdr:from>
      <xdr:col>0</xdr:col>
      <xdr:colOff>403412</xdr:colOff>
      <xdr:row>187</xdr:row>
      <xdr:rowOff>34433</xdr:rowOff>
    </xdr:from>
    <xdr:to>
      <xdr:col>23</xdr:col>
      <xdr:colOff>114300</xdr:colOff>
      <xdr:row>230</xdr:row>
      <xdr:rowOff>95250</xdr:rowOff>
    </xdr:to>
    <xdr:sp macro="" textlink="">
      <xdr:nvSpPr>
        <xdr:cNvPr id="38" name="Rectangle 37">
          <a:extLst>
            <a:ext uri="{FF2B5EF4-FFF2-40B4-BE49-F238E27FC236}">
              <a16:creationId xmlns:a16="http://schemas.microsoft.com/office/drawing/2014/main" id="{CC3908DF-0F3D-4D17-AA5E-EF30715DD36D}"/>
            </a:ext>
          </a:extLst>
        </xdr:cNvPr>
        <xdr:cNvSpPr/>
      </xdr:nvSpPr>
      <xdr:spPr>
        <a:xfrm>
          <a:off x="403412" y="35657933"/>
          <a:ext cx="13731688" cy="8252317"/>
        </a:xfrm>
        <a:prstGeom prst="rect">
          <a:avLst/>
        </a:prstGeom>
        <a:solidFill>
          <a:sysClr val="window" lastClr="FFFFFF"/>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577405</xdr:colOff>
      <xdr:row>191</xdr:row>
      <xdr:rowOff>91472</xdr:rowOff>
    </xdr:from>
    <xdr:to>
      <xdr:col>21</xdr:col>
      <xdr:colOff>365240</xdr:colOff>
      <xdr:row>193</xdr:row>
      <xdr:rowOff>14350</xdr:rowOff>
    </xdr:to>
    <xdr:sp macro="" textlink="">
      <xdr:nvSpPr>
        <xdr:cNvPr id="39" name="TextBox 38">
          <a:extLst>
            <a:ext uri="{FF2B5EF4-FFF2-40B4-BE49-F238E27FC236}">
              <a16:creationId xmlns:a16="http://schemas.microsoft.com/office/drawing/2014/main" id="{4316BE0E-5B47-4BC2-AA92-B3BFF270E69F}"/>
            </a:ext>
          </a:extLst>
        </xdr:cNvPr>
        <xdr:cNvSpPr txBox="1"/>
      </xdr:nvSpPr>
      <xdr:spPr>
        <a:xfrm>
          <a:off x="1187005" y="35036792"/>
          <a:ext cx="11979835" cy="288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i="0">
              <a:solidFill>
                <a:schemeClr val="dk1"/>
              </a:solidFill>
              <a:effectLst/>
              <a:latin typeface="+mn-lt"/>
              <a:ea typeface="+mn-ea"/>
              <a:cs typeface="+mn-cs"/>
            </a:rPr>
            <a:t>A Comparative Analysis of Inflation Trends in Healthcare, Food, and Essential Services Pre and Post Onset of COVID-19</a:t>
          </a:r>
          <a:endParaRPr lang="en-IN" sz="2800" b="1"/>
        </a:p>
      </xdr:txBody>
    </xdr:sp>
    <xdr:clientData/>
  </xdr:twoCellAnchor>
  <xdr:twoCellAnchor>
    <xdr:from>
      <xdr:col>1</xdr:col>
      <xdr:colOff>0</xdr:colOff>
      <xdr:row>197</xdr:row>
      <xdr:rowOff>124116</xdr:rowOff>
    </xdr:from>
    <xdr:to>
      <xdr:col>13</xdr:col>
      <xdr:colOff>544286</xdr:colOff>
      <xdr:row>225</xdr:row>
      <xdr:rowOff>155121</xdr:rowOff>
    </xdr:to>
    <xdr:sp macro="" textlink="">
      <xdr:nvSpPr>
        <xdr:cNvPr id="40" name="TextBox 39">
          <a:extLst>
            <a:ext uri="{FF2B5EF4-FFF2-40B4-BE49-F238E27FC236}">
              <a16:creationId xmlns:a16="http://schemas.microsoft.com/office/drawing/2014/main" id="{14FCC824-58B6-4C07-9F70-0B6087E1605B}"/>
            </a:ext>
          </a:extLst>
        </xdr:cNvPr>
        <xdr:cNvSpPr txBox="1"/>
      </xdr:nvSpPr>
      <xdr:spPr>
        <a:xfrm>
          <a:off x="609600" y="37652616"/>
          <a:ext cx="7859486" cy="536500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chemeClr val="dk1"/>
              </a:solidFill>
              <a:effectLst/>
              <a:latin typeface="+mn-lt"/>
              <a:ea typeface="+mn-ea"/>
              <a:cs typeface="+mn-cs"/>
            </a:rPr>
            <a:t>Inflation Trends Before March 2020</a:t>
          </a:r>
          <a:r>
            <a:rPr lang="en-IN" sz="1100" b="0" i="0">
              <a:solidFill>
                <a:schemeClr val="dk1"/>
              </a:solidFill>
              <a:effectLst/>
              <a:latin typeface="+mn-lt"/>
              <a:ea typeface="+mn-ea"/>
              <a:cs typeface="+mn-cs"/>
            </a:rPr>
            <a:t>:</a:t>
          </a:r>
        </a:p>
        <a:p>
          <a:r>
            <a:rPr lang="en-IN" sz="1100" b="1" i="0">
              <a:solidFill>
                <a:schemeClr val="dk1"/>
              </a:solidFill>
              <a:effectLst/>
              <a:latin typeface="+mn-lt"/>
              <a:ea typeface="+mn-ea"/>
              <a:cs typeface="+mn-cs"/>
            </a:rPr>
            <a:t>Food and Beverages</a:t>
          </a:r>
          <a:r>
            <a:rPr lang="en-IN" sz="1100" b="0" i="0">
              <a:solidFill>
                <a:schemeClr val="dk1"/>
              </a:solidFill>
              <a:effectLst/>
              <a:latin typeface="+mn-lt"/>
              <a:ea typeface="+mn-ea"/>
              <a:cs typeface="+mn-cs"/>
            </a:rPr>
            <a:t>: Inflation rates were relatively stable, ranging from 0.5% to 1.3%.</a:t>
          </a:r>
        </a:p>
        <a:p>
          <a:r>
            <a:rPr lang="en-IN" sz="1100" b="1" i="0">
              <a:solidFill>
                <a:schemeClr val="dk1"/>
              </a:solidFill>
              <a:effectLst/>
              <a:latin typeface="+mn-lt"/>
              <a:ea typeface="+mn-ea"/>
              <a:cs typeface="+mn-cs"/>
            </a:rPr>
            <a:t>Healthcare and Well-being</a:t>
          </a:r>
          <a:r>
            <a:rPr lang="en-IN" sz="1100" b="0" i="0">
              <a:solidFill>
                <a:schemeClr val="dk1"/>
              </a:solidFill>
              <a:effectLst/>
              <a:latin typeface="+mn-lt"/>
              <a:ea typeface="+mn-ea"/>
              <a:cs typeface="+mn-cs"/>
            </a:rPr>
            <a:t>: Healthcare inflation remained moderate, fluctuating between 0.2% and 0.9%.</a:t>
          </a:r>
        </a:p>
        <a:p>
          <a:r>
            <a:rPr lang="en-IN" sz="1100" b="1" i="0">
              <a:solidFill>
                <a:schemeClr val="dk1"/>
              </a:solidFill>
              <a:effectLst/>
              <a:latin typeface="+mn-lt"/>
              <a:ea typeface="+mn-ea"/>
              <a:cs typeface="+mn-cs"/>
            </a:rPr>
            <a:t>Essential Services and Utilities</a:t>
          </a:r>
          <a:r>
            <a:rPr lang="en-IN" sz="1100" b="0" i="0">
              <a:solidFill>
                <a:schemeClr val="dk1"/>
              </a:solidFill>
              <a:effectLst/>
              <a:latin typeface="+mn-lt"/>
              <a:ea typeface="+mn-ea"/>
              <a:cs typeface="+mn-cs"/>
            </a:rPr>
            <a:t>: Similar stability, with inflation rates around 0.2% to 0.8%.</a:t>
          </a:r>
        </a:p>
        <a:p>
          <a:r>
            <a:rPr lang="en-IN" sz="1100" b="1" i="0">
              <a:solidFill>
                <a:schemeClr val="dk1"/>
              </a:solidFill>
              <a:effectLst/>
              <a:latin typeface="+mn-lt"/>
              <a:ea typeface="+mn-ea"/>
              <a:cs typeface="+mn-cs"/>
            </a:rPr>
            <a:t>Impact of First Lockdown (April 2020)</a:t>
          </a:r>
          <a:r>
            <a:rPr lang="en-IN" sz="1100" b="0" i="0">
              <a:solidFill>
                <a:schemeClr val="dk1"/>
              </a:solidFill>
              <a:effectLst/>
              <a:latin typeface="+mn-lt"/>
              <a:ea typeface="+mn-ea"/>
              <a:cs typeface="+mn-cs"/>
            </a:rPr>
            <a:t>:</a:t>
          </a:r>
        </a:p>
        <a:p>
          <a:r>
            <a:rPr lang="en-IN" sz="1100" b="1" i="0">
              <a:solidFill>
                <a:schemeClr val="dk1"/>
              </a:solidFill>
              <a:effectLst/>
              <a:latin typeface="+mn-lt"/>
              <a:ea typeface="+mn-ea"/>
              <a:cs typeface="+mn-cs"/>
            </a:rPr>
            <a:t>Food and Beverages</a:t>
          </a:r>
          <a:r>
            <a:rPr lang="en-IN" sz="1100" b="0" i="0">
              <a:solidFill>
                <a:schemeClr val="dk1"/>
              </a:solidFill>
              <a:effectLst/>
              <a:latin typeface="+mn-lt"/>
              <a:ea typeface="+mn-ea"/>
              <a:cs typeface="+mn-cs"/>
            </a:rPr>
            <a:t>:</a:t>
          </a:r>
        </a:p>
        <a:p>
          <a:r>
            <a:rPr lang="en-IN" sz="1100" b="0" i="0">
              <a:solidFill>
                <a:schemeClr val="dk1"/>
              </a:solidFill>
              <a:effectLst/>
              <a:latin typeface="+mn-lt"/>
              <a:ea typeface="+mn-ea"/>
              <a:cs typeface="+mn-cs"/>
            </a:rPr>
            <a:t>April saw a sudden spike in food inflation (2.4%). This could be due to supply chain disruptions during the lockdown.</a:t>
          </a:r>
          <a:r>
            <a:rPr lang="en-IN" sz="1100" b="0" i="0" baseline="0">
              <a:solidFill>
                <a:schemeClr val="dk1"/>
              </a:solidFill>
              <a:effectLst/>
              <a:latin typeface="+mn-lt"/>
              <a:ea typeface="+mn-ea"/>
              <a:cs typeface="+mn-cs"/>
            </a:rPr>
            <a:t>                    </a:t>
          </a:r>
        </a:p>
        <a:p>
          <a:r>
            <a:rPr lang="en-IN" sz="1100" b="0" i="0">
              <a:solidFill>
                <a:schemeClr val="dk1"/>
              </a:solidFill>
              <a:effectLst/>
              <a:latin typeface="+mn-lt"/>
              <a:ea typeface="+mn-ea"/>
              <a:cs typeface="+mn-cs"/>
            </a:rPr>
            <a:t>May witnessed deflation (-6.4%)—possibly influenced by reduced demand and logistical challenges.</a:t>
          </a:r>
        </a:p>
        <a:p>
          <a:r>
            <a:rPr lang="en-IN" sz="1100" b="1" i="0">
              <a:solidFill>
                <a:schemeClr val="dk1"/>
              </a:solidFill>
              <a:effectLst/>
              <a:latin typeface="+mn-lt"/>
              <a:ea typeface="+mn-ea"/>
              <a:cs typeface="+mn-cs"/>
            </a:rPr>
            <a:t>Healthcare and Well-being</a:t>
          </a:r>
          <a:r>
            <a:rPr lang="en-IN" sz="1100" b="0" i="0">
              <a:solidFill>
                <a:schemeClr val="dk1"/>
              </a:solidFill>
              <a:effectLst/>
              <a:latin typeface="+mn-lt"/>
              <a:ea typeface="+mn-ea"/>
              <a:cs typeface="+mn-cs"/>
            </a:rPr>
            <a:t>:</a:t>
          </a:r>
        </a:p>
        <a:p>
          <a:r>
            <a:rPr lang="en-IN" sz="1100" b="0" i="0">
              <a:solidFill>
                <a:schemeClr val="dk1"/>
              </a:solidFill>
              <a:effectLst/>
              <a:latin typeface="+mn-lt"/>
              <a:ea typeface="+mn-ea"/>
              <a:cs typeface="+mn-cs"/>
            </a:rPr>
            <a:t>April had significant deflation (-2.5%) in healthcare. Reduced elective procedures and lower demand for non-essential services likely contributed.</a:t>
          </a:r>
        </a:p>
        <a:p>
          <a:r>
            <a:rPr lang="en-IN" sz="1100" b="0" i="0">
              <a:solidFill>
                <a:schemeClr val="dk1"/>
              </a:solidFill>
              <a:effectLst/>
              <a:latin typeface="+mn-lt"/>
              <a:ea typeface="+mn-ea"/>
              <a:cs typeface="+mn-cs"/>
            </a:rPr>
            <a:t>May continued with deflation (-3.6%), reflecting the pandemic’s impact on healthcare utilization.</a:t>
          </a:r>
        </a:p>
        <a:p>
          <a:r>
            <a:rPr lang="en-IN" sz="1100" b="1" i="0">
              <a:solidFill>
                <a:schemeClr val="dk1"/>
              </a:solidFill>
              <a:effectLst/>
              <a:latin typeface="+mn-lt"/>
              <a:ea typeface="+mn-ea"/>
              <a:cs typeface="+mn-cs"/>
            </a:rPr>
            <a:t>Essential Services and Utilities</a:t>
          </a:r>
          <a:r>
            <a:rPr lang="en-IN" sz="1100" b="0" i="0">
              <a:solidFill>
                <a:schemeClr val="dk1"/>
              </a:solidFill>
              <a:effectLst/>
              <a:latin typeface="+mn-lt"/>
              <a:ea typeface="+mn-ea"/>
              <a:cs typeface="+mn-cs"/>
            </a:rPr>
            <a:t>:</a:t>
          </a:r>
        </a:p>
        <a:p>
          <a:r>
            <a:rPr lang="en-IN" sz="1100" b="0" i="0">
              <a:solidFill>
                <a:schemeClr val="dk1"/>
              </a:solidFill>
              <a:effectLst/>
              <a:latin typeface="+mn-lt"/>
              <a:ea typeface="+mn-ea"/>
              <a:cs typeface="+mn-cs"/>
            </a:rPr>
            <a:t>April also saw deflation (-1.8%) in essential services. Reduced mobility and consumption affected utility services.</a:t>
          </a:r>
        </a:p>
        <a:p>
          <a:r>
            <a:rPr lang="en-IN" sz="1100" b="0" i="0">
              <a:solidFill>
                <a:schemeClr val="dk1"/>
              </a:solidFill>
              <a:effectLst/>
              <a:latin typeface="+mn-lt"/>
              <a:ea typeface="+mn-ea"/>
              <a:cs typeface="+mn-cs"/>
            </a:rPr>
            <a:t>May showed further deflation (-3.3%), possibly due to decreased demand.Post-Lockdown Period (June Onward):</a:t>
          </a:r>
        </a:p>
        <a:p>
          <a:r>
            <a:rPr lang="en-IN" sz="1100" b="1" i="0">
              <a:solidFill>
                <a:schemeClr val="dk1"/>
              </a:solidFill>
              <a:effectLst/>
              <a:latin typeface="+mn-lt"/>
              <a:ea typeface="+mn-ea"/>
              <a:cs typeface="+mn-cs"/>
            </a:rPr>
            <a:t>All Categories:</a:t>
          </a:r>
        </a:p>
        <a:p>
          <a:r>
            <a:rPr lang="en-IN" sz="1100" b="0" i="0">
              <a:solidFill>
                <a:schemeClr val="dk1"/>
              </a:solidFill>
              <a:effectLst/>
              <a:latin typeface="+mn-lt"/>
              <a:ea typeface="+mn-ea"/>
              <a:cs typeface="+mn-cs"/>
            </a:rPr>
            <a:t>June witnessed a sharp rebound in inflation rates across the board:</a:t>
          </a:r>
        </a:p>
        <a:p>
          <a:r>
            <a:rPr lang="en-IN" sz="1100" b="0" i="0">
              <a:solidFill>
                <a:schemeClr val="dk1"/>
              </a:solidFill>
              <a:effectLst/>
              <a:latin typeface="+mn-lt"/>
              <a:ea typeface="+mn-ea"/>
              <a:cs typeface="+mn-cs"/>
            </a:rPr>
            <a:t>Food and Beverages: 8.4%</a:t>
          </a:r>
        </a:p>
        <a:p>
          <a:r>
            <a:rPr lang="en-IN" sz="1100" b="0" i="0">
              <a:solidFill>
                <a:schemeClr val="dk1"/>
              </a:solidFill>
              <a:effectLst/>
              <a:latin typeface="+mn-lt"/>
              <a:ea typeface="+mn-ea"/>
              <a:cs typeface="+mn-cs"/>
            </a:rPr>
            <a:t>Healthcare and Well-being: 9.5%</a:t>
          </a:r>
        </a:p>
        <a:p>
          <a:r>
            <a:rPr lang="en-IN" sz="1100" b="0" i="0">
              <a:solidFill>
                <a:schemeClr val="dk1"/>
              </a:solidFill>
              <a:effectLst/>
              <a:latin typeface="+mn-lt"/>
              <a:ea typeface="+mn-ea"/>
              <a:cs typeface="+mn-cs"/>
            </a:rPr>
            <a:t>Essential Services and Utilities: 5.1%</a:t>
          </a:r>
        </a:p>
        <a:p>
          <a:r>
            <a:rPr lang="en-IN" sz="1100" b="0" i="0">
              <a:solidFill>
                <a:schemeClr val="dk1"/>
              </a:solidFill>
              <a:effectLst/>
              <a:latin typeface="+mn-lt"/>
              <a:ea typeface="+mn-ea"/>
              <a:cs typeface="+mn-cs"/>
            </a:rPr>
            <a:t>Increased demand, supply chain adjustments, and pent-up consumption likely contributed.</a:t>
          </a:r>
        </a:p>
        <a:p>
          <a:r>
            <a:rPr lang="en-IN" sz="1100" b="1" i="0">
              <a:solidFill>
                <a:schemeClr val="dk1"/>
              </a:solidFill>
              <a:effectLst/>
              <a:latin typeface="+mn-lt"/>
              <a:ea typeface="+mn-ea"/>
              <a:cs typeface="+mn-cs"/>
            </a:rPr>
            <a:t>July:</a:t>
          </a:r>
        </a:p>
        <a:p>
          <a:r>
            <a:rPr lang="en-IN" sz="1100" b="0" i="0">
              <a:solidFill>
                <a:schemeClr val="dk1"/>
              </a:solidFill>
              <a:effectLst/>
              <a:latin typeface="+mn-lt"/>
              <a:ea typeface="+mn-ea"/>
              <a:cs typeface="+mn-cs"/>
            </a:rPr>
            <a:t>Unusually, all categories reported 0% inflation. This might indicate government interventions or stabilization efforts.</a:t>
          </a:r>
        </a:p>
        <a:p>
          <a:r>
            <a:rPr lang="en-IN" sz="1100" b="1" i="0">
              <a:solidFill>
                <a:schemeClr val="dk1"/>
              </a:solidFill>
              <a:effectLst/>
              <a:latin typeface="+mn-lt"/>
              <a:ea typeface="+mn-ea"/>
              <a:cs typeface="+mn-cs"/>
            </a:rPr>
            <a:t>August:</a:t>
          </a:r>
        </a:p>
        <a:p>
          <a:r>
            <a:rPr lang="en-IN" sz="1100" b="0" i="0">
              <a:solidFill>
                <a:schemeClr val="dk1"/>
              </a:solidFill>
              <a:effectLst/>
              <a:latin typeface="+mn-lt"/>
              <a:ea typeface="+mn-ea"/>
              <a:cs typeface="+mn-cs"/>
            </a:rPr>
            <a:t>Modest inflation returned (1.1% to 1.5%) across categories.</a:t>
          </a:r>
        </a:p>
        <a:p>
          <a:endParaRPr lang="en-IN" sz="1100" b="0" i="0">
            <a:solidFill>
              <a:schemeClr val="dk1"/>
            </a:solidFill>
            <a:effectLst/>
            <a:latin typeface="+mn-lt"/>
            <a:ea typeface="+mn-ea"/>
            <a:cs typeface="+mn-cs"/>
          </a:endParaRPr>
        </a:p>
        <a:p>
          <a:pPr lvl="1"/>
          <a:endParaRPr lang="en-IN" sz="1100" b="0" i="0">
            <a:solidFill>
              <a:schemeClr val="dk1"/>
            </a:solidFill>
            <a:effectLst/>
            <a:latin typeface="+mn-lt"/>
            <a:ea typeface="+mn-ea"/>
            <a:cs typeface="+mn-cs"/>
          </a:endParaRPr>
        </a:p>
      </xdr:txBody>
    </xdr:sp>
    <xdr:clientData/>
  </xdr:twoCellAnchor>
  <xdr:twoCellAnchor>
    <xdr:from>
      <xdr:col>0</xdr:col>
      <xdr:colOff>476250</xdr:colOff>
      <xdr:row>187</xdr:row>
      <xdr:rowOff>105425</xdr:rowOff>
    </xdr:from>
    <xdr:to>
      <xdr:col>23</xdr:col>
      <xdr:colOff>95250</xdr:colOff>
      <xdr:row>191</xdr:row>
      <xdr:rowOff>146988</xdr:rowOff>
    </xdr:to>
    <xdr:sp macro="" textlink="">
      <xdr:nvSpPr>
        <xdr:cNvPr id="43" name="TextBox 42">
          <a:extLst>
            <a:ext uri="{FF2B5EF4-FFF2-40B4-BE49-F238E27FC236}">
              <a16:creationId xmlns:a16="http://schemas.microsoft.com/office/drawing/2014/main" id="{2FB7FCD2-E4F3-471A-B143-875CC3548B7F}"/>
            </a:ext>
          </a:extLst>
        </xdr:cNvPr>
        <xdr:cNvSpPr txBox="1"/>
      </xdr:nvSpPr>
      <xdr:spPr>
        <a:xfrm>
          <a:off x="476250" y="34319225"/>
          <a:ext cx="13639800" cy="773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0" i="0">
              <a:solidFill>
                <a:schemeClr val="dk1"/>
              </a:solidFill>
              <a:effectLst/>
              <a:latin typeface="+mn-lt"/>
              <a:ea typeface="+mn-ea"/>
              <a:cs typeface="+mn-cs"/>
            </a:rPr>
            <a:t>Impact of COVID-19 Pandemic on Inflation Rates in India</a:t>
          </a:r>
          <a:endParaRPr lang="en-IN" sz="8000" b="1"/>
        </a:p>
      </xdr:txBody>
    </xdr:sp>
    <xdr:clientData/>
  </xdr:twoCellAnchor>
  <xdr:twoCellAnchor>
    <xdr:from>
      <xdr:col>11</xdr:col>
      <xdr:colOff>92301</xdr:colOff>
      <xdr:row>225</xdr:row>
      <xdr:rowOff>89822</xdr:rowOff>
    </xdr:from>
    <xdr:to>
      <xdr:col>22</xdr:col>
      <xdr:colOff>394219</xdr:colOff>
      <xdr:row>229</xdr:row>
      <xdr:rowOff>59170</xdr:rowOff>
    </xdr:to>
    <xdr:sp macro="" textlink="">
      <xdr:nvSpPr>
        <xdr:cNvPr id="44" name="TextBox 43">
          <a:extLst>
            <a:ext uri="{FF2B5EF4-FFF2-40B4-BE49-F238E27FC236}">
              <a16:creationId xmlns:a16="http://schemas.microsoft.com/office/drawing/2014/main" id="{B267563E-E1DE-4A18-ACB9-9201C730F80C}"/>
            </a:ext>
          </a:extLst>
        </xdr:cNvPr>
        <xdr:cNvSpPr txBox="1"/>
      </xdr:nvSpPr>
      <xdr:spPr>
        <a:xfrm>
          <a:off x="6797901" y="41253062"/>
          <a:ext cx="7007518" cy="700868"/>
        </a:xfrm>
        <a:custGeom>
          <a:avLst/>
          <a:gdLst>
            <a:gd name="connsiteX0" fmla="*/ 0 w 7007518"/>
            <a:gd name="connsiteY0" fmla="*/ 0 h 731348"/>
            <a:gd name="connsiteX1" fmla="*/ 513885 w 7007518"/>
            <a:gd name="connsiteY1" fmla="*/ 0 h 731348"/>
            <a:gd name="connsiteX2" fmla="*/ 1237995 w 7007518"/>
            <a:gd name="connsiteY2" fmla="*/ 0 h 731348"/>
            <a:gd name="connsiteX3" fmla="*/ 1681804 w 7007518"/>
            <a:gd name="connsiteY3" fmla="*/ 0 h 731348"/>
            <a:gd name="connsiteX4" fmla="*/ 2195689 w 7007518"/>
            <a:gd name="connsiteY4" fmla="*/ 0 h 731348"/>
            <a:gd name="connsiteX5" fmla="*/ 2849724 w 7007518"/>
            <a:gd name="connsiteY5" fmla="*/ 0 h 731348"/>
            <a:gd name="connsiteX6" fmla="*/ 3293533 w 7007518"/>
            <a:gd name="connsiteY6" fmla="*/ 0 h 731348"/>
            <a:gd name="connsiteX7" fmla="*/ 3807418 w 7007518"/>
            <a:gd name="connsiteY7" fmla="*/ 0 h 731348"/>
            <a:gd name="connsiteX8" fmla="*/ 4181152 w 7007518"/>
            <a:gd name="connsiteY8" fmla="*/ 0 h 731348"/>
            <a:gd name="connsiteX9" fmla="*/ 4695037 w 7007518"/>
            <a:gd name="connsiteY9" fmla="*/ 0 h 731348"/>
            <a:gd name="connsiteX10" fmla="*/ 5278997 w 7007518"/>
            <a:gd name="connsiteY10" fmla="*/ 0 h 731348"/>
            <a:gd name="connsiteX11" fmla="*/ 6003107 w 7007518"/>
            <a:gd name="connsiteY11" fmla="*/ 0 h 731348"/>
            <a:gd name="connsiteX12" fmla="*/ 6446917 w 7007518"/>
            <a:gd name="connsiteY12" fmla="*/ 0 h 731348"/>
            <a:gd name="connsiteX13" fmla="*/ 7007518 w 7007518"/>
            <a:gd name="connsiteY13" fmla="*/ 0 h 731348"/>
            <a:gd name="connsiteX14" fmla="*/ 7007518 w 7007518"/>
            <a:gd name="connsiteY14" fmla="*/ 351047 h 731348"/>
            <a:gd name="connsiteX15" fmla="*/ 7007518 w 7007518"/>
            <a:gd name="connsiteY15" fmla="*/ 731348 h 731348"/>
            <a:gd name="connsiteX16" fmla="*/ 6493633 w 7007518"/>
            <a:gd name="connsiteY16" fmla="*/ 731348 h 731348"/>
            <a:gd name="connsiteX17" fmla="*/ 5909674 w 7007518"/>
            <a:gd name="connsiteY17" fmla="*/ 731348 h 731348"/>
            <a:gd name="connsiteX18" fmla="*/ 5465864 w 7007518"/>
            <a:gd name="connsiteY18" fmla="*/ 731348 h 731348"/>
            <a:gd name="connsiteX19" fmla="*/ 5092130 w 7007518"/>
            <a:gd name="connsiteY19" fmla="*/ 731348 h 731348"/>
            <a:gd name="connsiteX20" fmla="*/ 4368020 w 7007518"/>
            <a:gd name="connsiteY20" fmla="*/ 731348 h 731348"/>
            <a:gd name="connsiteX21" fmla="*/ 3643909 w 7007518"/>
            <a:gd name="connsiteY21" fmla="*/ 731348 h 731348"/>
            <a:gd name="connsiteX22" fmla="*/ 3059950 w 7007518"/>
            <a:gd name="connsiteY22" fmla="*/ 731348 h 731348"/>
            <a:gd name="connsiteX23" fmla="*/ 2335839 w 7007518"/>
            <a:gd name="connsiteY23" fmla="*/ 731348 h 731348"/>
            <a:gd name="connsiteX24" fmla="*/ 1892030 w 7007518"/>
            <a:gd name="connsiteY24" fmla="*/ 731348 h 731348"/>
            <a:gd name="connsiteX25" fmla="*/ 1518296 w 7007518"/>
            <a:gd name="connsiteY25" fmla="*/ 731348 h 731348"/>
            <a:gd name="connsiteX26" fmla="*/ 864261 w 7007518"/>
            <a:gd name="connsiteY26" fmla="*/ 731348 h 731348"/>
            <a:gd name="connsiteX27" fmla="*/ 0 w 7007518"/>
            <a:gd name="connsiteY27" fmla="*/ 731348 h 731348"/>
            <a:gd name="connsiteX28" fmla="*/ 0 w 7007518"/>
            <a:gd name="connsiteY28" fmla="*/ 365674 h 731348"/>
            <a:gd name="connsiteX29" fmla="*/ 0 w 7007518"/>
            <a:gd name="connsiteY29" fmla="*/ 0 h 7313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007518" h="731348" fill="none" extrusionOk="0">
              <a:moveTo>
                <a:pt x="0" y="0"/>
              </a:moveTo>
              <a:cubicBezTo>
                <a:pt x="238078" y="-33394"/>
                <a:pt x="294711" y="32551"/>
                <a:pt x="513885" y="0"/>
              </a:cubicBezTo>
              <a:cubicBezTo>
                <a:pt x="733059" y="-32551"/>
                <a:pt x="932935" y="12332"/>
                <a:pt x="1237995" y="0"/>
              </a:cubicBezTo>
              <a:cubicBezTo>
                <a:pt x="1543055" y="-12332"/>
                <a:pt x="1463369" y="49953"/>
                <a:pt x="1681804" y="0"/>
              </a:cubicBezTo>
              <a:cubicBezTo>
                <a:pt x="1900239" y="-49953"/>
                <a:pt x="2067607" y="54432"/>
                <a:pt x="2195689" y="0"/>
              </a:cubicBezTo>
              <a:cubicBezTo>
                <a:pt x="2323772" y="-54432"/>
                <a:pt x="2700105" y="37198"/>
                <a:pt x="2849724" y="0"/>
              </a:cubicBezTo>
              <a:cubicBezTo>
                <a:pt x="2999344" y="-37198"/>
                <a:pt x="3108700" y="18847"/>
                <a:pt x="3293533" y="0"/>
              </a:cubicBezTo>
              <a:cubicBezTo>
                <a:pt x="3478366" y="-18847"/>
                <a:pt x="3570616" y="192"/>
                <a:pt x="3807418" y="0"/>
              </a:cubicBezTo>
              <a:cubicBezTo>
                <a:pt x="4044221" y="-192"/>
                <a:pt x="4056163" y="34416"/>
                <a:pt x="4181152" y="0"/>
              </a:cubicBezTo>
              <a:cubicBezTo>
                <a:pt x="4306141" y="-34416"/>
                <a:pt x="4450413" y="15160"/>
                <a:pt x="4695037" y="0"/>
              </a:cubicBezTo>
              <a:cubicBezTo>
                <a:pt x="4939662" y="-15160"/>
                <a:pt x="5048027" y="43982"/>
                <a:pt x="5278997" y="0"/>
              </a:cubicBezTo>
              <a:cubicBezTo>
                <a:pt x="5509967" y="-43982"/>
                <a:pt x="5786927" y="33106"/>
                <a:pt x="6003107" y="0"/>
              </a:cubicBezTo>
              <a:cubicBezTo>
                <a:pt x="6219287" y="-33106"/>
                <a:pt x="6355739" y="9114"/>
                <a:pt x="6446917" y="0"/>
              </a:cubicBezTo>
              <a:cubicBezTo>
                <a:pt x="6538095" y="-9114"/>
                <a:pt x="6757074" y="48946"/>
                <a:pt x="7007518" y="0"/>
              </a:cubicBezTo>
              <a:cubicBezTo>
                <a:pt x="7019117" y="139379"/>
                <a:pt x="6985811" y="268100"/>
                <a:pt x="7007518" y="351047"/>
              </a:cubicBezTo>
              <a:cubicBezTo>
                <a:pt x="7029225" y="433994"/>
                <a:pt x="6987762" y="597051"/>
                <a:pt x="7007518" y="731348"/>
              </a:cubicBezTo>
              <a:cubicBezTo>
                <a:pt x="6873379" y="782922"/>
                <a:pt x="6645770" y="708131"/>
                <a:pt x="6493633" y="731348"/>
              </a:cubicBezTo>
              <a:cubicBezTo>
                <a:pt x="6341497" y="754565"/>
                <a:pt x="6078311" y="670564"/>
                <a:pt x="5909674" y="731348"/>
              </a:cubicBezTo>
              <a:cubicBezTo>
                <a:pt x="5741037" y="792132"/>
                <a:pt x="5619548" y="711428"/>
                <a:pt x="5465864" y="731348"/>
              </a:cubicBezTo>
              <a:cubicBezTo>
                <a:pt x="5312180" y="751268"/>
                <a:pt x="5268045" y="718790"/>
                <a:pt x="5092130" y="731348"/>
              </a:cubicBezTo>
              <a:cubicBezTo>
                <a:pt x="4916215" y="743906"/>
                <a:pt x="4719716" y="703353"/>
                <a:pt x="4368020" y="731348"/>
              </a:cubicBezTo>
              <a:cubicBezTo>
                <a:pt x="4016324" y="759343"/>
                <a:pt x="3811867" y="687394"/>
                <a:pt x="3643909" y="731348"/>
              </a:cubicBezTo>
              <a:cubicBezTo>
                <a:pt x="3475951" y="775302"/>
                <a:pt x="3328494" y="691532"/>
                <a:pt x="3059950" y="731348"/>
              </a:cubicBezTo>
              <a:cubicBezTo>
                <a:pt x="2791406" y="771164"/>
                <a:pt x="2580957" y="645751"/>
                <a:pt x="2335839" y="731348"/>
              </a:cubicBezTo>
              <a:cubicBezTo>
                <a:pt x="2090721" y="816945"/>
                <a:pt x="2004978" y="703251"/>
                <a:pt x="1892030" y="731348"/>
              </a:cubicBezTo>
              <a:cubicBezTo>
                <a:pt x="1779082" y="759445"/>
                <a:pt x="1668945" y="700595"/>
                <a:pt x="1518296" y="731348"/>
              </a:cubicBezTo>
              <a:cubicBezTo>
                <a:pt x="1367647" y="762101"/>
                <a:pt x="1117891" y="654458"/>
                <a:pt x="864261" y="731348"/>
              </a:cubicBezTo>
              <a:cubicBezTo>
                <a:pt x="610632" y="808238"/>
                <a:pt x="308083" y="711330"/>
                <a:pt x="0" y="731348"/>
              </a:cubicBezTo>
              <a:cubicBezTo>
                <a:pt x="-6898" y="562344"/>
                <a:pt x="8009" y="513730"/>
                <a:pt x="0" y="365674"/>
              </a:cubicBezTo>
              <a:cubicBezTo>
                <a:pt x="-8009" y="217618"/>
                <a:pt x="41359" y="129602"/>
                <a:pt x="0" y="0"/>
              </a:cubicBezTo>
              <a:close/>
            </a:path>
            <a:path w="7007518" h="731348" stroke="0" extrusionOk="0">
              <a:moveTo>
                <a:pt x="0" y="0"/>
              </a:moveTo>
              <a:cubicBezTo>
                <a:pt x="107807" y="-23758"/>
                <a:pt x="370499" y="50198"/>
                <a:pt x="513885" y="0"/>
              </a:cubicBezTo>
              <a:cubicBezTo>
                <a:pt x="657271" y="-50198"/>
                <a:pt x="900277" y="47324"/>
                <a:pt x="1027769" y="0"/>
              </a:cubicBezTo>
              <a:cubicBezTo>
                <a:pt x="1155261" y="-47324"/>
                <a:pt x="1361801" y="27095"/>
                <a:pt x="1681804" y="0"/>
              </a:cubicBezTo>
              <a:cubicBezTo>
                <a:pt x="2001807" y="-27095"/>
                <a:pt x="2088359" y="50667"/>
                <a:pt x="2195689" y="0"/>
              </a:cubicBezTo>
              <a:cubicBezTo>
                <a:pt x="2303019" y="-50667"/>
                <a:pt x="2706529" y="73098"/>
                <a:pt x="2849724" y="0"/>
              </a:cubicBezTo>
              <a:cubicBezTo>
                <a:pt x="2992919" y="-73098"/>
                <a:pt x="3100837" y="21285"/>
                <a:pt x="3223458" y="0"/>
              </a:cubicBezTo>
              <a:cubicBezTo>
                <a:pt x="3346079" y="-21285"/>
                <a:pt x="3513946" y="56800"/>
                <a:pt x="3737343" y="0"/>
              </a:cubicBezTo>
              <a:cubicBezTo>
                <a:pt x="3960741" y="-56800"/>
                <a:pt x="3995695" y="50854"/>
                <a:pt x="4181152" y="0"/>
              </a:cubicBezTo>
              <a:cubicBezTo>
                <a:pt x="4366609" y="-50854"/>
                <a:pt x="4554157" y="7182"/>
                <a:pt x="4765112" y="0"/>
              </a:cubicBezTo>
              <a:cubicBezTo>
                <a:pt x="4976067" y="-7182"/>
                <a:pt x="5017646" y="2576"/>
                <a:pt x="5208922" y="0"/>
              </a:cubicBezTo>
              <a:cubicBezTo>
                <a:pt x="5400198" y="-2576"/>
                <a:pt x="5550880" y="43203"/>
                <a:pt x="5652731" y="0"/>
              </a:cubicBezTo>
              <a:cubicBezTo>
                <a:pt x="5754582" y="-43203"/>
                <a:pt x="6071065" y="1490"/>
                <a:pt x="6236691" y="0"/>
              </a:cubicBezTo>
              <a:cubicBezTo>
                <a:pt x="6402317" y="-1490"/>
                <a:pt x="6831304" y="41453"/>
                <a:pt x="7007518" y="0"/>
              </a:cubicBezTo>
              <a:cubicBezTo>
                <a:pt x="7008947" y="106134"/>
                <a:pt x="7006520" y="196942"/>
                <a:pt x="7007518" y="358361"/>
              </a:cubicBezTo>
              <a:cubicBezTo>
                <a:pt x="7008516" y="519780"/>
                <a:pt x="6971415" y="620139"/>
                <a:pt x="7007518" y="731348"/>
              </a:cubicBezTo>
              <a:cubicBezTo>
                <a:pt x="6899247" y="764681"/>
                <a:pt x="6757317" y="726481"/>
                <a:pt x="6633784" y="731348"/>
              </a:cubicBezTo>
              <a:cubicBezTo>
                <a:pt x="6510251" y="736215"/>
                <a:pt x="6153437" y="676732"/>
                <a:pt x="5909674" y="731348"/>
              </a:cubicBezTo>
              <a:cubicBezTo>
                <a:pt x="5665911" y="785964"/>
                <a:pt x="5508403" y="663786"/>
                <a:pt x="5185563" y="731348"/>
              </a:cubicBezTo>
              <a:cubicBezTo>
                <a:pt x="4862723" y="798910"/>
                <a:pt x="4613088" y="659745"/>
                <a:pt x="4461453" y="731348"/>
              </a:cubicBezTo>
              <a:cubicBezTo>
                <a:pt x="4309818" y="802951"/>
                <a:pt x="4214569" y="705708"/>
                <a:pt x="4017644" y="731348"/>
              </a:cubicBezTo>
              <a:cubicBezTo>
                <a:pt x="3820719" y="756988"/>
                <a:pt x="3724825" y="699811"/>
                <a:pt x="3643909" y="731348"/>
              </a:cubicBezTo>
              <a:cubicBezTo>
                <a:pt x="3562993" y="762885"/>
                <a:pt x="3206149" y="681904"/>
                <a:pt x="3059950" y="731348"/>
              </a:cubicBezTo>
              <a:cubicBezTo>
                <a:pt x="2913751" y="780792"/>
                <a:pt x="2582948" y="677746"/>
                <a:pt x="2405915" y="731348"/>
              </a:cubicBezTo>
              <a:cubicBezTo>
                <a:pt x="2228882" y="784950"/>
                <a:pt x="1901768" y="661541"/>
                <a:pt x="1751880" y="731348"/>
              </a:cubicBezTo>
              <a:cubicBezTo>
                <a:pt x="1601992" y="801155"/>
                <a:pt x="1465349" y="683189"/>
                <a:pt x="1237995" y="731348"/>
              </a:cubicBezTo>
              <a:cubicBezTo>
                <a:pt x="1010641" y="779507"/>
                <a:pt x="849278" y="689408"/>
                <a:pt x="724110" y="731348"/>
              </a:cubicBezTo>
              <a:cubicBezTo>
                <a:pt x="598943" y="773288"/>
                <a:pt x="191583" y="689394"/>
                <a:pt x="0" y="731348"/>
              </a:cubicBezTo>
              <a:cubicBezTo>
                <a:pt x="-14271" y="608341"/>
                <a:pt x="11820" y="546493"/>
                <a:pt x="0" y="380301"/>
              </a:cubicBezTo>
              <a:cubicBezTo>
                <a:pt x="-11820" y="214109"/>
                <a:pt x="24509" y="137794"/>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2994486503">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t>DATA</a:t>
          </a:r>
          <a:r>
            <a:rPr lang="en-IN" sz="1200" baseline="0"/>
            <a:t> SOURCE: GOI WEB SITE</a:t>
          </a:r>
          <a:br>
            <a:rPr lang="en-IN" sz="1200" baseline="0"/>
          </a:br>
          <a:r>
            <a:rPr lang="en-IN" sz="1200" baseline="0"/>
            <a:t>DATE AND TIME: JAN 2017 TO MAY 2023    DATA SIZE: 373 DATA  AVAILABLE FROM 2017 TO 2023</a:t>
          </a:r>
          <a:endParaRPr lang="en-IN" sz="1200"/>
        </a:p>
      </xdr:txBody>
    </xdr:sp>
    <xdr:clientData/>
  </xdr:twoCellAnchor>
  <xdr:twoCellAnchor>
    <xdr:from>
      <xdr:col>13</xdr:col>
      <xdr:colOff>579581</xdr:colOff>
      <xdr:row>210</xdr:row>
      <xdr:rowOff>59872</xdr:rowOff>
    </xdr:from>
    <xdr:to>
      <xdr:col>22</xdr:col>
      <xdr:colOff>544286</xdr:colOff>
      <xdr:row>222</xdr:row>
      <xdr:rowOff>87085</xdr:rowOff>
    </xdr:to>
    <xdr:sp macro="" textlink="">
      <xdr:nvSpPr>
        <xdr:cNvPr id="45" name="Rectangle 44">
          <a:extLst>
            <a:ext uri="{FF2B5EF4-FFF2-40B4-BE49-F238E27FC236}">
              <a16:creationId xmlns:a16="http://schemas.microsoft.com/office/drawing/2014/main" id="{D04CDE32-7C8D-4DF1-ABC4-BE7BE086C7F3}"/>
            </a:ext>
          </a:extLst>
        </xdr:cNvPr>
        <xdr:cNvSpPr/>
      </xdr:nvSpPr>
      <xdr:spPr>
        <a:xfrm>
          <a:off x="8504381" y="38921872"/>
          <a:ext cx="5451105" cy="2247899"/>
        </a:xfrm>
        <a:custGeom>
          <a:avLst/>
          <a:gdLst>
            <a:gd name="connsiteX0" fmla="*/ 0 w 5451105"/>
            <a:gd name="connsiteY0" fmla="*/ 0 h 2247899"/>
            <a:gd name="connsiteX1" fmla="*/ 654133 w 5451105"/>
            <a:gd name="connsiteY1" fmla="*/ 0 h 2247899"/>
            <a:gd name="connsiteX2" fmla="*/ 1144732 w 5451105"/>
            <a:gd name="connsiteY2" fmla="*/ 0 h 2247899"/>
            <a:gd name="connsiteX3" fmla="*/ 1635332 w 5451105"/>
            <a:gd name="connsiteY3" fmla="*/ 0 h 2247899"/>
            <a:gd name="connsiteX4" fmla="*/ 2071420 w 5451105"/>
            <a:gd name="connsiteY4" fmla="*/ 0 h 2247899"/>
            <a:gd name="connsiteX5" fmla="*/ 2562019 w 5451105"/>
            <a:gd name="connsiteY5" fmla="*/ 0 h 2247899"/>
            <a:gd name="connsiteX6" fmla="*/ 2943597 w 5451105"/>
            <a:gd name="connsiteY6" fmla="*/ 0 h 2247899"/>
            <a:gd name="connsiteX7" fmla="*/ 3379685 w 5451105"/>
            <a:gd name="connsiteY7" fmla="*/ 0 h 2247899"/>
            <a:gd name="connsiteX8" fmla="*/ 4033818 w 5451105"/>
            <a:gd name="connsiteY8" fmla="*/ 0 h 2247899"/>
            <a:gd name="connsiteX9" fmla="*/ 4578928 w 5451105"/>
            <a:gd name="connsiteY9" fmla="*/ 0 h 2247899"/>
            <a:gd name="connsiteX10" fmla="*/ 5451105 w 5451105"/>
            <a:gd name="connsiteY10" fmla="*/ 0 h 2247899"/>
            <a:gd name="connsiteX11" fmla="*/ 5451105 w 5451105"/>
            <a:gd name="connsiteY11" fmla="*/ 494538 h 2247899"/>
            <a:gd name="connsiteX12" fmla="*/ 5451105 w 5451105"/>
            <a:gd name="connsiteY12" fmla="*/ 1056513 h 2247899"/>
            <a:gd name="connsiteX13" fmla="*/ 5451105 w 5451105"/>
            <a:gd name="connsiteY13" fmla="*/ 1663445 h 2247899"/>
            <a:gd name="connsiteX14" fmla="*/ 5451105 w 5451105"/>
            <a:gd name="connsiteY14" fmla="*/ 2247899 h 2247899"/>
            <a:gd name="connsiteX15" fmla="*/ 5069528 w 5451105"/>
            <a:gd name="connsiteY15" fmla="*/ 2247899 h 2247899"/>
            <a:gd name="connsiteX16" fmla="*/ 4415395 w 5451105"/>
            <a:gd name="connsiteY16" fmla="*/ 2247899 h 2247899"/>
            <a:gd name="connsiteX17" fmla="*/ 3870285 w 5451105"/>
            <a:gd name="connsiteY17" fmla="*/ 2247899 h 2247899"/>
            <a:gd name="connsiteX18" fmla="*/ 3216152 w 5451105"/>
            <a:gd name="connsiteY18" fmla="*/ 2247899 h 2247899"/>
            <a:gd name="connsiteX19" fmla="*/ 2780064 w 5451105"/>
            <a:gd name="connsiteY19" fmla="*/ 2247899 h 2247899"/>
            <a:gd name="connsiteX20" fmla="*/ 2180442 w 5451105"/>
            <a:gd name="connsiteY20" fmla="*/ 2247899 h 2247899"/>
            <a:gd name="connsiteX21" fmla="*/ 1635331 w 5451105"/>
            <a:gd name="connsiteY21" fmla="*/ 2247899 h 2247899"/>
            <a:gd name="connsiteX22" fmla="*/ 1199243 w 5451105"/>
            <a:gd name="connsiteY22" fmla="*/ 2247899 h 2247899"/>
            <a:gd name="connsiteX23" fmla="*/ 817666 w 5451105"/>
            <a:gd name="connsiteY23" fmla="*/ 2247899 h 2247899"/>
            <a:gd name="connsiteX24" fmla="*/ 0 w 5451105"/>
            <a:gd name="connsiteY24" fmla="*/ 2247899 h 2247899"/>
            <a:gd name="connsiteX25" fmla="*/ 0 w 5451105"/>
            <a:gd name="connsiteY25" fmla="*/ 1708403 h 2247899"/>
            <a:gd name="connsiteX26" fmla="*/ 0 w 5451105"/>
            <a:gd name="connsiteY26" fmla="*/ 1123950 h 2247899"/>
            <a:gd name="connsiteX27" fmla="*/ 0 w 5451105"/>
            <a:gd name="connsiteY27" fmla="*/ 561975 h 2247899"/>
            <a:gd name="connsiteX28" fmla="*/ 0 w 5451105"/>
            <a:gd name="connsiteY28" fmla="*/ 0 h 224789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Lst>
          <a:rect l="l" t="t" r="r" b="b"/>
          <a:pathLst>
            <a:path w="5451105" h="2247899" fill="none" extrusionOk="0">
              <a:moveTo>
                <a:pt x="0" y="0"/>
              </a:moveTo>
              <a:cubicBezTo>
                <a:pt x="216838" y="-60380"/>
                <a:pt x="520381" y="52459"/>
                <a:pt x="654133" y="0"/>
              </a:cubicBezTo>
              <a:cubicBezTo>
                <a:pt x="787885" y="-52459"/>
                <a:pt x="934008" y="3631"/>
                <a:pt x="1144732" y="0"/>
              </a:cubicBezTo>
              <a:cubicBezTo>
                <a:pt x="1355456" y="-3631"/>
                <a:pt x="1529261" y="18843"/>
                <a:pt x="1635332" y="0"/>
              </a:cubicBezTo>
              <a:cubicBezTo>
                <a:pt x="1741403" y="-18843"/>
                <a:pt x="1909481" y="28105"/>
                <a:pt x="2071420" y="0"/>
              </a:cubicBezTo>
              <a:cubicBezTo>
                <a:pt x="2233359" y="-28105"/>
                <a:pt x="2457354" y="44041"/>
                <a:pt x="2562019" y="0"/>
              </a:cubicBezTo>
              <a:cubicBezTo>
                <a:pt x="2666684" y="-44041"/>
                <a:pt x="2797553" y="10282"/>
                <a:pt x="2943597" y="0"/>
              </a:cubicBezTo>
              <a:cubicBezTo>
                <a:pt x="3089641" y="-10282"/>
                <a:pt x="3211158" y="4371"/>
                <a:pt x="3379685" y="0"/>
              </a:cubicBezTo>
              <a:cubicBezTo>
                <a:pt x="3548212" y="-4371"/>
                <a:pt x="3748845" y="56532"/>
                <a:pt x="4033818" y="0"/>
              </a:cubicBezTo>
              <a:cubicBezTo>
                <a:pt x="4318791" y="-56532"/>
                <a:pt x="4330249" y="39544"/>
                <a:pt x="4578928" y="0"/>
              </a:cubicBezTo>
              <a:cubicBezTo>
                <a:pt x="4827607" y="-39544"/>
                <a:pt x="5243220" y="56857"/>
                <a:pt x="5451105" y="0"/>
              </a:cubicBezTo>
              <a:cubicBezTo>
                <a:pt x="5493979" y="115604"/>
                <a:pt x="5433769" y="256789"/>
                <a:pt x="5451105" y="494538"/>
              </a:cubicBezTo>
              <a:cubicBezTo>
                <a:pt x="5468441" y="732287"/>
                <a:pt x="5418608" y="858040"/>
                <a:pt x="5451105" y="1056513"/>
              </a:cubicBezTo>
              <a:cubicBezTo>
                <a:pt x="5483602" y="1254987"/>
                <a:pt x="5412886" y="1532329"/>
                <a:pt x="5451105" y="1663445"/>
              </a:cubicBezTo>
              <a:cubicBezTo>
                <a:pt x="5489324" y="1794561"/>
                <a:pt x="5432956" y="2012949"/>
                <a:pt x="5451105" y="2247899"/>
              </a:cubicBezTo>
              <a:cubicBezTo>
                <a:pt x="5286393" y="2284245"/>
                <a:pt x="5154283" y="2226540"/>
                <a:pt x="5069528" y="2247899"/>
              </a:cubicBezTo>
              <a:cubicBezTo>
                <a:pt x="4984773" y="2269258"/>
                <a:pt x="4616962" y="2203170"/>
                <a:pt x="4415395" y="2247899"/>
              </a:cubicBezTo>
              <a:cubicBezTo>
                <a:pt x="4213828" y="2292628"/>
                <a:pt x="4023155" y="2233609"/>
                <a:pt x="3870285" y="2247899"/>
              </a:cubicBezTo>
              <a:cubicBezTo>
                <a:pt x="3717415" y="2262189"/>
                <a:pt x="3439147" y="2221490"/>
                <a:pt x="3216152" y="2247899"/>
              </a:cubicBezTo>
              <a:cubicBezTo>
                <a:pt x="2993157" y="2274308"/>
                <a:pt x="2888984" y="2236158"/>
                <a:pt x="2780064" y="2247899"/>
              </a:cubicBezTo>
              <a:cubicBezTo>
                <a:pt x="2671144" y="2259640"/>
                <a:pt x="2349286" y="2232285"/>
                <a:pt x="2180442" y="2247899"/>
              </a:cubicBezTo>
              <a:cubicBezTo>
                <a:pt x="2011598" y="2263513"/>
                <a:pt x="1756003" y="2225628"/>
                <a:pt x="1635331" y="2247899"/>
              </a:cubicBezTo>
              <a:cubicBezTo>
                <a:pt x="1514659" y="2270170"/>
                <a:pt x="1318017" y="2243709"/>
                <a:pt x="1199243" y="2247899"/>
              </a:cubicBezTo>
              <a:cubicBezTo>
                <a:pt x="1080469" y="2252089"/>
                <a:pt x="913245" y="2220236"/>
                <a:pt x="817666" y="2247899"/>
              </a:cubicBezTo>
              <a:cubicBezTo>
                <a:pt x="722087" y="2275562"/>
                <a:pt x="245052" y="2223852"/>
                <a:pt x="0" y="2247899"/>
              </a:cubicBezTo>
              <a:cubicBezTo>
                <a:pt x="-20647" y="2057938"/>
                <a:pt x="43518" y="1859475"/>
                <a:pt x="0" y="1708403"/>
              </a:cubicBezTo>
              <a:cubicBezTo>
                <a:pt x="-43518" y="1557331"/>
                <a:pt x="7807" y="1312966"/>
                <a:pt x="0" y="1123950"/>
              </a:cubicBezTo>
              <a:cubicBezTo>
                <a:pt x="-7807" y="934934"/>
                <a:pt x="23311" y="765419"/>
                <a:pt x="0" y="561975"/>
              </a:cubicBezTo>
              <a:cubicBezTo>
                <a:pt x="-23311" y="358532"/>
                <a:pt x="11091" y="203304"/>
                <a:pt x="0" y="0"/>
              </a:cubicBezTo>
              <a:close/>
            </a:path>
            <a:path w="5451105" h="2247899" stroke="0" extrusionOk="0">
              <a:moveTo>
                <a:pt x="0" y="0"/>
              </a:moveTo>
              <a:cubicBezTo>
                <a:pt x="242791" y="-38525"/>
                <a:pt x="370899" y="28479"/>
                <a:pt x="490599" y="0"/>
              </a:cubicBezTo>
              <a:cubicBezTo>
                <a:pt x="610299" y="-28479"/>
                <a:pt x="800887" y="30501"/>
                <a:pt x="926688" y="0"/>
              </a:cubicBezTo>
              <a:cubicBezTo>
                <a:pt x="1052489" y="-30501"/>
                <a:pt x="1348836" y="55500"/>
                <a:pt x="1526309" y="0"/>
              </a:cubicBezTo>
              <a:cubicBezTo>
                <a:pt x="1703782" y="-55500"/>
                <a:pt x="1764563" y="33337"/>
                <a:pt x="1907887" y="0"/>
              </a:cubicBezTo>
              <a:cubicBezTo>
                <a:pt x="2051211" y="-33337"/>
                <a:pt x="2343426" y="48004"/>
                <a:pt x="2507508" y="0"/>
              </a:cubicBezTo>
              <a:cubicBezTo>
                <a:pt x="2671590" y="-48004"/>
                <a:pt x="3019858" y="41501"/>
                <a:pt x="3161641" y="0"/>
              </a:cubicBezTo>
              <a:cubicBezTo>
                <a:pt x="3303424" y="-41501"/>
                <a:pt x="3416843" y="30362"/>
                <a:pt x="3652240" y="0"/>
              </a:cubicBezTo>
              <a:cubicBezTo>
                <a:pt x="3887637" y="-30362"/>
                <a:pt x="3922454" y="43115"/>
                <a:pt x="4088329" y="0"/>
              </a:cubicBezTo>
              <a:cubicBezTo>
                <a:pt x="4254204" y="-43115"/>
                <a:pt x="4280993" y="38658"/>
                <a:pt x="4469906" y="0"/>
              </a:cubicBezTo>
              <a:cubicBezTo>
                <a:pt x="4658819" y="-38658"/>
                <a:pt x="4778493" y="28287"/>
                <a:pt x="4905995" y="0"/>
              </a:cubicBezTo>
              <a:cubicBezTo>
                <a:pt x="5033497" y="-28287"/>
                <a:pt x="5238882" y="52560"/>
                <a:pt x="5451105" y="0"/>
              </a:cubicBezTo>
              <a:cubicBezTo>
                <a:pt x="5498803" y="135527"/>
                <a:pt x="5410795" y="347436"/>
                <a:pt x="5451105" y="561975"/>
              </a:cubicBezTo>
              <a:cubicBezTo>
                <a:pt x="5491415" y="776514"/>
                <a:pt x="5413424" y="993011"/>
                <a:pt x="5451105" y="1101471"/>
              </a:cubicBezTo>
              <a:cubicBezTo>
                <a:pt x="5488786" y="1209931"/>
                <a:pt x="5439802" y="1413111"/>
                <a:pt x="5451105" y="1640966"/>
              </a:cubicBezTo>
              <a:cubicBezTo>
                <a:pt x="5462408" y="1868822"/>
                <a:pt x="5416890" y="2062294"/>
                <a:pt x="5451105" y="2247899"/>
              </a:cubicBezTo>
              <a:cubicBezTo>
                <a:pt x="5227963" y="2262423"/>
                <a:pt x="5117660" y="2223422"/>
                <a:pt x="4905995" y="2247899"/>
              </a:cubicBezTo>
              <a:cubicBezTo>
                <a:pt x="4694330" y="2272376"/>
                <a:pt x="4616624" y="2227353"/>
                <a:pt x="4524417" y="2247899"/>
              </a:cubicBezTo>
              <a:cubicBezTo>
                <a:pt x="4432210" y="2268445"/>
                <a:pt x="4001325" y="2229856"/>
                <a:pt x="3870285" y="2247899"/>
              </a:cubicBezTo>
              <a:cubicBezTo>
                <a:pt x="3739245" y="2265942"/>
                <a:pt x="3547015" y="2188774"/>
                <a:pt x="3325174" y="2247899"/>
              </a:cubicBezTo>
              <a:cubicBezTo>
                <a:pt x="3103333" y="2307024"/>
                <a:pt x="3091686" y="2218498"/>
                <a:pt x="2943597" y="2247899"/>
              </a:cubicBezTo>
              <a:cubicBezTo>
                <a:pt x="2795508" y="2277300"/>
                <a:pt x="2726864" y="2230803"/>
                <a:pt x="2562019" y="2247899"/>
              </a:cubicBezTo>
              <a:cubicBezTo>
                <a:pt x="2397174" y="2264995"/>
                <a:pt x="2256498" y="2234240"/>
                <a:pt x="2016909" y="2247899"/>
              </a:cubicBezTo>
              <a:cubicBezTo>
                <a:pt x="1777320" y="2261558"/>
                <a:pt x="1683513" y="2223211"/>
                <a:pt x="1526309" y="2247899"/>
              </a:cubicBezTo>
              <a:cubicBezTo>
                <a:pt x="1369105" y="2272587"/>
                <a:pt x="1071142" y="2220174"/>
                <a:pt x="872177" y="2247899"/>
              </a:cubicBezTo>
              <a:cubicBezTo>
                <a:pt x="673212" y="2275624"/>
                <a:pt x="232311" y="2172112"/>
                <a:pt x="0" y="2247899"/>
              </a:cubicBezTo>
              <a:cubicBezTo>
                <a:pt x="-34152" y="2046340"/>
                <a:pt x="61812" y="1926806"/>
                <a:pt x="0" y="1640966"/>
              </a:cubicBezTo>
              <a:cubicBezTo>
                <a:pt x="-61812" y="1355126"/>
                <a:pt x="59695" y="1260028"/>
                <a:pt x="0" y="1078992"/>
              </a:cubicBezTo>
              <a:cubicBezTo>
                <a:pt x="-59695" y="897956"/>
                <a:pt x="28628" y="771867"/>
                <a:pt x="0" y="584454"/>
              </a:cubicBezTo>
              <a:cubicBezTo>
                <a:pt x="-28628" y="397041"/>
                <a:pt x="66223" y="214238"/>
                <a:pt x="0" y="0"/>
              </a:cubicBezTo>
              <a:close/>
            </a:path>
          </a:pathLst>
        </a:custGeom>
        <a:ln>
          <a:solidFill>
            <a:srgbClr val="0070C0"/>
          </a:solidFill>
          <a:extLst>
            <a:ext uri="{C807C97D-BFC1-408E-A445-0C87EB9F89A2}">
              <ask:lineSketchStyleProps xmlns:ask="http://schemas.microsoft.com/office/drawing/2018/sketchyshapes" sd="3297782856">
                <a:prstGeom prst="rect">
                  <a:avLst/>
                </a:prstGeom>
                <ask:type>
                  <ask:lineSketchScribble/>
                </ask:type>
              </ask:lineSketchStyleProps>
            </a:ext>
          </a:extLs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IN" sz="1800">
              <a:solidFill>
                <a:schemeClr val="dk1"/>
              </a:solidFill>
              <a:effectLst/>
              <a:latin typeface="+mn-lt"/>
              <a:ea typeface="+mn-ea"/>
              <a:cs typeface="+mn-cs"/>
            </a:rPr>
            <a:t>TAKEAWAYS-</a:t>
          </a:r>
          <a:br>
            <a:rPr lang="en-IN" sz="1100">
              <a:solidFill>
                <a:schemeClr val="dk1"/>
              </a:solidFill>
              <a:effectLst/>
              <a:latin typeface="+mn-lt"/>
              <a:ea typeface="+mn-ea"/>
              <a:cs typeface="+mn-cs"/>
            </a:rPr>
          </a:br>
          <a:r>
            <a:rPr lang="en-IN" sz="1100">
              <a:solidFill>
                <a:schemeClr val="dk1"/>
              </a:solidFill>
              <a:effectLst/>
              <a:latin typeface="+mn-lt"/>
              <a:ea typeface="+mn-ea"/>
              <a:cs typeface="+mn-cs"/>
            </a:rPr>
            <a:t>1. </a:t>
          </a:r>
          <a:r>
            <a:rPr lang="en-IN" sz="1100" b="0" i="0">
              <a:solidFill>
                <a:schemeClr val="dk1"/>
              </a:solidFill>
              <a:effectLst/>
              <a:latin typeface="+mn-lt"/>
              <a:ea typeface="+mn-ea"/>
              <a:cs typeface="+mn-cs"/>
            </a:rPr>
            <a:t>The pandemic disrupted supply chains, affecting food and essential services.</a:t>
          </a:r>
        </a:p>
        <a:p>
          <a:r>
            <a:rPr lang="en-IN" sz="1100" b="0" i="0">
              <a:solidFill>
                <a:schemeClr val="dk1"/>
              </a:solidFill>
              <a:effectLst/>
              <a:latin typeface="+mn-lt"/>
              <a:ea typeface="+mn-ea"/>
              <a:cs typeface="+mn-cs"/>
            </a:rPr>
            <a:t>2. Healthcare inflation remained volatile due to changing demand patterns.</a:t>
          </a:r>
        </a:p>
        <a:p>
          <a:r>
            <a:rPr lang="en-IN" sz="1100" b="0" i="0">
              <a:solidFill>
                <a:schemeClr val="dk1"/>
              </a:solidFill>
              <a:effectLst/>
              <a:latin typeface="+mn-lt"/>
              <a:ea typeface="+mn-ea"/>
              <a:cs typeface="+mn-cs"/>
            </a:rPr>
            <a:t>3. Government policies played a role in stabilizing prices.</a:t>
          </a:r>
        </a:p>
        <a:p>
          <a:br>
            <a:rPr lang="en-IN" sz="1100" b="0" i="0">
              <a:solidFill>
                <a:schemeClr val="dk1"/>
              </a:solidFill>
              <a:effectLst/>
              <a:latin typeface="+mn-lt"/>
              <a:ea typeface="+mn-ea"/>
              <a:cs typeface="+mn-cs"/>
            </a:rPr>
          </a:br>
          <a:r>
            <a:rPr lang="en-IN" sz="1800" b="1"/>
            <a:t>RECOMMENDATION:</a:t>
          </a:r>
          <a:br>
            <a:rPr lang="en-IN" sz="1800" b="1"/>
          </a:br>
          <a:r>
            <a:rPr lang="en-IN" sz="1100" b="1" i="0">
              <a:solidFill>
                <a:schemeClr val="dk1"/>
              </a:solidFill>
              <a:effectLst/>
              <a:latin typeface="+mn-lt"/>
              <a:ea typeface="+mn-ea"/>
              <a:cs typeface="+mn-cs"/>
            </a:rPr>
            <a:t>Supply Chain Resilience:</a:t>
          </a:r>
          <a:r>
            <a:rPr lang="en-IN" sz="1100" b="0" i="0">
              <a:solidFill>
                <a:schemeClr val="dk1"/>
              </a:solidFill>
              <a:effectLst/>
              <a:latin typeface="+mn-lt"/>
              <a:ea typeface="+mn-ea"/>
              <a:cs typeface="+mn-cs"/>
            </a:rPr>
            <a:t> Strengthen supply chains for essential goods and healthcare services</a:t>
          </a:r>
          <a:r>
            <a:rPr lang="en-IN" sz="1100" b="1" i="0">
              <a:solidFill>
                <a:schemeClr val="dk1"/>
              </a:solidFill>
              <a:effectLst/>
              <a:latin typeface="+mn-lt"/>
              <a:ea typeface="+mn-ea"/>
              <a:cs typeface="+mn-cs"/>
            </a:rPr>
            <a:t>.</a:t>
          </a:r>
        </a:p>
        <a:p>
          <a:r>
            <a:rPr lang="en-IN" sz="1100" b="1" i="0">
              <a:solidFill>
                <a:schemeClr val="dk1"/>
              </a:solidFill>
              <a:effectLst/>
              <a:latin typeface="+mn-lt"/>
              <a:ea typeface="+mn-ea"/>
              <a:cs typeface="+mn-cs"/>
            </a:rPr>
            <a:t>Healthcare Preparedness: </a:t>
          </a:r>
          <a:r>
            <a:rPr lang="en-IN" sz="1100" b="0" i="0">
              <a:solidFill>
                <a:schemeClr val="dk1"/>
              </a:solidFill>
              <a:effectLst/>
              <a:latin typeface="+mn-lt"/>
              <a:ea typeface="+mn-ea"/>
              <a:cs typeface="+mn-cs"/>
            </a:rPr>
            <a:t>Ensure robust healthcare infrastructure to handle crises.</a:t>
          </a:r>
        </a:p>
        <a:p>
          <a:r>
            <a:rPr lang="en-IN" sz="1100" b="1" i="0">
              <a:solidFill>
                <a:schemeClr val="dk1"/>
              </a:solidFill>
              <a:effectLst/>
              <a:latin typeface="+mn-lt"/>
              <a:ea typeface="+mn-ea"/>
              <a:cs typeface="+mn-cs"/>
            </a:rPr>
            <a:t>Policy Agility</a:t>
          </a:r>
          <a:r>
            <a:rPr lang="en-IN" sz="1100" b="0" i="0">
              <a:solidFill>
                <a:schemeClr val="dk1"/>
              </a:solidFill>
              <a:effectLst/>
              <a:latin typeface="+mn-lt"/>
              <a:ea typeface="+mn-ea"/>
              <a:cs typeface="+mn-cs"/>
            </a:rPr>
            <a:t>: Be prepared to adjust policies swiftly based on economic conditions.</a:t>
          </a:r>
        </a:p>
      </xdr:txBody>
    </xdr:sp>
    <xdr:clientData/>
  </xdr:twoCellAnchor>
  <xdr:twoCellAnchor>
    <xdr:from>
      <xdr:col>1</xdr:col>
      <xdr:colOff>114929</xdr:colOff>
      <xdr:row>225</xdr:row>
      <xdr:rowOff>112875</xdr:rowOff>
    </xdr:from>
    <xdr:to>
      <xdr:col>10</xdr:col>
      <xdr:colOff>360163</xdr:colOff>
      <xdr:row>229</xdr:row>
      <xdr:rowOff>82352</xdr:rowOff>
    </xdr:to>
    <xdr:sp macro="" textlink="">
      <xdr:nvSpPr>
        <xdr:cNvPr id="46" name="TextBox 45">
          <a:extLst>
            <a:ext uri="{FF2B5EF4-FFF2-40B4-BE49-F238E27FC236}">
              <a16:creationId xmlns:a16="http://schemas.microsoft.com/office/drawing/2014/main" id="{4182B87A-3BBB-4566-BBF5-148B3FC8A810}"/>
            </a:ext>
          </a:extLst>
        </xdr:cNvPr>
        <xdr:cNvSpPr txBox="1"/>
      </xdr:nvSpPr>
      <xdr:spPr>
        <a:xfrm>
          <a:off x="724529" y="41276115"/>
          <a:ext cx="5731634" cy="700997"/>
        </a:xfrm>
        <a:custGeom>
          <a:avLst/>
          <a:gdLst>
            <a:gd name="connsiteX0" fmla="*/ 0 w 5731634"/>
            <a:gd name="connsiteY0" fmla="*/ 0 h 731477"/>
            <a:gd name="connsiteX1" fmla="*/ 573163 w 5731634"/>
            <a:gd name="connsiteY1" fmla="*/ 0 h 731477"/>
            <a:gd name="connsiteX2" fmla="*/ 1089010 w 5731634"/>
            <a:gd name="connsiteY2" fmla="*/ 0 h 731477"/>
            <a:gd name="connsiteX3" fmla="*/ 1490225 w 5731634"/>
            <a:gd name="connsiteY3" fmla="*/ 0 h 731477"/>
            <a:gd name="connsiteX4" fmla="*/ 2178021 w 5731634"/>
            <a:gd name="connsiteY4" fmla="*/ 0 h 731477"/>
            <a:gd name="connsiteX5" fmla="*/ 2751184 w 5731634"/>
            <a:gd name="connsiteY5" fmla="*/ 0 h 731477"/>
            <a:gd name="connsiteX6" fmla="*/ 3267031 w 5731634"/>
            <a:gd name="connsiteY6" fmla="*/ 0 h 731477"/>
            <a:gd name="connsiteX7" fmla="*/ 3897511 w 5731634"/>
            <a:gd name="connsiteY7" fmla="*/ 0 h 731477"/>
            <a:gd name="connsiteX8" fmla="*/ 4527991 w 5731634"/>
            <a:gd name="connsiteY8" fmla="*/ 0 h 731477"/>
            <a:gd name="connsiteX9" fmla="*/ 5215787 w 5731634"/>
            <a:gd name="connsiteY9" fmla="*/ 0 h 731477"/>
            <a:gd name="connsiteX10" fmla="*/ 5731634 w 5731634"/>
            <a:gd name="connsiteY10" fmla="*/ 0 h 731477"/>
            <a:gd name="connsiteX11" fmla="*/ 5731634 w 5731634"/>
            <a:gd name="connsiteY11" fmla="*/ 343794 h 731477"/>
            <a:gd name="connsiteX12" fmla="*/ 5731634 w 5731634"/>
            <a:gd name="connsiteY12" fmla="*/ 731477 h 731477"/>
            <a:gd name="connsiteX13" fmla="*/ 5101154 w 5731634"/>
            <a:gd name="connsiteY13" fmla="*/ 731477 h 731477"/>
            <a:gd name="connsiteX14" fmla="*/ 4699940 w 5731634"/>
            <a:gd name="connsiteY14" fmla="*/ 731477 h 731477"/>
            <a:gd name="connsiteX15" fmla="*/ 4069460 w 5731634"/>
            <a:gd name="connsiteY15" fmla="*/ 731477 h 731477"/>
            <a:gd name="connsiteX16" fmla="*/ 3438980 w 5731634"/>
            <a:gd name="connsiteY16" fmla="*/ 731477 h 731477"/>
            <a:gd name="connsiteX17" fmla="*/ 2980450 w 5731634"/>
            <a:gd name="connsiteY17" fmla="*/ 731477 h 731477"/>
            <a:gd name="connsiteX18" fmla="*/ 2464603 w 5731634"/>
            <a:gd name="connsiteY18" fmla="*/ 731477 h 731477"/>
            <a:gd name="connsiteX19" fmla="*/ 2063388 w 5731634"/>
            <a:gd name="connsiteY19" fmla="*/ 731477 h 731477"/>
            <a:gd name="connsiteX20" fmla="*/ 1547541 w 5731634"/>
            <a:gd name="connsiteY20" fmla="*/ 731477 h 731477"/>
            <a:gd name="connsiteX21" fmla="*/ 1089010 w 5731634"/>
            <a:gd name="connsiteY21" fmla="*/ 731477 h 731477"/>
            <a:gd name="connsiteX22" fmla="*/ 630480 w 5731634"/>
            <a:gd name="connsiteY22" fmla="*/ 731477 h 731477"/>
            <a:gd name="connsiteX23" fmla="*/ 0 w 5731634"/>
            <a:gd name="connsiteY23" fmla="*/ 731477 h 731477"/>
            <a:gd name="connsiteX24" fmla="*/ 0 w 5731634"/>
            <a:gd name="connsiteY24" fmla="*/ 373053 h 731477"/>
            <a:gd name="connsiteX25" fmla="*/ 0 w 5731634"/>
            <a:gd name="connsiteY25" fmla="*/ 0 h 731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5731634" h="731477" fill="none" extrusionOk="0">
              <a:moveTo>
                <a:pt x="0" y="0"/>
              </a:moveTo>
              <a:cubicBezTo>
                <a:pt x="158867" y="-41269"/>
                <a:pt x="415518" y="68039"/>
                <a:pt x="573163" y="0"/>
              </a:cubicBezTo>
              <a:cubicBezTo>
                <a:pt x="730808" y="-68039"/>
                <a:pt x="868262" y="15870"/>
                <a:pt x="1089010" y="0"/>
              </a:cubicBezTo>
              <a:cubicBezTo>
                <a:pt x="1309758" y="-15870"/>
                <a:pt x="1319629" y="4190"/>
                <a:pt x="1490225" y="0"/>
              </a:cubicBezTo>
              <a:cubicBezTo>
                <a:pt x="1660821" y="-4190"/>
                <a:pt x="1936604" y="78807"/>
                <a:pt x="2178021" y="0"/>
              </a:cubicBezTo>
              <a:cubicBezTo>
                <a:pt x="2419438" y="-78807"/>
                <a:pt x="2577960" y="2146"/>
                <a:pt x="2751184" y="0"/>
              </a:cubicBezTo>
              <a:cubicBezTo>
                <a:pt x="2924408" y="-2146"/>
                <a:pt x="3032054" y="28467"/>
                <a:pt x="3267031" y="0"/>
              </a:cubicBezTo>
              <a:cubicBezTo>
                <a:pt x="3502008" y="-28467"/>
                <a:pt x="3678963" y="47167"/>
                <a:pt x="3897511" y="0"/>
              </a:cubicBezTo>
              <a:cubicBezTo>
                <a:pt x="4116059" y="-47167"/>
                <a:pt x="4378599" y="25731"/>
                <a:pt x="4527991" y="0"/>
              </a:cubicBezTo>
              <a:cubicBezTo>
                <a:pt x="4677383" y="-25731"/>
                <a:pt x="5045359" y="33030"/>
                <a:pt x="5215787" y="0"/>
              </a:cubicBezTo>
              <a:cubicBezTo>
                <a:pt x="5386215" y="-33030"/>
                <a:pt x="5586464" y="55657"/>
                <a:pt x="5731634" y="0"/>
              </a:cubicBezTo>
              <a:cubicBezTo>
                <a:pt x="5744585" y="128215"/>
                <a:pt x="5708161" y="266509"/>
                <a:pt x="5731634" y="343794"/>
              </a:cubicBezTo>
              <a:cubicBezTo>
                <a:pt x="5755107" y="421079"/>
                <a:pt x="5700304" y="548332"/>
                <a:pt x="5731634" y="731477"/>
              </a:cubicBezTo>
              <a:cubicBezTo>
                <a:pt x="5517937" y="763057"/>
                <a:pt x="5384455" y="704265"/>
                <a:pt x="5101154" y="731477"/>
              </a:cubicBezTo>
              <a:cubicBezTo>
                <a:pt x="4817853" y="758689"/>
                <a:pt x="4884484" y="696172"/>
                <a:pt x="4699940" y="731477"/>
              </a:cubicBezTo>
              <a:cubicBezTo>
                <a:pt x="4515396" y="766782"/>
                <a:pt x="4355115" y="699381"/>
                <a:pt x="4069460" y="731477"/>
              </a:cubicBezTo>
              <a:cubicBezTo>
                <a:pt x="3783805" y="763573"/>
                <a:pt x="3653068" y="723312"/>
                <a:pt x="3438980" y="731477"/>
              </a:cubicBezTo>
              <a:cubicBezTo>
                <a:pt x="3224892" y="739642"/>
                <a:pt x="3159165" y="687270"/>
                <a:pt x="2980450" y="731477"/>
              </a:cubicBezTo>
              <a:cubicBezTo>
                <a:pt x="2801735" y="775684"/>
                <a:pt x="2649090" y="722418"/>
                <a:pt x="2464603" y="731477"/>
              </a:cubicBezTo>
              <a:cubicBezTo>
                <a:pt x="2280116" y="740536"/>
                <a:pt x="2217816" y="688105"/>
                <a:pt x="2063388" y="731477"/>
              </a:cubicBezTo>
              <a:cubicBezTo>
                <a:pt x="1908961" y="774849"/>
                <a:pt x="1735285" y="684766"/>
                <a:pt x="1547541" y="731477"/>
              </a:cubicBezTo>
              <a:cubicBezTo>
                <a:pt x="1359797" y="778188"/>
                <a:pt x="1236784" y="706913"/>
                <a:pt x="1089010" y="731477"/>
              </a:cubicBezTo>
              <a:cubicBezTo>
                <a:pt x="941236" y="756041"/>
                <a:pt x="820463" y="684892"/>
                <a:pt x="630480" y="731477"/>
              </a:cubicBezTo>
              <a:cubicBezTo>
                <a:pt x="440497" y="778062"/>
                <a:pt x="264701" y="718104"/>
                <a:pt x="0" y="731477"/>
              </a:cubicBezTo>
              <a:cubicBezTo>
                <a:pt x="-15074" y="599734"/>
                <a:pt x="21425" y="535733"/>
                <a:pt x="0" y="373053"/>
              </a:cubicBezTo>
              <a:cubicBezTo>
                <a:pt x="-21425" y="210373"/>
                <a:pt x="32234" y="138571"/>
                <a:pt x="0" y="0"/>
              </a:cubicBezTo>
              <a:close/>
            </a:path>
            <a:path w="5731634" h="731477" stroke="0" extrusionOk="0">
              <a:moveTo>
                <a:pt x="0" y="0"/>
              </a:moveTo>
              <a:cubicBezTo>
                <a:pt x="158248" y="-29999"/>
                <a:pt x="349188" y="20430"/>
                <a:pt x="458531" y="0"/>
              </a:cubicBezTo>
              <a:cubicBezTo>
                <a:pt x="567874" y="-20430"/>
                <a:pt x="954145" y="32004"/>
                <a:pt x="1089010" y="0"/>
              </a:cubicBezTo>
              <a:cubicBezTo>
                <a:pt x="1223875" y="-32004"/>
                <a:pt x="1498189" y="79811"/>
                <a:pt x="1776807" y="0"/>
              </a:cubicBezTo>
              <a:cubicBezTo>
                <a:pt x="2055425" y="-79811"/>
                <a:pt x="2067468" y="44570"/>
                <a:pt x="2235337" y="0"/>
              </a:cubicBezTo>
              <a:cubicBezTo>
                <a:pt x="2403206" y="-44570"/>
                <a:pt x="2543795" y="66561"/>
                <a:pt x="2808501" y="0"/>
              </a:cubicBezTo>
              <a:cubicBezTo>
                <a:pt x="3073207" y="-66561"/>
                <a:pt x="3103306" y="7041"/>
                <a:pt x="3267031" y="0"/>
              </a:cubicBezTo>
              <a:cubicBezTo>
                <a:pt x="3430756" y="-7041"/>
                <a:pt x="3556258" y="2397"/>
                <a:pt x="3840195" y="0"/>
              </a:cubicBezTo>
              <a:cubicBezTo>
                <a:pt x="4124132" y="-2397"/>
                <a:pt x="4077493" y="5179"/>
                <a:pt x="4298725" y="0"/>
              </a:cubicBezTo>
              <a:cubicBezTo>
                <a:pt x="4519957" y="-5179"/>
                <a:pt x="4706791" y="19464"/>
                <a:pt x="4986522" y="0"/>
              </a:cubicBezTo>
              <a:cubicBezTo>
                <a:pt x="5266253" y="-19464"/>
                <a:pt x="5438691" y="79406"/>
                <a:pt x="5731634" y="0"/>
              </a:cubicBezTo>
              <a:cubicBezTo>
                <a:pt x="5752471" y="188289"/>
                <a:pt x="5726766" y="297447"/>
                <a:pt x="5731634" y="380368"/>
              </a:cubicBezTo>
              <a:cubicBezTo>
                <a:pt x="5736502" y="463289"/>
                <a:pt x="5716538" y="643427"/>
                <a:pt x="5731634" y="731477"/>
              </a:cubicBezTo>
              <a:cubicBezTo>
                <a:pt x="5531748" y="785811"/>
                <a:pt x="5459545" y="706577"/>
                <a:pt x="5215787" y="731477"/>
              </a:cubicBezTo>
              <a:cubicBezTo>
                <a:pt x="4972029" y="756377"/>
                <a:pt x="4955077" y="670460"/>
                <a:pt x="4699940" y="731477"/>
              </a:cubicBezTo>
              <a:cubicBezTo>
                <a:pt x="4444803" y="792494"/>
                <a:pt x="4290534" y="689731"/>
                <a:pt x="4184093" y="731477"/>
              </a:cubicBezTo>
              <a:cubicBezTo>
                <a:pt x="4077652" y="773223"/>
                <a:pt x="3964533" y="692615"/>
                <a:pt x="3782878" y="731477"/>
              </a:cubicBezTo>
              <a:cubicBezTo>
                <a:pt x="3601224" y="770339"/>
                <a:pt x="3397952" y="675290"/>
                <a:pt x="3267031" y="731477"/>
              </a:cubicBezTo>
              <a:cubicBezTo>
                <a:pt x="3136110" y="787664"/>
                <a:pt x="3010059" y="726541"/>
                <a:pt x="2865817" y="731477"/>
              </a:cubicBezTo>
              <a:cubicBezTo>
                <a:pt x="2721575" y="736413"/>
                <a:pt x="2505299" y="698356"/>
                <a:pt x="2292654" y="731477"/>
              </a:cubicBezTo>
              <a:cubicBezTo>
                <a:pt x="2080009" y="764598"/>
                <a:pt x="1855937" y="695087"/>
                <a:pt x="1604858" y="731477"/>
              </a:cubicBezTo>
              <a:cubicBezTo>
                <a:pt x="1353779" y="767867"/>
                <a:pt x="1320876" y="725292"/>
                <a:pt x="1203643" y="731477"/>
              </a:cubicBezTo>
              <a:cubicBezTo>
                <a:pt x="1086410" y="737662"/>
                <a:pt x="789321" y="670178"/>
                <a:pt x="515847" y="731477"/>
              </a:cubicBezTo>
              <a:cubicBezTo>
                <a:pt x="242373" y="792776"/>
                <a:pt x="228277" y="704301"/>
                <a:pt x="0" y="731477"/>
              </a:cubicBezTo>
              <a:cubicBezTo>
                <a:pt x="-28226" y="605534"/>
                <a:pt x="29871" y="554417"/>
                <a:pt x="0" y="380368"/>
              </a:cubicBezTo>
              <a:cubicBezTo>
                <a:pt x="-29871" y="206319"/>
                <a:pt x="34003" y="182488"/>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4058624024">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CAVEATS:</a:t>
          </a:r>
          <a:r>
            <a:rPr lang="en-IN" sz="1200" baseline="0"/>
            <a:t> From 2021 to 2023 CPI data available </a:t>
          </a:r>
          <a:endParaRPr lang="en-IN" sz="1200"/>
        </a:p>
      </xdr:txBody>
    </xdr:sp>
    <xdr:clientData/>
  </xdr:twoCellAnchor>
  <xdr:twoCellAnchor>
    <xdr:from>
      <xdr:col>13</xdr:col>
      <xdr:colOff>498663</xdr:colOff>
      <xdr:row>194</xdr:row>
      <xdr:rowOff>15384</xdr:rowOff>
    </xdr:from>
    <xdr:to>
      <xdr:col>23</xdr:col>
      <xdr:colOff>1</xdr:colOff>
      <xdr:row>209</xdr:row>
      <xdr:rowOff>152401</xdr:rowOff>
    </xdr:to>
    <xdr:graphicFrame macro="">
      <xdr:nvGraphicFramePr>
        <xdr:cNvPr id="48" name="Chart 47">
          <a:extLst>
            <a:ext uri="{FF2B5EF4-FFF2-40B4-BE49-F238E27FC236}">
              <a16:creationId xmlns:a16="http://schemas.microsoft.com/office/drawing/2014/main" id="{C17444B0-3C3B-4DDD-9CF9-CA29B619A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489857</xdr:colOff>
      <xdr:row>194</xdr:row>
      <xdr:rowOff>133350</xdr:rowOff>
    </xdr:from>
    <xdr:to>
      <xdr:col>13</xdr:col>
      <xdr:colOff>323850</xdr:colOff>
      <xdr:row>225</xdr:row>
      <xdr:rowOff>0</xdr:rowOff>
    </xdr:to>
    <xdr:sp macro="" textlink="">
      <xdr:nvSpPr>
        <xdr:cNvPr id="49" name="Rectangle: Rounded Corners 48">
          <a:extLst>
            <a:ext uri="{FF2B5EF4-FFF2-40B4-BE49-F238E27FC236}">
              <a16:creationId xmlns:a16="http://schemas.microsoft.com/office/drawing/2014/main" id="{84E4F715-ACA5-7CFA-3887-13381CD5AF28}"/>
            </a:ext>
          </a:extLst>
        </xdr:cNvPr>
        <xdr:cNvSpPr/>
      </xdr:nvSpPr>
      <xdr:spPr>
        <a:xfrm>
          <a:off x="489857" y="37090350"/>
          <a:ext cx="7758793" cy="577215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32658</xdr:colOff>
      <xdr:row>194</xdr:row>
      <xdr:rowOff>69570</xdr:rowOff>
    </xdr:from>
    <xdr:to>
      <xdr:col>3</xdr:col>
      <xdr:colOff>522515</xdr:colOff>
      <xdr:row>196</xdr:row>
      <xdr:rowOff>91343</xdr:rowOff>
    </xdr:to>
    <xdr:sp macro="" textlink="">
      <xdr:nvSpPr>
        <xdr:cNvPr id="42" name="Rectangle: Diagonal Corners Rounded 41">
          <a:extLst>
            <a:ext uri="{FF2B5EF4-FFF2-40B4-BE49-F238E27FC236}">
              <a16:creationId xmlns:a16="http://schemas.microsoft.com/office/drawing/2014/main" id="{45626EAD-D4FF-4E02-B0C7-380F535D17AB}"/>
            </a:ext>
          </a:extLst>
        </xdr:cNvPr>
        <xdr:cNvSpPr/>
      </xdr:nvSpPr>
      <xdr:spPr>
        <a:xfrm>
          <a:off x="642258" y="35563530"/>
          <a:ext cx="1709057" cy="387533"/>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rPr>
            <a:t>KEY</a:t>
          </a:r>
          <a:r>
            <a:rPr lang="en-IN" sz="2000" b="1" baseline="0">
              <a:solidFill>
                <a:schemeClr val="bg1"/>
              </a:solidFill>
            </a:rPr>
            <a:t> INSIGHTS</a:t>
          </a:r>
          <a:endParaRPr lang="en-IN" sz="2000" b="1">
            <a:solidFill>
              <a:schemeClr val="bg1"/>
            </a:solidFill>
          </a:endParaRPr>
        </a:p>
      </xdr:txBody>
    </xdr:sp>
    <xdr:clientData/>
  </xdr:twoCellAnchor>
  <xdr:twoCellAnchor>
    <xdr:from>
      <xdr:col>0</xdr:col>
      <xdr:colOff>403412</xdr:colOff>
      <xdr:row>239</xdr:row>
      <xdr:rowOff>34433</xdr:rowOff>
    </xdr:from>
    <xdr:to>
      <xdr:col>23</xdr:col>
      <xdr:colOff>114300</xdr:colOff>
      <xdr:row>282</xdr:row>
      <xdr:rowOff>95250</xdr:rowOff>
    </xdr:to>
    <xdr:sp macro="" textlink="">
      <xdr:nvSpPr>
        <xdr:cNvPr id="50" name="Rectangle 49">
          <a:extLst>
            <a:ext uri="{FF2B5EF4-FFF2-40B4-BE49-F238E27FC236}">
              <a16:creationId xmlns:a16="http://schemas.microsoft.com/office/drawing/2014/main" id="{59965214-9316-4F53-A1C4-824DFEED58D8}"/>
            </a:ext>
          </a:extLst>
        </xdr:cNvPr>
        <xdr:cNvSpPr/>
      </xdr:nvSpPr>
      <xdr:spPr>
        <a:xfrm>
          <a:off x="403412" y="44123753"/>
          <a:ext cx="13731688" cy="7924657"/>
        </a:xfrm>
        <a:prstGeom prst="rect">
          <a:avLst/>
        </a:prstGeom>
        <a:solidFill>
          <a:sysClr val="window" lastClr="FFFFFF"/>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577405</xdr:colOff>
      <xdr:row>243</xdr:row>
      <xdr:rowOff>91472</xdr:rowOff>
    </xdr:from>
    <xdr:to>
      <xdr:col>21</xdr:col>
      <xdr:colOff>365240</xdr:colOff>
      <xdr:row>245</xdr:row>
      <xdr:rowOff>14350</xdr:rowOff>
    </xdr:to>
    <xdr:sp macro="" textlink="">
      <xdr:nvSpPr>
        <xdr:cNvPr id="51" name="TextBox 50">
          <a:extLst>
            <a:ext uri="{FF2B5EF4-FFF2-40B4-BE49-F238E27FC236}">
              <a16:creationId xmlns:a16="http://schemas.microsoft.com/office/drawing/2014/main" id="{C6FB776B-DAB2-4A5C-A566-01991F3E509D}"/>
            </a:ext>
          </a:extLst>
        </xdr:cNvPr>
        <xdr:cNvSpPr txBox="1"/>
      </xdr:nvSpPr>
      <xdr:spPr>
        <a:xfrm>
          <a:off x="1187005" y="44912312"/>
          <a:ext cx="11979835" cy="288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0" i="0">
              <a:solidFill>
                <a:schemeClr val="dk1"/>
              </a:solidFill>
              <a:effectLst/>
              <a:latin typeface="+mn-lt"/>
              <a:ea typeface="+mn-ea"/>
              <a:cs typeface="+mn-cs"/>
            </a:rPr>
            <a:t>Pandemic Economics: Tracing COVID-19's Footprint on India's CPI Inflation</a:t>
          </a:r>
        </a:p>
      </xdr:txBody>
    </xdr:sp>
    <xdr:clientData/>
  </xdr:twoCellAnchor>
  <xdr:twoCellAnchor>
    <xdr:from>
      <xdr:col>1</xdr:col>
      <xdr:colOff>293913</xdr:colOff>
      <xdr:row>248</xdr:row>
      <xdr:rowOff>148610</xdr:rowOff>
    </xdr:from>
    <xdr:to>
      <xdr:col>13</xdr:col>
      <xdr:colOff>471054</xdr:colOff>
      <xdr:row>260</xdr:row>
      <xdr:rowOff>83128</xdr:rowOff>
    </xdr:to>
    <xdr:sp macro="" textlink="">
      <xdr:nvSpPr>
        <xdr:cNvPr id="52" name="TextBox 51">
          <a:extLst>
            <a:ext uri="{FF2B5EF4-FFF2-40B4-BE49-F238E27FC236}">
              <a16:creationId xmlns:a16="http://schemas.microsoft.com/office/drawing/2014/main" id="{AA1F3904-963F-466C-B2D8-FD1FA26AA979}"/>
            </a:ext>
          </a:extLst>
        </xdr:cNvPr>
        <xdr:cNvSpPr txBox="1"/>
      </xdr:nvSpPr>
      <xdr:spPr>
        <a:xfrm>
          <a:off x="903513" y="45883850"/>
          <a:ext cx="7492341" cy="212907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0" i="0" u="none" strike="noStrike">
              <a:solidFill>
                <a:schemeClr val="dk1"/>
              </a:solidFill>
              <a:effectLst/>
              <a:latin typeface="+mn-lt"/>
              <a:ea typeface="+mn-ea"/>
              <a:cs typeface="+mn-cs"/>
            </a:rPr>
            <a:t>1.</a:t>
          </a:r>
          <a:r>
            <a:rPr lang="en-IN" sz="1400" b="0" i="0" u="none" strike="noStrike" baseline="0">
              <a:solidFill>
                <a:schemeClr val="dk1"/>
              </a:solidFill>
              <a:effectLst/>
              <a:latin typeface="+mn-lt"/>
              <a:ea typeface="+mn-ea"/>
              <a:cs typeface="+mn-cs"/>
            </a:rPr>
            <a:t> </a:t>
          </a:r>
          <a:r>
            <a:rPr lang="en-IN" sz="1400" b="0" i="0">
              <a:solidFill>
                <a:schemeClr val="dk1"/>
              </a:solidFill>
              <a:effectLst/>
              <a:latin typeface="+mn-lt"/>
              <a:ea typeface="+mn-ea"/>
              <a:cs typeface="+mn-cs"/>
            </a:rPr>
            <a:t>Prior to the onset of the COVID-19 pandemic in March 2020, inflation rates across the categories of food, essential services, and personal care and effects were generally on an upward trajectory.</a:t>
          </a:r>
        </a:p>
        <a:p>
          <a:pPr algn="l"/>
          <a:endParaRPr lang="en-IN" sz="1400" b="0" i="0">
            <a:solidFill>
              <a:schemeClr val="dk1"/>
            </a:solidFill>
            <a:effectLst/>
            <a:latin typeface="+mn-lt"/>
            <a:ea typeface="+mn-ea"/>
            <a:cs typeface="+mn-cs"/>
          </a:endParaRPr>
        </a:p>
        <a:p>
          <a:pPr algn="l"/>
          <a:r>
            <a:rPr lang="en-IN" sz="1400" b="0" i="0" baseline="0">
              <a:solidFill>
                <a:schemeClr val="dk1"/>
              </a:solidFill>
              <a:effectLst/>
              <a:latin typeface="+mn-lt"/>
              <a:ea typeface="+mn-ea"/>
              <a:cs typeface="+mn-cs"/>
            </a:rPr>
            <a:t>2. </a:t>
          </a:r>
          <a:r>
            <a:rPr lang="en-IN" sz="1400" b="0" i="0">
              <a:solidFill>
                <a:schemeClr val="dk1"/>
              </a:solidFill>
              <a:effectLst/>
              <a:latin typeface="+mn-lt"/>
              <a:ea typeface="+mn-ea"/>
              <a:cs typeface="+mn-cs"/>
            </a:rPr>
            <a:t>Following the initial dip, inflation rates began to recover. The personal care and effects category saw the most volatility, with a sharp increase post-lockdown, reaching 14% by September 2020. The food category also showed resilience with a quick rebound in inflation rates.</a:t>
          </a:r>
          <a:endParaRPr lang="en-IN" sz="1400" b="0" i="0" baseline="0">
            <a:solidFill>
              <a:schemeClr val="dk1"/>
            </a:solidFill>
            <a:effectLst/>
            <a:latin typeface="+mn-lt"/>
            <a:ea typeface="+mn-ea"/>
            <a:cs typeface="+mn-cs"/>
          </a:endParaRPr>
        </a:p>
      </xdr:txBody>
    </xdr:sp>
    <xdr:clientData/>
  </xdr:twoCellAnchor>
  <xdr:twoCellAnchor>
    <xdr:from>
      <xdr:col>1</xdr:col>
      <xdr:colOff>154903</xdr:colOff>
      <xdr:row>246</xdr:row>
      <xdr:rowOff>127270</xdr:rowOff>
    </xdr:from>
    <xdr:to>
      <xdr:col>13</xdr:col>
      <xdr:colOff>429490</xdr:colOff>
      <xdr:row>260</xdr:row>
      <xdr:rowOff>152400</xdr:rowOff>
    </xdr:to>
    <xdr:sp macro="" textlink="">
      <xdr:nvSpPr>
        <xdr:cNvPr id="53" name="Rectangle: Rounded Corners 52">
          <a:extLst>
            <a:ext uri="{FF2B5EF4-FFF2-40B4-BE49-F238E27FC236}">
              <a16:creationId xmlns:a16="http://schemas.microsoft.com/office/drawing/2014/main" id="{3D6DBA6C-DB93-4221-8E3E-92A2B6F218DF}"/>
            </a:ext>
          </a:extLst>
        </xdr:cNvPr>
        <xdr:cNvSpPr/>
      </xdr:nvSpPr>
      <xdr:spPr>
        <a:xfrm>
          <a:off x="764503" y="45496750"/>
          <a:ext cx="7589787" cy="2585450"/>
        </a:xfrm>
        <a:prstGeom prst="round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32658</xdr:colOff>
      <xdr:row>246</xdr:row>
      <xdr:rowOff>69570</xdr:rowOff>
    </xdr:from>
    <xdr:to>
      <xdr:col>3</xdr:col>
      <xdr:colOff>522515</xdr:colOff>
      <xdr:row>248</xdr:row>
      <xdr:rowOff>91343</xdr:rowOff>
    </xdr:to>
    <xdr:sp macro="" textlink="">
      <xdr:nvSpPr>
        <xdr:cNvPr id="54" name="Rectangle: Diagonal Corners Rounded 53">
          <a:extLst>
            <a:ext uri="{FF2B5EF4-FFF2-40B4-BE49-F238E27FC236}">
              <a16:creationId xmlns:a16="http://schemas.microsoft.com/office/drawing/2014/main" id="{AE667B60-DC3E-424F-8B2B-F86F29EF65A6}"/>
            </a:ext>
          </a:extLst>
        </xdr:cNvPr>
        <xdr:cNvSpPr/>
      </xdr:nvSpPr>
      <xdr:spPr>
        <a:xfrm>
          <a:off x="642258" y="45439050"/>
          <a:ext cx="1709057" cy="387533"/>
        </a:xfrm>
        <a:prstGeom prst="round2Diag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chemeClr val="bg1"/>
              </a:solidFill>
            </a:rPr>
            <a:t>KEY</a:t>
          </a:r>
          <a:r>
            <a:rPr lang="en-IN" sz="2000" b="1" baseline="0">
              <a:solidFill>
                <a:schemeClr val="bg1"/>
              </a:solidFill>
            </a:rPr>
            <a:t> INSIGHTS</a:t>
          </a:r>
          <a:endParaRPr lang="en-IN" sz="2000" b="1">
            <a:solidFill>
              <a:schemeClr val="bg1"/>
            </a:solidFill>
          </a:endParaRPr>
        </a:p>
      </xdr:txBody>
    </xdr:sp>
    <xdr:clientData/>
  </xdr:twoCellAnchor>
  <xdr:twoCellAnchor>
    <xdr:from>
      <xdr:col>0</xdr:col>
      <xdr:colOff>476250</xdr:colOff>
      <xdr:row>239</xdr:row>
      <xdr:rowOff>105425</xdr:rowOff>
    </xdr:from>
    <xdr:to>
      <xdr:col>23</xdr:col>
      <xdr:colOff>95250</xdr:colOff>
      <xdr:row>243</xdr:row>
      <xdr:rowOff>146988</xdr:rowOff>
    </xdr:to>
    <xdr:sp macro="" textlink="">
      <xdr:nvSpPr>
        <xdr:cNvPr id="55" name="TextBox 54">
          <a:extLst>
            <a:ext uri="{FF2B5EF4-FFF2-40B4-BE49-F238E27FC236}">
              <a16:creationId xmlns:a16="http://schemas.microsoft.com/office/drawing/2014/main" id="{51CBC57A-1882-4E30-B930-9BE7A1CC0220}"/>
            </a:ext>
          </a:extLst>
        </xdr:cNvPr>
        <xdr:cNvSpPr txBox="1"/>
      </xdr:nvSpPr>
      <xdr:spPr>
        <a:xfrm>
          <a:off x="476250" y="44194745"/>
          <a:ext cx="13639800" cy="7730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0" i="0">
              <a:solidFill>
                <a:schemeClr val="dk1"/>
              </a:solidFill>
              <a:effectLst/>
              <a:latin typeface="+mn-lt"/>
              <a:ea typeface="+mn-ea"/>
              <a:cs typeface="+mn-cs"/>
            </a:rPr>
            <a:t>Analysis of crude oil price change and inflaction price change with oil price</a:t>
          </a:r>
          <a:endParaRPr lang="en-IN" sz="8000" b="0" i="0">
            <a:solidFill>
              <a:schemeClr val="dk1"/>
            </a:solidFill>
            <a:effectLst/>
            <a:latin typeface="+mn-lt"/>
            <a:ea typeface="+mn-ea"/>
            <a:cs typeface="+mn-cs"/>
          </a:endParaRPr>
        </a:p>
      </xdr:txBody>
    </xdr:sp>
    <xdr:clientData/>
  </xdr:twoCellAnchor>
  <xdr:twoCellAnchor>
    <xdr:from>
      <xdr:col>11</xdr:col>
      <xdr:colOff>92301</xdr:colOff>
      <xdr:row>277</xdr:row>
      <xdr:rowOff>89822</xdr:rowOff>
    </xdr:from>
    <xdr:to>
      <xdr:col>22</xdr:col>
      <xdr:colOff>394219</xdr:colOff>
      <xdr:row>281</xdr:row>
      <xdr:rowOff>59170</xdr:rowOff>
    </xdr:to>
    <xdr:sp macro="" textlink="">
      <xdr:nvSpPr>
        <xdr:cNvPr id="56" name="TextBox 55">
          <a:extLst>
            <a:ext uri="{FF2B5EF4-FFF2-40B4-BE49-F238E27FC236}">
              <a16:creationId xmlns:a16="http://schemas.microsoft.com/office/drawing/2014/main" id="{A5B9BF2A-87C6-41F0-8B50-B783D7E5FEAC}"/>
            </a:ext>
          </a:extLst>
        </xdr:cNvPr>
        <xdr:cNvSpPr txBox="1"/>
      </xdr:nvSpPr>
      <xdr:spPr>
        <a:xfrm>
          <a:off x="6797901" y="51128582"/>
          <a:ext cx="7007518" cy="700868"/>
        </a:xfrm>
        <a:custGeom>
          <a:avLst/>
          <a:gdLst>
            <a:gd name="connsiteX0" fmla="*/ 0 w 7007518"/>
            <a:gd name="connsiteY0" fmla="*/ 0 h 731348"/>
            <a:gd name="connsiteX1" fmla="*/ 513885 w 7007518"/>
            <a:gd name="connsiteY1" fmla="*/ 0 h 731348"/>
            <a:gd name="connsiteX2" fmla="*/ 1237995 w 7007518"/>
            <a:gd name="connsiteY2" fmla="*/ 0 h 731348"/>
            <a:gd name="connsiteX3" fmla="*/ 1681804 w 7007518"/>
            <a:gd name="connsiteY3" fmla="*/ 0 h 731348"/>
            <a:gd name="connsiteX4" fmla="*/ 2195689 w 7007518"/>
            <a:gd name="connsiteY4" fmla="*/ 0 h 731348"/>
            <a:gd name="connsiteX5" fmla="*/ 2849724 w 7007518"/>
            <a:gd name="connsiteY5" fmla="*/ 0 h 731348"/>
            <a:gd name="connsiteX6" fmla="*/ 3293533 w 7007518"/>
            <a:gd name="connsiteY6" fmla="*/ 0 h 731348"/>
            <a:gd name="connsiteX7" fmla="*/ 3807418 w 7007518"/>
            <a:gd name="connsiteY7" fmla="*/ 0 h 731348"/>
            <a:gd name="connsiteX8" fmla="*/ 4181152 w 7007518"/>
            <a:gd name="connsiteY8" fmla="*/ 0 h 731348"/>
            <a:gd name="connsiteX9" fmla="*/ 4695037 w 7007518"/>
            <a:gd name="connsiteY9" fmla="*/ 0 h 731348"/>
            <a:gd name="connsiteX10" fmla="*/ 5278997 w 7007518"/>
            <a:gd name="connsiteY10" fmla="*/ 0 h 731348"/>
            <a:gd name="connsiteX11" fmla="*/ 6003107 w 7007518"/>
            <a:gd name="connsiteY11" fmla="*/ 0 h 731348"/>
            <a:gd name="connsiteX12" fmla="*/ 6446917 w 7007518"/>
            <a:gd name="connsiteY12" fmla="*/ 0 h 731348"/>
            <a:gd name="connsiteX13" fmla="*/ 7007518 w 7007518"/>
            <a:gd name="connsiteY13" fmla="*/ 0 h 731348"/>
            <a:gd name="connsiteX14" fmla="*/ 7007518 w 7007518"/>
            <a:gd name="connsiteY14" fmla="*/ 351047 h 731348"/>
            <a:gd name="connsiteX15" fmla="*/ 7007518 w 7007518"/>
            <a:gd name="connsiteY15" fmla="*/ 731348 h 731348"/>
            <a:gd name="connsiteX16" fmla="*/ 6493633 w 7007518"/>
            <a:gd name="connsiteY16" fmla="*/ 731348 h 731348"/>
            <a:gd name="connsiteX17" fmla="*/ 5909674 w 7007518"/>
            <a:gd name="connsiteY17" fmla="*/ 731348 h 731348"/>
            <a:gd name="connsiteX18" fmla="*/ 5465864 w 7007518"/>
            <a:gd name="connsiteY18" fmla="*/ 731348 h 731348"/>
            <a:gd name="connsiteX19" fmla="*/ 5092130 w 7007518"/>
            <a:gd name="connsiteY19" fmla="*/ 731348 h 731348"/>
            <a:gd name="connsiteX20" fmla="*/ 4368020 w 7007518"/>
            <a:gd name="connsiteY20" fmla="*/ 731348 h 731348"/>
            <a:gd name="connsiteX21" fmla="*/ 3643909 w 7007518"/>
            <a:gd name="connsiteY21" fmla="*/ 731348 h 731348"/>
            <a:gd name="connsiteX22" fmla="*/ 3059950 w 7007518"/>
            <a:gd name="connsiteY22" fmla="*/ 731348 h 731348"/>
            <a:gd name="connsiteX23" fmla="*/ 2335839 w 7007518"/>
            <a:gd name="connsiteY23" fmla="*/ 731348 h 731348"/>
            <a:gd name="connsiteX24" fmla="*/ 1892030 w 7007518"/>
            <a:gd name="connsiteY24" fmla="*/ 731348 h 731348"/>
            <a:gd name="connsiteX25" fmla="*/ 1518296 w 7007518"/>
            <a:gd name="connsiteY25" fmla="*/ 731348 h 731348"/>
            <a:gd name="connsiteX26" fmla="*/ 864261 w 7007518"/>
            <a:gd name="connsiteY26" fmla="*/ 731348 h 731348"/>
            <a:gd name="connsiteX27" fmla="*/ 0 w 7007518"/>
            <a:gd name="connsiteY27" fmla="*/ 731348 h 731348"/>
            <a:gd name="connsiteX28" fmla="*/ 0 w 7007518"/>
            <a:gd name="connsiteY28" fmla="*/ 365674 h 731348"/>
            <a:gd name="connsiteX29" fmla="*/ 0 w 7007518"/>
            <a:gd name="connsiteY29" fmla="*/ 0 h 7313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Lst>
          <a:rect l="l" t="t" r="r" b="b"/>
          <a:pathLst>
            <a:path w="7007518" h="731348" fill="none" extrusionOk="0">
              <a:moveTo>
                <a:pt x="0" y="0"/>
              </a:moveTo>
              <a:cubicBezTo>
                <a:pt x="238078" y="-33394"/>
                <a:pt x="294711" y="32551"/>
                <a:pt x="513885" y="0"/>
              </a:cubicBezTo>
              <a:cubicBezTo>
                <a:pt x="733059" y="-32551"/>
                <a:pt x="932935" y="12332"/>
                <a:pt x="1237995" y="0"/>
              </a:cubicBezTo>
              <a:cubicBezTo>
                <a:pt x="1543055" y="-12332"/>
                <a:pt x="1463369" y="49953"/>
                <a:pt x="1681804" y="0"/>
              </a:cubicBezTo>
              <a:cubicBezTo>
                <a:pt x="1900239" y="-49953"/>
                <a:pt x="2067607" y="54432"/>
                <a:pt x="2195689" y="0"/>
              </a:cubicBezTo>
              <a:cubicBezTo>
                <a:pt x="2323772" y="-54432"/>
                <a:pt x="2700105" y="37198"/>
                <a:pt x="2849724" y="0"/>
              </a:cubicBezTo>
              <a:cubicBezTo>
                <a:pt x="2999344" y="-37198"/>
                <a:pt x="3108700" y="18847"/>
                <a:pt x="3293533" y="0"/>
              </a:cubicBezTo>
              <a:cubicBezTo>
                <a:pt x="3478366" y="-18847"/>
                <a:pt x="3570616" y="192"/>
                <a:pt x="3807418" y="0"/>
              </a:cubicBezTo>
              <a:cubicBezTo>
                <a:pt x="4044221" y="-192"/>
                <a:pt x="4056163" y="34416"/>
                <a:pt x="4181152" y="0"/>
              </a:cubicBezTo>
              <a:cubicBezTo>
                <a:pt x="4306141" y="-34416"/>
                <a:pt x="4450413" y="15160"/>
                <a:pt x="4695037" y="0"/>
              </a:cubicBezTo>
              <a:cubicBezTo>
                <a:pt x="4939662" y="-15160"/>
                <a:pt x="5048027" y="43982"/>
                <a:pt x="5278997" y="0"/>
              </a:cubicBezTo>
              <a:cubicBezTo>
                <a:pt x="5509967" y="-43982"/>
                <a:pt x="5786927" y="33106"/>
                <a:pt x="6003107" y="0"/>
              </a:cubicBezTo>
              <a:cubicBezTo>
                <a:pt x="6219287" y="-33106"/>
                <a:pt x="6355739" y="9114"/>
                <a:pt x="6446917" y="0"/>
              </a:cubicBezTo>
              <a:cubicBezTo>
                <a:pt x="6538095" y="-9114"/>
                <a:pt x="6757074" y="48946"/>
                <a:pt x="7007518" y="0"/>
              </a:cubicBezTo>
              <a:cubicBezTo>
                <a:pt x="7019117" y="139379"/>
                <a:pt x="6985811" y="268100"/>
                <a:pt x="7007518" y="351047"/>
              </a:cubicBezTo>
              <a:cubicBezTo>
                <a:pt x="7029225" y="433994"/>
                <a:pt x="6987762" y="597051"/>
                <a:pt x="7007518" y="731348"/>
              </a:cubicBezTo>
              <a:cubicBezTo>
                <a:pt x="6873379" y="782922"/>
                <a:pt x="6645770" y="708131"/>
                <a:pt x="6493633" y="731348"/>
              </a:cubicBezTo>
              <a:cubicBezTo>
                <a:pt x="6341497" y="754565"/>
                <a:pt x="6078311" y="670564"/>
                <a:pt x="5909674" y="731348"/>
              </a:cubicBezTo>
              <a:cubicBezTo>
                <a:pt x="5741037" y="792132"/>
                <a:pt x="5619548" y="711428"/>
                <a:pt x="5465864" y="731348"/>
              </a:cubicBezTo>
              <a:cubicBezTo>
                <a:pt x="5312180" y="751268"/>
                <a:pt x="5268045" y="718790"/>
                <a:pt x="5092130" y="731348"/>
              </a:cubicBezTo>
              <a:cubicBezTo>
                <a:pt x="4916215" y="743906"/>
                <a:pt x="4719716" y="703353"/>
                <a:pt x="4368020" y="731348"/>
              </a:cubicBezTo>
              <a:cubicBezTo>
                <a:pt x="4016324" y="759343"/>
                <a:pt x="3811867" y="687394"/>
                <a:pt x="3643909" y="731348"/>
              </a:cubicBezTo>
              <a:cubicBezTo>
                <a:pt x="3475951" y="775302"/>
                <a:pt x="3328494" y="691532"/>
                <a:pt x="3059950" y="731348"/>
              </a:cubicBezTo>
              <a:cubicBezTo>
                <a:pt x="2791406" y="771164"/>
                <a:pt x="2580957" y="645751"/>
                <a:pt x="2335839" y="731348"/>
              </a:cubicBezTo>
              <a:cubicBezTo>
                <a:pt x="2090721" y="816945"/>
                <a:pt x="2004978" y="703251"/>
                <a:pt x="1892030" y="731348"/>
              </a:cubicBezTo>
              <a:cubicBezTo>
                <a:pt x="1779082" y="759445"/>
                <a:pt x="1668945" y="700595"/>
                <a:pt x="1518296" y="731348"/>
              </a:cubicBezTo>
              <a:cubicBezTo>
                <a:pt x="1367647" y="762101"/>
                <a:pt x="1117891" y="654458"/>
                <a:pt x="864261" y="731348"/>
              </a:cubicBezTo>
              <a:cubicBezTo>
                <a:pt x="610632" y="808238"/>
                <a:pt x="308083" y="711330"/>
                <a:pt x="0" y="731348"/>
              </a:cubicBezTo>
              <a:cubicBezTo>
                <a:pt x="-6898" y="562344"/>
                <a:pt x="8009" y="513730"/>
                <a:pt x="0" y="365674"/>
              </a:cubicBezTo>
              <a:cubicBezTo>
                <a:pt x="-8009" y="217618"/>
                <a:pt x="41359" y="129602"/>
                <a:pt x="0" y="0"/>
              </a:cubicBezTo>
              <a:close/>
            </a:path>
            <a:path w="7007518" h="731348" stroke="0" extrusionOk="0">
              <a:moveTo>
                <a:pt x="0" y="0"/>
              </a:moveTo>
              <a:cubicBezTo>
                <a:pt x="107807" y="-23758"/>
                <a:pt x="370499" y="50198"/>
                <a:pt x="513885" y="0"/>
              </a:cubicBezTo>
              <a:cubicBezTo>
                <a:pt x="657271" y="-50198"/>
                <a:pt x="900277" y="47324"/>
                <a:pt x="1027769" y="0"/>
              </a:cubicBezTo>
              <a:cubicBezTo>
                <a:pt x="1155261" y="-47324"/>
                <a:pt x="1361801" y="27095"/>
                <a:pt x="1681804" y="0"/>
              </a:cubicBezTo>
              <a:cubicBezTo>
                <a:pt x="2001807" y="-27095"/>
                <a:pt x="2088359" y="50667"/>
                <a:pt x="2195689" y="0"/>
              </a:cubicBezTo>
              <a:cubicBezTo>
                <a:pt x="2303019" y="-50667"/>
                <a:pt x="2706529" y="73098"/>
                <a:pt x="2849724" y="0"/>
              </a:cubicBezTo>
              <a:cubicBezTo>
                <a:pt x="2992919" y="-73098"/>
                <a:pt x="3100837" y="21285"/>
                <a:pt x="3223458" y="0"/>
              </a:cubicBezTo>
              <a:cubicBezTo>
                <a:pt x="3346079" y="-21285"/>
                <a:pt x="3513946" y="56800"/>
                <a:pt x="3737343" y="0"/>
              </a:cubicBezTo>
              <a:cubicBezTo>
                <a:pt x="3960741" y="-56800"/>
                <a:pt x="3995695" y="50854"/>
                <a:pt x="4181152" y="0"/>
              </a:cubicBezTo>
              <a:cubicBezTo>
                <a:pt x="4366609" y="-50854"/>
                <a:pt x="4554157" y="7182"/>
                <a:pt x="4765112" y="0"/>
              </a:cubicBezTo>
              <a:cubicBezTo>
                <a:pt x="4976067" y="-7182"/>
                <a:pt x="5017646" y="2576"/>
                <a:pt x="5208922" y="0"/>
              </a:cubicBezTo>
              <a:cubicBezTo>
                <a:pt x="5400198" y="-2576"/>
                <a:pt x="5550880" y="43203"/>
                <a:pt x="5652731" y="0"/>
              </a:cubicBezTo>
              <a:cubicBezTo>
                <a:pt x="5754582" y="-43203"/>
                <a:pt x="6071065" y="1490"/>
                <a:pt x="6236691" y="0"/>
              </a:cubicBezTo>
              <a:cubicBezTo>
                <a:pt x="6402317" y="-1490"/>
                <a:pt x="6831304" y="41453"/>
                <a:pt x="7007518" y="0"/>
              </a:cubicBezTo>
              <a:cubicBezTo>
                <a:pt x="7008947" y="106134"/>
                <a:pt x="7006520" y="196942"/>
                <a:pt x="7007518" y="358361"/>
              </a:cubicBezTo>
              <a:cubicBezTo>
                <a:pt x="7008516" y="519780"/>
                <a:pt x="6971415" y="620139"/>
                <a:pt x="7007518" y="731348"/>
              </a:cubicBezTo>
              <a:cubicBezTo>
                <a:pt x="6899247" y="764681"/>
                <a:pt x="6757317" y="726481"/>
                <a:pt x="6633784" y="731348"/>
              </a:cubicBezTo>
              <a:cubicBezTo>
                <a:pt x="6510251" y="736215"/>
                <a:pt x="6153437" y="676732"/>
                <a:pt x="5909674" y="731348"/>
              </a:cubicBezTo>
              <a:cubicBezTo>
                <a:pt x="5665911" y="785964"/>
                <a:pt x="5508403" y="663786"/>
                <a:pt x="5185563" y="731348"/>
              </a:cubicBezTo>
              <a:cubicBezTo>
                <a:pt x="4862723" y="798910"/>
                <a:pt x="4613088" y="659745"/>
                <a:pt x="4461453" y="731348"/>
              </a:cubicBezTo>
              <a:cubicBezTo>
                <a:pt x="4309818" y="802951"/>
                <a:pt x="4214569" y="705708"/>
                <a:pt x="4017644" y="731348"/>
              </a:cubicBezTo>
              <a:cubicBezTo>
                <a:pt x="3820719" y="756988"/>
                <a:pt x="3724825" y="699811"/>
                <a:pt x="3643909" y="731348"/>
              </a:cubicBezTo>
              <a:cubicBezTo>
                <a:pt x="3562993" y="762885"/>
                <a:pt x="3206149" y="681904"/>
                <a:pt x="3059950" y="731348"/>
              </a:cubicBezTo>
              <a:cubicBezTo>
                <a:pt x="2913751" y="780792"/>
                <a:pt x="2582948" y="677746"/>
                <a:pt x="2405915" y="731348"/>
              </a:cubicBezTo>
              <a:cubicBezTo>
                <a:pt x="2228882" y="784950"/>
                <a:pt x="1901768" y="661541"/>
                <a:pt x="1751880" y="731348"/>
              </a:cubicBezTo>
              <a:cubicBezTo>
                <a:pt x="1601992" y="801155"/>
                <a:pt x="1465349" y="683189"/>
                <a:pt x="1237995" y="731348"/>
              </a:cubicBezTo>
              <a:cubicBezTo>
                <a:pt x="1010641" y="779507"/>
                <a:pt x="849278" y="689408"/>
                <a:pt x="724110" y="731348"/>
              </a:cubicBezTo>
              <a:cubicBezTo>
                <a:pt x="598943" y="773288"/>
                <a:pt x="191583" y="689394"/>
                <a:pt x="0" y="731348"/>
              </a:cubicBezTo>
              <a:cubicBezTo>
                <a:pt x="-14271" y="608341"/>
                <a:pt x="11820" y="546493"/>
                <a:pt x="0" y="380301"/>
              </a:cubicBezTo>
              <a:cubicBezTo>
                <a:pt x="-11820" y="214109"/>
                <a:pt x="24509" y="137794"/>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2994486503">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a:t>DATA</a:t>
          </a:r>
          <a:r>
            <a:rPr lang="en-IN" sz="1200" baseline="0"/>
            <a:t> SOURCE: GOI WEB SITE</a:t>
          </a:r>
          <a:br>
            <a:rPr lang="en-IN" sz="1200" baseline="0"/>
          </a:br>
          <a:r>
            <a:rPr lang="en-IN" sz="1200" baseline="0"/>
            <a:t>DATE AND TIME: JAN 2017 TO MAY 2023    DATA SIZE: 373 DATA  AVAILABLE FROM 2017 TO 2023</a:t>
          </a:r>
          <a:endParaRPr lang="en-IN" sz="1200"/>
        </a:p>
      </xdr:txBody>
    </xdr:sp>
    <xdr:clientData/>
  </xdr:twoCellAnchor>
  <xdr:twoCellAnchor>
    <xdr:from>
      <xdr:col>1</xdr:col>
      <xdr:colOff>133266</xdr:colOff>
      <xdr:row>261</xdr:row>
      <xdr:rowOff>38100</xdr:rowOff>
    </xdr:from>
    <xdr:to>
      <xdr:col>22</xdr:col>
      <xdr:colOff>307731</xdr:colOff>
      <xdr:row>276</xdr:row>
      <xdr:rowOff>133350</xdr:rowOff>
    </xdr:to>
    <xdr:sp macro="" textlink="">
      <xdr:nvSpPr>
        <xdr:cNvPr id="57" name="Rectangle 56">
          <a:extLst>
            <a:ext uri="{FF2B5EF4-FFF2-40B4-BE49-F238E27FC236}">
              <a16:creationId xmlns:a16="http://schemas.microsoft.com/office/drawing/2014/main" id="{15DA2218-1C83-497E-8CAB-F0298A48BFED}"/>
            </a:ext>
          </a:extLst>
        </xdr:cNvPr>
        <xdr:cNvSpPr/>
      </xdr:nvSpPr>
      <xdr:spPr>
        <a:xfrm>
          <a:off x="742866" y="48150780"/>
          <a:ext cx="12976065" cy="2838450"/>
        </a:xfrm>
        <a:custGeom>
          <a:avLst/>
          <a:gdLst>
            <a:gd name="connsiteX0" fmla="*/ 0 w 12976065"/>
            <a:gd name="connsiteY0" fmla="*/ 0 h 2952750"/>
            <a:gd name="connsiteX1" fmla="*/ 200539 w 12976065"/>
            <a:gd name="connsiteY1" fmla="*/ 0 h 2952750"/>
            <a:gd name="connsiteX2" fmla="*/ 790360 w 12976065"/>
            <a:gd name="connsiteY2" fmla="*/ 0 h 2952750"/>
            <a:gd name="connsiteX3" fmla="*/ 1509942 w 12976065"/>
            <a:gd name="connsiteY3" fmla="*/ 0 h 2952750"/>
            <a:gd name="connsiteX4" fmla="*/ 2099763 w 12976065"/>
            <a:gd name="connsiteY4" fmla="*/ 0 h 2952750"/>
            <a:gd name="connsiteX5" fmla="*/ 2819345 w 12976065"/>
            <a:gd name="connsiteY5" fmla="*/ 0 h 2952750"/>
            <a:gd name="connsiteX6" fmla="*/ 3668687 w 12976065"/>
            <a:gd name="connsiteY6" fmla="*/ 0 h 2952750"/>
            <a:gd name="connsiteX7" fmla="*/ 4128748 w 12976065"/>
            <a:gd name="connsiteY7" fmla="*/ 0 h 2952750"/>
            <a:gd name="connsiteX8" fmla="*/ 4459048 w 12976065"/>
            <a:gd name="connsiteY8" fmla="*/ 0 h 2952750"/>
            <a:gd name="connsiteX9" fmla="*/ 5178630 w 12976065"/>
            <a:gd name="connsiteY9" fmla="*/ 0 h 2952750"/>
            <a:gd name="connsiteX10" fmla="*/ 5898211 w 12976065"/>
            <a:gd name="connsiteY10" fmla="*/ 0 h 2952750"/>
            <a:gd name="connsiteX11" fmla="*/ 6228511 w 12976065"/>
            <a:gd name="connsiteY11" fmla="*/ 0 h 2952750"/>
            <a:gd name="connsiteX12" fmla="*/ 6818332 w 12976065"/>
            <a:gd name="connsiteY12" fmla="*/ 0 h 2952750"/>
            <a:gd name="connsiteX13" fmla="*/ 7408153 w 12976065"/>
            <a:gd name="connsiteY13" fmla="*/ 0 h 2952750"/>
            <a:gd name="connsiteX14" fmla="*/ 7997975 w 12976065"/>
            <a:gd name="connsiteY14" fmla="*/ 0 h 2952750"/>
            <a:gd name="connsiteX15" fmla="*/ 8587796 w 12976065"/>
            <a:gd name="connsiteY15" fmla="*/ 0 h 2952750"/>
            <a:gd name="connsiteX16" fmla="*/ 8918096 w 12976065"/>
            <a:gd name="connsiteY16" fmla="*/ 0 h 2952750"/>
            <a:gd name="connsiteX17" fmla="*/ 9767438 w 12976065"/>
            <a:gd name="connsiteY17" fmla="*/ 0 h 2952750"/>
            <a:gd name="connsiteX18" fmla="*/ 9967977 w 12976065"/>
            <a:gd name="connsiteY18" fmla="*/ 0 h 2952750"/>
            <a:gd name="connsiteX19" fmla="*/ 10687559 w 12976065"/>
            <a:gd name="connsiteY19" fmla="*/ 0 h 2952750"/>
            <a:gd name="connsiteX20" fmla="*/ 11407141 w 12976065"/>
            <a:gd name="connsiteY20" fmla="*/ 0 h 2952750"/>
            <a:gd name="connsiteX21" fmla="*/ 11867201 w 12976065"/>
            <a:gd name="connsiteY21" fmla="*/ 0 h 2952750"/>
            <a:gd name="connsiteX22" fmla="*/ 12327262 w 12976065"/>
            <a:gd name="connsiteY22" fmla="*/ 0 h 2952750"/>
            <a:gd name="connsiteX23" fmla="*/ 12976065 w 12976065"/>
            <a:gd name="connsiteY23" fmla="*/ 0 h 2952750"/>
            <a:gd name="connsiteX24" fmla="*/ 12976065 w 12976065"/>
            <a:gd name="connsiteY24" fmla="*/ 649605 h 2952750"/>
            <a:gd name="connsiteX25" fmla="*/ 12976065 w 12976065"/>
            <a:gd name="connsiteY25" fmla="*/ 1210628 h 2952750"/>
            <a:gd name="connsiteX26" fmla="*/ 12976065 w 12976065"/>
            <a:gd name="connsiteY26" fmla="*/ 1830705 h 2952750"/>
            <a:gd name="connsiteX27" fmla="*/ 12976065 w 12976065"/>
            <a:gd name="connsiteY27" fmla="*/ 2952750 h 2952750"/>
            <a:gd name="connsiteX28" fmla="*/ 12775526 w 12976065"/>
            <a:gd name="connsiteY28" fmla="*/ 2952750 h 2952750"/>
            <a:gd name="connsiteX29" fmla="*/ 11926183 w 12976065"/>
            <a:gd name="connsiteY29" fmla="*/ 2952750 h 2952750"/>
            <a:gd name="connsiteX30" fmla="*/ 11595884 w 12976065"/>
            <a:gd name="connsiteY30" fmla="*/ 2952750 h 2952750"/>
            <a:gd name="connsiteX31" fmla="*/ 11006062 w 12976065"/>
            <a:gd name="connsiteY31" fmla="*/ 2952750 h 2952750"/>
            <a:gd name="connsiteX32" fmla="*/ 10546002 w 12976065"/>
            <a:gd name="connsiteY32" fmla="*/ 2952750 h 2952750"/>
            <a:gd name="connsiteX33" fmla="*/ 10085941 w 12976065"/>
            <a:gd name="connsiteY33" fmla="*/ 2952750 h 2952750"/>
            <a:gd name="connsiteX34" fmla="*/ 9885402 w 12976065"/>
            <a:gd name="connsiteY34" fmla="*/ 2952750 h 2952750"/>
            <a:gd name="connsiteX35" fmla="*/ 9295581 w 12976065"/>
            <a:gd name="connsiteY35" fmla="*/ 2952750 h 2952750"/>
            <a:gd name="connsiteX36" fmla="*/ 8446239 w 12976065"/>
            <a:gd name="connsiteY36" fmla="*/ 2952750 h 2952750"/>
            <a:gd name="connsiteX37" fmla="*/ 7596896 w 12976065"/>
            <a:gd name="connsiteY37" fmla="*/ 2952750 h 2952750"/>
            <a:gd name="connsiteX38" fmla="*/ 7396357 w 12976065"/>
            <a:gd name="connsiteY38" fmla="*/ 2952750 h 2952750"/>
            <a:gd name="connsiteX39" fmla="*/ 6676775 w 12976065"/>
            <a:gd name="connsiteY39" fmla="*/ 2952750 h 2952750"/>
            <a:gd name="connsiteX40" fmla="*/ 6476236 w 12976065"/>
            <a:gd name="connsiteY40" fmla="*/ 2952750 h 2952750"/>
            <a:gd name="connsiteX41" fmla="*/ 5626894 w 12976065"/>
            <a:gd name="connsiteY41" fmla="*/ 2952750 h 2952750"/>
            <a:gd name="connsiteX42" fmla="*/ 5166833 w 12976065"/>
            <a:gd name="connsiteY42" fmla="*/ 2952750 h 2952750"/>
            <a:gd name="connsiteX43" fmla="*/ 4836533 w 12976065"/>
            <a:gd name="connsiteY43" fmla="*/ 2952750 h 2952750"/>
            <a:gd name="connsiteX44" fmla="*/ 3987191 w 12976065"/>
            <a:gd name="connsiteY44" fmla="*/ 2952750 h 2952750"/>
            <a:gd name="connsiteX45" fmla="*/ 3267609 w 12976065"/>
            <a:gd name="connsiteY45" fmla="*/ 2952750 h 2952750"/>
            <a:gd name="connsiteX46" fmla="*/ 2677788 w 12976065"/>
            <a:gd name="connsiteY46" fmla="*/ 2952750 h 2952750"/>
            <a:gd name="connsiteX47" fmla="*/ 2217727 w 12976065"/>
            <a:gd name="connsiteY47" fmla="*/ 2952750 h 2952750"/>
            <a:gd name="connsiteX48" fmla="*/ 1498146 w 12976065"/>
            <a:gd name="connsiteY48" fmla="*/ 2952750 h 2952750"/>
            <a:gd name="connsiteX49" fmla="*/ 1167846 w 12976065"/>
            <a:gd name="connsiteY49" fmla="*/ 2952750 h 2952750"/>
            <a:gd name="connsiteX50" fmla="*/ 578025 w 12976065"/>
            <a:gd name="connsiteY50" fmla="*/ 2952750 h 2952750"/>
            <a:gd name="connsiteX51" fmla="*/ 0 w 12976065"/>
            <a:gd name="connsiteY51" fmla="*/ 2952750 h 2952750"/>
            <a:gd name="connsiteX52" fmla="*/ 0 w 12976065"/>
            <a:gd name="connsiteY52" fmla="*/ 2303145 h 2952750"/>
            <a:gd name="connsiteX53" fmla="*/ 0 w 12976065"/>
            <a:gd name="connsiteY53" fmla="*/ 1742123 h 2952750"/>
            <a:gd name="connsiteX54" fmla="*/ 0 w 12976065"/>
            <a:gd name="connsiteY54" fmla="*/ 1181100 h 2952750"/>
            <a:gd name="connsiteX55" fmla="*/ 0 w 12976065"/>
            <a:gd name="connsiteY55" fmla="*/ 649605 h 2952750"/>
            <a:gd name="connsiteX56" fmla="*/ 0 w 12976065"/>
            <a:gd name="connsiteY56" fmla="*/ 0 h 29527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Lst>
          <a:rect l="l" t="t" r="r" b="b"/>
          <a:pathLst>
            <a:path w="12976065" h="2952750" fill="none" extrusionOk="0">
              <a:moveTo>
                <a:pt x="0" y="0"/>
              </a:moveTo>
              <a:cubicBezTo>
                <a:pt x="59445" y="-14478"/>
                <a:pt x="156246" y="12769"/>
                <a:pt x="200539" y="0"/>
              </a:cubicBezTo>
              <a:cubicBezTo>
                <a:pt x="244832" y="-12769"/>
                <a:pt x="508847" y="29617"/>
                <a:pt x="790360" y="0"/>
              </a:cubicBezTo>
              <a:cubicBezTo>
                <a:pt x="1071873" y="-29617"/>
                <a:pt x="1231682" y="35246"/>
                <a:pt x="1509942" y="0"/>
              </a:cubicBezTo>
              <a:cubicBezTo>
                <a:pt x="1788202" y="-35246"/>
                <a:pt x="1861989" y="33589"/>
                <a:pt x="2099763" y="0"/>
              </a:cubicBezTo>
              <a:cubicBezTo>
                <a:pt x="2337537" y="-33589"/>
                <a:pt x="2595163" y="58618"/>
                <a:pt x="2819345" y="0"/>
              </a:cubicBezTo>
              <a:cubicBezTo>
                <a:pt x="3043527" y="-58618"/>
                <a:pt x="3301921" y="66861"/>
                <a:pt x="3668687" y="0"/>
              </a:cubicBezTo>
              <a:cubicBezTo>
                <a:pt x="4035453" y="-66861"/>
                <a:pt x="4027693" y="44426"/>
                <a:pt x="4128748" y="0"/>
              </a:cubicBezTo>
              <a:cubicBezTo>
                <a:pt x="4229803" y="-44426"/>
                <a:pt x="4308891" y="14861"/>
                <a:pt x="4459048" y="0"/>
              </a:cubicBezTo>
              <a:cubicBezTo>
                <a:pt x="4609205" y="-14861"/>
                <a:pt x="4927696" y="64592"/>
                <a:pt x="5178630" y="0"/>
              </a:cubicBezTo>
              <a:cubicBezTo>
                <a:pt x="5429564" y="-64592"/>
                <a:pt x="5739073" y="20208"/>
                <a:pt x="5898211" y="0"/>
              </a:cubicBezTo>
              <a:cubicBezTo>
                <a:pt x="6057349" y="-20208"/>
                <a:pt x="6115000" y="34668"/>
                <a:pt x="6228511" y="0"/>
              </a:cubicBezTo>
              <a:cubicBezTo>
                <a:pt x="6342022" y="-34668"/>
                <a:pt x="6574998" y="66099"/>
                <a:pt x="6818332" y="0"/>
              </a:cubicBezTo>
              <a:cubicBezTo>
                <a:pt x="7061666" y="-66099"/>
                <a:pt x="7193604" y="9717"/>
                <a:pt x="7408153" y="0"/>
              </a:cubicBezTo>
              <a:cubicBezTo>
                <a:pt x="7622702" y="-9717"/>
                <a:pt x="7854169" y="54770"/>
                <a:pt x="7997975" y="0"/>
              </a:cubicBezTo>
              <a:cubicBezTo>
                <a:pt x="8141781" y="-54770"/>
                <a:pt x="8453677" y="5884"/>
                <a:pt x="8587796" y="0"/>
              </a:cubicBezTo>
              <a:cubicBezTo>
                <a:pt x="8721915" y="-5884"/>
                <a:pt x="8805486" y="11362"/>
                <a:pt x="8918096" y="0"/>
              </a:cubicBezTo>
              <a:cubicBezTo>
                <a:pt x="9030706" y="-11362"/>
                <a:pt x="9554314" y="38139"/>
                <a:pt x="9767438" y="0"/>
              </a:cubicBezTo>
              <a:cubicBezTo>
                <a:pt x="9980562" y="-38139"/>
                <a:pt x="9921840" y="6473"/>
                <a:pt x="9967977" y="0"/>
              </a:cubicBezTo>
              <a:cubicBezTo>
                <a:pt x="10014114" y="-6473"/>
                <a:pt x="10502202" y="30937"/>
                <a:pt x="10687559" y="0"/>
              </a:cubicBezTo>
              <a:cubicBezTo>
                <a:pt x="10872916" y="-30937"/>
                <a:pt x="11257767" y="59990"/>
                <a:pt x="11407141" y="0"/>
              </a:cubicBezTo>
              <a:cubicBezTo>
                <a:pt x="11556515" y="-59990"/>
                <a:pt x="11711658" y="9158"/>
                <a:pt x="11867201" y="0"/>
              </a:cubicBezTo>
              <a:cubicBezTo>
                <a:pt x="12022744" y="-9158"/>
                <a:pt x="12115673" y="4063"/>
                <a:pt x="12327262" y="0"/>
              </a:cubicBezTo>
              <a:cubicBezTo>
                <a:pt x="12538851" y="-4063"/>
                <a:pt x="12754667" y="64140"/>
                <a:pt x="12976065" y="0"/>
              </a:cubicBezTo>
              <a:cubicBezTo>
                <a:pt x="12993077" y="173781"/>
                <a:pt x="12967356" y="361466"/>
                <a:pt x="12976065" y="649605"/>
              </a:cubicBezTo>
              <a:cubicBezTo>
                <a:pt x="12984774" y="937744"/>
                <a:pt x="12921467" y="951701"/>
                <a:pt x="12976065" y="1210628"/>
              </a:cubicBezTo>
              <a:cubicBezTo>
                <a:pt x="13030663" y="1469555"/>
                <a:pt x="12954273" y="1637929"/>
                <a:pt x="12976065" y="1830705"/>
              </a:cubicBezTo>
              <a:cubicBezTo>
                <a:pt x="12997857" y="2023481"/>
                <a:pt x="12968018" y="2414896"/>
                <a:pt x="12976065" y="2952750"/>
              </a:cubicBezTo>
              <a:cubicBezTo>
                <a:pt x="12895014" y="2960808"/>
                <a:pt x="12818676" y="2930185"/>
                <a:pt x="12775526" y="2952750"/>
              </a:cubicBezTo>
              <a:cubicBezTo>
                <a:pt x="12732376" y="2975315"/>
                <a:pt x="12116248" y="2945178"/>
                <a:pt x="11926183" y="2952750"/>
              </a:cubicBezTo>
              <a:cubicBezTo>
                <a:pt x="11736118" y="2960322"/>
                <a:pt x="11682291" y="2929281"/>
                <a:pt x="11595884" y="2952750"/>
              </a:cubicBezTo>
              <a:cubicBezTo>
                <a:pt x="11509477" y="2976219"/>
                <a:pt x="11255582" y="2951078"/>
                <a:pt x="11006062" y="2952750"/>
              </a:cubicBezTo>
              <a:cubicBezTo>
                <a:pt x="10756542" y="2954422"/>
                <a:pt x="10737971" y="2898616"/>
                <a:pt x="10546002" y="2952750"/>
              </a:cubicBezTo>
              <a:cubicBezTo>
                <a:pt x="10354033" y="3006884"/>
                <a:pt x="10201275" y="2917135"/>
                <a:pt x="10085941" y="2952750"/>
              </a:cubicBezTo>
              <a:cubicBezTo>
                <a:pt x="9970607" y="2988365"/>
                <a:pt x="9966470" y="2937115"/>
                <a:pt x="9885402" y="2952750"/>
              </a:cubicBezTo>
              <a:cubicBezTo>
                <a:pt x="9804334" y="2968385"/>
                <a:pt x="9578421" y="2938856"/>
                <a:pt x="9295581" y="2952750"/>
              </a:cubicBezTo>
              <a:cubicBezTo>
                <a:pt x="9012741" y="2966644"/>
                <a:pt x="8726052" y="2899105"/>
                <a:pt x="8446239" y="2952750"/>
              </a:cubicBezTo>
              <a:cubicBezTo>
                <a:pt x="8166426" y="3006395"/>
                <a:pt x="7944226" y="2924928"/>
                <a:pt x="7596896" y="2952750"/>
              </a:cubicBezTo>
              <a:cubicBezTo>
                <a:pt x="7249566" y="2980572"/>
                <a:pt x="7479918" y="2935972"/>
                <a:pt x="7396357" y="2952750"/>
              </a:cubicBezTo>
              <a:cubicBezTo>
                <a:pt x="7312796" y="2969528"/>
                <a:pt x="7018878" y="2915149"/>
                <a:pt x="6676775" y="2952750"/>
              </a:cubicBezTo>
              <a:cubicBezTo>
                <a:pt x="6334672" y="2990351"/>
                <a:pt x="6540946" y="2932203"/>
                <a:pt x="6476236" y="2952750"/>
              </a:cubicBezTo>
              <a:cubicBezTo>
                <a:pt x="6411526" y="2973297"/>
                <a:pt x="5944712" y="2870604"/>
                <a:pt x="5626894" y="2952750"/>
              </a:cubicBezTo>
              <a:cubicBezTo>
                <a:pt x="5309076" y="3034896"/>
                <a:pt x="5370328" y="2915810"/>
                <a:pt x="5166833" y="2952750"/>
              </a:cubicBezTo>
              <a:cubicBezTo>
                <a:pt x="4963338" y="2989690"/>
                <a:pt x="4945216" y="2914469"/>
                <a:pt x="4836533" y="2952750"/>
              </a:cubicBezTo>
              <a:cubicBezTo>
                <a:pt x="4727850" y="2991031"/>
                <a:pt x="4220858" y="2935603"/>
                <a:pt x="3987191" y="2952750"/>
              </a:cubicBezTo>
              <a:cubicBezTo>
                <a:pt x="3753524" y="2969897"/>
                <a:pt x="3424771" y="2947529"/>
                <a:pt x="3267609" y="2952750"/>
              </a:cubicBezTo>
              <a:cubicBezTo>
                <a:pt x="3110447" y="2957971"/>
                <a:pt x="2921247" y="2925185"/>
                <a:pt x="2677788" y="2952750"/>
              </a:cubicBezTo>
              <a:cubicBezTo>
                <a:pt x="2434329" y="2980315"/>
                <a:pt x="2350757" y="2942518"/>
                <a:pt x="2217727" y="2952750"/>
              </a:cubicBezTo>
              <a:cubicBezTo>
                <a:pt x="2084697" y="2962982"/>
                <a:pt x="1815133" y="2926938"/>
                <a:pt x="1498146" y="2952750"/>
              </a:cubicBezTo>
              <a:cubicBezTo>
                <a:pt x="1181159" y="2978562"/>
                <a:pt x="1314323" y="2941832"/>
                <a:pt x="1167846" y="2952750"/>
              </a:cubicBezTo>
              <a:cubicBezTo>
                <a:pt x="1021369" y="2963668"/>
                <a:pt x="845502" y="2893690"/>
                <a:pt x="578025" y="2952750"/>
              </a:cubicBezTo>
              <a:cubicBezTo>
                <a:pt x="310548" y="3011810"/>
                <a:pt x="124128" y="2950636"/>
                <a:pt x="0" y="2952750"/>
              </a:cubicBezTo>
              <a:cubicBezTo>
                <a:pt x="-67806" y="2811949"/>
                <a:pt x="3483" y="2489322"/>
                <a:pt x="0" y="2303145"/>
              </a:cubicBezTo>
              <a:cubicBezTo>
                <a:pt x="-3483" y="2116969"/>
                <a:pt x="26391" y="1864558"/>
                <a:pt x="0" y="1742123"/>
              </a:cubicBezTo>
              <a:cubicBezTo>
                <a:pt x="-26391" y="1619688"/>
                <a:pt x="15817" y="1361945"/>
                <a:pt x="0" y="1181100"/>
              </a:cubicBezTo>
              <a:cubicBezTo>
                <a:pt x="-15817" y="1000255"/>
                <a:pt x="9719" y="885293"/>
                <a:pt x="0" y="649605"/>
              </a:cubicBezTo>
              <a:cubicBezTo>
                <a:pt x="-9719" y="413918"/>
                <a:pt x="57533" y="204273"/>
                <a:pt x="0" y="0"/>
              </a:cubicBezTo>
              <a:close/>
            </a:path>
            <a:path w="12976065" h="2952750" stroke="0" extrusionOk="0">
              <a:moveTo>
                <a:pt x="0" y="0"/>
              </a:moveTo>
              <a:cubicBezTo>
                <a:pt x="112789" y="-11332"/>
                <a:pt x="330986" y="53340"/>
                <a:pt x="460060" y="0"/>
              </a:cubicBezTo>
              <a:cubicBezTo>
                <a:pt x="589134" y="-53340"/>
                <a:pt x="663180" y="5081"/>
                <a:pt x="790360" y="0"/>
              </a:cubicBezTo>
              <a:cubicBezTo>
                <a:pt x="917540" y="-5081"/>
                <a:pt x="1333733" y="61672"/>
                <a:pt x="1509942" y="0"/>
              </a:cubicBezTo>
              <a:cubicBezTo>
                <a:pt x="1686151" y="-61672"/>
                <a:pt x="1663662" y="16991"/>
                <a:pt x="1710481" y="0"/>
              </a:cubicBezTo>
              <a:cubicBezTo>
                <a:pt x="1757300" y="-16991"/>
                <a:pt x="2212449" y="30472"/>
                <a:pt x="2430063" y="0"/>
              </a:cubicBezTo>
              <a:cubicBezTo>
                <a:pt x="2647677" y="-30472"/>
                <a:pt x="2927216" y="73461"/>
                <a:pt x="3279406" y="0"/>
              </a:cubicBezTo>
              <a:cubicBezTo>
                <a:pt x="3631596" y="-73461"/>
                <a:pt x="3550007" y="608"/>
                <a:pt x="3739466" y="0"/>
              </a:cubicBezTo>
              <a:cubicBezTo>
                <a:pt x="3928925" y="-608"/>
                <a:pt x="3957061" y="23323"/>
                <a:pt x="4069766" y="0"/>
              </a:cubicBezTo>
              <a:cubicBezTo>
                <a:pt x="4182471" y="-23323"/>
                <a:pt x="4223638" y="12211"/>
                <a:pt x="4270305" y="0"/>
              </a:cubicBezTo>
              <a:cubicBezTo>
                <a:pt x="4316972" y="-12211"/>
                <a:pt x="4461815" y="29628"/>
                <a:pt x="4600605" y="0"/>
              </a:cubicBezTo>
              <a:cubicBezTo>
                <a:pt x="4739395" y="-29628"/>
                <a:pt x="4768346" y="7055"/>
                <a:pt x="4930905" y="0"/>
              </a:cubicBezTo>
              <a:cubicBezTo>
                <a:pt x="5093464" y="-7055"/>
                <a:pt x="5267946" y="10010"/>
                <a:pt x="5520726" y="0"/>
              </a:cubicBezTo>
              <a:cubicBezTo>
                <a:pt x="5773506" y="-10010"/>
                <a:pt x="5661646" y="12735"/>
                <a:pt x="5721265" y="0"/>
              </a:cubicBezTo>
              <a:cubicBezTo>
                <a:pt x="5780884" y="-12735"/>
                <a:pt x="5978801" y="794"/>
                <a:pt x="6051565" y="0"/>
              </a:cubicBezTo>
              <a:cubicBezTo>
                <a:pt x="6124329" y="-794"/>
                <a:pt x="6418874" y="62338"/>
                <a:pt x="6641386" y="0"/>
              </a:cubicBezTo>
              <a:cubicBezTo>
                <a:pt x="6863898" y="-62338"/>
                <a:pt x="6880241" y="16093"/>
                <a:pt x="7101446" y="0"/>
              </a:cubicBezTo>
              <a:cubicBezTo>
                <a:pt x="7322651" y="-16093"/>
                <a:pt x="7668071" y="57361"/>
                <a:pt x="7821028" y="0"/>
              </a:cubicBezTo>
              <a:cubicBezTo>
                <a:pt x="7973985" y="-57361"/>
                <a:pt x="8382328" y="97362"/>
                <a:pt x="8670371" y="0"/>
              </a:cubicBezTo>
              <a:cubicBezTo>
                <a:pt x="8958414" y="-97362"/>
                <a:pt x="8776740" y="20519"/>
                <a:pt x="8870910" y="0"/>
              </a:cubicBezTo>
              <a:cubicBezTo>
                <a:pt x="8965080" y="-20519"/>
                <a:pt x="9185122" y="39040"/>
                <a:pt x="9460731" y="0"/>
              </a:cubicBezTo>
              <a:cubicBezTo>
                <a:pt x="9736340" y="-39040"/>
                <a:pt x="9823792" y="36117"/>
                <a:pt x="10180313" y="0"/>
              </a:cubicBezTo>
              <a:cubicBezTo>
                <a:pt x="10536834" y="-36117"/>
                <a:pt x="10739548" y="63128"/>
                <a:pt x="10899895" y="0"/>
              </a:cubicBezTo>
              <a:cubicBezTo>
                <a:pt x="11060242" y="-63128"/>
                <a:pt x="11358526" y="67856"/>
                <a:pt x="11489716" y="0"/>
              </a:cubicBezTo>
              <a:cubicBezTo>
                <a:pt x="11620906" y="-67856"/>
                <a:pt x="11929529" y="11168"/>
                <a:pt x="12079537" y="0"/>
              </a:cubicBezTo>
              <a:cubicBezTo>
                <a:pt x="12229545" y="-11168"/>
                <a:pt x="12640789" y="26302"/>
                <a:pt x="12976065" y="0"/>
              </a:cubicBezTo>
              <a:cubicBezTo>
                <a:pt x="13007665" y="242014"/>
                <a:pt x="12938516" y="331192"/>
                <a:pt x="12976065" y="620078"/>
              </a:cubicBezTo>
              <a:cubicBezTo>
                <a:pt x="13013614" y="908964"/>
                <a:pt x="12968148" y="940324"/>
                <a:pt x="12976065" y="1122045"/>
              </a:cubicBezTo>
              <a:cubicBezTo>
                <a:pt x="12983982" y="1303766"/>
                <a:pt x="12975619" y="1591728"/>
                <a:pt x="12976065" y="1742123"/>
              </a:cubicBezTo>
              <a:cubicBezTo>
                <a:pt x="12976511" y="1892518"/>
                <a:pt x="12945158" y="2167620"/>
                <a:pt x="12976065" y="2332673"/>
              </a:cubicBezTo>
              <a:cubicBezTo>
                <a:pt x="13006972" y="2497726"/>
                <a:pt x="12901783" y="2710876"/>
                <a:pt x="12976065" y="2952750"/>
              </a:cubicBezTo>
              <a:cubicBezTo>
                <a:pt x="12726268" y="3002187"/>
                <a:pt x="12654154" y="2897313"/>
                <a:pt x="12386244" y="2952750"/>
              </a:cubicBezTo>
              <a:cubicBezTo>
                <a:pt x="12118334" y="3008187"/>
                <a:pt x="11785633" y="2913038"/>
                <a:pt x="11536901" y="2952750"/>
              </a:cubicBezTo>
              <a:cubicBezTo>
                <a:pt x="11288169" y="2992462"/>
                <a:pt x="11106500" y="2909827"/>
                <a:pt x="10687559" y="2952750"/>
              </a:cubicBezTo>
              <a:cubicBezTo>
                <a:pt x="10268618" y="2995673"/>
                <a:pt x="10220565" y="2915536"/>
                <a:pt x="10097738" y="2952750"/>
              </a:cubicBezTo>
              <a:cubicBezTo>
                <a:pt x="9974911" y="2989964"/>
                <a:pt x="9612525" y="2934464"/>
                <a:pt x="9378156" y="2952750"/>
              </a:cubicBezTo>
              <a:cubicBezTo>
                <a:pt x="9143787" y="2971036"/>
                <a:pt x="8922368" y="2879459"/>
                <a:pt x="8528814" y="2952750"/>
              </a:cubicBezTo>
              <a:cubicBezTo>
                <a:pt x="8135260" y="3026041"/>
                <a:pt x="8016813" y="2924734"/>
                <a:pt x="7809232" y="2952750"/>
              </a:cubicBezTo>
              <a:cubicBezTo>
                <a:pt x="7601651" y="2980766"/>
                <a:pt x="7540375" y="2942257"/>
                <a:pt x="7349171" y="2952750"/>
              </a:cubicBezTo>
              <a:cubicBezTo>
                <a:pt x="7157967" y="2963243"/>
                <a:pt x="7202148" y="2937839"/>
                <a:pt x="7148632" y="2952750"/>
              </a:cubicBezTo>
              <a:cubicBezTo>
                <a:pt x="7095116" y="2967661"/>
                <a:pt x="6811590" y="2882530"/>
                <a:pt x="6558811" y="2952750"/>
              </a:cubicBezTo>
              <a:cubicBezTo>
                <a:pt x="6306032" y="3022970"/>
                <a:pt x="6320719" y="2939386"/>
                <a:pt x="6228511" y="2952750"/>
              </a:cubicBezTo>
              <a:cubicBezTo>
                <a:pt x="6136303" y="2966114"/>
                <a:pt x="5846339" y="2933036"/>
                <a:pt x="5638690" y="2952750"/>
              </a:cubicBezTo>
              <a:cubicBezTo>
                <a:pt x="5431041" y="2972464"/>
                <a:pt x="5292370" y="2945120"/>
                <a:pt x="5048869" y="2952750"/>
              </a:cubicBezTo>
              <a:cubicBezTo>
                <a:pt x="4805368" y="2960380"/>
                <a:pt x="4440677" y="2904899"/>
                <a:pt x="4199526" y="2952750"/>
              </a:cubicBezTo>
              <a:cubicBezTo>
                <a:pt x="3958375" y="3000601"/>
                <a:pt x="3803084" y="2936330"/>
                <a:pt x="3479945" y="2952750"/>
              </a:cubicBezTo>
              <a:cubicBezTo>
                <a:pt x="3156806" y="2969170"/>
                <a:pt x="3376040" y="2930166"/>
                <a:pt x="3279406" y="2952750"/>
              </a:cubicBezTo>
              <a:cubicBezTo>
                <a:pt x="3182772" y="2975334"/>
                <a:pt x="2815996" y="2855448"/>
                <a:pt x="2430063" y="2952750"/>
              </a:cubicBezTo>
              <a:cubicBezTo>
                <a:pt x="2044130" y="3050052"/>
                <a:pt x="1924437" y="2887635"/>
                <a:pt x="1580721" y="2952750"/>
              </a:cubicBezTo>
              <a:cubicBezTo>
                <a:pt x="1237005" y="3017865"/>
                <a:pt x="1363855" y="2938561"/>
                <a:pt x="1250421" y="2952750"/>
              </a:cubicBezTo>
              <a:cubicBezTo>
                <a:pt x="1136987" y="2966939"/>
                <a:pt x="1117631" y="2947572"/>
                <a:pt x="1049882" y="2952750"/>
              </a:cubicBezTo>
              <a:cubicBezTo>
                <a:pt x="982133" y="2957928"/>
                <a:pt x="419974" y="2841614"/>
                <a:pt x="0" y="2952750"/>
              </a:cubicBezTo>
              <a:cubicBezTo>
                <a:pt x="-9940" y="2758718"/>
                <a:pt x="46498" y="2575164"/>
                <a:pt x="0" y="2450783"/>
              </a:cubicBezTo>
              <a:cubicBezTo>
                <a:pt x="-46498" y="2326402"/>
                <a:pt x="21350" y="2154300"/>
                <a:pt x="0" y="1919287"/>
              </a:cubicBezTo>
              <a:cubicBezTo>
                <a:pt x="-21350" y="1684274"/>
                <a:pt x="2982" y="1591454"/>
                <a:pt x="0" y="1417320"/>
              </a:cubicBezTo>
              <a:cubicBezTo>
                <a:pt x="-2982" y="1243186"/>
                <a:pt x="11133" y="957642"/>
                <a:pt x="0" y="826770"/>
              </a:cubicBezTo>
              <a:cubicBezTo>
                <a:pt x="-11133" y="695898"/>
                <a:pt x="9437" y="401159"/>
                <a:pt x="0" y="0"/>
              </a:cubicBezTo>
              <a:close/>
            </a:path>
          </a:pathLst>
        </a:custGeom>
        <a:ln>
          <a:solidFill>
            <a:srgbClr val="0070C0"/>
          </a:solidFill>
          <a:extLst>
            <a:ext uri="{C807C97D-BFC1-408E-A445-0C87EB9F89A2}">
              <ask:lineSketchStyleProps xmlns:ask="http://schemas.microsoft.com/office/drawing/2018/sketchyshapes" sd="3297782856">
                <a:prstGeom prst="rect">
                  <a:avLst/>
                </a:prstGeom>
                <ask:type>
                  <ask:lineSketchScribble/>
                </ask:type>
              </ask:lineSketchStyleProps>
            </a:ext>
          </a:extLst>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IN" sz="1800">
              <a:solidFill>
                <a:schemeClr val="dk1"/>
              </a:solidFill>
              <a:effectLst/>
              <a:latin typeface="+mn-lt"/>
              <a:ea typeface="+mn-ea"/>
              <a:cs typeface="+mn-cs"/>
            </a:rPr>
            <a:t>TAKEAWAYS-</a:t>
          </a:r>
          <a:br>
            <a:rPr lang="en-IN" sz="1100">
              <a:solidFill>
                <a:schemeClr val="dk1"/>
              </a:solidFill>
              <a:effectLst/>
              <a:latin typeface="+mn-lt"/>
              <a:ea typeface="+mn-ea"/>
              <a:cs typeface="+mn-cs"/>
            </a:rPr>
          </a:br>
          <a:r>
            <a:rPr lang="en-IN" sz="1300" b="1" i="0">
              <a:solidFill>
                <a:schemeClr val="dk1"/>
              </a:solidFill>
              <a:effectLst/>
              <a:latin typeface="+mn-lt"/>
              <a:ea typeface="+mn-ea"/>
              <a:cs typeface="+mn-cs"/>
            </a:rPr>
            <a:t>Impact of Lockdown</a:t>
          </a:r>
          <a:r>
            <a:rPr lang="en-IN" sz="1300" b="0" i="0">
              <a:solidFill>
                <a:schemeClr val="dk1"/>
              </a:solidFill>
              <a:effectLst/>
              <a:latin typeface="+mn-lt"/>
              <a:ea typeface="+mn-ea"/>
              <a:cs typeface="+mn-cs"/>
            </a:rPr>
            <a:t>: The lockdown measures introduced in March 2020 had a significant impact on inflation rates. In May 2020, there was a noticeable dip in inflation rates across all categories, with food at 1%, essential services at -4%, and personal care and effects at -1%.</a:t>
          </a:r>
        </a:p>
        <a:p>
          <a:r>
            <a:rPr lang="en-IN" sz="1300" b="1" i="0">
              <a:solidFill>
                <a:schemeClr val="dk1"/>
              </a:solidFill>
              <a:effectLst/>
              <a:latin typeface="+mn-lt"/>
              <a:ea typeface="+mn-ea"/>
              <a:cs typeface="+mn-cs"/>
            </a:rPr>
            <a:t>Sector-Specific Impacts</a:t>
          </a:r>
          <a:r>
            <a:rPr lang="en-IN" sz="1300" b="0" i="0">
              <a:solidFill>
                <a:schemeClr val="dk1"/>
              </a:solidFill>
              <a:effectLst/>
              <a:latin typeface="+mn-lt"/>
              <a:ea typeface="+mn-ea"/>
              <a:cs typeface="+mn-cs"/>
            </a:rPr>
            <a:t>: The lockdown measures appeared to cause a temporary deflation in essential services. However, the food category showed resilience with a quick rebound. The personal care and effects category experienced the most volatility, with a sharp increase post-lockdown.</a:t>
          </a:r>
        </a:p>
        <a:p>
          <a:br>
            <a:rPr lang="en-IN" sz="1800"/>
          </a:br>
          <a:r>
            <a:rPr lang="en-IN" sz="1800"/>
            <a:t>RECOMMENDATION:</a:t>
          </a:r>
          <a:br>
            <a:rPr lang="en-IN" sz="1800"/>
          </a:br>
          <a:r>
            <a:rPr lang="en-IN" sz="1300" b="1" i="0">
              <a:solidFill>
                <a:schemeClr val="dk1"/>
              </a:solidFill>
              <a:effectLst/>
              <a:latin typeface="+mn-lt"/>
              <a:ea typeface="+mn-ea"/>
              <a:cs typeface="+mn-cs"/>
            </a:rPr>
            <a:t>Monitor Essential Services</a:t>
          </a:r>
          <a:r>
            <a:rPr lang="en-IN" sz="1300" b="0" i="0">
              <a:solidFill>
                <a:schemeClr val="dk1"/>
              </a:solidFill>
              <a:effectLst/>
              <a:latin typeface="+mn-lt"/>
              <a:ea typeface="+mn-ea"/>
              <a:cs typeface="+mn-cs"/>
            </a:rPr>
            <a:t>: Given the temporary deflation in essential services, it’s important to </a:t>
          </a:r>
          <a:r>
            <a:rPr lang="en-IN" sz="1300" b="1" i="0">
              <a:solidFill>
                <a:schemeClr val="dk1"/>
              </a:solidFill>
              <a:effectLst/>
              <a:latin typeface="+mn-lt"/>
              <a:ea typeface="+mn-ea"/>
              <a:cs typeface="+mn-cs"/>
            </a:rPr>
            <a:t>closely monitor</a:t>
          </a:r>
          <a:r>
            <a:rPr lang="en-IN" sz="1300" b="0" i="0">
              <a:solidFill>
                <a:schemeClr val="dk1"/>
              </a:solidFill>
              <a:effectLst/>
              <a:latin typeface="+mn-lt"/>
              <a:ea typeface="+mn-ea"/>
              <a:cs typeface="+mn-cs"/>
            </a:rPr>
            <a:t> this sector for signs of recovery and potential investment opportunities as the market stabilizes.</a:t>
          </a:r>
        </a:p>
        <a:p>
          <a:r>
            <a:rPr lang="en-IN" sz="1300" b="1" i="0">
              <a:solidFill>
                <a:schemeClr val="dk1"/>
              </a:solidFill>
              <a:effectLst/>
              <a:latin typeface="+mn-lt"/>
              <a:ea typeface="+mn-ea"/>
              <a:cs typeface="+mn-cs"/>
            </a:rPr>
            <a:t>Invest in Food Sector</a:t>
          </a:r>
          <a:r>
            <a:rPr lang="en-IN" sz="1300" b="0" i="0">
              <a:solidFill>
                <a:schemeClr val="dk1"/>
              </a:solidFill>
              <a:effectLst/>
              <a:latin typeface="+mn-lt"/>
              <a:ea typeface="+mn-ea"/>
              <a:cs typeface="+mn-cs"/>
            </a:rPr>
            <a:t>: The food category’s resilience suggests it could be a </a:t>
          </a:r>
          <a:r>
            <a:rPr lang="en-IN" sz="1300" b="1" i="0">
              <a:solidFill>
                <a:schemeClr val="dk1"/>
              </a:solidFill>
              <a:effectLst/>
              <a:latin typeface="+mn-lt"/>
              <a:ea typeface="+mn-ea"/>
              <a:cs typeface="+mn-cs"/>
            </a:rPr>
            <a:t>stable investment</a:t>
          </a:r>
          <a:r>
            <a:rPr lang="en-IN" sz="1300" b="0" i="0">
              <a:solidFill>
                <a:schemeClr val="dk1"/>
              </a:solidFill>
              <a:effectLst/>
              <a:latin typeface="+mn-lt"/>
              <a:ea typeface="+mn-ea"/>
              <a:cs typeface="+mn-cs"/>
            </a:rPr>
            <a:t>. Consider investing in food production and distribution, which are likely to remain in demand.</a:t>
          </a:r>
        </a:p>
        <a:p>
          <a:r>
            <a:rPr lang="en-IN" sz="1300" b="1" i="0">
              <a:solidFill>
                <a:schemeClr val="dk1"/>
              </a:solidFill>
              <a:effectLst/>
              <a:latin typeface="+mn-lt"/>
              <a:ea typeface="+mn-ea"/>
              <a:cs typeface="+mn-cs"/>
            </a:rPr>
            <a:t>Diversify in Personal Care</a:t>
          </a:r>
          <a:r>
            <a:rPr lang="en-IN" sz="1300" b="0" i="0">
              <a:solidFill>
                <a:schemeClr val="dk1"/>
              </a:solidFill>
              <a:effectLst/>
              <a:latin typeface="+mn-lt"/>
              <a:ea typeface="+mn-ea"/>
              <a:cs typeface="+mn-cs"/>
            </a:rPr>
            <a:t>: The volatility in the personal care and effects category indicates a need for </a:t>
          </a:r>
          <a:r>
            <a:rPr lang="en-IN" sz="1300" b="1" i="0">
              <a:solidFill>
                <a:schemeClr val="dk1"/>
              </a:solidFill>
              <a:effectLst/>
              <a:latin typeface="+mn-lt"/>
              <a:ea typeface="+mn-ea"/>
              <a:cs typeface="+mn-cs"/>
            </a:rPr>
            <a:t>diversification</a:t>
          </a:r>
          <a:r>
            <a:rPr lang="en-IN" sz="1300" b="0" i="0">
              <a:solidFill>
                <a:schemeClr val="dk1"/>
              </a:solidFill>
              <a:effectLst/>
              <a:latin typeface="+mn-lt"/>
              <a:ea typeface="+mn-ea"/>
              <a:cs typeface="+mn-cs"/>
            </a:rPr>
            <a:t> to manage risk. Look for companies innovating in this space post-lockdown.</a:t>
          </a:r>
        </a:p>
        <a:p>
          <a:r>
            <a:rPr lang="en-IN" sz="1300" b="1" i="0">
              <a:solidFill>
                <a:schemeClr val="dk1"/>
              </a:solidFill>
              <a:effectLst/>
              <a:latin typeface="+mn-lt"/>
              <a:ea typeface="+mn-ea"/>
              <a:cs typeface="+mn-cs"/>
            </a:rPr>
            <a:t>Economic Analysis</a:t>
          </a:r>
          <a:r>
            <a:rPr lang="en-IN" sz="1300" b="0" i="0">
              <a:solidFill>
                <a:schemeClr val="dk1"/>
              </a:solidFill>
              <a:effectLst/>
              <a:latin typeface="+mn-lt"/>
              <a:ea typeface="+mn-ea"/>
              <a:cs typeface="+mn-cs"/>
            </a:rPr>
            <a:t>: Use the data from the lockdown period to </a:t>
          </a:r>
          <a:r>
            <a:rPr lang="en-IN" sz="1300" b="1" i="0">
              <a:solidFill>
                <a:schemeClr val="dk1"/>
              </a:solidFill>
              <a:effectLst/>
              <a:latin typeface="+mn-lt"/>
              <a:ea typeface="+mn-ea"/>
              <a:cs typeface="+mn-cs"/>
            </a:rPr>
            <a:t>inform economic models</a:t>
          </a:r>
          <a:r>
            <a:rPr lang="en-IN" sz="1300" b="0" i="0">
              <a:solidFill>
                <a:schemeClr val="dk1"/>
              </a:solidFill>
              <a:effectLst/>
              <a:latin typeface="+mn-lt"/>
              <a:ea typeface="+mn-ea"/>
              <a:cs typeface="+mn-cs"/>
            </a:rPr>
            <a:t> and </a:t>
          </a:r>
          <a:r>
            <a:rPr lang="en-IN" sz="1300" b="1" i="0">
              <a:solidFill>
                <a:schemeClr val="dk1"/>
              </a:solidFill>
              <a:effectLst/>
              <a:latin typeface="+mn-lt"/>
              <a:ea typeface="+mn-ea"/>
              <a:cs typeface="+mn-cs"/>
            </a:rPr>
            <a:t>predict future trends</a:t>
          </a:r>
          <a:r>
            <a:rPr lang="en-IN" sz="1300" b="0" i="0">
              <a:solidFill>
                <a:schemeClr val="dk1"/>
              </a:solidFill>
              <a:effectLst/>
              <a:latin typeface="+mn-lt"/>
              <a:ea typeface="+mn-ea"/>
              <a:cs typeface="+mn-cs"/>
            </a:rPr>
            <a:t> in inflation, aiding in strategic planning and policy development.</a:t>
          </a:r>
        </a:p>
      </xdr:txBody>
    </xdr:sp>
    <xdr:clientData/>
  </xdr:twoCellAnchor>
  <xdr:twoCellAnchor>
    <xdr:from>
      <xdr:col>1</xdr:col>
      <xdr:colOff>114929</xdr:colOff>
      <xdr:row>277</xdr:row>
      <xdr:rowOff>112875</xdr:rowOff>
    </xdr:from>
    <xdr:to>
      <xdr:col>10</xdr:col>
      <xdr:colOff>360163</xdr:colOff>
      <xdr:row>281</xdr:row>
      <xdr:rowOff>82352</xdr:rowOff>
    </xdr:to>
    <xdr:sp macro="" textlink="">
      <xdr:nvSpPr>
        <xdr:cNvPr id="58" name="TextBox 57">
          <a:extLst>
            <a:ext uri="{FF2B5EF4-FFF2-40B4-BE49-F238E27FC236}">
              <a16:creationId xmlns:a16="http://schemas.microsoft.com/office/drawing/2014/main" id="{B7027540-0C6B-405D-A203-8033C23F4EE4}"/>
            </a:ext>
          </a:extLst>
        </xdr:cNvPr>
        <xdr:cNvSpPr txBox="1"/>
      </xdr:nvSpPr>
      <xdr:spPr>
        <a:xfrm>
          <a:off x="724529" y="51151635"/>
          <a:ext cx="5731634" cy="700997"/>
        </a:xfrm>
        <a:custGeom>
          <a:avLst/>
          <a:gdLst>
            <a:gd name="connsiteX0" fmla="*/ 0 w 5731634"/>
            <a:gd name="connsiteY0" fmla="*/ 0 h 731477"/>
            <a:gd name="connsiteX1" fmla="*/ 573163 w 5731634"/>
            <a:gd name="connsiteY1" fmla="*/ 0 h 731477"/>
            <a:gd name="connsiteX2" fmla="*/ 1089010 w 5731634"/>
            <a:gd name="connsiteY2" fmla="*/ 0 h 731477"/>
            <a:gd name="connsiteX3" fmla="*/ 1490225 w 5731634"/>
            <a:gd name="connsiteY3" fmla="*/ 0 h 731477"/>
            <a:gd name="connsiteX4" fmla="*/ 2178021 w 5731634"/>
            <a:gd name="connsiteY4" fmla="*/ 0 h 731477"/>
            <a:gd name="connsiteX5" fmla="*/ 2751184 w 5731634"/>
            <a:gd name="connsiteY5" fmla="*/ 0 h 731477"/>
            <a:gd name="connsiteX6" fmla="*/ 3267031 w 5731634"/>
            <a:gd name="connsiteY6" fmla="*/ 0 h 731477"/>
            <a:gd name="connsiteX7" fmla="*/ 3897511 w 5731634"/>
            <a:gd name="connsiteY7" fmla="*/ 0 h 731477"/>
            <a:gd name="connsiteX8" fmla="*/ 4527991 w 5731634"/>
            <a:gd name="connsiteY8" fmla="*/ 0 h 731477"/>
            <a:gd name="connsiteX9" fmla="*/ 5215787 w 5731634"/>
            <a:gd name="connsiteY9" fmla="*/ 0 h 731477"/>
            <a:gd name="connsiteX10" fmla="*/ 5731634 w 5731634"/>
            <a:gd name="connsiteY10" fmla="*/ 0 h 731477"/>
            <a:gd name="connsiteX11" fmla="*/ 5731634 w 5731634"/>
            <a:gd name="connsiteY11" fmla="*/ 343794 h 731477"/>
            <a:gd name="connsiteX12" fmla="*/ 5731634 w 5731634"/>
            <a:gd name="connsiteY12" fmla="*/ 731477 h 731477"/>
            <a:gd name="connsiteX13" fmla="*/ 5101154 w 5731634"/>
            <a:gd name="connsiteY13" fmla="*/ 731477 h 731477"/>
            <a:gd name="connsiteX14" fmla="*/ 4699940 w 5731634"/>
            <a:gd name="connsiteY14" fmla="*/ 731477 h 731477"/>
            <a:gd name="connsiteX15" fmla="*/ 4069460 w 5731634"/>
            <a:gd name="connsiteY15" fmla="*/ 731477 h 731477"/>
            <a:gd name="connsiteX16" fmla="*/ 3438980 w 5731634"/>
            <a:gd name="connsiteY16" fmla="*/ 731477 h 731477"/>
            <a:gd name="connsiteX17" fmla="*/ 2980450 w 5731634"/>
            <a:gd name="connsiteY17" fmla="*/ 731477 h 731477"/>
            <a:gd name="connsiteX18" fmla="*/ 2464603 w 5731634"/>
            <a:gd name="connsiteY18" fmla="*/ 731477 h 731477"/>
            <a:gd name="connsiteX19" fmla="*/ 2063388 w 5731634"/>
            <a:gd name="connsiteY19" fmla="*/ 731477 h 731477"/>
            <a:gd name="connsiteX20" fmla="*/ 1547541 w 5731634"/>
            <a:gd name="connsiteY20" fmla="*/ 731477 h 731477"/>
            <a:gd name="connsiteX21" fmla="*/ 1089010 w 5731634"/>
            <a:gd name="connsiteY21" fmla="*/ 731477 h 731477"/>
            <a:gd name="connsiteX22" fmla="*/ 630480 w 5731634"/>
            <a:gd name="connsiteY22" fmla="*/ 731477 h 731477"/>
            <a:gd name="connsiteX23" fmla="*/ 0 w 5731634"/>
            <a:gd name="connsiteY23" fmla="*/ 731477 h 731477"/>
            <a:gd name="connsiteX24" fmla="*/ 0 w 5731634"/>
            <a:gd name="connsiteY24" fmla="*/ 373053 h 731477"/>
            <a:gd name="connsiteX25" fmla="*/ 0 w 5731634"/>
            <a:gd name="connsiteY25" fmla="*/ 0 h 73147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Lst>
          <a:rect l="l" t="t" r="r" b="b"/>
          <a:pathLst>
            <a:path w="5731634" h="731477" fill="none" extrusionOk="0">
              <a:moveTo>
                <a:pt x="0" y="0"/>
              </a:moveTo>
              <a:cubicBezTo>
                <a:pt x="158867" y="-41269"/>
                <a:pt x="415518" y="68039"/>
                <a:pt x="573163" y="0"/>
              </a:cubicBezTo>
              <a:cubicBezTo>
                <a:pt x="730808" y="-68039"/>
                <a:pt x="868262" y="15870"/>
                <a:pt x="1089010" y="0"/>
              </a:cubicBezTo>
              <a:cubicBezTo>
                <a:pt x="1309758" y="-15870"/>
                <a:pt x="1319629" y="4190"/>
                <a:pt x="1490225" y="0"/>
              </a:cubicBezTo>
              <a:cubicBezTo>
                <a:pt x="1660821" y="-4190"/>
                <a:pt x="1936604" y="78807"/>
                <a:pt x="2178021" y="0"/>
              </a:cubicBezTo>
              <a:cubicBezTo>
                <a:pt x="2419438" y="-78807"/>
                <a:pt x="2577960" y="2146"/>
                <a:pt x="2751184" y="0"/>
              </a:cubicBezTo>
              <a:cubicBezTo>
                <a:pt x="2924408" y="-2146"/>
                <a:pt x="3032054" y="28467"/>
                <a:pt x="3267031" y="0"/>
              </a:cubicBezTo>
              <a:cubicBezTo>
                <a:pt x="3502008" y="-28467"/>
                <a:pt x="3678963" y="47167"/>
                <a:pt x="3897511" y="0"/>
              </a:cubicBezTo>
              <a:cubicBezTo>
                <a:pt x="4116059" y="-47167"/>
                <a:pt x="4378599" y="25731"/>
                <a:pt x="4527991" y="0"/>
              </a:cubicBezTo>
              <a:cubicBezTo>
                <a:pt x="4677383" y="-25731"/>
                <a:pt x="5045359" y="33030"/>
                <a:pt x="5215787" y="0"/>
              </a:cubicBezTo>
              <a:cubicBezTo>
                <a:pt x="5386215" y="-33030"/>
                <a:pt x="5586464" y="55657"/>
                <a:pt x="5731634" y="0"/>
              </a:cubicBezTo>
              <a:cubicBezTo>
                <a:pt x="5744585" y="128215"/>
                <a:pt x="5708161" y="266509"/>
                <a:pt x="5731634" y="343794"/>
              </a:cubicBezTo>
              <a:cubicBezTo>
                <a:pt x="5755107" y="421079"/>
                <a:pt x="5700304" y="548332"/>
                <a:pt x="5731634" y="731477"/>
              </a:cubicBezTo>
              <a:cubicBezTo>
                <a:pt x="5517937" y="763057"/>
                <a:pt x="5384455" y="704265"/>
                <a:pt x="5101154" y="731477"/>
              </a:cubicBezTo>
              <a:cubicBezTo>
                <a:pt x="4817853" y="758689"/>
                <a:pt x="4884484" y="696172"/>
                <a:pt x="4699940" y="731477"/>
              </a:cubicBezTo>
              <a:cubicBezTo>
                <a:pt x="4515396" y="766782"/>
                <a:pt x="4355115" y="699381"/>
                <a:pt x="4069460" y="731477"/>
              </a:cubicBezTo>
              <a:cubicBezTo>
                <a:pt x="3783805" y="763573"/>
                <a:pt x="3653068" y="723312"/>
                <a:pt x="3438980" y="731477"/>
              </a:cubicBezTo>
              <a:cubicBezTo>
                <a:pt x="3224892" y="739642"/>
                <a:pt x="3159165" y="687270"/>
                <a:pt x="2980450" y="731477"/>
              </a:cubicBezTo>
              <a:cubicBezTo>
                <a:pt x="2801735" y="775684"/>
                <a:pt x="2649090" y="722418"/>
                <a:pt x="2464603" y="731477"/>
              </a:cubicBezTo>
              <a:cubicBezTo>
                <a:pt x="2280116" y="740536"/>
                <a:pt x="2217816" y="688105"/>
                <a:pt x="2063388" y="731477"/>
              </a:cubicBezTo>
              <a:cubicBezTo>
                <a:pt x="1908961" y="774849"/>
                <a:pt x="1735285" y="684766"/>
                <a:pt x="1547541" y="731477"/>
              </a:cubicBezTo>
              <a:cubicBezTo>
                <a:pt x="1359797" y="778188"/>
                <a:pt x="1236784" y="706913"/>
                <a:pt x="1089010" y="731477"/>
              </a:cubicBezTo>
              <a:cubicBezTo>
                <a:pt x="941236" y="756041"/>
                <a:pt x="820463" y="684892"/>
                <a:pt x="630480" y="731477"/>
              </a:cubicBezTo>
              <a:cubicBezTo>
                <a:pt x="440497" y="778062"/>
                <a:pt x="264701" y="718104"/>
                <a:pt x="0" y="731477"/>
              </a:cubicBezTo>
              <a:cubicBezTo>
                <a:pt x="-15074" y="599734"/>
                <a:pt x="21425" y="535733"/>
                <a:pt x="0" y="373053"/>
              </a:cubicBezTo>
              <a:cubicBezTo>
                <a:pt x="-21425" y="210373"/>
                <a:pt x="32234" y="138571"/>
                <a:pt x="0" y="0"/>
              </a:cubicBezTo>
              <a:close/>
            </a:path>
            <a:path w="5731634" h="731477" stroke="0" extrusionOk="0">
              <a:moveTo>
                <a:pt x="0" y="0"/>
              </a:moveTo>
              <a:cubicBezTo>
                <a:pt x="158248" y="-29999"/>
                <a:pt x="349188" y="20430"/>
                <a:pt x="458531" y="0"/>
              </a:cubicBezTo>
              <a:cubicBezTo>
                <a:pt x="567874" y="-20430"/>
                <a:pt x="954145" y="32004"/>
                <a:pt x="1089010" y="0"/>
              </a:cubicBezTo>
              <a:cubicBezTo>
                <a:pt x="1223875" y="-32004"/>
                <a:pt x="1498189" y="79811"/>
                <a:pt x="1776807" y="0"/>
              </a:cubicBezTo>
              <a:cubicBezTo>
                <a:pt x="2055425" y="-79811"/>
                <a:pt x="2067468" y="44570"/>
                <a:pt x="2235337" y="0"/>
              </a:cubicBezTo>
              <a:cubicBezTo>
                <a:pt x="2403206" y="-44570"/>
                <a:pt x="2543795" y="66561"/>
                <a:pt x="2808501" y="0"/>
              </a:cubicBezTo>
              <a:cubicBezTo>
                <a:pt x="3073207" y="-66561"/>
                <a:pt x="3103306" y="7041"/>
                <a:pt x="3267031" y="0"/>
              </a:cubicBezTo>
              <a:cubicBezTo>
                <a:pt x="3430756" y="-7041"/>
                <a:pt x="3556258" y="2397"/>
                <a:pt x="3840195" y="0"/>
              </a:cubicBezTo>
              <a:cubicBezTo>
                <a:pt x="4124132" y="-2397"/>
                <a:pt x="4077493" y="5179"/>
                <a:pt x="4298725" y="0"/>
              </a:cubicBezTo>
              <a:cubicBezTo>
                <a:pt x="4519957" y="-5179"/>
                <a:pt x="4706791" y="19464"/>
                <a:pt x="4986522" y="0"/>
              </a:cubicBezTo>
              <a:cubicBezTo>
                <a:pt x="5266253" y="-19464"/>
                <a:pt x="5438691" y="79406"/>
                <a:pt x="5731634" y="0"/>
              </a:cubicBezTo>
              <a:cubicBezTo>
                <a:pt x="5752471" y="188289"/>
                <a:pt x="5726766" y="297447"/>
                <a:pt x="5731634" y="380368"/>
              </a:cubicBezTo>
              <a:cubicBezTo>
                <a:pt x="5736502" y="463289"/>
                <a:pt x="5716538" y="643427"/>
                <a:pt x="5731634" y="731477"/>
              </a:cubicBezTo>
              <a:cubicBezTo>
                <a:pt x="5531748" y="785811"/>
                <a:pt x="5459545" y="706577"/>
                <a:pt x="5215787" y="731477"/>
              </a:cubicBezTo>
              <a:cubicBezTo>
                <a:pt x="4972029" y="756377"/>
                <a:pt x="4955077" y="670460"/>
                <a:pt x="4699940" y="731477"/>
              </a:cubicBezTo>
              <a:cubicBezTo>
                <a:pt x="4444803" y="792494"/>
                <a:pt x="4290534" y="689731"/>
                <a:pt x="4184093" y="731477"/>
              </a:cubicBezTo>
              <a:cubicBezTo>
                <a:pt x="4077652" y="773223"/>
                <a:pt x="3964533" y="692615"/>
                <a:pt x="3782878" y="731477"/>
              </a:cubicBezTo>
              <a:cubicBezTo>
                <a:pt x="3601224" y="770339"/>
                <a:pt x="3397952" y="675290"/>
                <a:pt x="3267031" y="731477"/>
              </a:cubicBezTo>
              <a:cubicBezTo>
                <a:pt x="3136110" y="787664"/>
                <a:pt x="3010059" y="726541"/>
                <a:pt x="2865817" y="731477"/>
              </a:cubicBezTo>
              <a:cubicBezTo>
                <a:pt x="2721575" y="736413"/>
                <a:pt x="2505299" y="698356"/>
                <a:pt x="2292654" y="731477"/>
              </a:cubicBezTo>
              <a:cubicBezTo>
                <a:pt x="2080009" y="764598"/>
                <a:pt x="1855937" y="695087"/>
                <a:pt x="1604858" y="731477"/>
              </a:cubicBezTo>
              <a:cubicBezTo>
                <a:pt x="1353779" y="767867"/>
                <a:pt x="1320876" y="725292"/>
                <a:pt x="1203643" y="731477"/>
              </a:cubicBezTo>
              <a:cubicBezTo>
                <a:pt x="1086410" y="737662"/>
                <a:pt x="789321" y="670178"/>
                <a:pt x="515847" y="731477"/>
              </a:cubicBezTo>
              <a:cubicBezTo>
                <a:pt x="242373" y="792776"/>
                <a:pt x="228277" y="704301"/>
                <a:pt x="0" y="731477"/>
              </a:cubicBezTo>
              <a:cubicBezTo>
                <a:pt x="-28226" y="605534"/>
                <a:pt x="29871" y="554417"/>
                <a:pt x="0" y="380368"/>
              </a:cubicBezTo>
              <a:cubicBezTo>
                <a:pt x="-29871" y="206319"/>
                <a:pt x="34003" y="182488"/>
                <a:pt x="0" y="0"/>
              </a:cubicBezTo>
              <a:close/>
            </a:path>
          </a:pathLst>
        </a:custGeom>
        <a:solidFill>
          <a:schemeClr val="lt1"/>
        </a:solidFill>
        <a:ln w="9525" cmpd="sng">
          <a:solidFill>
            <a:srgbClr val="0070C0"/>
          </a:solidFill>
          <a:extLst>
            <a:ext uri="{C807C97D-BFC1-408E-A445-0C87EB9F89A2}">
              <ask:lineSketchStyleProps xmlns:ask="http://schemas.microsoft.com/office/drawing/2018/sketchyshapes" sd="4058624024">
                <a:prstGeom prst="rect">
                  <a:avLst/>
                </a:prstGeom>
                <ask:type>
                  <ask:lineSketchScribble/>
                </ask:type>
              </ask:lineSketchStyleProps>
            </a:ext>
          </a:extLs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a:t>CAVEATS:</a:t>
          </a:r>
          <a:r>
            <a:rPr lang="en-IN" sz="1200" baseline="0"/>
            <a:t> From 2013 to 2022 CPI data available and only 5 months of data avaliable for 2023. </a:t>
          </a:r>
          <a:br>
            <a:rPr lang="en-IN" sz="1200" baseline="0"/>
          </a:br>
          <a:endParaRPr lang="en-IN" sz="1200"/>
        </a:p>
      </xdr:txBody>
    </xdr:sp>
    <xdr:clientData/>
  </xdr:twoCellAnchor>
  <xdr:twoCellAnchor>
    <xdr:from>
      <xdr:col>14</xdr:col>
      <xdr:colOff>19050</xdr:colOff>
      <xdr:row>246</xdr:row>
      <xdr:rowOff>57150</xdr:rowOff>
    </xdr:from>
    <xdr:to>
      <xdr:col>22</xdr:col>
      <xdr:colOff>304800</xdr:colOff>
      <xdr:row>260</xdr:row>
      <xdr:rowOff>130723</xdr:rowOff>
    </xdr:to>
    <xdr:graphicFrame macro="">
      <xdr:nvGraphicFramePr>
        <xdr:cNvPr id="59" name="Chart 58">
          <a:extLst>
            <a:ext uri="{FF2B5EF4-FFF2-40B4-BE49-F238E27FC236}">
              <a16:creationId xmlns:a16="http://schemas.microsoft.com/office/drawing/2014/main" id="{62A1BB80-71EC-40B9-AF9E-A1966791F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us\Desktop\All_India_Index_Upto_April23%20v7.xlsx" TargetMode="External"/><Relationship Id="rId1" Type="http://schemas.openxmlformats.org/officeDocument/2006/relationships/externalLinkPath" Target="file:///C:\Users\asus\Desktop\All_India_Index_Upto_April23%20v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aw data"/>
      <sheetName val="Main Data"/>
      <sheetName val="Sheet4"/>
      <sheetName val="Communication"/>
      <sheetName val="EDA"/>
      <sheetName val="Note"/>
    </sheetNames>
    <sheetDataSet>
      <sheetData sheetId="0"/>
      <sheetData sheetId="1"/>
      <sheetData sheetId="2"/>
      <sheetData sheetId="3"/>
      <sheetData sheetId="4">
        <row r="75">
          <cell r="L75" t="str">
            <v>M-o-M chances</v>
          </cell>
        </row>
        <row r="76">
          <cell r="K76" t="str">
            <v>June</v>
          </cell>
          <cell r="L76">
            <v>1.0374708304225579E-2</v>
          </cell>
        </row>
        <row r="77">
          <cell r="K77" t="str">
            <v>July</v>
          </cell>
          <cell r="L77">
            <v>1.868278976712685E-3</v>
          </cell>
        </row>
        <row r="78">
          <cell r="K78" t="str">
            <v>August</v>
          </cell>
          <cell r="L78">
            <v>1.2187243040055317E-3</v>
          </cell>
        </row>
        <row r="79">
          <cell r="K79" t="str">
            <v>September</v>
          </cell>
          <cell r="L79">
            <v>5.3382609588340096E-3</v>
          </cell>
        </row>
        <row r="80">
          <cell r="K80" t="str">
            <v>October</v>
          </cell>
          <cell r="L80">
            <v>7.1479628305932807E-3</v>
          </cell>
        </row>
        <row r="81">
          <cell r="K81" t="str">
            <v>November</v>
          </cell>
          <cell r="L81">
            <v>-7.5317564925186746E-4</v>
          </cell>
        </row>
        <row r="82">
          <cell r="K82" t="str">
            <v>December</v>
          </cell>
          <cell r="L82">
            <v>-6.1748974474193381E-3</v>
          </cell>
        </row>
        <row r="83">
          <cell r="K83" t="str">
            <v>January</v>
          </cell>
          <cell r="L83">
            <v>4.3463675743478395E-3</v>
          </cell>
        </row>
        <row r="84">
          <cell r="K84" t="str">
            <v>February</v>
          </cell>
          <cell r="L84">
            <v>-5.5328850873500634E-3</v>
          </cell>
        </row>
        <row r="85">
          <cell r="K85" t="str">
            <v>March</v>
          </cell>
          <cell r="L85">
            <v>5.8411214953483534E-5</v>
          </cell>
        </row>
        <row r="86">
          <cell r="K86" t="str">
            <v>April</v>
          </cell>
          <cell r="L86">
            <v>4.8332457216284626E-3</v>
          </cell>
        </row>
        <row r="87">
          <cell r="K87" t="str">
            <v>May</v>
          </cell>
          <cell r="L87">
            <v>7.4402383201336644E-3</v>
          </cell>
        </row>
        <row r="152">
          <cell r="B152" t="str">
            <v>Absolute changes in 12 months</v>
          </cell>
        </row>
        <row r="153">
          <cell r="A153" t="str">
            <v>Cereals and products</v>
          </cell>
          <cell r="B153">
            <v>57.899999999999977</v>
          </cell>
        </row>
        <row r="154">
          <cell r="A154" t="str">
            <v>Sugar and Confectionery</v>
          </cell>
          <cell r="B154">
            <v>9</v>
          </cell>
        </row>
        <row r="155">
          <cell r="A155" t="str">
            <v>Vegetables</v>
          </cell>
          <cell r="B155">
            <v>-43.800000000000011</v>
          </cell>
        </row>
        <row r="156">
          <cell r="A156" t="str">
            <v>Fruits</v>
          </cell>
          <cell r="B156">
            <v>3.5</v>
          </cell>
        </row>
        <row r="157">
          <cell r="A157" t="str">
            <v>Meat and fish</v>
          </cell>
          <cell r="B157">
            <v>-7.6999999999999318</v>
          </cell>
        </row>
        <row r="158">
          <cell r="A158" t="str">
            <v>Non-alcoholic beverages</v>
          </cell>
          <cell r="B158">
            <v>19.199999999999989</v>
          </cell>
        </row>
        <row r="159">
          <cell r="A159" t="str">
            <v>Food and beverages</v>
          </cell>
          <cell r="B159">
            <v>17.399999999999977</v>
          </cell>
        </row>
        <row r="160">
          <cell r="A160" t="str">
            <v>Spices</v>
          </cell>
          <cell r="B160">
            <v>98</v>
          </cell>
        </row>
        <row r="161">
          <cell r="A161" t="str">
            <v>Pulses and products</v>
          </cell>
          <cell r="B161">
            <v>33.600000000000023</v>
          </cell>
        </row>
        <row r="162">
          <cell r="A162" t="str">
            <v>Egg</v>
          </cell>
          <cell r="B162">
            <v>33</v>
          </cell>
        </row>
        <row r="163">
          <cell r="A163" t="str">
            <v>Oils and fats</v>
          </cell>
          <cell r="B163">
            <v>-94.099999999999966</v>
          </cell>
        </row>
        <row r="164">
          <cell r="A164" t="str">
            <v>Prepared meals, snacks, sweets etc.</v>
          </cell>
          <cell r="B164">
            <v>35.200000000000045</v>
          </cell>
        </row>
        <row r="165">
          <cell r="A165" t="str">
            <v>Milk and products</v>
          </cell>
          <cell r="B165">
            <v>43.600000000000023</v>
          </cell>
        </row>
        <row r="406">
          <cell r="H406" t="str">
            <v>Foods</v>
          </cell>
          <cell r="I406" t="str">
            <v>Essential services</v>
          </cell>
          <cell r="J406" t="str">
            <v>Personal care and effects</v>
          </cell>
        </row>
        <row r="407">
          <cell r="G407">
            <v>43678</v>
          </cell>
          <cell r="H407">
            <v>3.0640099533899089E-2</v>
          </cell>
          <cell r="I407">
            <v>3.3680492112796119E-2</v>
          </cell>
          <cell r="J407">
            <v>6.4921734667693271E-2</v>
          </cell>
        </row>
        <row r="408">
          <cell r="G408">
            <v>43709</v>
          </cell>
          <cell r="H408">
            <v>4.7600277793419188E-2</v>
          </cell>
          <cell r="I408">
            <v>2.9564691656590002E-2</v>
          </cell>
          <cell r="J408">
            <v>6.8077511473737709E-2</v>
          </cell>
        </row>
        <row r="409">
          <cell r="G409">
            <v>43739</v>
          </cell>
          <cell r="H409">
            <v>6.6371764705882255E-2</v>
          </cell>
          <cell r="I409">
            <v>2.2482659650801189E-2</v>
          </cell>
          <cell r="J409">
            <v>5.7963709677419505E-2</v>
          </cell>
        </row>
        <row r="410">
          <cell r="G410">
            <v>43770</v>
          </cell>
          <cell r="H410">
            <v>7.8711447741838705E-2</v>
          </cell>
          <cell r="I410">
            <v>2.4381520119225227E-2</v>
          </cell>
          <cell r="J410">
            <v>6.3447927199191151E-2</v>
          </cell>
        </row>
        <row r="411">
          <cell r="G411">
            <v>43800</v>
          </cell>
          <cell r="H411">
            <v>0.10625650733554175</v>
          </cell>
          <cell r="I411">
            <v>3.2997796176067719E-2</v>
          </cell>
          <cell r="J411">
            <v>6.3099444724886572E-2</v>
          </cell>
        </row>
        <row r="412">
          <cell r="G412">
            <v>43831</v>
          </cell>
          <cell r="H412">
            <v>0.10786905826184533</v>
          </cell>
          <cell r="I412">
            <v>4.4749296112142845E-2</v>
          </cell>
          <cell r="J412">
            <v>7.2613065326633114E-2</v>
          </cell>
        </row>
        <row r="413">
          <cell r="G413">
            <v>43862</v>
          </cell>
          <cell r="H413">
            <v>8.853603475423516E-2</v>
          </cell>
          <cell r="I413">
            <v>4.9715483677747828E-2</v>
          </cell>
          <cell r="J413">
            <v>7.0398009950248641E-2</v>
          </cell>
        </row>
        <row r="414">
          <cell r="G414">
            <v>43891</v>
          </cell>
          <cell r="H414">
            <v>7.482286254133208E-2</v>
          </cell>
          <cell r="I414">
            <v>4.7806390081068358E-2</v>
          </cell>
          <cell r="J414">
            <v>8.9272318079520005E-2</v>
          </cell>
        </row>
        <row r="415">
          <cell r="G415">
            <v>43922</v>
          </cell>
          <cell r="H415">
            <v>5.0381431756616031E-2</v>
          </cell>
          <cell r="I415">
            <v>-6.7460371349059422E-3</v>
          </cell>
          <cell r="J415">
            <v>-6.3860957581407807E-2</v>
          </cell>
        </row>
        <row r="416">
          <cell r="G416">
            <v>43952</v>
          </cell>
          <cell r="H416">
            <v>8.608402086368443E-3</v>
          </cell>
          <cell r="I416">
            <v>-4.1108126141402142E-2</v>
          </cell>
          <cell r="J416">
            <v>-7.7580370702432224E-3</v>
          </cell>
        </row>
        <row r="417">
          <cell r="G417">
            <v>43983</v>
          </cell>
          <cell r="H417">
            <v>8.4599016802406779E-2</v>
          </cell>
          <cell r="I417">
            <v>4.0534152682580891E-2</v>
          </cell>
          <cell r="J417">
            <v>0.12959285004965226</v>
          </cell>
        </row>
        <row r="418">
          <cell r="G418">
            <v>44013</v>
          </cell>
          <cell r="H418">
            <v>7.0810243036691103E-2</v>
          </cell>
          <cell r="I418">
            <v>3.8999350994159028E-2</v>
          </cell>
          <cell r="J418">
            <v>0.11821086261980823</v>
          </cell>
        </row>
        <row r="419">
          <cell r="G419">
            <v>44044</v>
          </cell>
          <cell r="H419">
            <v>8.0827372479774867E-2</v>
          </cell>
          <cell r="I419">
            <v>5.0141409380155627E-2</v>
          </cell>
          <cell r="J419">
            <v>0.11590361445783123</v>
          </cell>
        </row>
        <row r="420">
          <cell r="G420">
            <v>44075</v>
          </cell>
          <cell r="H420">
            <v>8.146847508644936E-2</v>
          </cell>
          <cell r="I420">
            <v>4.7624640319455132E-2</v>
          </cell>
          <cell r="J420">
            <v>0.13535449988063988</v>
          </cell>
        </row>
        <row r="421">
          <cell r="G421">
            <v>44105</v>
          </cell>
          <cell r="H421">
            <v>8.7306490617994614E-2</v>
          </cell>
          <cell r="I421">
            <v>4.847953216374274E-2</v>
          </cell>
          <cell r="J421">
            <v>0.12267746545974273</v>
          </cell>
        </row>
        <row r="448">
          <cell r="M448">
            <v>2021</v>
          </cell>
          <cell r="N448">
            <v>2022</v>
          </cell>
          <cell r="O448">
            <v>2023</v>
          </cell>
        </row>
        <row r="449">
          <cell r="L449">
            <v>33604</v>
          </cell>
          <cell r="M449">
            <v>9.9409502909309597E-2</v>
          </cell>
          <cell r="N449">
            <v>0.15508428007030658</v>
          </cell>
          <cell r="O449">
            <v>3.6124114857364886E-2</v>
          </cell>
        </row>
        <row r="450">
          <cell r="L450">
            <v>33635</v>
          </cell>
          <cell r="M450">
            <v>0.1048996236417282</v>
          </cell>
          <cell r="N450">
            <v>9.9942858982076124E-2</v>
          </cell>
          <cell r="O450">
            <v>1.6485881288185376E-2</v>
          </cell>
        </row>
        <row r="451">
          <cell r="L451">
            <v>33664</v>
          </cell>
          <cell r="M451">
            <v>5.4277874350460824E-2</v>
          </cell>
          <cell r="N451">
            <v>0.16661893169628211</v>
          </cell>
          <cell r="O451">
            <v>-4.7609512807271631E-2</v>
          </cell>
        </row>
        <row r="452">
          <cell r="L452">
            <v>33329</v>
          </cell>
          <cell r="M452">
            <v>-2.1018672437930146E-2</v>
          </cell>
          <cell r="N452">
            <v>-9.6233658491024998E-2</v>
          </cell>
          <cell r="O452">
            <v>6.2275157466463116E-2</v>
          </cell>
        </row>
        <row r="453">
          <cell r="L453">
            <v>33359</v>
          </cell>
          <cell r="M453">
            <v>5.3113435486235858E-2</v>
          </cell>
          <cell r="N453">
            <v>5.9714511802967489E-2</v>
          </cell>
          <cell r="O453">
            <v>-0.11701292979632719</v>
          </cell>
        </row>
        <row r="454">
          <cell r="L454">
            <v>33390</v>
          </cell>
          <cell r="M454">
            <v>6.9871876078461057E-2</v>
          </cell>
          <cell r="N454">
            <v>5.6083696529902811E-2</v>
          </cell>
          <cell r="O454">
            <v>-7.1129111596275477E-4</v>
          </cell>
        </row>
        <row r="455">
          <cell r="L455">
            <v>33420</v>
          </cell>
          <cell r="M455">
            <v>2.1164440168947692E-2</v>
          </cell>
          <cell r="N455">
            <v>-9.9725218316956799E-2</v>
          </cell>
          <cell r="O455">
            <v>6.7691208820502766E-2</v>
          </cell>
        </row>
        <row r="456">
          <cell r="L456">
            <v>33451</v>
          </cell>
          <cell r="M456">
            <v>-5.3496896228303129E-2</v>
          </cell>
          <cell r="N456">
            <v>-8.3022702407404309E-2</v>
          </cell>
          <cell r="O456">
            <v>7.0096521903959166E-2</v>
          </cell>
        </row>
        <row r="457">
          <cell r="L457">
            <v>33482</v>
          </cell>
          <cell r="M457">
            <v>4.5480381409759248E-2</v>
          </cell>
          <cell r="N457">
            <v>-7.3844014254054013E-2</v>
          </cell>
          <cell r="O457">
            <v>7.6038976581603288E-2</v>
          </cell>
        </row>
        <row r="458">
          <cell r="L458">
            <v>33512</v>
          </cell>
          <cell r="M458">
            <v>0.1093282233959005</v>
          </cell>
          <cell r="N458">
            <v>1.0824594006236296E-2</v>
          </cell>
          <cell r="O458">
            <v>-3.8399014271071723E-2</v>
          </cell>
        </row>
        <row r="459">
          <cell r="L459">
            <v>33543</v>
          </cell>
          <cell r="M459">
            <v>-1.8230927166953372E-2</v>
          </cell>
          <cell r="N459">
            <v>-4.736236785223729E-2</v>
          </cell>
          <cell r="O459">
            <v>-7.9383447107091151E-2</v>
          </cell>
        </row>
        <row r="460">
          <cell r="L460">
            <v>33573</v>
          </cell>
          <cell r="M460">
            <v>-0.10011726174044595</v>
          </cell>
          <cell r="N460">
            <v>-0.12101420953287484</v>
          </cell>
          <cell r="O460">
            <v>-7.7960065672011733E-2</v>
          </cell>
        </row>
      </sheetData>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36.53114201389" createdVersion="8" refreshedVersion="8" minRefreshableVersion="3" recordCount="372" xr:uid="{ADC494E2-F74B-4B00-9B0F-18FEE1D7ED7B}">
  <cacheSource type="worksheet">
    <worksheetSource ref="A1:J373" sheet="CATEGORIES DATA"/>
  </cacheSource>
  <cacheFields count="10">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3">
        <s v="January"/>
        <s v="February"/>
        <s v="March"/>
        <s v="April"/>
        <s v="May"/>
        <s v="June"/>
        <s v="July"/>
        <s v="August"/>
        <s v="September"/>
        <s v="October"/>
        <s v="November "/>
        <s v="November"/>
        <s v="December"/>
      </sharedItems>
    </cacheField>
    <cacheField name="Food and Beverages" numFmtId="2">
      <sharedItems containsSemiMixedTypes="0" containsString="0" containsNumber="1" minValue="1371.6999999999998" maxValue="2317.7000000000003" count="364">
        <n v="1371.6999999999998"/>
        <n v="1376.4"/>
        <n v="1373.3000000000002"/>
        <n v="1380.3999999999999"/>
        <n v="1390.6000000000001"/>
        <n v="1384.2"/>
        <n v="1382.2"/>
        <n v="1386.8"/>
        <n v="1384.0000000000002"/>
        <n v="1385.8"/>
        <n v="1397.6999999999998"/>
        <n v="1390.2"/>
        <n v="1394"/>
        <n v="1417.1999999999998"/>
        <n v="1402.1999999999998"/>
        <n v="1420"/>
        <n v="1464.6000000000001"/>
        <n v="1436"/>
        <n v="1445.8999999999996"/>
        <n v="1489.4"/>
        <n v="1461.3999999999999"/>
        <n v="1462.5"/>
        <n v="1506.1000000000001"/>
        <n v="1477.4"/>
        <n v="1488.5000000000002"/>
        <n v="1500.4"/>
        <n v="1491.6999999999998"/>
        <n v="1508"/>
        <n v="1517.1999999999998"/>
        <n v="1510.2000000000003"/>
        <n v="1536.8"/>
        <n v="1544.6"/>
        <n v="1538.8"/>
        <n v="1509"/>
        <n v="1504.4"/>
        <n v="1507.3000000000002"/>
        <n v="1486.6000000000001"/>
        <n v="1484.3"/>
        <n v="1485.7999999999997"/>
        <n v="1482.2"/>
        <n v="1476"/>
        <n v="1480.1"/>
        <n v="1491.4"/>
        <n v="1483"/>
        <n v="1488.2999999999997"/>
        <n v="1504.1000000000001"/>
        <n v="1504.0000000000002"/>
        <n v="1504.1"/>
        <n v="1513.8999999999999"/>
        <n v="1525.3000000000002"/>
        <n v="1518.5000000000005"/>
        <n v="1525.6999999999998"/>
        <n v="1547"/>
        <n v="1533.7000000000003"/>
        <n v="1563.2"/>
        <n v="1599.5"/>
        <n v="1576.3"/>
        <n v="1582.2999999999997"/>
        <n v="1617"/>
        <n v="1594.4999999999998"/>
        <n v="1583.2"/>
        <n v="1593.7000000000003"/>
        <n v="1586.0999999999997"/>
        <n v="1581.1999999999998"/>
        <n v="1587.5"/>
        <n v="1582.7"/>
        <n v="1582"/>
        <n v="1587.8"/>
        <n v="1569.6"/>
        <n v="1577.1999999999998"/>
        <n v="1571.6999999999998"/>
        <n v="1568.1"/>
        <n v="1574.8999999999999"/>
        <n v="1569.3"/>
        <n v="1570.5999999999997"/>
        <n v="1571.1000000000001"/>
        <n v="1569.3999999999996"/>
        <n v="1571.5"/>
        <n v="1568.0000000000002"/>
        <n v="1569.1"/>
        <n v="1577.2"/>
        <n v="1576.1"/>
        <n v="1575.7"/>
        <n v="1587.7"/>
        <n v="1598.9"/>
        <n v="1590.4"/>
        <n v="1617.8999999999999"/>
        <n v="1636.6"/>
        <n v="1623.5"/>
        <n v="1625.3"/>
        <n v="1642.8999999999999"/>
        <n v="1630.6000000000001"/>
        <n v="1646.6"/>
        <n v="1658.8999999999999"/>
        <n v="1649.6"/>
        <n v="1657.6000000000001"/>
        <n v="1664.8"/>
        <n v="1658.3000000000002"/>
        <n v="1674.6"/>
        <n v="1692.8000000000002"/>
        <n v="1678.9999999999998"/>
        <n v="1686.3"/>
        <n v="1708.4999999999998"/>
        <n v="1692.1"/>
        <n v="1682.3000000000002"/>
        <n v="1698.8"/>
        <n v="1686.1000000000001"/>
        <n v="1690.1000000000001"/>
        <n v="1701.4"/>
        <n v="1691.7"/>
        <n v="1682.6"/>
        <n v="1676.1"/>
        <n v="1678.1"/>
        <n v="1682.7000000000003"/>
        <n v="1667.6000000000001"/>
        <n v="1675.2"/>
        <n v="1701.6000000000004"/>
        <n v="1706.3"/>
        <n v="1701.3"/>
        <n v="1723.6999999999998"/>
        <n v="1746.7999999999997"/>
        <n v="1730.4"/>
        <n v="1748.6"/>
        <n v="1787.0000000000002"/>
        <n v="1760.6"/>
        <n v="1770.2999999999997"/>
        <n v="1811.5000000000002"/>
        <n v="1783.5"/>
        <n v="1777.4999999999998"/>
        <n v="1783.9999999999995"/>
        <n v="1777.9"/>
        <n v="1770.7"/>
        <n v="1756.3999999999996"/>
        <n v="1763.6999999999998"/>
        <n v="1771.8000000000002"/>
        <n v="1762.8999999999999"/>
        <n v="1766.7999999999995"/>
        <n v="1764.6"/>
        <n v="1755.2"/>
        <n v="1759.8"/>
        <n v="1749.1"/>
        <n v="1729.8"/>
        <n v="1740.7"/>
        <n v="1737.3000000000002"/>
        <n v="1713.2"/>
        <n v="1727.2999999999995"/>
        <n v="1734.5000000000002"/>
        <n v="1705.3000000000002"/>
        <n v="1722.3000000000002"/>
        <n v="1728.5000000000002"/>
        <n v="1705.6999999999998"/>
        <n v="1718.9"/>
        <n v="1726.3"/>
        <n v="1708.1"/>
        <n v="1718.4"/>
        <n v="1727.4999999999995"/>
        <n v="1709.6"/>
        <n v="1719.6000000000001"/>
        <n v="1738.8000000000002"/>
        <n v="1731.0000000000002"/>
        <n v="1734.7"/>
        <n v="1772.9"/>
        <n v="1768.1"/>
        <n v="1769.3999999999999"/>
        <n v="1792.4999999999998"/>
        <n v="1772.9999999999998"/>
        <n v="1783.8"/>
        <n v="1784.3"/>
        <n v="1749.7"/>
        <n v="1769.9999999999998"/>
        <n v="1790.8999999999999"/>
        <n v="1765.6999999999998"/>
        <n v="1779.6999999999998"/>
        <n v="1817.7000000000003"/>
        <n v="1796.7"/>
        <n v="1808.2"/>
        <n v="1813.6000000000001"/>
        <n v="1767.5"/>
        <n v="1794.9999999999998"/>
        <n v="1800.7"/>
        <n v="1748.3000000000002"/>
        <n v="1779.9"/>
        <n v="1781.5"/>
        <n v="1727.9"/>
        <n v="1760.3999999999996"/>
        <n v="1781.9999999999998"/>
        <n v="1715.5"/>
        <n v="1756"/>
        <n v="1780"/>
        <n v="1720.0000000000002"/>
        <n v="1757.1000000000001"/>
        <n v="1782.4"/>
        <n v="1722.8999999999999"/>
        <n v="1790.2999999999997"/>
        <n v="1747.3000000000002"/>
        <n v="1774.1000000000001"/>
        <n v="1810.5000000000002"/>
        <n v="1771.1"/>
        <n v="1795.3"/>
        <n v="1818.8"/>
        <n v="1767.6"/>
        <n v="1798.7000000000003"/>
        <n v="1799.8000000000002"/>
        <n v="1748.4"/>
        <n v="1779.5"/>
        <n v="1782.2"/>
        <n v="1754.1"/>
        <n v="1776.2"/>
        <n v="1787.4999999999995"/>
        <n v="1757.4999999999998"/>
        <n v="1775.7000000000003"/>
        <n v="1773.1000000000001"/>
        <n v="1746.6"/>
        <n v="1762.7999999999997"/>
        <n v="1759.6000000000001"/>
        <n v="1744.3000000000002"/>
        <n v="1753.3999999999999"/>
        <n v="1759.8000000000002"/>
        <n v="1754.4"/>
        <n v="1757.1"/>
        <n v="1761.2000000000003"/>
        <n v="1768.4"/>
        <n v="1762.9"/>
        <n v="1782.1000000000001"/>
        <n v="1791.9000000000003"/>
        <n v="1804.1999999999998"/>
        <n v="1833.2999999999997"/>
        <n v="1814.1000000000001"/>
        <n v="1826.8999999999999"/>
        <n v="1857.3999999999999"/>
        <n v="1837.5"/>
        <n v="1834.5000000000002"/>
        <n v="1869.1"/>
        <n v="1846.5"/>
        <n v="1848.7"/>
        <n v="1874.9"/>
        <n v="1857.6999999999998"/>
        <n v="1876.8999999999996"/>
        <n v="1902.6000000000001"/>
        <n v="1885.5999999999997"/>
        <n v="1904.6000000000001"/>
        <n v="1923.9999999999998"/>
        <n v="1910.9"/>
        <n v="1940.9999999999995"/>
        <n v="1880.8412634408603"/>
        <n v="1946.1000000000001"/>
        <n v="1938.6"/>
        <n v="1945.3999999999999"/>
        <n v="1940.3999999999999"/>
        <n v="1909.7999999999997"/>
        <n v="1916.6"/>
        <n v="1911.6"/>
        <n v="1894.5999999999997"/>
        <n v="1898.5"/>
        <n v="1895.4"/>
        <n v="1916.3222222222225"/>
        <n v="1943.2666666666667"/>
        <n v="1964.6672727272728"/>
        <n v="1812.41"/>
        <n v="1825.4200000000003"/>
        <n v="1816.43"/>
        <n v="1951"/>
        <n v="1994.9999999999998"/>
        <n v="1966.8000000000002"/>
        <n v="1978.6"/>
        <n v="2024.8999999999999"/>
        <n v="1995.1999999999998"/>
        <n v="1987.3999999999999"/>
        <n v="2041.6000000000001"/>
        <n v="2007"/>
        <n v="2030.9"/>
        <n v="2009.8412634408603"/>
        <n v="2048.6000000000004"/>
        <n v="2082.4"/>
        <n v="2031.0412634408603"/>
        <n v="2021.2412634408602"/>
        <n v="2100.5"/>
        <n v="2040.1412634408603"/>
        <n v="2034.2412634408604"/>
        <n v="2065.6999999999998"/>
        <n v="2097"/>
        <n v="2076.5"/>
        <n v="2025.3"/>
        <n v="2066"/>
        <n v="2039.3000000000002"/>
        <n v="2025.7"/>
        <n v="2064.4999999999995"/>
        <n v="2039.3999999999999"/>
        <n v="2049.5"/>
        <n v="2089.6"/>
        <n v="2064.1"/>
        <n v="2095.2999999999997"/>
        <n v="2124.7000000000003"/>
        <n v="2105.7000000000003"/>
        <n v="2064.3418279569892"/>
        <n v="2154.1999999999998"/>
        <n v="2133.9"/>
        <n v="2075.8418279569892"/>
        <n v="2171.8000000000002"/>
        <n v="2147"/>
        <n v="2072.0418279569894"/>
        <n v="2157.9"/>
        <n v="2086.1418279569893"/>
        <n v="2070.2418279569893"/>
        <n v="2097.541827956989"/>
        <n v="2198.4000000000005"/>
        <n v="2117.0418279569894"/>
        <n v="2115.7418279569893"/>
        <n v="2144.44126344086"/>
        <n v="2136.1418279569889"/>
        <n v="2104.5418279569894"/>
        <n v="2206.3000000000002"/>
        <n v="2125.4418279569891"/>
        <n v="2092.541827956989"/>
        <n v="2186.6999999999998"/>
        <n v="2164.1999999999998"/>
        <n v="2089.9418279569891"/>
        <n v="2183.5"/>
        <n v="2161.2000000000003"/>
        <n v="2108.1418279569893"/>
        <n v="2196.3000000000002"/>
        <n v="2121.7418279569893"/>
        <n v="2131.3418279569892"/>
        <n v="2176.5418279569894"/>
        <n v="2146.9418279569895"/>
        <n v="2149.0418279569894"/>
        <n v="2204.8418279569896"/>
        <n v="2168.6418279569893"/>
        <n v="2172.3418279569892"/>
        <n v="2231.0418279569894"/>
        <n v="2193.1418279569893"/>
        <n v="2182.4418279569891"/>
        <n v="2291.6"/>
        <n v="2202.6418279569893"/>
        <n v="2189.8418279569892"/>
        <n v="2293.6999999999998"/>
        <n v="2208.9418279569891"/>
        <n v="2205.8418279569892"/>
        <n v="2306.4"/>
        <n v="2224.3418279569892"/>
        <n v="2225.041827956989"/>
        <n v="2249.3412634408605"/>
        <n v="2242.9418279569895"/>
        <n v="2225.8418279569892"/>
        <n v="2314.4"/>
        <n v="2240.0418279569894"/>
        <n v="2215.3418279569892"/>
        <n v="2295.7999999999997"/>
        <n v="2227.0418279569894"/>
        <n v="2222.7418279569893"/>
        <n v="2310.2000000000003"/>
        <n v="2237.6418279569893"/>
        <n v="2198.1366397849465"/>
        <n v="2303.1999999999998"/>
        <n v="2279.1"/>
        <n v="2198.2366397849464"/>
        <n v="2303.4"/>
        <n v="2279.1999999999998"/>
        <n v="2203.2366397849464"/>
        <n v="2317.7000000000003"/>
        <n v="2221.2366397849464"/>
        <n v="2214.2366397849469"/>
        <n v="2267.7366397849464"/>
        <n v="2233.4366397849462"/>
      </sharedItems>
    </cacheField>
    <cacheField name="Healthcare and Well-being" numFmtId="2">
      <sharedItems containsSemiMixedTypes="0" containsString="0" containsNumber="1" minValue="207.8" maxValue="372.70000000000005" count="330">
        <n v="208.7"/>
        <n v="208.39999999999998"/>
        <n v="208.5"/>
        <n v="209"/>
        <n v="209.4"/>
        <n v="209.2"/>
        <n v="207.8"/>
        <n v="208.9"/>
        <n v="208.2"/>
        <n v="208.8"/>
        <n v="209.8"/>
        <n v="210.3"/>
        <n v="212.5"/>
        <n v="213.6"/>
        <n v="212.9"/>
        <n v="215"/>
        <n v="214.8"/>
        <n v="214.89999999999998"/>
        <n v="216.4"/>
        <n v="215.5"/>
        <n v="216"/>
        <n v="217.9"/>
        <n v="216.5"/>
        <n v="217.39999999999998"/>
        <n v="218.2"/>
        <n v="216.7"/>
        <n v="217.60000000000002"/>
        <n v="218.89999999999998"/>
        <n v="217.7"/>
        <n v="218.5"/>
        <n v="219.60000000000002"/>
        <n v="219.10000000000002"/>
        <n v="219.4"/>
        <n v="220.3"/>
        <n v="220"/>
        <n v="220.2"/>
        <n v="220.7"/>
        <n v="220.1"/>
        <n v="220.5"/>
        <n v="221"/>
        <n v="220.89999999999998"/>
        <n v="220.8"/>
        <n v="220.10000000000002"/>
        <n v="220.6"/>
        <n v="222.2"/>
        <n v="221.2"/>
        <n v="221.9"/>
        <n v="223.4"/>
        <n v="222.7"/>
        <n v="223.2"/>
        <n v="223.6"/>
        <n v="222.3"/>
        <n v="224.6"/>
        <n v="223.89999999999998"/>
        <n v="224.7"/>
        <n v="222.6"/>
        <n v="225.60000000000002"/>
        <n v="223.60000000000002"/>
        <n v="224.89999999999998"/>
        <n v="226.8"/>
        <n v="225.10000000000002"/>
        <n v="226.2"/>
        <n v="228.5"/>
        <n v="225.8"/>
        <n v="227.5"/>
        <n v="229"/>
        <n v="225.6"/>
        <n v="227.7"/>
        <n v="230.2"/>
        <n v="226.39999999999998"/>
        <n v="228.8"/>
        <n v="231.7"/>
        <n v="227.3"/>
        <n v="230"/>
        <n v="233.4"/>
        <n v="227.9"/>
        <n v="231.3"/>
        <n v="233.5"/>
        <n v="233.6"/>
        <n v="228.6"/>
        <n v="235.10000000000002"/>
        <n v="233.2"/>
        <n v="236.2"/>
        <n v="231.2"/>
        <n v="234.3"/>
        <n v="236.8"/>
        <n v="231.39999999999998"/>
        <n v="234.7"/>
        <n v="237.2"/>
        <n v="231.8"/>
        <n v="238.60000000000002"/>
        <n v="233.1"/>
        <n v="236.5"/>
        <n v="241.1"/>
        <n v="235.7"/>
        <n v="239.1"/>
        <n v="242.2"/>
        <n v="240.2"/>
        <n v="243.60000000000002"/>
        <n v="237.6"/>
        <n v="241.3"/>
        <n v="245.5"/>
        <n v="238.8"/>
        <n v="242.9"/>
        <n v="246.10000000000002"/>
        <n v="239.39999999999998"/>
        <n v="243.5"/>
        <n v="247.60000000000002"/>
        <n v="240.9"/>
        <n v="245"/>
        <n v="249"/>
        <n v="242.10000000000002"/>
        <n v="246.3"/>
        <n v="250.6"/>
        <n v="242.60000000000002"/>
        <n v="247.5"/>
        <n v="251.7"/>
        <n v="242.6"/>
        <n v="248.2"/>
        <n v="252.6"/>
        <n v="243.39999999999998"/>
        <n v="251.6"/>
        <n v="248"/>
        <n v="252.2"/>
        <n v="248.8"/>
        <n v="253.3"/>
        <n v="244.60000000000002"/>
        <n v="250"/>
        <n v="253.89999999999998"/>
        <n v="244.8"/>
        <n v="250.39999999999998"/>
        <n v="254.7"/>
        <n v="245.60000000000002"/>
        <n v="251.2"/>
        <n v="255.10000000000002"/>
        <n v="245.6"/>
        <n v="251.4"/>
        <n v="255.4"/>
        <n v="251.9"/>
        <n v="256.5"/>
        <n v="247.4"/>
        <n v="253"/>
        <n v="258.39999999999998"/>
        <n v="260.10000000000002"/>
        <n v="250.5"/>
        <n v="256.3"/>
        <n v="261.60000000000002"/>
        <n v="257.5"/>
        <n v="263.89999999999998"/>
        <n v="252.3"/>
        <n v="259.39999999999998"/>
        <n v="252.79999999999998"/>
        <n v="259.60000000000002"/>
        <n v="264.60000000000002"/>
        <n v="254.5"/>
        <n v="260.60000000000002"/>
        <n v="265"/>
        <n v="256"/>
        <n v="261.5"/>
        <n v="266"/>
        <n v="257.2"/>
        <n v="262.5"/>
        <n v="268"/>
        <n v="258.89999999999998"/>
        <n v="264.39999999999998"/>
        <n v="269.60000000000002"/>
        <n v="265.89999999999998"/>
        <n v="269.8"/>
        <n v="260.79999999999995"/>
        <n v="266.29999999999995"/>
        <n v="270.39999999999998"/>
        <n v="261.79999999999995"/>
        <n v="267.10000000000002"/>
        <n v="270.70000000000005"/>
        <n v="263.20000000000005"/>
        <n v="267.79999999999995"/>
        <n v="272"/>
        <n v="269.3"/>
        <n v="279.20000000000005"/>
        <n v="266.60000000000002"/>
        <n v="274.10000000000002"/>
        <n v="278.5"/>
        <n v="267.3"/>
        <n v="282.79999999999995"/>
        <n v="268.10000000000002"/>
        <n v="277.10000000000002"/>
        <n v="283.10000000000002"/>
        <n v="269.5"/>
        <n v="277.89999999999998"/>
        <n v="284.8"/>
        <n v="271.5"/>
        <n v="279.7"/>
        <n v="284.39999999999998"/>
        <n v="271.7"/>
        <n v="279.60000000000002"/>
        <n v="285.20000000000005"/>
        <n v="272.39999999999998"/>
        <n v="280.3"/>
        <n v="286.5"/>
        <n v="274"/>
        <n v="281.70000000000005"/>
        <n v="288.29999999999995"/>
        <n v="275.89999999999998"/>
        <n v="283.60000000000002"/>
        <n v="291.5"/>
        <n v="279.3"/>
        <n v="286.89999999999998"/>
        <n v="293.60000000000002"/>
        <n v="280.89999999999998"/>
        <n v="288.7"/>
        <n v="294"/>
        <n v="281.89999999999998"/>
        <n v="289.39999999999998"/>
        <n v="294.89999999999998"/>
        <n v="282.60000000000002"/>
        <n v="290.20000000000005"/>
        <n v="295.39999999999998"/>
        <n v="283.39999999999998"/>
        <n v="290.8"/>
        <n v="298.2"/>
        <n v="285.89999999999998"/>
        <n v="293.5"/>
        <n v="299.60000000000002"/>
        <n v="287.89999999999998"/>
        <n v="295.10000000000002"/>
        <n v="301.79999999999995"/>
        <n v="290.3"/>
        <n v="297.5"/>
        <n v="287.97777777777782"/>
        <n v="278.23333333333335"/>
        <n v="300.87636363636364"/>
        <n v="292.60795224977039"/>
        <n v="269.75"/>
        <n v="273.81000000000006"/>
        <n v="309.39999999999998"/>
        <n v="300.29999999999995"/>
        <n v="306"/>
        <n v="312.39999999999998"/>
        <n v="303.89999999999998"/>
        <n v="309.3"/>
        <n v="316.5"/>
        <n v="309.8"/>
        <n v="314"/>
        <n v="315.7"/>
        <n v="309.10000000000002"/>
        <n v="313.3"/>
        <n v="316.60000000000002"/>
        <n v="309.89999999999998"/>
        <n v="314.10000000000002"/>
        <n v="318.2"/>
        <n v="310.8"/>
        <n v="315.39999999999998"/>
        <n v="318.7"/>
        <n v="311.79999999999995"/>
        <n v="316.10000000000002"/>
        <n v="319.5"/>
        <n v="313"/>
        <n v="317.10000000000002"/>
        <n v="317.7"/>
        <n v="311.8"/>
        <n v="315.5"/>
        <n v="319.89999999999998"/>
        <n v="317.70000000000005"/>
        <n v="328.4"/>
        <n v="317.89999999999998"/>
        <n v="324.39999999999998"/>
        <n v="329.1"/>
        <n v="318.8"/>
        <n v="325.10000000000002"/>
        <n v="330.8"/>
        <n v="321.10000000000002"/>
        <n v="327.10000000000002"/>
        <n v="331.4"/>
        <n v="322.39999999999998"/>
        <n v="332.1"/>
        <n v="333.6"/>
        <n v="323.8"/>
        <n v="329.9"/>
        <n v="335.8"/>
        <n v="326"/>
        <n v="336.8"/>
        <n v="327.5"/>
        <n v="333.2"/>
        <n v="337.9"/>
        <n v="328.9"/>
        <n v="334.4"/>
        <n v="339.8"/>
        <n v="336.6"/>
        <n v="343.4"/>
        <n v="335"/>
        <n v="340.2"/>
        <n v="346"/>
        <n v="337.4"/>
        <n v="342.8"/>
        <n v="346.2"/>
        <n v="338.29999999999995"/>
        <n v="343.20000000000005"/>
        <n v="347.7"/>
        <n v="340.1"/>
        <n v="344.8"/>
        <n v="348.5"/>
        <n v="341.5"/>
        <n v="345.79999999999995"/>
        <n v="350.5"/>
        <n v="344"/>
        <n v="348"/>
        <n v="351"/>
        <n v="344.9"/>
        <n v="348.70000000000005"/>
        <n v="353.2"/>
        <n v="347"/>
        <n v="350.79999999999995"/>
        <n v="355.70000000000005"/>
        <n v="349.6"/>
        <n v="353.4"/>
        <n v="359.2"/>
        <n v="356.9"/>
        <n v="363.1"/>
        <n v="357.3"/>
        <n v="360.9"/>
        <n v="367.29999999999995"/>
        <n v="362.20000000000005"/>
        <n v="365.4"/>
        <n v="362.3"/>
        <n v="371"/>
        <n v="365.9"/>
        <n v="369"/>
        <n v="372.70000000000005"/>
        <n v="367.79999999999995"/>
        <n v="370.9"/>
      </sharedItems>
    </cacheField>
    <cacheField name="Essential Services and Utilities" numFmtId="2">
      <sharedItems containsSemiMixedTypes="0" containsString="0" containsNumber="1" minValue="413.7" maxValue="698.39999999999986"/>
    </cacheField>
    <cacheField name="Recreation and Leisure" numFmtId="2">
      <sharedItems containsSemiMixedTypes="0" containsString="0" containsNumber="1" minValue="206.4" maxValue="354.1"/>
    </cacheField>
    <cacheField name="Miscellaneous and General Index" numFmtId="2">
      <sharedItems containsSemiMixedTypes="0" containsString="0" containsNumber="1" minValue="207.7" maxValue="359.3"/>
    </cacheField>
    <cacheField name="FASHION" numFmtId="2">
      <sharedItems containsSemiMixedTypes="0" containsString="0" containsNumber="1" minValue="316.7" maxValue="553.20000000000005"/>
    </cacheField>
    <cacheField name="Pan, tobacco and intoxicants" numFmtId="2">
      <sharedItems containsSemiMixedTypes="0" containsString="0" containsNumber="1" minValue="105.1" maxValue="204.2" count="314">
        <n v="105.1"/>
        <n v="105.2"/>
        <n v="105.6"/>
        <n v="106"/>
        <n v="105.7"/>
        <n v="106.5"/>
        <n v="106.8"/>
        <n v="106.6"/>
        <n v="107.1"/>
        <n v="108.5"/>
        <n v="107.5"/>
        <n v="108.1"/>
        <n v="109.8"/>
        <n v="108.6"/>
        <n v="109"/>
        <n v="110.9"/>
        <n v="109.5"/>
        <n v="111.7"/>
        <n v="110.3"/>
        <n v="110.7"/>
        <n v="112.4"/>
        <n v="111.2"/>
        <n v="112.9"/>
        <n v="112"/>
        <n v="112.2"/>
        <n v="113.5"/>
        <n v="112.5"/>
        <n v="112.8"/>
        <n v="114.1"/>
        <n v="113.1"/>
        <n v="113.6"/>
        <n v="115"/>
        <n v="114"/>
        <n v="115.7"/>
        <n v="114.5"/>
        <n v="114.2"/>
        <n v="116.2"/>
        <n v="114.7"/>
        <n v="114.6"/>
        <n v="116.7"/>
        <n v="115.2"/>
        <n v="115.4"/>
        <n v="117.6"/>
        <n v="116"/>
        <n v="116.3"/>
        <n v="118.3"/>
        <n v="116.8"/>
        <n v="117.3"/>
        <n v="119"/>
        <n v="117.8"/>
        <n v="118"/>
        <n v="121"/>
        <n v="118.8"/>
        <n v="123"/>
        <n v="119.9"/>
        <n v="119.5"/>
        <n v="124.3"/>
        <n v="120.8"/>
        <n v="120"/>
        <n v="121.1"/>
        <n v="125.8"/>
        <n v="122.1"/>
        <n v="121.7"/>
        <n v="126.4"/>
        <n v="122.7"/>
        <n v="127.4"/>
        <n v="124"/>
        <n v="124.2"/>
        <n v="128.1"/>
        <n v="125.2"/>
        <n v="124.7"/>
        <n v="128.80000000000001"/>
        <n v="125.7"/>
        <n v="130.1"/>
        <n v="126.9"/>
        <n v="126.7"/>
        <n v="131.30000000000001"/>
        <n v="127.9"/>
        <n v="128.19999999999999"/>
        <n v="132.1"/>
        <n v="129.19999999999999"/>
        <n v="129.4"/>
        <n v="133.1"/>
        <n v="130.4"/>
        <n v="134.19999999999999"/>
        <n v="131.19999999999999"/>
        <n v="131"/>
        <n v="134.69999999999999"/>
        <n v="132"/>
        <n v="131.5"/>
        <n v="135.30000000000001"/>
        <n v="132.5"/>
        <n v="132.19999999999999"/>
        <n v="137.6"/>
        <n v="133.6"/>
        <n v="138.19999999999999"/>
        <n v="134.5"/>
        <n v="139.5"/>
        <n v="135.19999999999999"/>
        <n v="134.4"/>
        <n v="140"/>
        <n v="135.9"/>
        <n v="135"/>
        <n v="140.6"/>
        <n v="136.5"/>
        <n v="135.5"/>
        <n v="141.5"/>
        <n v="137.1"/>
        <n v="136"/>
        <n v="142.19999999999999"/>
        <n v="137.69999999999999"/>
        <n v="137.19999999999999"/>
        <n v="142.69999999999999"/>
        <n v="138.69999999999999"/>
        <n v="138"/>
        <n v="142.9"/>
        <n v="139.30000000000001"/>
        <n v="138.9"/>
        <n v="143.6"/>
        <n v="140.19999999999999"/>
        <n v="139.9"/>
        <n v="143.9"/>
        <n v="141"/>
        <n v="140.9"/>
        <n v="144.30000000000001"/>
        <n v="141.80000000000001"/>
        <n v="141.19999999999999"/>
        <n v="142"/>
        <n v="142.4"/>
        <n v="145"/>
        <n v="143.1"/>
        <n v="145.6"/>
        <n v="143.80000000000001"/>
        <n v="143.69999999999999"/>
        <n v="146.30000000000001"/>
        <n v="144.4"/>
        <n v="144.19999999999999"/>
        <n v="147.5"/>
        <n v="145.1"/>
        <n v="148"/>
        <n v="145.4"/>
        <n v="145.5"/>
        <n v="148.30000000000001"/>
        <n v="146.19999999999999"/>
        <n v="145.80000000000001"/>
        <n v="148.6"/>
        <n v="146.5"/>
        <n v="147.4"/>
        <n v="150.5"/>
        <n v="148.19999999999999"/>
        <n v="149"/>
        <n v="152.1"/>
        <n v="149.80000000000001"/>
        <n v="153.6"/>
        <n v="150.80000000000001"/>
        <n v="154.6"/>
        <n v="151.6"/>
        <n v="156.19999999999999"/>
        <n v="153.19999999999999"/>
        <n v="157"/>
        <n v="154.19999999999999"/>
        <n v="157.69999999999999"/>
        <n v="154.69999999999999"/>
        <n v="153.30000000000001"/>
        <n v="159.30000000000001"/>
        <n v="154.9"/>
        <n v="155.1"/>
        <n v="159.69999999999999"/>
        <n v="156.30000000000001"/>
        <n v="156.1"/>
        <n v="159.19999999999999"/>
        <n v="156.9"/>
        <n v="160.30000000000001"/>
        <n v="157.9"/>
        <n v="157.30000000000001"/>
        <n v="161"/>
        <n v="158.30000000000001"/>
        <n v="161.4"/>
        <n v="157.5"/>
        <n v="156.4"/>
        <n v="162.1"/>
        <n v="163.30000000000001"/>
        <n v="159.6"/>
        <n v="164"/>
        <n v="162.6"/>
        <n v="161.9"/>
        <n v="164.4"/>
        <n v="162.4"/>
        <n v="164.6"/>
        <n v="163"/>
        <n v="162.69999999999999"/>
        <n v="164.7"/>
        <n v="163.19999999999999"/>
        <n v="162.80000000000001"/>
        <n v="164.9"/>
        <n v="163.4"/>
        <n v="162.9"/>
        <n v="165.3"/>
        <n v="163.5"/>
        <n v="166.2"/>
        <n v="164.1"/>
        <n v="164.2"/>
        <n v="166.7"/>
        <n v="164.5"/>
        <n v="167.2"/>
        <n v="165.2"/>
        <n v="165.1"/>
        <n v="167.9"/>
        <n v="165.8"/>
        <n v="165.7"/>
        <n v="168.6"/>
        <n v="166.5"/>
        <n v="166.3"/>
        <n v="169.3"/>
        <n v="167.1"/>
        <n v="169.9"/>
        <n v="167.8"/>
        <n v="170.4"/>
        <n v="168.5"/>
        <n v="170.8"/>
        <n v="169.2"/>
        <n v="169.4"/>
        <n v="172"/>
        <n v="170.1"/>
        <n v="170.5"/>
        <n v="173.3"/>
        <n v="171.2"/>
        <n v="151.47777777777776"/>
        <n v="155.54444444444445"/>
        <n v="177.60181818181817"/>
        <n v="153.53"/>
        <n v="157.63000000000002"/>
        <n v="154.61999999999998"/>
        <n v="182.4"/>
        <n v="186.7"/>
        <n v="183.5"/>
        <n v="180.9"/>
        <n v="187.2"/>
        <n v="182.6"/>
        <n v="182.9"/>
        <n v="188.7"/>
        <n v="184.4"/>
        <n v="182.7"/>
        <n v="184.3"/>
        <n v="183.4"/>
        <n v="188.8"/>
        <n v="184.8"/>
        <n v="183.6"/>
        <n v="190.2"/>
        <n v="185.4"/>
        <n v="184.6"/>
        <n v="191.8"/>
        <n v="186.5"/>
        <n v="193.3"/>
        <n v="188.3"/>
        <n v="186.1"/>
        <n v="193.5"/>
        <n v="188.1"/>
        <n v="186.8"/>
        <n v="194.4"/>
        <n v="189.6"/>
        <n v="198.2"/>
        <n v="191.9"/>
        <n v="189.1"/>
        <n v="195.6"/>
        <n v="190.8"/>
        <n v="189.7"/>
        <n v="195.5"/>
        <n v="191.2"/>
        <n v="196.5"/>
        <n v="192.1"/>
        <n v="190.5"/>
        <n v="197"/>
        <n v="192.7"/>
        <n v="191.4"/>
        <n v="192.9"/>
        <n v="196.8"/>
        <n v="192.4"/>
        <n v="190.7"/>
        <n v="196.4"/>
        <n v="192.2"/>
        <n v="191.5"/>
        <n v="192.8"/>
        <n v="192.3"/>
        <n v="197.5"/>
        <n v="193.7"/>
        <n v="197.1"/>
        <n v="193.9"/>
        <n v="194.1"/>
        <n v="198.3"/>
        <n v="194.3"/>
        <n v="193.2"/>
        <n v="198.6"/>
        <n v="194.6"/>
        <n v="198.7"/>
        <n v="195"/>
        <n v="194.5"/>
        <n v="199.7"/>
        <n v="195.9"/>
        <n v="194.9"/>
        <n v="200.1"/>
        <n v="196.3"/>
        <n v="200.6"/>
        <n v="196.9"/>
        <n v="201.1"/>
        <n v="197.3"/>
        <n v="201.6"/>
        <n v="202.7"/>
        <n v="199.5"/>
        <n v="198.4"/>
        <n v="203.5"/>
        <n v="199.9"/>
        <n v="204.2"/>
        <n v="20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41.951982986109" createdVersion="8" refreshedVersion="8" minRefreshableVersion="3" recordCount="372" xr:uid="{817AA03B-FDC6-43B6-83D6-EEA3249DDC52}">
  <cacheSource type="worksheet">
    <worksheetSource ref="A1:K373" sheet="CATEGORIES DATA"/>
  </cacheSource>
  <cacheFields count="11">
    <cacheField name="Sector" numFmtId="0">
      <sharedItems count="3">
        <s v="Rural"/>
        <s v="Urban"/>
        <s v="Rural+Urban"/>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3">
        <s v="January"/>
        <s v="February"/>
        <s v="March"/>
        <s v="April"/>
        <s v="May"/>
        <s v="June"/>
        <s v="July"/>
        <s v="August"/>
        <s v="September"/>
        <s v="October"/>
        <s v="November "/>
        <s v="November"/>
        <s v="December"/>
      </sharedItems>
    </cacheField>
    <cacheField name="Food and Beverages" numFmtId="2">
      <sharedItems containsSemiMixedTypes="0" containsString="0" containsNumber="1" minValue="1371.6999999999998" maxValue="2317.7000000000003"/>
    </cacheField>
    <cacheField name="Healthcare and Well-being" numFmtId="2">
      <sharedItems containsSemiMixedTypes="0" containsString="0" containsNumber="1" minValue="207.8" maxValue="372.70000000000005"/>
    </cacheField>
    <cacheField name="Essential Services and Utilities" numFmtId="2">
      <sharedItems containsSemiMixedTypes="0" containsString="0" containsNumber="1" minValue="413.7" maxValue="698.39999999999986"/>
    </cacheField>
    <cacheField name="Recreation and Leisure" numFmtId="2">
      <sharedItems containsSemiMixedTypes="0" containsString="0" containsNumber="1" minValue="206.4" maxValue="354.1"/>
    </cacheField>
    <cacheField name="Miscellaneous and General Index" numFmtId="2">
      <sharedItems containsSemiMixedTypes="0" containsString="0" containsNumber="1" minValue="207.7" maxValue="359.3"/>
    </cacheField>
    <cacheField name="Fashion" numFmtId="2">
      <sharedItems containsSemiMixedTypes="0" containsString="0" containsNumber="1" minValue="316.7" maxValue="553.20000000000005"/>
    </cacheField>
    <cacheField name="Pan, tobacco and intoxicants" numFmtId="2">
      <sharedItems containsSemiMixedTypes="0" containsString="0" containsNumber="1" minValue="105.1" maxValue="204.2"/>
    </cacheField>
    <cacheField name="total" numFmtId="2">
      <sharedItems containsSemiMixedTypes="0" containsString="0" containsNumber="1" minValue="2833.9" maxValue="4793.000000000000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542.013743402778" createdVersion="8" refreshedVersion="8" minRefreshableVersion="3" recordCount="372" xr:uid="{836B2B2B-399B-4FF9-9466-FDF651664E73}">
  <cacheSource type="worksheet">
    <worksheetSource ref="A1:AD373" sheet="CLEAN DATA"/>
  </cacheSource>
  <cacheFields count="30">
    <cacheField name="Sector" numFmtId="0">
      <sharedItems/>
    </cacheField>
    <cacheField name="Year" numFmtId="0">
      <sharedItems containsSemiMixedTypes="0" containsString="0" containsNumber="1" containsInteger="1" minValue="2013" maxValue="2023" count="11">
        <n v="2013"/>
        <n v="2014"/>
        <n v="2015"/>
        <n v="2016"/>
        <n v="2017"/>
        <n v="2018"/>
        <n v="2019"/>
        <n v="2020"/>
        <n v="2021"/>
        <n v="2022"/>
        <n v="2023"/>
      </sharedItems>
    </cacheField>
    <cacheField name="Month" numFmtId="0">
      <sharedItems count="13">
        <s v="January"/>
        <s v="February"/>
        <s v="March"/>
        <s v="April"/>
        <s v="May"/>
        <s v="June"/>
        <s v="July"/>
        <s v="August"/>
        <s v="September"/>
        <s v="October"/>
        <s v="November "/>
        <s v="November"/>
        <s v="December"/>
      </sharedItems>
    </cacheField>
    <cacheField name="Cereals and products" numFmtId="0">
      <sharedItems containsSemiMixedTypes="0" containsString="0" containsNumber="1" minValue="107.5" maxValue="174.8"/>
    </cacheField>
    <cacheField name="Meat and fish" numFmtId="0">
      <sharedItems containsSemiMixedTypes="0" containsString="0" containsNumber="1" minValue="106.3" maxValue="223.4"/>
    </cacheField>
    <cacheField name="Egg" numFmtId="0">
      <sharedItems containsSemiMixedTypes="0" containsString="0" containsNumber="1" minValue="102.7" maxValue="197"/>
    </cacheField>
    <cacheField name="Milk and products" numFmtId="0">
      <sharedItems containsSemiMixedTypes="0" containsString="0" containsNumber="1" minValue="103.6" maxValue="179.6"/>
    </cacheField>
    <cacheField name="Oils and fats" numFmtId="0">
      <sharedItems containsSemiMixedTypes="0" containsString="0" containsNumber="1" minValue="101.1" maxValue="184.9"/>
    </cacheField>
    <cacheField name="Fruits" numFmtId="0">
      <sharedItems containsSemiMixedTypes="0" containsString="0" containsNumber="1" minValue="102.3" maxValue="179.5"/>
    </cacheField>
    <cacheField name="Vegetables" numFmtId="0">
      <sharedItems containsSemiMixedTypes="0" containsString="0" containsNumber="1" minValue="101.4" maxValue="225.2"/>
    </cacheField>
    <cacheField name="Pulses and products" numFmtId="0">
      <sharedItems containsSemiMixedTypes="0" containsString="0" containsNumber="1" minValue="103.5" maxValue="191.6"/>
    </cacheField>
    <cacheField name="Sugar and Confectionery" numFmtId="0">
      <sharedItems containsSemiMixedTypes="0" containsString="0" containsNumber="1" minValue="85.3" maxValue="124.2"/>
    </cacheField>
    <cacheField name="Spices" numFmtId="0">
      <sharedItems containsSemiMixedTypes="0" containsString="0" containsNumber="1" minValue="101.8" maxValue="210.5"/>
    </cacheField>
    <cacheField name="Non-alcoholic beverages" numFmtId="0">
      <sharedItems containsSemiMixedTypes="0" containsString="0" containsNumber="1" minValue="104.8" maxValue="178.7"/>
    </cacheField>
    <cacheField name="Prepared meals, snacks, sweets etc." numFmtId="0">
      <sharedItems containsSemiMixedTypes="0" containsString="0" containsNumber="1" minValue="106.7" maxValue="197.7"/>
    </cacheField>
    <cacheField name="Food and beverages" numFmtId="0">
      <sharedItems containsSemiMixedTypes="0" containsString="0" containsNumber="1" minValue="105.5" maxValue="183.3"/>
    </cacheField>
    <cacheField name="Pan, tobacco and intoxicants" numFmtId="0">
      <sharedItems containsSemiMixedTypes="0" containsString="0" containsNumber="1" minValue="105.1" maxValue="204.2"/>
    </cacheField>
    <cacheField name="Clothing" numFmtId="0">
      <sharedItems containsSemiMixedTypes="0" containsString="0" containsNumber="1" minValue="105.9" maxValue="191.2"/>
    </cacheField>
    <cacheField name="Footwear" numFmtId="0">
      <sharedItems containsSemiMixedTypes="0" containsString="0" containsNumber="1" minValue="105" maxValue="183.3"/>
    </cacheField>
    <cacheField name="Clothing and footwear" numFmtId="0">
      <sharedItems containsSemiMixedTypes="0" containsString="0" containsNumber="1" minValue="105.8" maxValue="190.8"/>
    </cacheField>
    <cacheField name="Housing" numFmtId="0">
      <sharedItems containsSemiMixedTypes="0" containsString="0" containsNumber="1" minValue="100.3" maxValue="175.6"/>
    </cacheField>
    <cacheField name="Fuel and light" numFmtId="0">
      <sharedItems containsSemiMixedTypes="0" containsString="0" containsNumber="1" minValue="105.4" maxValue="183.4"/>
    </cacheField>
    <cacheField name="Household goods and services" numFmtId="0">
      <sharedItems containsSemiMixedTypes="0" containsString="0" containsNumber="1" minValue="104.8" maxValue="179.8"/>
    </cacheField>
    <cacheField name="Health" numFmtId="0">
      <sharedItems containsSemiMixedTypes="0" containsString="0" containsNumber="1" minValue="104" maxValue="187.8"/>
    </cacheField>
    <cacheField name="Transport and communication" numFmtId="0">
      <sharedItems containsSemiMixedTypes="0" containsString="0" containsNumber="1" minValue="103.2" maxValue="169.7"/>
    </cacheField>
    <cacheField name="Recreation and amusement" numFmtId="0">
      <sharedItems containsSemiMixedTypes="0" containsString="0" containsNumber="1" minValue="102.9" maxValue="173.8"/>
    </cacheField>
    <cacheField name="Education" numFmtId="0">
      <sharedItems containsSemiMixedTypes="0" containsString="0" containsNumber="1" minValue="103.5" maxValue="180.3"/>
    </cacheField>
    <cacheField name="Personal care and effects" numFmtId="0">
      <sharedItems containsSemiMixedTypes="0" containsString="0" containsNumber="1" minValue="102.1" maxValue="185.6"/>
    </cacheField>
    <cacheField name="Miscellaneous" numFmtId="0">
      <sharedItems containsSemiMixedTypes="0" containsString="0" containsNumber="1" minValue="103.7" maxValue="179.5"/>
    </cacheField>
    <cacheField name="General index" numFmtId="0">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x v="0"/>
    <x v="0"/>
    <n v="452.85443548387087"/>
    <n v="207.2"/>
    <n v="209.1"/>
    <n v="318.70000000000005"/>
    <x v="0"/>
  </r>
  <r>
    <x v="1"/>
    <x v="0"/>
    <x v="0"/>
    <x v="1"/>
    <x v="1"/>
    <n v="413.7"/>
    <n v="206.4"/>
    <n v="207.7"/>
    <n v="316.7"/>
    <x v="1"/>
  </r>
  <r>
    <x v="2"/>
    <x v="0"/>
    <x v="0"/>
    <x v="2"/>
    <x v="2"/>
    <n v="413.8"/>
    <n v="206.7"/>
    <n v="208.5"/>
    <n v="318"/>
    <x v="0"/>
  </r>
  <r>
    <x v="0"/>
    <x v="0"/>
    <x v="1"/>
    <x v="3"/>
    <x v="3"/>
    <n v="454.55443548387086"/>
    <n v="208.1"/>
    <n v="210.2"/>
    <n v="320.39999999999998"/>
    <x v="2"/>
  </r>
  <r>
    <x v="1"/>
    <x v="0"/>
    <x v="1"/>
    <x v="4"/>
    <x v="3"/>
    <n v="415.70000000000005"/>
    <n v="207"/>
    <n v="209"/>
    <n v="318.5"/>
    <x v="3"/>
  </r>
  <r>
    <x v="2"/>
    <x v="0"/>
    <x v="1"/>
    <x v="5"/>
    <x v="3"/>
    <n v="415.8"/>
    <n v="207.5"/>
    <n v="209.7"/>
    <n v="319.7"/>
    <x v="4"/>
  </r>
  <r>
    <x v="0"/>
    <x v="0"/>
    <x v="2"/>
    <x v="6"/>
    <x v="3"/>
    <n v="455.55443548387086"/>
    <n v="208.3"/>
    <n v="210.6"/>
    <n v="321.89999999999998"/>
    <x v="5"/>
  </r>
  <r>
    <x v="1"/>
    <x v="0"/>
    <x v="2"/>
    <x v="7"/>
    <x v="4"/>
    <n v="417.6"/>
    <n v="207.3"/>
    <n v="209.9"/>
    <n v="320.2"/>
    <x v="6"/>
  </r>
  <r>
    <x v="2"/>
    <x v="0"/>
    <x v="2"/>
    <x v="8"/>
    <x v="5"/>
    <n v="417.20000000000005"/>
    <n v="207.7"/>
    <n v="210.2"/>
    <n v="321.2"/>
    <x v="7"/>
  </r>
  <r>
    <x v="0"/>
    <x v="0"/>
    <x v="3"/>
    <x v="9"/>
    <x v="6"/>
    <n v="456.25443548387091"/>
    <n v="209.3"/>
    <n v="211"/>
    <n v="323.5"/>
    <x v="8"/>
  </r>
  <r>
    <x v="1"/>
    <x v="0"/>
    <x v="3"/>
    <x v="10"/>
    <x v="7"/>
    <n v="418.4"/>
    <n v="209.2"/>
    <n v="210.8"/>
    <n v="322"/>
    <x v="9"/>
  </r>
  <r>
    <x v="2"/>
    <x v="0"/>
    <x v="3"/>
    <x v="11"/>
    <x v="8"/>
    <n v="418"/>
    <n v="209.2"/>
    <n v="210.89999999999998"/>
    <n v="322.89999999999998"/>
    <x v="10"/>
  </r>
  <r>
    <x v="0"/>
    <x v="0"/>
    <x v="4"/>
    <x v="12"/>
    <x v="6"/>
    <n v="457.65443548387088"/>
    <n v="210.5"/>
    <n v="212"/>
    <n v="325.29999999999995"/>
    <x v="11"/>
  </r>
  <r>
    <x v="1"/>
    <x v="0"/>
    <x v="4"/>
    <x v="13"/>
    <x v="9"/>
    <n v="418.69999999999993"/>
    <n v="210.3"/>
    <n v="211.5"/>
    <n v="323.5"/>
    <x v="12"/>
  </r>
  <r>
    <x v="2"/>
    <x v="0"/>
    <x v="4"/>
    <x v="14"/>
    <x v="8"/>
    <n v="418.8"/>
    <n v="210.39999999999998"/>
    <n v="211.7"/>
    <n v="324.60000000000002"/>
    <x v="13"/>
  </r>
  <r>
    <x v="0"/>
    <x v="0"/>
    <x v="5"/>
    <x v="15"/>
    <x v="9"/>
    <n v="460.25443548387091"/>
    <n v="212.1"/>
    <n v="214.4"/>
    <n v="328"/>
    <x v="14"/>
  </r>
  <r>
    <x v="1"/>
    <x v="0"/>
    <x v="5"/>
    <x v="16"/>
    <x v="10"/>
    <n v="427.5"/>
    <n v="213.3"/>
    <n v="215.8"/>
    <n v="325.3"/>
    <x v="15"/>
  </r>
  <r>
    <x v="2"/>
    <x v="0"/>
    <x v="5"/>
    <x v="17"/>
    <x v="5"/>
    <n v="427.6"/>
    <n v="212.8"/>
    <n v="215.1"/>
    <n v="326.89999999999998"/>
    <x v="16"/>
  </r>
  <r>
    <x v="0"/>
    <x v="0"/>
    <x v="6"/>
    <x v="18"/>
    <x v="4"/>
    <n v="463.85443548387087"/>
    <n v="214.2"/>
    <n v="217.2"/>
    <n v="330.3"/>
    <x v="12"/>
  </r>
  <r>
    <x v="1"/>
    <x v="0"/>
    <x v="6"/>
    <x v="19"/>
    <x v="11"/>
    <n v="431.7"/>
    <n v="216"/>
    <n v="218.7"/>
    <n v="327.10000000000002"/>
    <x v="17"/>
  </r>
  <r>
    <x v="2"/>
    <x v="0"/>
    <x v="6"/>
    <x v="20"/>
    <x v="10"/>
    <n v="432.20000000000005"/>
    <n v="215.2"/>
    <n v="217.9"/>
    <n v="329"/>
    <x v="18"/>
  </r>
  <r>
    <x v="0"/>
    <x v="0"/>
    <x v="7"/>
    <x v="21"/>
    <x v="12"/>
    <n v="465.65443548387088"/>
    <n v="215.5"/>
    <n v="219.6"/>
    <n v="332.6"/>
    <x v="19"/>
  </r>
  <r>
    <x v="1"/>
    <x v="0"/>
    <x v="7"/>
    <x v="22"/>
    <x v="13"/>
    <n v="435"/>
    <n v="217.3"/>
    <n v="221"/>
    <n v="329.09999999999997"/>
    <x v="20"/>
  </r>
  <r>
    <x v="2"/>
    <x v="0"/>
    <x v="7"/>
    <x v="23"/>
    <x v="14"/>
    <n v="435.3"/>
    <n v="216.5"/>
    <n v="220.3"/>
    <n v="331.1"/>
    <x v="21"/>
  </r>
  <r>
    <x v="0"/>
    <x v="0"/>
    <x v="8"/>
    <x v="24"/>
    <x v="15"/>
    <n v="469.25443548387085"/>
    <n v="217.5"/>
    <n v="222.9"/>
    <n v="336.6"/>
    <x v="17"/>
  </r>
  <r>
    <x v="1"/>
    <x v="0"/>
    <x v="8"/>
    <x v="25"/>
    <x v="16"/>
    <n v="439.19999999999993"/>
    <n v="218.60000000000002"/>
    <n v="222.60000000000002"/>
    <n v="331.5"/>
    <x v="22"/>
  </r>
  <r>
    <x v="2"/>
    <x v="0"/>
    <x v="8"/>
    <x v="26"/>
    <x v="17"/>
    <n v="439.69999999999993"/>
    <n v="218.1"/>
    <n v="222.7"/>
    <n v="334.5"/>
    <x v="23"/>
  </r>
  <r>
    <x v="0"/>
    <x v="0"/>
    <x v="9"/>
    <x v="27"/>
    <x v="18"/>
    <n v="470.55443548387092"/>
    <n v="218.5"/>
    <n v="224.6"/>
    <n v="339.29999999999995"/>
    <x v="24"/>
  </r>
  <r>
    <x v="1"/>
    <x v="0"/>
    <x v="9"/>
    <x v="28"/>
    <x v="19"/>
    <n v="440.09999999999997"/>
    <n v="219.3"/>
    <n v="223.4"/>
    <n v="334.2"/>
    <x v="25"/>
  </r>
  <r>
    <x v="2"/>
    <x v="0"/>
    <x v="9"/>
    <x v="29"/>
    <x v="20"/>
    <n v="441.2"/>
    <n v="218.89999999999998"/>
    <n v="224"/>
    <n v="337.2"/>
    <x v="26"/>
  </r>
  <r>
    <x v="0"/>
    <x v="0"/>
    <x v="10"/>
    <x v="30"/>
    <x v="21"/>
    <n v="472.75443548387091"/>
    <n v="219.7"/>
    <n v="227.2"/>
    <n v="342.1"/>
    <x v="27"/>
  </r>
  <r>
    <x v="1"/>
    <x v="0"/>
    <x v="11"/>
    <x v="31"/>
    <x v="22"/>
    <n v="441.5"/>
    <n v="219.8"/>
    <n v="224.6"/>
    <n v="336.8"/>
    <x v="28"/>
  </r>
  <r>
    <x v="2"/>
    <x v="0"/>
    <x v="11"/>
    <x v="32"/>
    <x v="23"/>
    <n v="443.29999999999995"/>
    <n v="219.8"/>
    <n v="226"/>
    <n v="339.90000000000003"/>
    <x v="29"/>
  </r>
  <r>
    <x v="0"/>
    <x v="0"/>
    <x v="12"/>
    <x v="33"/>
    <x v="24"/>
    <n v="474.05443548387086"/>
    <n v="220.8"/>
    <n v="225.6"/>
    <n v="345.3"/>
    <x v="30"/>
  </r>
  <r>
    <x v="1"/>
    <x v="0"/>
    <x v="12"/>
    <x v="34"/>
    <x v="25"/>
    <n v="442.1"/>
    <n v="220.3"/>
    <n v="223.1"/>
    <n v="338.8"/>
    <x v="31"/>
  </r>
  <r>
    <x v="2"/>
    <x v="0"/>
    <x v="12"/>
    <x v="35"/>
    <x v="26"/>
    <n v="444.1"/>
    <n v="220.5"/>
    <n v="224.5"/>
    <n v="342.7"/>
    <x v="32"/>
  </r>
  <r>
    <x v="0"/>
    <x v="1"/>
    <x v="0"/>
    <x v="36"/>
    <x v="27"/>
    <n v="475.35443548387087"/>
    <n v="221.39999999999998"/>
    <n v="224.8"/>
    <n v="347.2"/>
    <x v="32"/>
  </r>
  <r>
    <x v="1"/>
    <x v="1"/>
    <x v="0"/>
    <x v="37"/>
    <x v="28"/>
    <n v="445.3"/>
    <n v="221.3"/>
    <n v="223.4"/>
    <n v="340.4"/>
    <x v="33"/>
  </r>
  <r>
    <x v="2"/>
    <x v="1"/>
    <x v="0"/>
    <x v="38"/>
    <x v="29"/>
    <n v="446.8"/>
    <n v="221.3"/>
    <n v="224.2"/>
    <n v="344.4"/>
    <x v="34"/>
  </r>
  <r>
    <x v="0"/>
    <x v="1"/>
    <x v="1"/>
    <x v="39"/>
    <x v="30"/>
    <n v="476.15443548387094"/>
    <n v="221.9"/>
    <n v="224.9"/>
    <n v="348.3"/>
    <x v="35"/>
  </r>
  <r>
    <x v="1"/>
    <x v="1"/>
    <x v="1"/>
    <x v="40"/>
    <x v="31"/>
    <n v="447.5"/>
    <n v="221.89999999999998"/>
    <n v="224.1"/>
    <n v="341.7"/>
    <x v="36"/>
  </r>
  <r>
    <x v="2"/>
    <x v="1"/>
    <x v="1"/>
    <x v="41"/>
    <x v="32"/>
    <n v="448.79999999999995"/>
    <n v="221.89999999999998"/>
    <n v="224.5"/>
    <n v="345.6"/>
    <x v="37"/>
  </r>
  <r>
    <x v="0"/>
    <x v="1"/>
    <x v="2"/>
    <x v="42"/>
    <x v="33"/>
    <n v="477.25443548387085"/>
    <n v="222.60000000000002"/>
    <n v="225.89999999999998"/>
    <n v="349.6"/>
    <x v="38"/>
  </r>
  <r>
    <x v="1"/>
    <x v="1"/>
    <x v="2"/>
    <x v="43"/>
    <x v="34"/>
    <n v="448.70000000000005"/>
    <n v="222.7"/>
    <n v="225.10000000000002"/>
    <n v="343.09999999999997"/>
    <x v="39"/>
  </r>
  <r>
    <x v="2"/>
    <x v="1"/>
    <x v="2"/>
    <x v="44"/>
    <x v="35"/>
    <n v="450.29999999999995"/>
    <n v="222.6"/>
    <n v="225.5"/>
    <n v="346.9"/>
    <x v="40"/>
  </r>
  <r>
    <x v="0"/>
    <x v="1"/>
    <x v="3"/>
    <x v="45"/>
    <x v="36"/>
    <n v="477.55443548387086"/>
    <n v="223.5"/>
    <n v="226.9"/>
    <n v="352"/>
    <x v="41"/>
  </r>
  <r>
    <x v="1"/>
    <x v="1"/>
    <x v="3"/>
    <x v="46"/>
    <x v="37"/>
    <n v="449.40000000000003"/>
    <n v="223.7"/>
    <n v="226.10000000000002"/>
    <n v="344.5"/>
    <x v="42"/>
  </r>
  <r>
    <x v="2"/>
    <x v="1"/>
    <x v="3"/>
    <x v="47"/>
    <x v="38"/>
    <n v="451.2"/>
    <n v="223.60000000000002"/>
    <n v="226.6"/>
    <n v="349"/>
    <x v="43"/>
  </r>
  <r>
    <x v="0"/>
    <x v="1"/>
    <x v="4"/>
    <x v="48"/>
    <x v="39"/>
    <n v="478.15443548387088"/>
    <n v="224"/>
    <n v="227.8"/>
    <n v="354"/>
    <x v="44"/>
  </r>
  <r>
    <x v="1"/>
    <x v="1"/>
    <x v="4"/>
    <x v="49"/>
    <x v="38"/>
    <n v="450.8"/>
    <n v="224.4"/>
    <n v="227.3"/>
    <n v="345.9"/>
    <x v="45"/>
  </r>
  <r>
    <x v="2"/>
    <x v="1"/>
    <x v="4"/>
    <x v="50"/>
    <x v="40"/>
    <n v="452.2"/>
    <n v="224.2"/>
    <n v="227.6"/>
    <n v="350.79999999999995"/>
    <x v="46"/>
  </r>
  <r>
    <x v="0"/>
    <x v="1"/>
    <x v="5"/>
    <x v="51"/>
    <x v="41"/>
    <n v="480.75443548387085"/>
    <n v="225.7"/>
    <n v="229.3"/>
    <n v="356.3"/>
    <x v="47"/>
  </r>
  <r>
    <x v="1"/>
    <x v="1"/>
    <x v="5"/>
    <x v="52"/>
    <x v="42"/>
    <n v="450.90000000000003"/>
    <n v="226.89999999999998"/>
    <n v="228.60000000000002"/>
    <n v="347.3"/>
    <x v="48"/>
  </r>
  <r>
    <x v="2"/>
    <x v="1"/>
    <x v="5"/>
    <x v="53"/>
    <x v="43"/>
    <n v="453.50000000000006"/>
    <n v="226.39999999999998"/>
    <n v="229"/>
    <n v="352.7"/>
    <x v="49"/>
  </r>
  <r>
    <x v="0"/>
    <x v="1"/>
    <x v="6"/>
    <x v="54"/>
    <x v="44"/>
    <n v="483.15443548387083"/>
    <n v="227.3"/>
    <n v="232.6"/>
    <n v="359.3"/>
    <x v="50"/>
  </r>
  <r>
    <x v="1"/>
    <x v="1"/>
    <x v="6"/>
    <x v="55"/>
    <x v="45"/>
    <n v="454.29999999999995"/>
    <n v="230.2"/>
    <n v="232.4"/>
    <n v="349"/>
    <x v="51"/>
  </r>
  <r>
    <x v="2"/>
    <x v="1"/>
    <x v="6"/>
    <x v="56"/>
    <x v="46"/>
    <n v="457"/>
    <n v="228.89999999999998"/>
    <n v="232.5"/>
    <n v="355"/>
    <x v="52"/>
  </r>
  <r>
    <x v="0"/>
    <x v="1"/>
    <x v="7"/>
    <x v="57"/>
    <x v="47"/>
    <n v="483.75443548387085"/>
    <n v="228.4"/>
    <n v="234.2"/>
    <n v="360.4"/>
    <x v="52"/>
  </r>
  <r>
    <x v="1"/>
    <x v="1"/>
    <x v="7"/>
    <x v="58"/>
    <x v="48"/>
    <n v="455.1"/>
    <n v="232.10000000000002"/>
    <n v="233.8"/>
    <n v="350.6"/>
    <x v="53"/>
  </r>
  <r>
    <x v="2"/>
    <x v="1"/>
    <x v="7"/>
    <x v="59"/>
    <x v="49"/>
    <n v="457.90000000000003"/>
    <n v="230.6"/>
    <n v="234"/>
    <n v="356.4"/>
    <x v="54"/>
  </r>
  <r>
    <x v="0"/>
    <x v="1"/>
    <x v="8"/>
    <x v="60"/>
    <x v="50"/>
    <n v="484.55443548387086"/>
    <n v="229.2"/>
    <n v="234.60000000000002"/>
    <n v="362.2"/>
    <x v="55"/>
  </r>
  <r>
    <x v="1"/>
    <x v="1"/>
    <x v="8"/>
    <x v="61"/>
    <x v="51"/>
    <n v="454.59999999999997"/>
    <n v="233.4"/>
    <n v="232.8"/>
    <n v="352.1"/>
    <x v="56"/>
  </r>
  <r>
    <x v="2"/>
    <x v="1"/>
    <x v="8"/>
    <x v="62"/>
    <x v="49"/>
    <n v="458.5"/>
    <n v="231.7"/>
    <n v="233.8"/>
    <n v="358"/>
    <x v="57"/>
  </r>
  <r>
    <x v="0"/>
    <x v="1"/>
    <x v="9"/>
    <x v="63"/>
    <x v="52"/>
    <n v="485.75443548387091"/>
    <n v="229.9"/>
    <n v="235"/>
    <n v="365.3"/>
    <x v="58"/>
  </r>
  <r>
    <x v="1"/>
    <x v="1"/>
    <x v="9"/>
    <x v="64"/>
    <x v="48"/>
    <n v="455.5"/>
    <n v="233.8"/>
    <n v="232.8"/>
    <n v="353.4"/>
    <x v="56"/>
  </r>
  <r>
    <x v="2"/>
    <x v="1"/>
    <x v="9"/>
    <x v="65"/>
    <x v="53"/>
    <n v="459.90000000000003"/>
    <n v="232.1"/>
    <n v="234"/>
    <n v="360.6"/>
    <x v="59"/>
  </r>
  <r>
    <x v="0"/>
    <x v="1"/>
    <x v="11"/>
    <x v="66"/>
    <x v="54"/>
    <n v="486.65443548387088"/>
    <n v="230.5"/>
    <n v="235.2"/>
    <n v="366.70000000000005"/>
    <x v="57"/>
  </r>
  <r>
    <x v="1"/>
    <x v="1"/>
    <x v="11"/>
    <x v="67"/>
    <x v="55"/>
    <n v="455.8"/>
    <n v="234.3"/>
    <n v="232.4"/>
    <n v="355.2"/>
    <x v="60"/>
  </r>
  <r>
    <x v="2"/>
    <x v="1"/>
    <x v="11"/>
    <x v="60"/>
    <x v="53"/>
    <n v="460.7"/>
    <n v="232.7"/>
    <n v="233.89999999999998"/>
    <n v="362.1"/>
    <x v="61"/>
  </r>
  <r>
    <x v="0"/>
    <x v="1"/>
    <x v="12"/>
    <x v="68"/>
    <x v="56"/>
    <n v="486.35443548387087"/>
    <n v="231"/>
    <n v="234.5"/>
    <n v="367.7"/>
    <x v="62"/>
  </r>
  <r>
    <x v="1"/>
    <x v="1"/>
    <x v="12"/>
    <x v="69"/>
    <x v="57"/>
    <n v="455.1"/>
    <n v="235"/>
    <n v="231.8"/>
    <n v="356.5"/>
    <x v="63"/>
  </r>
  <r>
    <x v="2"/>
    <x v="1"/>
    <x v="12"/>
    <x v="70"/>
    <x v="58"/>
    <n v="459.79999999999995"/>
    <n v="233.4"/>
    <n v="233.2"/>
    <n v="363.2"/>
    <x v="53"/>
  </r>
  <r>
    <x v="0"/>
    <x v="2"/>
    <x v="0"/>
    <x v="71"/>
    <x v="59"/>
    <n v="487.55443548387086"/>
    <n v="232.2"/>
    <n v="234.8"/>
    <n v="370"/>
    <x v="64"/>
  </r>
  <r>
    <x v="1"/>
    <x v="2"/>
    <x v="0"/>
    <x v="72"/>
    <x v="60"/>
    <n v="455.79999999999995"/>
    <n v="235.39999999999998"/>
    <n v="231.9"/>
    <n v="357.3"/>
    <x v="65"/>
  </r>
  <r>
    <x v="2"/>
    <x v="2"/>
    <x v="0"/>
    <x v="73"/>
    <x v="61"/>
    <n v="461.29999999999995"/>
    <n v="234"/>
    <n v="233.5"/>
    <n v="364.9"/>
    <x v="66"/>
  </r>
  <r>
    <x v="0"/>
    <x v="2"/>
    <x v="1"/>
    <x v="74"/>
    <x v="62"/>
    <n v="489.75443548387091"/>
    <n v="233.5"/>
    <n v="235.6"/>
    <n v="373.1"/>
    <x v="67"/>
  </r>
  <r>
    <x v="1"/>
    <x v="2"/>
    <x v="1"/>
    <x v="75"/>
    <x v="63"/>
    <n v="456.6"/>
    <n v="235.3"/>
    <n v="231.9"/>
    <n v="358.4"/>
    <x v="68"/>
  </r>
  <r>
    <x v="2"/>
    <x v="2"/>
    <x v="1"/>
    <x v="76"/>
    <x v="64"/>
    <n v="463.2"/>
    <n v="234.60000000000002"/>
    <n v="233.8"/>
    <n v="367.2"/>
    <x v="69"/>
  </r>
  <r>
    <x v="0"/>
    <x v="2"/>
    <x v="2"/>
    <x v="77"/>
    <x v="65"/>
    <n v="491.65443548387088"/>
    <n v="234.9"/>
    <n v="236.6"/>
    <n v="374.4"/>
    <x v="70"/>
  </r>
  <r>
    <x v="1"/>
    <x v="2"/>
    <x v="2"/>
    <x v="78"/>
    <x v="66"/>
    <n v="459.4"/>
    <n v="236"/>
    <n v="232.89999999999998"/>
    <n v="359.5"/>
    <x v="71"/>
  </r>
  <r>
    <x v="2"/>
    <x v="2"/>
    <x v="2"/>
    <x v="79"/>
    <x v="67"/>
    <n v="466"/>
    <n v="235.5"/>
    <n v="234.9"/>
    <n v="368.4"/>
    <x v="60"/>
  </r>
  <r>
    <x v="0"/>
    <x v="2"/>
    <x v="3"/>
    <x v="80"/>
    <x v="68"/>
    <n v="493.25443548387091"/>
    <n v="236.10000000000002"/>
    <n v="237.5"/>
    <n v="375.7"/>
    <x v="72"/>
  </r>
  <r>
    <x v="1"/>
    <x v="2"/>
    <x v="3"/>
    <x v="81"/>
    <x v="69"/>
    <n v="460.70000000000005"/>
    <n v="237.3"/>
    <n v="233.9"/>
    <n v="360.6"/>
    <x v="73"/>
  </r>
  <r>
    <x v="2"/>
    <x v="2"/>
    <x v="3"/>
    <x v="82"/>
    <x v="70"/>
    <n v="467.70000000000005"/>
    <n v="236.9"/>
    <n v="235.8"/>
    <n v="369.6"/>
    <x v="74"/>
  </r>
  <r>
    <x v="0"/>
    <x v="2"/>
    <x v="4"/>
    <x v="83"/>
    <x v="71"/>
    <n v="495.9544354838709"/>
    <n v="237.2"/>
    <n v="239.3"/>
    <n v="378.2"/>
    <x v="75"/>
  </r>
  <r>
    <x v="1"/>
    <x v="2"/>
    <x v="4"/>
    <x v="84"/>
    <x v="72"/>
    <n v="464"/>
    <n v="238"/>
    <n v="235.9"/>
    <n v="361.4"/>
    <x v="76"/>
  </r>
  <r>
    <x v="2"/>
    <x v="2"/>
    <x v="4"/>
    <x v="85"/>
    <x v="73"/>
    <n v="471"/>
    <n v="237.7"/>
    <n v="237.7"/>
    <n v="371.4"/>
    <x v="77"/>
  </r>
  <r>
    <x v="0"/>
    <x v="2"/>
    <x v="5"/>
    <x v="86"/>
    <x v="74"/>
    <n v="498.85443548387087"/>
    <n v="239.9"/>
    <n v="242"/>
    <n v="381.5"/>
    <x v="78"/>
  </r>
  <r>
    <x v="1"/>
    <x v="2"/>
    <x v="5"/>
    <x v="87"/>
    <x v="75"/>
    <n v="465"/>
    <n v="240"/>
    <n v="237.7"/>
    <n v="363.1"/>
    <x v="79"/>
  </r>
  <r>
    <x v="2"/>
    <x v="2"/>
    <x v="5"/>
    <x v="88"/>
    <x v="76"/>
    <n v="472.79999999999995"/>
    <n v="240"/>
    <n v="240"/>
    <n v="374.1"/>
    <x v="80"/>
  </r>
  <r>
    <x v="0"/>
    <x v="2"/>
    <x v="6"/>
    <x v="89"/>
    <x v="77"/>
    <n v="499.35443548387093"/>
    <n v="240.9"/>
    <n v="242.8"/>
    <n v="382.6"/>
    <x v="81"/>
  </r>
  <r>
    <x v="1"/>
    <x v="2"/>
    <x v="6"/>
    <x v="90"/>
    <x v="67"/>
    <n v="466.2"/>
    <n v="242"/>
    <n v="238.7"/>
    <n v="364.1"/>
    <x v="82"/>
  </r>
  <r>
    <x v="2"/>
    <x v="2"/>
    <x v="6"/>
    <x v="91"/>
    <x v="76"/>
    <n v="474"/>
    <n v="241.60000000000002"/>
    <n v="240.8"/>
    <n v="375.1"/>
    <x v="83"/>
  </r>
  <r>
    <x v="0"/>
    <x v="2"/>
    <x v="7"/>
    <x v="92"/>
    <x v="78"/>
    <n v="500.35443548387082"/>
    <n v="242.1"/>
    <n v="244.3"/>
    <n v="384.8"/>
    <x v="73"/>
  </r>
  <r>
    <x v="1"/>
    <x v="2"/>
    <x v="7"/>
    <x v="93"/>
    <x v="79"/>
    <n v="466.1"/>
    <n v="243.4"/>
    <n v="239.4"/>
    <n v="364.8"/>
    <x v="84"/>
  </r>
  <r>
    <x v="2"/>
    <x v="2"/>
    <x v="7"/>
    <x v="94"/>
    <x v="71"/>
    <n v="475.2"/>
    <n v="242.89999999999998"/>
    <n v="242"/>
    <n v="376.70000000000005"/>
    <x v="85"/>
  </r>
  <r>
    <x v="0"/>
    <x v="2"/>
    <x v="8"/>
    <x v="95"/>
    <x v="80"/>
    <n v="501.25443548387091"/>
    <n v="244.1"/>
    <n v="245.8"/>
    <n v="387.1"/>
    <x v="86"/>
  </r>
  <r>
    <x v="1"/>
    <x v="2"/>
    <x v="8"/>
    <x v="96"/>
    <x v="73"/>
    <n v="466.20000000000005"/>
    <n v="243.8"/>
    <n v="239.7"/>
    <n v="365.8"/>
    <x v="87"/>
  </r>
  <r>
    <x v="2"/>
    <x v="2"/>
    <x v="8"/>
    <x v="97"/>
    <x v="81"/>
    <n v="475.90000000000003"/>
    <n v="244"/>
    <n v="242.9"/>
    <n v="378.5"/>
    <x v="88"/>
  </r>
  <r>
    <x v="0"/>
    <x v="2"/>
    <x v="9"/>
    <x v="98"/>
    <x v="82"/>
    <n v="502.55443548387092"/>
    <n v="245.2"/>
    <n v="246.9"/>
    <n v="389"/>
    <x v="89"/>
  </r>
  <r>
    <x v="1"/>
    <x v="2"/>
    <x v="9"/>
    <x v="99"/>
    <x v="83"/>
    <n v="467.3"/>
    <n v="244.2"/>
    <n v="240.7"/>
    <n v="366.79999999999995"/>
    <x v="90"/>
  </r>
  <r>
    <x v="2"/>
    <x v="2"/>
    <x v="9"/>
    <x v="100"/>
    <x v="84"/>
    <n v="477.6"/>
    <n v="244.60000000000002"/>
    <n v="244"/>
    <n v="380.1"/>
    <x v="91"/>
  </r>
  <r>
    <x v="0"/>
    <x v="2"/>
    <x v="11"/>
    <x v="101"/>
    <x v="85"/>
    <n v="504.45443548387084"/>
    <n v="246.7"/>
    <n v="247.9"/>
    <n v="391.79999999999995"/>
    <x v="92"/>
  </r>
  <r>
    <x v="1"/>
    <x v="2"/>
    <x v="11"/>
    <x v="102"/>
    <x v="86"/>
    <n v="468.3"/>
    <n v="244.5"/>
    <n v="241.2"/>
    <n v="368.5"/>
    <x v="93"/>
  </r>
  <r>
    <x v="2"/>
    <x v="2"/>
    <x v="11"/>
    <x v="103"/>
    <x v="87"/>
    <n v="479.4"/>
    <n v="245.5"/>
    <n v="244.7"/>
    <n v="382.4"/>
    <x v="94"/>
  </r>
  <r>
    <x v="0"/>
    <x v="2"/>
    <x v="12"/>
    <x v="104"/>
    <x v="88"/>
    <n v="504.9544354838709"/>
    <n v="247.2"/>
    <n v="247.7"/>
    <n v="392.9"/>
    <x v="82"/>
  </r>
  <r>
    <x v="1"/>
    <x v="2"/>
    <x v="12"/>
    <x v="105"/>
    <x v="89"/>
    <n v="468.7"/>
    <n v="244.7"/>
    <n v="240.7"/>
    <n v="369.4"/>
    <x v="95"/>
  </r>
  <r>
    <x v="2"/>
    <x v="2"/>
    <x v="12"/>
    <x v="106"/>
    <x v="80"/>
    <n v="479.5"/>
    <n v="245.8"/>
    <n v="244.39999999999998"/>
    <n v="383.5"/>
    <x v="96"/>
  </r>
  <r>
    <x v="0"/>
    <x v="3"/>
    <x v="0"/>
    <x v="107"/>
    <x v="90"/>
    <n v="505.65443548387088"/>
    <n v="247.60000000000002"/>
    <n v="248.2"/>
    <n v="394.70000000000005"/>
    <x v="94"/>
  </r>
  <r>
    <x v="1"/>
    <x v="3"/>
    <x v="0"/>
    <x v="108"/>
    <x v="91"/>
    <n v="470.79999999999995"/>
    <n v="244.9"/>
    <n v="241"/>
    <n v="370.5"/>
    <x v="97"/>
  </r>
  <r>
    <x v="2"/>
    <x v="3"/>
    <x v="0"/>
    <x v="109"/>
    <x v="92"/>
    <n v="481.4"/>
    <n v="246.1"/>
    <n v="244.8"/>
    <n v="384.9"/>
    <x v="98"/>
  </r>
  <r>
    <x v="0"/>
    <x v="3"/>
    <x v="1"/>
    <x v="110"/>
    <x v="93"/>
    <n v="507.75443548387091"/>
    <n v="249.39999999999998"/>
    <n v="248.8"/>
    <n v="397.1"/>
    <x v="99"/>
  </r>
  <r>
    <x v="1"/>
    <x v="3"/>
    <x v="1"/>
    <x v="111"/>
    <x v="94"/>
    <n v="471.29999999999995"/>
    <n v="245.1"/>
    <n v="241"/>
    <n v="371.6"/>
    <x v="100"/>
  </r>
  <r>
    <x v="2"/>
    <x v="3"/>
    <x v="1"/>
    <x v="112"/>
    <x v="95"/>
    <n v="483.5"/>
    <n v="246.89999999999998"/>
    <n v="245.1"/>
    <n v="386.9"/>
    <x v="101"/>
  </r>
  <r>
    <x v="0"/>
    <x v="3"/>
    <x v="2"/>
    <x v="113"/>
    <x v="96"/>
    <n v="507.55443548387086"/>
    <n v="250"/>
    <n v="249.1"/>
    <n v="398.40000000000003"/>
    <x v="102"/>
  </r>
  <r>
    <x v="1"/>
    <x v="3"/>
    <x v="2"/>
    <x v="114"/>
    <x v="85"/>
    <n v="470.5"/>
    <n v="245.5"/>
    <n v="241.1"/>
    <n v="372.2"/>
    <x v="103"/>
  </r>
  <r>
    <x v="2"/>
    <x v="3"/>
    <x v="2"/>
    <x v="115"/>
    <x v="97"/>
    <n v="483.29999999999995"/>
    <n v="247.5"/>
    <n v="245.3"/>
    <n v="387.9"/>
    <x v="104"/>
  </r>
  <r>
    <x v="0"/>
    <x v="3"/>
    <x v="3"/>
    <x v="116"/>
    <x v="98"/>
    <n v="508.65443548387088"/>
    <n v="251.10000000000002"/>
    <n v="250.7"/>
    <n v="400"/>
    <x v="105"/>
  </r>
  <r>
    <x v="1"/>
    <x v="3"/>
    <x v="3"/>
    <x v="117"/>
    <x v="99"/>
    <n v="473"/>
    <n v="247.1"/>
    <n v="243.5"/>
    <n v="373.1"/>
    <x v="106"/>
  </r>
  <r>
    <x v="2"/>
    <x v="3"/>
    <x v="3"/>
    <x v="118"/>
    <x v="100"/>
    <n v="485.5"/>
    <n v="248.8"/>
    <n v="247.3"/>
    <n v="389.20000000000005"/>
    <x v="107"/>
  </r>
  <r>
    <x v="0"/>
    <x v="3"/>
    <x v="4"/>
    <x v="119"/>
    <x v="101"/>
    <n v="510.25443548387091"/>
    <n v="252.7"/>
    <n v="252.8"/>
    <n v="401.3"/>
    <x v="108"/>
  </r>
  <r>
    <x v="1"/>
    <x v="3"/>
    <x v="4"/>
    <x v="120"/>
    <x v="102"/>
    <n v="474.9"/>
    <n v="247.8"/>
    <n v="245.3"/>
    <n v="374.1"/>
    <x v="109"/>
  </r>
  <r>
    <x v="2"/>
    <x v="3"/>
    <x v="4"/>
    <x v="121"/>
    <x v="103"/>
    <n v="487.5"/>
    <n v="250"/>
    <n v="249.3"/>
    <n v="390.4"/>
    <x v="110"/>
  </r>
  <r>
    <x v="0"/>
    <x v="3"/>
    <x v="5"/>
    <x v="122"/>
    <x v="104"/>
    <n v="512.85443548387093"/>
    <n v="254.29999999999998"/>
    <n v="255.2"/>
    <n v="403.5"/>
    <x v="111"/>
  </r>
  <r>
    <x v="1"/>
    <x v="3"/>
    <x v="5"/>
    <x v="123"/>
    <x v="105"/>
    <n v="476.5"/>
    <n v="249.20000000000002"/>
    <n v="247.7"/>
    <n v="375.29999999999995"/>
    <x v="112"/>
  </r>
  <r>
    <x v="2"/>
    <x v="3"/>
    <x v="5"/>
    <x v="124"/>
    <x v="106"/>
    <n v="489.40000000000003"/>
    <n v="251.39999999999998"/>
    <n v="251.6"/>
    <n v="392.1"/>
    <x v="113"/>
  </r>
  <r>
    <x v="0"/>
    <x v="3"/>
    <x v="6"/>
    <x v="125"/>
    <x v="107"/>
    <n v="513.85443548387082"/>
    <n v="256"/>
    <n v="256.8"/>
    <n v="405.9"/>
    <x v="114"/>
  </r>
  <r>
    <x v="1"/>
    <x v="3"/>
    <x v="6"/>
    <x v="126"/>
    <x v="108"/>
    <n v="477.09999999999997"/>
    <n v="251.10000000000002"/>
    <n v="248.9"/>
    <n v="375.9"/>
    <x v="115"/>
  </r>
  <r>
    <x v="2"/>
    <x v="3"/>
    <x v="6"/>
    <x v="127"/>
    <x v="109"/>
    <n v="490.6"/>
    <n v="253.20000000000002"/>
    <n v="253"/>
    <n v="393.8"/>
    <x v="116"/>
  </r>
  <r>
    <x v="0"/>
    <x v="3"/>
    <x v="7"/>
    <x v="128"/>
    <x v="110"/>
    <n v="514.95443548387084"/>
    <n v="257.39999999999998"/>
    <n v="257.7"/>
    <n v="407.9"/>
    <x v="117"/>
  </r>
  <r>
    <x v="1"/>
    <x v="3"/>
    <x v="7"/>
    <x v="129"/>
    <x v="111"/>
    <n v="476.29999999999995"/>
    <n v="252.1"/>
    <n v="248.3"/>
    <n v="377"/>
    <x v="118"/>
  </r>
  <r>
    <x v="2"/>
    <x v="3"/>
    <x v="7"/>
    <x v="130"/>
    <x v="112"/>
    <n v="491.4"/>
    <n v="254.39999999999998"/>
    <n v="253.2"/>
    <n v="395.49999999999994"/>
    <x v="119"/>
  </r>
  <r>
    <x v="0"/>
    <x v="3"/>
    <x v="8"/>
    <x v="131"/>
    <x v="113"/>
    <n v="517.05443548387086"/>
    <n v="257.89999999999998"/>
    <n v="258.3"/>
    <n v="409.8"/>
    <x v="120"/>
  </r>
  <r>
    <x v="1"/>
    <x v="3"/>
    <x v="8"/>
    <x v="132"/>
    <x v="114"/>
    <n v="478.8"/>
    <n v="252.39999999999998"/>
    <n v="248.5"/>
    <n v="378"/>
    <x v="121"/>
  </r>
  <r>
    <x v="2"/>
    <x v="3"/>
    <x v="8"/>
    <x v="133"/>
    <x v="115"/>
    <n v="494.2"/>
    <n v="254.70000000000002"/>
    <n v="253.7"/>
    <n v="397"/>
    <x v="122"/>
  </r>
  <r>
    <x v="0"/>
    <x v="3"/>
    <x v="9"/>
    <x v="134"/>
    <x v="116"/>
    <n v="518.65443548387088"/>
    <n v="259.5"/>
    <n v="259.5"/>
    <n v="412.7"/>
    <x v="123"/>
  </r>
  <r>
    <x v="1"/>
    <x v="3"/>
    <x v="9"/>
    <x v="135"/>
    <x v="117"/>
    <n v="481.2"/>
    <n v="253.10000000000002"/>
    <n v="249.5"/>
    <n v="379"/>
    <x v="124"/>
  </r>
  <r>
    <x v="2"/>
    <x v="3"/>
    <x v="9"/>
    <x v="136"/>
    <x v="118"/>
    <n v="496.59999999999997"/>
    <n v="255.9"/>
    <n v="254.8"/>
    <n v="399.1"/>
    <x v="125"/>
  </r>
  <r>
    <x v="0"/>
    <x v="3"/>
    <x v="11"/>
    <x v="137"/>
    <x v="119"/>
    <n v="519.85443548387093"/>
    <n v="260.60000000000002"/>
    <n v="259.7"/>
    <n v="413.59999999999997"/>
    <x v="126"/>
  </r>
  <r>
    <x v="1"/>
    <x v="3"/>
    <x v="11"/>
    <x v="138"/>
    <x v="120"/>
    <n v="483.4"/>
    <n v="253.8"/>
    <n v="249.8"/>
    <n v="380.2"/>
    <x v="124"/>
  </r>
  <r>
    <x v="2"/>
    <x v="3"/>
    <x v="11"/>
    <x v="139"/>
    <x v="110"/>
    <n v="498.4"/>
    <n v="256.8"/>
    <n v="255"/>
    <n v="400.1"/>
    <x v="127"/>
  </r>
  <r>
    <x v="0"/>
    <x v="3"/>
    <x v="12"/>
    <x v="140"/>
    <x v="121"/>
    <n v="522.75443548387091"/>
    <n v="261.5"/>
    <n v="259.10000000000002"/>
    <n v="415.3"/>
    <x v="128"/>
  </r>
  <r>
    <x v="1"/>
    <x v="3"/>
    <x v="12"/>
    <x v="141"/>
    <x v="96"/>
    <n v="485"/>
    <n v="254.10000000000002"/>
    <n v="249"/>
    <n v="381"/>
    <x v="129"/>
  </r>
  <r>
    <x v="2"/>
    <x v="3"/>
    <x v="12"/>
    <x v="142"/>
    <x v="122"/>
    <n v="500.29999999999995"/>
    <n v="257.3"/>
    <n v="254.3"/>
    <n v="401.5"/>
    <x v="130"/>
  </r>
  <r>
    <x v="0"/>
    <x v="4"/>
    <x v="0"/>
    <x v="143"/>
    <x v="123"/>
    <n v="523.65443548387088"/>
    <n v="261.60000000000002"/>
    <n v="259"/>
    <n v="416.5"/>
    <x v="130"/>
  </r>
  <r>
    <x v="1"/>
    <x v="4"/>
    <x v="0"/>
    <x v="144"/>
    <x v="106"/>
    <n v="487.9"/>
    <n v="254.4"/>
    <n v="249.89999999999998"/>
    <n v="381.5"/>
    <x v="131"/>
  </r>
  <r>
    <x v="2"/>
    <x v="4"/>
    <x v="0"/>
    <x v="145"/>
    <x v="124"/>
    <n v="502.79999999999995"/>
    <n v="257.5"/>
    <n v="254.70000000000002"/>
    <n v="402.4"/>
    <x v="132"/>
  </r>
  <r>
    <x v="0"/>
    <x v="4"/>
    <x v="1"/>
    <x v="146"/>
    <x v="125"/>
    <n v="525.55443548387086"/>
    <n v="262.60000000000002"/>
    <n v="259.60000000000002"/>
    <n v="416.90000000000003"/>
    <x v="133"/>
  </r>
  <r>
    <x v="1"/>
    <x v="4"/>
    <x v="1"/>
    <x v="147"/>
    <x v="126"/>
    <n v="490.5"/>
    <n v="254.60000000000002"/>
    <n v="250.6"/>
    <n v="382.3"/>
    <x v="134"/>
  </r>
  <r>
    <x v="2"/>
    <x v="4"/>
    <x v="1"/>
    <x v="148"/>
    <x v="127"/>
    <n v="505.5"/>
    <n v="258"/>
    <n v="255.39999999999998"/>
    <n v="403"/>
    <x v="135"/>
  </r>
  <r>
    <x v="0"/>
    <x v="4"/>
    <x v="2"/>
    <x v="149"/>
    <x v="128"/>
    <n v="527.35443548387082"/>
    <n v="263.5"/>
    <n v="260.20000000000005"/>
    <n v="418.59999999999997"/>
    <x v="136"/>
  </r>
  <r>
    <x v="1"/>
    <x v="4"/>
    <x v="2"/>
    <x v="150"/>
    <x v="129"/>
    <n v="493.1"/>
    <n v="255.20000000000002"/>
    <n v="251.29999999999998"/>
    <n v="383.20000000000005"/>
    <x v="137"/>
  </r>
  <r>
    <x v="2"/>
    <x v="4"/>
    <x v="2"/>
    <x v="151"/>
    <x v="130"/>
    <n v="507.9"/>
    <n v="258.8"/>
    <n v="256"/>
    <n v="404.29999999999995"/>
    <x v="138"/>
  </r>
  <r>
    <x v="0"/>
    <x v="4"/>
    <x v="3"/>
    <x v="152"/>
    <x v="131"/>
    <n v="527.75443548387091"/>
    <n v="264"/>
    <n v="260.39999999999998"/>
    <n v="420.80000000000007"/>
    <x v="135"/>
  </r>
  <r>
    <x v="1"/>
    <x v="4"/>
    <x v="3"/>
    <x v="153"/>
    <x v="132"/>
    <n v="493.40000000000003"/>
    <n v="256.2"/>
    <n v="251.6"/>
    <n v="384.2"/>
    <x v="139"/>
  </r>
  <r>
    <x v="2"/>
    <x v="4"/>
    <x v="3"/>
    <x v="154"/>
    <x v="133"/>
    <n v="508.5"/>
    <n v="259.60000000000002"/>
    <n v="256.2"/>
    <n v="406.1"/>
    <x v="140"/>
  </r>
  <r>
    <x v="0"/>
    <x v="4"/>
    <x v="4"/>
    <x v="155"/>
    <x v="134"/>
    <n v="528.55443548387086"/>
    <n v="265.70000000000005"/>
    <n v="261.20000000000005"/>
    <n v="421.6"/>
    <x v="141"/>
  </r>
  <r>
    <x v="1"/>
    <x v="4"/>
    <x v="4"/>
    <x v="156"/>
    <x v="135"/>
    <n v="493"/>
    <n v="256.60000000000002"/>
    <n v="251.9"/>
    <n v="384.9"/>
    <x v="142"/>
  </r>
  <r>
    <x v="2"/>
    <x v="4"/>
    <x v="4"/>
    <x v="157"/>
    <x v="136"/>
    <n v="509.09999999999997"/>
    <n v="260.5"/>
    <n v="256.7"/>
    <n v="406.8"/>
    <x v="143"/>
  </r>
  <r>
    <x v="0"/>
    <x v="4"/>
    <x v="5"/>
    <x v="158"/>
    <x v="137"/>
    <n v="528.65443548387088"/>
    <n v="266.70000000000005"/>
    <n v="262"/>
    <n v="423.09999999999997"/>
    <x v="144"/>
  </r>
  <r>
    <x v="1"/>
    <x v="4"/>
    <x v="5"/>
    <x v="159"/>
    <x v="112"/>
    <n v="491.1"/>
    <n v="257.20000000000005"/>
    <n v="252.60000000000002"/>
    <n v="384.9"/>
    <x v="145"/>
  </r>
  <r>
    <x v="2"/>
    <x v="4"/>
    <x v="5"/>
    <x v="160"/>
    <x v="138"/>
    <n v="507.90000000000003"/>
    <n v="261.3"/>
    <n v="257.5"/>
    <n v="407.7"/>
    <x v="146"/>
  </r>
  <r>
    <x v="0"/>
    <x v="4"/>
    <x v="6"/>
    <x v="161"/>
    <x v="139"/>
    <n v="529.75443548387091"/>
    <n v="269.2"/>
    <n v="264.79999999999995"/>
    <n v="425.9"/>
    <x v="147"/>
  </r>
  <r>
    <x v="1"/>
    <x v="4"/>
    <x v="6"/>
    <x v="162"/>
    <x v="140"/>
    <n v="492.7"/>
    <n v="259"/>
    <n v="254.8"/>
    <n v="385.70000000000005"/>
    <x v="148"/>
  </r>
  <r>
    <x v="2"/>
    <x v="4"/>
    <x v="6"/>
    <x v="163"/>
    <x v="141"/>
    <n v="509.9"/>
    <n v="263.39999999999998"/>
    <n v="260.10000000000002"/>
    <n v="409.7"/>
    <x v="149"/>
  </r>
  <r>
    <x v="0"/>
    <x v="4"/>
    <x v="7"/>
    <x v="164"/>
    <x v="142"/>
    <n v="533.25443548387091"/>
    <n v="271.7"/>
    <n v="267.5"/>
    <n v="429"/>
    <x v="150"/>
  </r>
  <r>
    <x v="1"/>
    <x v="4"/>
    <x v="7"/>
    <x v="165"/>
    <x v="110"/>
    <n v="495.6"/>
    <n v="259.79999999999995"/>
    <n v="256.5"/>
    <n v="388.4"/>
    <x v="151"/>
  </r>
  <r>
    <x v="2"/>
    <x v="4"/>
    <x v="7"/>
    <x v="166"/>
    <x v="131"/>
    <n v="514.30000000000007"/>
    <n v="264.89999999999998"/>
    <n v="262.2"/>
    <n v="412.6"/>
    <x v="152"/>
  </r>
  <r>
    <x v="0"/>
    <x v="4"/>
    <x v="8"/>
    <x v="167"/>
    <x v="143"/>
    <n v="535.75443548387091"/>
    <n v="271.89999999999998"/>
    <n v="267.89999999999998"/>
    <n v="430.99999999999994"/>
    <x v="152"/>
  </r>
  <r>
    <x v="1"/>
    <x v="4"/>
    <x v="8"/>
    <x v="168"/>
    <x v="144"/>
    <n v="500.09999999999997"/>
    <n v="260.39999999999998"/>
    <n v="256.89999999999998"/>
    <n v="389.9"/>
    <x v="153"/>
  </r>
  <r>
    <x v="2"/>
    <x v="4"/>
    <x v="8"/>
    <x v="169"/>
    <x v="145"/>
    <n v="518.29999999999995"/>
    <n v="265.3"/>
    <n v="262.7"/>
    <n v="414.5"/>
    <x v="154"/>
  </r>
  <r>
    <x v="0"/>
    <x v="4"/>
    <x v="9"/>
    <x v="170"/>
    <x v="146"/>
    <n v="536.75443548387091"/>
    <n v="273.10000000000002"/>
    <n v="269"/>
    <n v="433.99999999999994"/>
    <x v="148"/>
  </r>
  <r>
    <x v="1"/>
    <x v="4"/>
    <x v="9"/>
    <x v="171"/>
    <x v="133"/>
    <n v="503.2"/>
    <n v="261.10000000000002"/>
    <n v="258"/>
    <n v="391.5"/>
    <x v="155"/>
  </r>
  <r>
    <x v="2"/>
    <x v="4"/>
    <x v="9"/>
    <x v="172"/>
    <x v="147"/>
    <n v="520.9"/>
    <n v="266.3"/>
    <n v="263.8"/>
    <n v="416.90000000000003"/>
    <x v="156"/>
  </r>
  <r>
    <x v="0"/>
    <x v="4"/>
    <x v="11"/>
    <x v="173"/>
    <x v="148"/>
    <n v="541.35443548387093"/>
    <n v="275.2"/>
    <n v="271.7"/>
    <n v="437"/>
    <x v="151"/>
  </r>
  <r>
    <x v="1"/>
    <x v="4"/>
    <x v="11"/>
    <x v="174"/>
    <x v="149"/>
    <n v="508.40000000000003"/>
    <n v="261.7"/>
    <n v="259.70000000000005"/>
    <n v="393.9"/>
    <x v="157"/>
  </r>
  <r>
    <x v="2"/>
    <x v="4"/>
    <x v="11"/>
    <x v="175"/>
    <x v="150"/>
    <n v="526.59999999999991"/>
    <n v="267.5"/>
    <n v="266"/>
    <n v="419.6"/>
    <x v="158"/>
  </r>
  <r>
    <x v="0"/>
    <x v="4"/>
    <x v="12"/>
    <x v="176"/>
    <x v="148"/>
    <n v="543.35443548387093"/>
    <n v="274.5"/>
    <n v="271.70000000000005"/>
    <n v="437.09999999999997"/>
    <x v="158"/>
  </r>
  <r>
    <x v="1"/>
    <x v="4"/>
    <x v="12"/>
    <x v="177"/>
    <x v="151"/>
    <n v="510.5"/>
    <n v="262.29999999999995"/>
    <n v="259.2"/>
    <n v="395.2"/>
    <x v="159"/>
  </r>
  <r>
    <x v="2"/>
    <x v="4"/>
    <x v="12"/>
    <x v="178"/>
    <x v="152"/>
    <n v="528.9"/>
    <n v="267.5"/>
    <n v="265.79999999999995"/>
    <n v="420.2"/>
    <x v="160"/>
  </r>
  <r>
    <x v="0"/>
    <x v="5"/>
    <x v="0"/>
    <x v="179"/>
    <x v="153"/>
    <n v="544.05443548387086"/>
    <n v="275.89999999999998"/>
    <n v="271.60000000000002"/>
    <n v="438.1"/>
    <x v="153"/>
  </r>
  <r>
    <x v="1"/>
    <x v="5"/>
    <x v="0"/>
    <x v="180"/>
    <x v="154"/>
    <n v="513.5"/>
    <n v="263.3"/>
    <n v="259.89999999999998"/>
    <n v="396.29999999999995"/>
    <x v="161"/>
  </r>
  <r>
    <x v="2"/>
    <x v="5"/>
    <x v="0"/>
    <x v="181"/>
    <x v="155"/>
    <n v="531.19999999999993"/>
    <n v="268.7"/>
    <n v="266"/>
    <n v="421.3"/>
    <x v="162"/>
  </r>
  <r>
    <x v="0"/>
    <x v="5"/>
    <x v="1"/>
    <x v="182"/>
    <x v="156"/>
    <n v="544.85443548387082"/>
    <n v="275.8"/>
    <n v="271"/>
    <n v="438.90000000000003"/>
    <x v="163"/>
  </r>
  <r>
    <x v="1"/>
    <x v="5"/>
    <x v="1"/>
    <x v="183"/>
    <x v="157"/>
    <n v="515.9"/>
    <n v="263.7"/>
    <n v="260.5"/>
    <n v="397.09999999999997"/>
    <x v="164"/>
  </r>
  <r>
    <x v="2"/>
    <x v="5"/>
    <x v="1"/>
    <x v="184"/>
    <x v="158"/>
    <n v="533.4"/>
    <n v="268.89999999999998"/>
    <n v="266"/>
    <n v="422"/>
    <x v="165"/>
  </r>
  <r>
    <x v="0"/>
    <x v="5"/>
    <x v="2"/>
    <x v="185"/>
    <x v="159"/>
    <n v="546.35443548387093"/>
    <n v="277.79999999999995"/>
    <n v="272"/>
    <n v="440.5"/>
    <x v="166"/>
  </r>
  <r>
    <x v="1"/>
    <x v="5"/>
    <x v="2"/>
    <x v="186"/>
    <x v="160"/>
    <n v="517"/>
    <n v="264.60000000000002"/>
    <n v="261.10000000000002"/>
    <n v="398.59999999999997"/>
    <x v="167"/>
  </r>
  <r>
    <x v="2"/>
    <x v="5"/>
    <x v="2"/>
    <x v="187"/>
    <x v="161"/>
    <n v="535.1"/>
    <n v="270.20000000000005"/>
    <n v="266.8"/>
    <n v="423.6"/>
    <x v="168"/>
  </r>
  <r>
    <x v="0"/>
    <x v="5"/>
    <x v="3"/>
    <x v="188"/>
    <x v="162"/>
    <n v="549.25443548387079"/>
    <n v="279.7"/>
    <n v="273.29999999999995"/>
    <n v="442.5"/>
    <x v="169"/>
  </r>
  <r>
    <x v="1"/>
    <x v="5"/>
    <x v="3"/>
    <x v="189"/>
    <x v="163"/>
    <n v="518.20000000000005"/>
    <n v="267.29999999999995"/>
    <n v="263"/>
    <n v="401.40000000000003"/>
    <x v="170"/>
  </r>
  <r>
    <x v="2"/>
    <x v="5"/>
    <x v="3"/>
    <x v="190"/>
    <x v="164"/>
    <n v="537.9"/>
    <n v="272.70000000000005"/>
    <n v="268.39999999999998"/>
    <n v="426"/>
    <x v="171"/>
  </r>
  <r>
    <x v="0"/>
    <x v="5"/>
    <x v="4"/>
    <x v="191"/>
    <x v="165"/>
    <n v="551.75443548387091"/>
    <n v="281.20000000000005"/>
    <n v="274.89999999999998"/>
    <n v="444.7"/>
    <x v="159"/>
  </r>
  <r>
    <x v="1"/>
    <x v="5"/>
    <x v="4"/>
    <x v="192"/>
    <x v="143"/>
    <n v="520.19999999999993"/>
    <n v="268.39999999999998"/>
    <n v="264.3"/>
    <n v="403.5"/>
    <x v="172"/>
  </r>
  <r>
    <x v="2"/>
    <x v="5"/>
    <x v="4"/>
    <x v="139"/>
    <x v="166"/>
    <n v="540.4"/>
    <n v="273.89999999999998"/>
    <n v="269.89999999999998"/>
    <n v="428.09999999999997"/>
    <x v="173"/>
  </r>
  <r>
    <x v="0"/>
    <x v="5"/>
    <x v="5"/>
    <x v="193"/>
    <x v="167"/>
    <n v="553.95443548387084"/>
    <n v="282.89999999999998"/>
    <n v="276.10000000000002"/>
    <n v="446.3"/>
    <x v="174"/>
  </r>
  <r>
    <x v="1"/>
    <x v="5"/>
    <x v="5"/>
    <x v="194"/>
    <x v="168"/>
    <n v="522.5"/>
    <n v="269.7"/>
    <n v="265.7"/>
    <n v="405"/>
    <x v="175"/>
  </r>
  <r>
    <x v="2"/>
    <x v="5"/>
    <x v="5"/>
    <x v="195"/>
    <x v="169"/>
    <n v="542.20000000000005"/>
    <n v="275.39999999999998"/>
    <n v="271.10000000000002"/>
    <n v="429.7"/>
    <x v="176"/>
  </r>
  <r>
    <x v="0"/>
    <x v="5"/>
    <x v="6"/>
    <x v="196"/>
    <x v="170"/>
    <n v="556.65443548387088"/>
    <n v="284.20000000000005"/>
    <n v="277.8"/>
    <n v="447.20000000000005"/>
    <x v="169"/>
  </r>
  <r>
    <x v="1"/>
    <x v="5"/>
    <x v="6"/>
    <x v="197"/>
    <x v="171"/>
    <n v="525.4"/>
    <n v="273"/>
    <n v="267.7"/>
    <n v="406.4"/>
    <x v="177"/>
  </r>
  <r>
    <x v="2"/>
    <x v="5"/>
    <x v="6"/>
    <x v="198"/>
    <x v="172"/>
    <n v="545.5"/>
    <n v="277.79999999999995"/>
    <n v="273"/>
    <n v="430.80000000000007"/>
    <x v="178"/>
  </r>
  <r>
    <x v="0"/>
    <x v="5"/>
    <x v="7"/>
    <x v="199"/>
    <x v="173"/>
    <n v="559.05443548387086"/>
    <n v="285.5"/>
    <n v="279.10000000000002"/>
    <n v="449.2"/>
    <x v="179"/>
  </r>
  <r>
    <x v="1"/>
    <x v="5"/>
    <x v="7"/>
    <x v="200"/>
    <x v="174"/>
    <n v="529.5"/>
    <n v="275.10000000000002"/>
    <n v="269"/>
    <n v="407.3"/>
    <x v="180"/>
  </r>
  <r>
    <x v="2"/>
    <x v="5"/>
    <x v="7"/>
    <x v="201"/>
    <x v="175"/>
    <n v="549.19999999999993"/>
    <n v="279.60000000000002"/>
    <n v="274.3"/>
    <n v="432.20000000000005"/>
    <x v="173"/>
  </r>
  <r>
    <x v="0"/>
    <x v="5"/>
    <x v="8"/>
    <x v="202"/>
    <x v="176"/>
    <n v="562.15443548387088"/>
    <n v="287.60000000000002"/>
    <n v="279.5"/>
    <n v="449.5"/>
    <x v="161"/>
  </r>
  <r>
    <x v="1"/>
    <x v="5"/>
    <x v="8"/>
    <x v="203"/>
    <x v="156"/>
    <n v="533.9"/>
    <n v="275.39999999999998"/>
    <n v="270"/>
    <n v="409.20000000000005"/>
    <x v="181"/>
  </r>
  <r>
    <x v="2"/>
    <x v="5"/>
    <x v="8"/>
    <x v="204"/>
    <x v="177"/>
    <n v="553.29999999999995"/>
    <n v="280.7"/>
    <n v="274.89999999999998"/>
    <n v="433.29999999999995"/>
    <x v="170"/>
  </r>
  <r>
    <x v="0"/>
    <x v="5"/>
    <x v="9"/>
    <x v="205"/>
    <x v="178"/>
    <n v="567.25443548387079"/>
    <n v="288.10000000000002"/>
    <n v="282"/>
    <n v="445"/>
    <x v="182"/>
  </r>
  <r>
    <x v="1"/>
    <x v="5"/>
    <x v="9"/>
    <x v="206"/>
    <x v="179"/>
    <n v="538.1"/>
    <n v="276.2"/>
    <n v="271.39999999999998"/>
    <n v="411"/>
    <x v="183"/>
  </r>
  <r>
    <x v="2"/>
    <x v="5"/>
    <x v="9"/>
    <x v="207"/>
    <x v="180"/>
    <n v="559.90000000000009"/>
    <n v="284.3"/>
    <n v="277.10000000000002"/>
    <n v="434"/>
    <x v="184"/>
  </r>
  <r>
    <x v="0"/>
    <x v="5"/>
    <x v="11"/>
    <x v="208"/>
    <x v="181"/>
    <n v="567.85443548387093"/>
    <n v="293.29999999999995"/>
    <n v="282.5"/>
    <n v="448"/>
    <x v="185"/>
  </r>
  <r>
    <x v="1"/>
    <x v="5"/>
    <x v="11"/>
    <x v="209"/>
    <x v="182"/>
    <n v="540.6"/>
    <n v="277.39999999999998"/>
    <n v="271.2"/>
    <n v="413.1"/>
    <x v="186"/>
  </r>
  <r>
    <x v="2"/>
    <x v="5"/>
    <x v="11"/>
    <x v="210"/>
    <x v="180"/>
    <n v="559.70000000000005"/>
    <n v="284.3"/>
    <n v="277.10000000000002"/>
    <n v="433.8"/>
    <x v="184"/>
  </r>
  <r>
    <x v="0"/>
    <x v="5"/>
    <x v="12"/>
    <x v="211"/>
    <x v="183"/>
    <n v="566.65443548387088"/>
    <n v="298.39999999999998"/>
    <n v="283.5"/>
    <n v="448.3"/>
    <x v="187"/>
  </r>
  <r>
    <x v="1"/>
    <x v="5"/>
    <x v="12"/>
    <x v="212"/>
    <x v="184"/>
    <n v="533.9"/>
    <n v="278.2"/>
    <n v="269.7"/>
    <n v="413.8"/>
    <x v="188"/>
  </r>
  <r>
    <x v="2"/>
    <x v="5"/>
    <x v="12"/>
    <x v="213"/>
    <x v="185"/>
    <n v="556"/>
    <n v="286.89999999999998"/>
    <n v="276.89999999999998"/>
    <n v="434.3"/>
    <x v="189"/>
  </r>
  <r>
    <x v="0"/>
    <x v="6"/>
    <x v="0"/>
    <x v="214"/>
    <x v="186"/>
    <n v="564.15443548387088"/>
    <n v="298.10000000000002"/>
    <n v="282.7"/>
    <n v="445.6"/>
    <x v="190"/>
  </r>
  <r>
    <x v="1"/>
    <x v="6"/>
    <x v="0"/>
    <x v="215"/>
    <x v="187"/>
    <n v="531.19999999999993"/>
    <n v="278.5"/>
    <n v="269.8"/>
    <n v="414.5"/>
    <x v="191"/>
  </r>
  <r>
    <x v="2"/>
    <x v="6"/>
    <x v="0"/>
    <x v="216"/>
    <x v="188"/>
    <n v="554.09999999999991"/>
    <n v="286.89999999999998"/>
    <n v="276.5"/>
    <n v="433"/>
    <x v="192"/>
  </r>
  <r>
    <x v="0"/>
    <x v="6"/>
    <x v="1"/>
    <x v="217"/>
    <x v="189"/>
    <n v="563.85443548387093"/>
    <n v="298.89999999999998"/>
    <n v="283.2"/>
    <n v="446.5"/>
    <x v="193"/>
  </r>
  <r>
    <x v="1"/>
    <x v="6"/>
    <x v="1"/>
    <x v="218"/>
    <x v="190"/>
    <n v="531.40000000000009"/>
    <n v="278.79999999999995"/>
    <n v="271"/>
    <n v="415.5"/>
    <x v="194"/>
  </r>
  <r>
    <x v="2"/>
    <x v="6"/>
    <x v="1"/>
    <x v="219"/>
    <x v="191"/>
    <n v="554.5"/>
    <n v="287.39999999999998"/>
    <n v="277.3"/>
    <n v="433.9"/>
    <x v="195"/>
  </r>
  <r>
    <x v="0"/>
    <x v="6"/>
    <x v="2"/>
    <x v="220"/>
    <x v="192"/>
    <n v="565.55443548387086"/>
    <n v="299.3"/>
    <n v="283.60000000000002"/>
    <n v="447"/>
    <x v="196"/>
  </r>
  <r>
    <x v="1"/>
    <x v="6"/>
    <x v="2"/>
    <x v="221"/>
    <x v="193"/>
    <n v="534.5"/>
    <n v="279.7"/>
    <n v="272.3"/>
    <n v="416.29999999999995"/>
    <x v="197"/>
  </r>
  <r>
    <x v="2"/>
    <x v="6"/>
    <x v="2"/>
    <x v="222"/>
    <x v="194"/>
    <n v="557.1"/>
    <n v="288"/>
    <n v="278.10000000000002"/>
    <n v="434.5"/>
    <x v="198"/>
  </r>
  <r>
    <x v="0"/>
    <x v="6"/>
    <x v="4"/>
    <x v="223"/>
    <x v="195"/>
    <n v="565.85443548387093"/>
    <n v="302.60000000000002"/>
    <n v="285.3"/>
    <n v="448.59999999999997"/>
    <x v="181"/>
  </r>
  <r>
    <x v="1"/>
    <x v="6"/>
    <x v="4"/>
    <x v="126"/>
    <x v="196"/>
    <n v="536.79999999999995"/>
    <n v="282"/>
    <n v="274.8"/>
    <n v="417.9"/>
    <x v="199"/>
  </r>
  <r>
    <x v="2"/>
    <x v="6"/>
    <x v="4"/>
    <x v="224"/>
    <x v="197"/>
    <n v="559"/>
    <n v="290.79999999999995"/>
    <n v="280.2"/>
    <n v="436.1"/>
    <x v="200"/>
  </r>
  <r>
    <x v="0"/>
    <x v="6"/>
    <x v="5"/>
    <x v="225"/>
    <x v="198"/>
    <n v="566.85443548387093"/>
    <n v="304.10000000000002"/>
    <n v="286.89999999999998"/>
    <n v="448.59999999999997"/>
    <x v="201"/>
  </r>
  <r>
    <x v="1"/>
    <x v="6"/>
    <x v="5"/>
    <x v="226"/>
    <x v="199"/>
    <n v="536.9"/>
    <n v="283.20000000000005"/>
    <n v="275.7"/>
    <n v="418.4"/>
    <x v="202"/>
  </r>
  <r>
    <x v="2"/>
    <x v="6"/>
    <x v="5"/>
    <x v="227"/>
    <x v="200"/>
    <n v="559"/>
    <n v="292.10000000000002"/>
    <n v="281.5"/>
    <n v="436.4"/>
    <x v="194"/>
  </r>
  <r>
    <x v="0"/>
    <x v="6"/>
    <x v="6"/>
    <x v="228"/>
    <x v="201"/>
    <n v="567.25443548387079"/>
    <n v="306.60000000000002"/>
    <n v="289.10000000000002"/>
    <n v="449.1"/>
    <x v="203"/>
  </r>
  <r>
    <x v="1"/>
    <x v="6"/>
    <x v="6"/>
    <x v="229"/>
    <x v="202"/>
    <n v="535.9"/>
    <n v="285.39999999999998"/>
    <n v="277.8"/>
    <n v="419.3"/>
    <x v="204"/>
  </r>
  <r>
    <x v="2"/>
    <x v="6"/>
    <x v="6"/>
    <x v="230"/>
    <x v="203"/>
    <n v="559.69999999999993"/>
    <n v="294.5"/>
    <n v="283.7"/>
    <n v="437"/>
    <x v="205"/>
  </r>
  <r>
    <x v="0"/>
    <x v="6"/>
    <x v="7"/>
    <x v="231"/>
    <x v="204"/>
    <n v="567.25443548387091"/>
    <n v="307.7"/>
    <n v="290.60000000000002"/>
    <n v="449.5"/>
    <x v="206"/>
  </r>
  <r>
    <x v="1"/>
    <x v="6"/>
    <x v="7"/>
    <x v="232"/>
    <x v="205"/>
    <n v="536"/>
    <n v="286.89999999999998"/>
    <n v="279.5"/>
    <n v="420.2"/>
    <x v="207"/>
  </r>
  <r>
    <x v="2"/>
    <x v="6"/>
    <x v="7"/>
    <x v="233"/>
    <x v="206"/>
    <n v="560.4"/>
    <n v="295.8"/>
    <n v="285.2"/>
    <n v="437.6"/>
    <x v="208"/>
  </r>
  <r>
    <x v="0"/>
    <x v="6"/>
    <x v="8"/>
    <x v="234"/>
    <x v="207"/>
    <n v="568.05443548387086"/>
    <n v="308.5"/>
    <n v="292.10000000000002"/>
    <n v="449.29999999999995"/>
    <x v="209"/>
  </r>
  <r>
    <x v="1"/>
    <x v="6"/>
    <x v="8"/>
    <x v="235"/>
    <x v="208"/>
    <n v="538.29999999999995"/>
    <n v="287.5"/>
    <n v="280.39999999999998"/>
    <n v="420.8"/>
    <x v="210"/>
  </r>
  <r>
    <x v="2"/>
    <x v="6"/>
    <x v="8"/>
    <x v="236"/>
    <x v="209"/>
    <n v="562.1"/>
    <n v="296.5"/>
    <n v="286.5"/>
    <n v="437.69999999999993"/>
    <x v="211"/>
  </r>
  <r>
    <x v="0"/>
    <x v="6"/>
    <x v="9"/>
    <x v="237"/>
    <x v="210"/>
    <n v="569.25443548387079"/>
    <n v="309.39999999999998"/>
    <n v="294"/>
    <n v="449.4"/>
    <x v="212"/>
  </r>
  <r>
    <x v="1"/>
    <x v="6"/>
    <x v="9"/>
    <x v="238"/>
    <x v="211"/>
    <n v="542.09999999999991"/>
    <n v="287.89999999999998"/>
    <n v="282"/>
    <n v="422.20000000000005"/>
    <x v="213"/>
  </r>
  <r>
    <x v="2"/>
    <x v="6"/>
    <x v="9"/>
    <x v="239"/>
    <x v="212"/>
    <n v="564.9"/>
    <n v="297.10000000000002"/>
    <n v="288.2"/>
    <n v="438.40000000000003"/>
    <x v="214"/>
  </r>
  <r>
    <x v="0"/>
    <x v="6"/>
    <x v="11"/>
    <x v="240"/>
    <x v="213"/>
    <n v="570.65443548387088"/>
    <n v="309.89999999999998"/>
    <n v="296"/>
    <n v="450.8"/>
    <x v="204"/>
  </r>
  <r>
    <x v="1"/>
    <x v="6"/>
    <x v="11"/>
    <x v="241"/>
    <x v="214"/>
    <n v="546.5"/>
    <n v="288.5"/>
    <n v="283.3"/>
    <n v="423.09999999999997"/>
    <x v="215"/>
  </r>
  <r>
    <x v="2"/>
    <x v="6"/>
    <x v="11"/>
    <x v="242"/>
    <x v="215"/>
    <n v="567.70000000000005"/>
    <n v="297.60000000000002"/>
    <n v="289.89999999999998"/>
    <n v="439.5"/>
    <x v="207"/>
  </r>
  <r>
    <x v="0"/>
    <x v="6"/>
    <x v="12"/>
    <x v="243"/>
    <x v="216"/>
    <n v="575.35443548387093"/>
    <n v="310.60000000000002"/>
    <n v="299.39999999999998"/>
    <n v="451.79999999999995"/>
    <x v="216"/>
  </r>
  <r>
    <x v="1"/>
    <x v="6"/>
    <x v="12"/>
    <x v="244"/>
    <x v="217"/>
    <n v="551.4"/>
    <n v="288.70000000000005"/>
    <n v="286"/>
    <n v="424.20000000000005"/>
    <x v="217"/>
  </r>
  <r>
    <x v="2"/>
    <x v="6"/>
    <x v="12"/>
    <x v="245"/>
    <x v="218"/>
    <n v="572.1"/>
    <n v="298"/>
    <n v="292.89999999999998"/>
    <n v="440.6"/>
    <x v="218"/>
  </r>
  <r>
    <x v="0"/>
    <x v="7"/>
    <x v="0"/>
    <x v="246"/>
    <x v="219"/>
    <n v="577.65443548387088"/>
    <n v="311.79999999999995"/>
    <n v="300"/>
    <n v="452.30000000000007"/>
    <x v="210"/>
  </r>
  <r>
    <x v="1"/>
    <x v="7"/>
    <x v="0"/>
    <x v="247"/>
    <x v="220"/>
    <n v="555.20000000000005"/>
    <n v="289.29999999999995"/>
    <n v="286.60000000000002"/>
    <n v="425.1"/>
    <x v="219"/>
  </r>
  <r>
    <x v="2"/>
    <x v="7"/>
    <x v="0"/>
    <x v="248"/>
    <x v="221"/>
    <n v="575.6"/>
    <n v="298.89999999999998"/>
    <n v="293.60000000000002"/>
    <n v="441.2"/>
    <x v="220"/>
  </r>
  <r>
    <x v="0"/>
    <x v="7"/>
    <x v="1"/>
    <x v="249"/>
    <x v="222"/>
    <n v="579.35443548387093"/>
    <n v="312.3"/>
    <n v="298.8"/>
    <n v="452.8"/>
    <x v="221"/>
  </r>
  <r>
    <x v="1"/>
    <x v="7"/>
    <x v="1"/>
    <x v="250"/>
    <x v="223"/>
    <n v="559.30000000000007"/>
    <n v="289.89999999999998"/>
    <n v="286.10000000000002"/>
    <n v="426"/>
    <x v="222"/>
  </r>
  <r>
    <x v="2"/>
    <x v="7"/>
    <x v="1"/>
    <x v="251"/>
    <x v="224"/>
    <n v="578.70000000000005"/>
    <n v="299.39999999999998"/>
    <n v="292.7"/>
    <n v="442"/>
    <x v="223"/>
  </r>
  <r>
    <x v="0"/>
    <x v="7"/>
    <x v="2"/>
    <x v="252"/>
    <x v="225"/>
    <n v="579.95443548387084"/>
    <n v="312.39999999999998"/>
    <n v="298.39999999999998"/>
    <n v="453.5"/>
    <x v="224"/>
  </r>
  <r>
    <x v="1"/>
    <x v="7"/>
    <x v="2"/>
    <x v="253"/>
    <x v="226"/>
    <n v="561.29999999999995"/>
    <n v="290.39999999999998"/>
    <n v="286"/>
    <n v="427.1"/>
    <x v="225"/>
  </r>
  <r>
    <x v="2"/>
    <x v="7"/>
    <x v="2"/>
    <x v="254"/>
    <x v="227"/>
    <n v="579.69999999999993"/>
    <n v="299.79999999999995"/>
    <n v="292.39999999999998"/>
    <n v="442.90000000000003"/>
    <x v="226"/>
  </r>
  <r>
    <x v="0"/>
    <x v="7"/>
    <x v="3"/>
    <x v="255"/>
    <x v="228"/>
    <n v="556.53221326164862"/>
    <n v="275.23333333333335"/>
    <n v="274.89999999999998"/>
    <n v="431.9666666666667"/>
    <x v="227"/>
  </r>
  <r>
    <x v="1"/>
    <x v="7"/>
    <x v="3"/>
    <x v="256"/>
    <x v="229"/>
    <n v="551.05555555555554"/>
    <n v="268.52222222222224"/>
    <n v="268.66666666666669"/>
    <n v="405.68888888888893"/>
    <x v="228"/>
  </r>
  <r>
    <x v="2"/>
    <x v="7"/>
    <x v="3"/>
    <x v="257"/>
    <x v="230"/>
    <n v="581.78727272727269"/>
    <n v="300.96181818181816"/>
    <n v="298.57545454545459"/>
    <n v="445.69363636363636"/>
    <x v="229"/>
  </r>
  <r>
    <x v="0"/>
    <x v="7"/>
    <x v="4"/>
    <x v="258"/>
    <x v="231"/>
    <n v="557.71994512574418"/>
    <n v="294.2833976124885"/>
    <n v="288.794738292011"/>
    <n v="436.95000000000005"/>
    <x v="230"/>
  </r>
  <r>
    <x v="1"/>
    <x v="7"/>
    <x v="4"/>
    <x v="259"/>
    <x v="232"/>
    <n v="532.16000000000008"/>
    <n v="270.91000000000003"/>
    <n v="270.71999999999997"/>
    <n v="408.43999999999994"/>
    <x v="231"/>
  </r>
  <r>
    <x v="2"/>
    <x v="7"/>
    <x v="4"/>
    <x v="260"/>
    <x v="233"/>
    <n v="543.13000000000011"/>
    <n v="274.58"/>
    <n v="274.43"/>
    <n v="425.43000000000006"/>
    <x v="232"/>
  </r>
  <r>
    <x v="0"/>
    <x v="7"/>
    <x v="5"/>
    <x v="261"/>
    <x v="234"/>
    <n v="577.25443548387091"/>
    <n v="315"/>
    <n v="304.39999999999998"/>
    <n v="458.79999999999995"/>
    <x v="233"/>
  </r>
  <r>
    <x v="1"/>
    <x v="7"/>
    <x v="5"/>
    <x v="262"/>
    <x v="235"/>
    <n v="561.5"/>
    <n v="297"/>
    <n v="292.8"/>
    <n v="432.9"/>
    <x v="234"/>
  </r>
  <r>
    <x v="2"/>
    <x v="7"/>
    <x v="5"/>
    <x v="263"/>
    <x v="236"/>
    <n v="578"/>
    <n v="304.70000000000005"/>
    <n v="298.8"/>
    <n v="448.29999999999995"/>
    <x v="235"/>
  </r>
  <r>
    <x v="0"/>
    <x v="7"/>
    <x v="6"/>
    <x v="261"/>
    <x v="234"/>
    <n v="577.25443548387091"/>
    <n v="315"/>
    <n v="304.39999999999998"/>
    <n v="458.79999999999995"/>
    <x v="233"/>
  </r>
  <r>
    <x v="1"/>
    <x v="7"/>
    <x v="6"/>
    <x v="262"/>
    <x v="235"/>
    <n v="561.5"/>
    <n v="297"/>
    <n v="292.8"/>
    <n v="432.9"/>
    <x v="234"/>
  </r>
  <r>
    <x v="2"/>
    <x v="7"/>
    <x v="6"/>
    <x v="263"/>
    <x v="236"/>
    <n v="578"/>
    <n v="304.70000000000005"/>
    <n v="298.8"/>
    <n v="448.29999999999995"/>
    <x v="235"/>
  </r>
  <r>
    <x v="0"/>
    <x v="7"/>
    <x v="7"/>
    <x v="264"/>
    <x v="237"/>
    <n v="580.55443548387086"/>
    <n v="314.89999999999998"/>
    <n v="307.7"/>
    <n v="458.7"/>
    <x v="236"/>
  </r>
  <r>
    <x v="1"/>
    <x v="7"/>
    <x v="7"/>
    <x v="265"/>
    <x v="238"/>
    <n v="572.20000000000005"/>
    <n v="296.7"/>
    <n v="297.70000000000005"/>
    <n v="433"/>
    <x v="237"/>
  </r>
  <r>
    <x v="2"/>
    <x v="7"/>
    <x v="7"/>
    <x v="266"/>
    <x v="239"/>
    <n v="585.4"/>
    <n v="304.5"/>
    <n v="302.89999999999998"/>
    <n v="448.2"/>
    <x v="238"/>
  </r>
  <r>
    <x v="0"/>
    <x v="7"/>
    <x v="8"/>
    <x v="267"/>
    <x v="240"/>
    <n v="581.85443548387093"/>
    <n v="313.89999999999998"/>
    <n v="309.10000000000002"/>
    <n v="459.9"/>
    <x v="239"/>
  </r>
  <r>
    <x v="1"/>
    <x v="7"/>
    <x v="8"/>
    <x v="268"/>
    <x v="241"/>
    <n v="574"/>
    <n v="296.70000000000005"/>
    <n v="300"/>
    <n v="434.6"/>
    <x v="240"/>
  </r>
  <r>
    <x v="2"/>
    <x v="7"/>
    <x v="8"/>
    <x v="269"/>
    <x v="242"/>
    <n v="587.5"/>
    <n v="304.10000000000002"/>
    <n v="304.7"/>
    <n v="449.70000000000005"/>
    <x v="241"/>
  </r>
  <r>
    <x v="0"/>
    <x v="7"/>
    <x v="9"/>
    <x v="270"/>
    <x v="243"/>
    <n v="584.45443548387084"/>
    <n v="314.89999999999998"/>
    <n v="311.8"/>
    <n v="461.29999999999995"/>
    <x v="242"/>
  </r>
  <r>
    <x v="1"/>
    <x v="7"/>
    <x v="9"/>
    <x v="271"/>
    <x v="244"/>
    <n v="574.1"/>
    <n v="297.7"/>
    <n v="301.39999999999998"/>
    <n v="434.90000000000003"/>
    <x v="240"/>
  </r>
  <r>
    <x v="2"/>
    <x v="7"/>
    <x v="9"/>
    <x v="272"/>
    <x v="245"/>
    <n v="588.9"/>
    <n v="305"/>
    <n v="306.8"/>
    <n v="450.59999999999997"/>
    <x v="243"/>
  </r>
  <r>
    <x v="0"/>
    <x v="7"/>
    <x v="11"/>
    <x v="273"/>
    <x v="246"/>
    <n v="585.65443548387088"/>
    <n v="315.2"/>
    <n v="314.3"/>
    <n v="462.8"/>
    <x v="244"/>
  </r>
  <r>
    <x v="1"/>
    <x v="7"/>
    <x v="11"/>
    <x v="274"/>
    <x v="247"/>
    <n v="575.59999999999991"/>
    <n v="300.8"/>
    <n v="303.29999999999995"/>
    <n v="436.3"/>
    <x v="245"/>
  </r>
  <r>
    <x v="2"/>
    <x v="7"/>
    <x v="11"/>
    <x v="275"/>
    <x v="248"/>
    <n v="591.20000000000005"/>
    <n v="307"/>
    <n v="309.10000000000002"/>
    <n v="452.00000000000006"/>
    <x v="246"/>
  </r>
  <r>
    <x v="0"/>
    <x v="7"/>
    <x v="12"/>
    <x v="276"/>
    <x v="249"/>
    <n v="587.75443548387079"/>
    <n v="316.8"/>
    <n v="315.89999999999998"/>
    <n v="464.90000000000003"/>
    <x v="247"/>
  </r>
  <r>
    <x v="1"/>
    <x v="7"/>
    <x v="12"/>
    <x v="277"/>
    <x v="250"/>
    <n v="577.29999999999995"/>
    <n v="301.20000000000005"/>
    <n v="303.8"/>
    <n v="438.20000000000005"/>
    <x v="248"/>
  </r>
  <r>
    <x v="2"/>
    <x v="7"/>
    <x v="12"/>
    <x v="278"/>
    <x v="251"/>
    <n v="593.4"/>
    <n v="307.89999999999998"/>
    <n v="310.10000000000002"/>
    <n v="454"/>
    <x v="249"/>
  </r>
  <r>
    <x v="0"/>
    <x v="8"/>
    <x v="0"/>
    <x v="279"/>
    <x v="252"/>
    <n v="591.55443548387086"/>
    <n v="318.60000000000002"/>
    <n v="314.39999999999998"/>
    <n v="466.7"/>
    <x v="250"/>
  </r>
  <r>
    <x v="1"/>
    <x v="8"/>
    <x v="0"/>
    <x v="280"/>
    <x v="253"/>
    <n v="583.20000000000005"/>
    <n v="301.5"/>
    <n v="303.60000000000002"/>
    <n v="440"/>
    <x v="251"/>
  </r>
  <r>
    <x v="2"/>
    <x v="8"/>
    <x v="0"/>
    <x v="281"/>
    <x v="254"/>
    <n v="597.5"/>
    <n v="308.79999999999995"/>
    <n v="309.20000000000005"/>
    <n v="455.8"/>
    <x v="252"/>
  </r>
  <r>
    <x v="0"/>
    <x v="8"/>
    <x v="1"/>
    <x v="282"/>
    <x v="255"/>
    <n v="598.65443548387088"/>
    <n v="320.60000000000002"/>
    <n v="313.89999999999998"/>
    <n v="471.4"/>
    <x v="252"/>
  </r>
  <r>
    <x v="1"/>
    <x v="8"/>
    <x v="1"/>
    <x v="283"/>
    <x v="256"/>
    <n v="595.9"/>
    <n v="303.89999999999998"/>
    <n v="305.8"/>
    <n v="444.2"/>
    <x v="253"/>
  </r>
  <r>
    <x v="2"/>
    <x v="8"/>
    <x v="1"/>
    <x v="284"/>
    <x v="257"/>
    <n v="608.20000000000005"/>
    <n v="311"/>
    <n v="310"/>
    <n v="460.40000000000003"/>
    <x v="254"/>
  </r>
  <r>
    <x v="0"/>
    <x v="8"/>
    <x v="2"/>
    <x v="285"/>
    <x v="258"/>
    <n v="601.35443548387093"/>
    <n v="321.60000000000002"/>
    <n v="314"/>
    <n v="472.9"/>
    <x v="255"/>
  </r>
  <r>
    <x v="1"/>
    <x v="8"/>
    <x v="2"/>
    <x v="286"/>
    <x v="259"/>
    <n v="603.6"/>
    <n v="306.2"/>
    <n v="306.89999999999998"/>
    <n v="446.4"/>
    <x v="256"/>
  </r>
  <r>
    <x v="2"/>
    <x v="8"/>
    <x v="2"/>
    <x v="287"/>
    <x v="260"/>
    <n v="612.79999999999995"/>
    <n v="312.79999999999995"/>
    <n v="310.60000000000002"/>
    <n v="462.1"/>
    <x v="257"/>
  </r>
  <r>
    <x v="0"/>
    <x v="8"/>
    <x v="3"/>
    <x v="288"/>
    <x v="261"/>
    <n v="602.45443548387084"/>
    <n v="322.7"/>
    <n v="315.60000000000002"/>
    <n v="475.69999999999993"/>
    <x v="258"/>
  </r>
  <r>
    <x v="1"/>
    <x v="8"/>
    <x v="3"/>
    <x v="289"/>
    <x v="248"/>
    <n v="606"/>
    <n v="306.7"/>
    <n v="308.5"/>
    <n v="448.6"/>
    <x v="259"/>
  </r>
  <r>
    <x v="2"/>
    <x v="8"/>
    <x v="3"/>
    <x v="290"/>
    <x v="262"/>
    <n v="615.4"/>
    <n v="313.5"/>
    <n v="312.20000000000005"/>
    <n v="464.6"/>
    <x v="245"/>
  </r>
  <r>
    <x v="0"/>
    <x v="8"/>
    <x v="4"/>
    <x v="291"/>
    <x v="263"/>
    <n v="612.95443548387084"/>
    <n v="327.60000000000002"/>
    <n v="322.2"/>
    <n v="490.4"/>
    <x v="260"/>
  </r>
  <r>
    <x v="1"/>
    <x v="8"/>
    <x v="4"/>
    <x v="292"/>
    <x v="264"/>
    <n v="612.20000000000005"/>
    <n v="309.2"/>
    <n v="311.8"/>
    <n v="450.79999999999995"/>
    <x v="261"/>
  </r>
  <r>
    <x v="2"/>
    <x v="8"/>
    <x v="4"/>
    <x v="293"/>
    <x v="265"/>
    <n v="624.6"/>
    <n v="317"/>
    <n v="317.20000000000005"/>
    <n v="474.29999999999995"/>
    <x v="262"/>
  </r>
  <r>
    <x v="0"/>
    <x v="8"/>
    <x v="5"/>
    <x v="294"/>
    <x v="266"/>
    <n v="614.75443548387079"/>
    <n v="327.20000000000005"/>
    <n v="323.60000000000002"/>
    <n v="489.80000000000007"/>
    <x v="263"/>
  </r>
  <r>
    <x v="1"/>
    <x v="8"/>
    <x v="5"/>
    <x v="295"/>
    <x v="267"/>
    <n v="613.90000000000009"/>
    <n v="308.79999999999995"/>
    <n v="313.8"/>
    <n v="452.6"/>
    <x v="264"/>
  </r>
  <r>
    <x v="2"/>
    <x v="8"/>
    <x v="5"/>
    <x v="296"/>
    <x v="268"/>
    <n v="625.79999999999995"/>
    <n v="316.60000000000002"/>
    <n v="318.89999999999998"/>
    <n v="474.7"/>
    <x v="265"/>
  </r>
  <r>
    <x v="0"/>
    <x v="8"/>
    <x v="6"/>
    <x v="297"/>
    <x v="269"/>
    <n v="619.15443548387088"/>
    <n v="327.9"/>
    <n v="326"/>
    <n v="492.40000000000003"/>
    <x v="266"/>
  </r>
  <r>
    <x v="1"/>
    <x v="8"/>
    <x v="6"/>
    <x v="298"/>
    <x v="270"/>
    <n v="619.4"/>
    <n v="311.5"/>
    <n v="316.8"/>
    <n v="455.3"/>
    <x v="267"/>
  </r>
  <r>
    <x v="2"/>
    <x v="8"/>
    <x v="6"/>
    <x v="299"/>
    <x v="271"/>
    <n v="631.1"/>
    <n v="318.5"/>
    <n v="321.5"/>
    <n v="477.29999999999995"/>
    <x v="268"/>
  </r>
  <r>
    <x v="0"/>
    <x v="8"/>
    <x v="7"/>
    <x v="300"/>
    <x v="272"/>
    <n v="620.95443548387084"/>
    <n v="328.6"/>
    <n v="326.89999999999998"/>
    <n v="495.90000000000003"/>
    <x v="248"/>
  </r>
  <r>
    <x v="1"/>
    <x v="8"/>
    <x v="7"/>
    <x v="301"/>
    <x v="273"/>
    <n v="626.4"/>
    <n v="314.10000000000002"/>
    <n v="318.3"/>
    <n v="460.7"/>
    <x v="269"/>
  </r>
  <r>
    <x v="2"/>
    <x v="8"/>
    <x v="7"/>
    <x v="302"/>
    <x v="263"/>
    <n v="636.20000000000005"/>
    <n v="321.39999999999998"/>
    <n v="323.2"/>
    <n v="483"/>
    <x v="270"/>
  </r>
  <r>
    <x v="0"/>
    <x v="8"/>
    <x v="8"/>
    <x v="303"/>
    <x v="274"/>
    <n v="622.05443548387086"/>
    <n v="331.2"/>
    <n v="327.8"/>
    <n v="498.4"/>
    <x v="271"/>
  </r>
  <r>
    <x v="1"/>
    <x v="8"/>
    <x v="8"/>
    <x v="301"/>
    <x v="273"/>
    <n v="626.70000000000005"/>
    <n v="314.20000000000005"/>
    <n v="318.3"/>
    <n v="460.79999999999995"/>
    <x v="269"/>
  </r>
  <r>
    <x v="2"/>
    <x v="8"/>
    <x v="8"/>
    <x v="302"/>
    <x v="263"/>
    <n v="636.20000000000005"/>
    <n v="321.39999999999998"/>
    <n v="323.2"/>
    <n v="483.2"/>
    <x v="270"/>
  </r>
  <r>
    <x v="0"/>
    <x v="8"/>
    <x v="9"/>
    <x v="304"/>
    <x v="275"/>
    <n v="626.25443548387091"/>
    <n v="332.2"/>
    <n v="331"/>
    <n v="502.00000000000006"/>
    <x v="268"/>
  </r>
  <r>
    <x v="1"/>
    <x v="8"/>
    <x v="9"/>
    <x v="305"/>
    <x v="276"/>
    <n v="632.29999999999995"/>
    <n v="315.39999999999998"/>
    <n v="321.60000000000002"/>
    <n v="463.50000000000006"/>
    <x v="272"/>
  </r>
  <r>
    <x v="2"/>
    <x v="8"/>
    <x v="9"/>
    <x v="306"/>
    <x v="277"/>
    <n v="641.89999999999986"/>
    <n v="322.5"/>
    <n v="326.5"/>
    <n v="486.3"/>
    <x v="273"/>
  </r>
  <r>
    <x v="0"/>
    <x v="8"/>
    <x v="11"/>
    <x v="307"/>
    <x v="278"/>
    <n v="626.35443548387082"/>
    <n v="333.1"/>
    <n v="332.79999999999995"/>
    <n v="506.2"/>
    <x v="274"/>
  </r>
  <r>
    <x v="1"/>
    <x v="8"/>
    <x v="11"/>
    <x v="308"/>
    <x v="279"/>
    <n v="632.19999999999993"/>
    <n v="317.5"/>
    <n v="322.89999999999998"/>
    <n v="467.3"/>
    <x v="272"/>
  </r>
  <r>
    <x v="2"/>
    <x v="8"/>
    <x v="11"/>
    <x v="309"/>
    <x v="274"/>
    <n v="642.20000000000005"/>
    <n v="324.10000000000002"/>
    <n v="328.1"/>
    <n v="490.40000000000003"/>
    <x v="275"/>
  </r>
  <r>
    <x v="0"/>
    <x v="8"/>
    <x v="12"/>
    <x v="310"/>
    <x v="280"/>
    <n v="628.85443548387093"/>
    <n v="334.2"/>
    <n v="333"/>
    <n v="510.3"/>
    <x v="265"/>
  </r>
  <r>
    <x v="1"/>
    <x v="8"/>
    <x v="12"/>
    <x v="311"/>
    <x v="281"/>
    <n v="632.90000000000009"/>
    <n v="318.2"/>
    <n v="323"/>
    <n v="470.7"/>
    <x v="276"/>
  </r>
  <r>
    <x v="2"/>
    <x v="8"/>
    <x v="12"/>
    <x v="312"/>
    <x v="282"/>
    <n v="643.4"/>
    <n v="325"/>
    <n v="328.2"/>
    <n v="494.2"/>
    <x v="277"/>
  </r>
  <r>
    <x v="0"/>
    <x v="9"/>
    <x v="0"/>
    <x v="313"/>
    <x v="283"/>
    <n v="630.75443548387079"/>
    <n v="334.8"/>
    <n v="333"/>
    <n v="515.20000000000005"/>
    <x v="278"/>
  </r>
  <r>
    <x v="1"/>
    <x v="9"/>
    <x v="0"/>
    <x v="314"/>
    <x v="284"/>
    <n v="635.6"/>
    <n v="319.39999999999998"/>
    <n v="323.60000000000002"/>
    <n v="475.4"/>
    <x v="279"/>
  </r>
  <r>
    <x v="2"/>
    <x v="9"/>
    <x v="0"/>
    <x v="315"/>
    <x v="285"/>
    <n v="646.29999999999995"/>
    <n v="325.89999999999998"/>
    <n v="328.4"/>
    <n v="499.1"/>
    <x v="280"/>
  </r>
  <r>
    <x v="0"/>
    <x v="9"/>
    <x v="1"/>
    <x v="316"/>
    <x v="286"/>
    <n v="633.55443548387086"/>
    <n v="335.8"/>
    <n v="334"/>
    <n v="518.79999999999995"/>
    <x v="281"/>
  </r>
  <r>
    <x v="1"/>
    <x v="9"/>
    <x v="1"/>
    <x v="317"/>
    <x v="272"/>
    <n v="639"/>
    <n v="321.5"/>
    <n v="324.89999999999998"/>
    <n v="479.5"/>
    <x v="269"/>
  </r>
  <r>
    <x v="2"/>
    <x v="9"/>
    <x v="1"/>
    <x v="318"/>
    <x v="287"/>
    <n v="649.9"/>
    <n v="327.5"/>
    <n v="329.6"/>
    <n v="502.80000000000007"/>
    <x v="282"/>
  </r>
  <r>
    <x v="0"/>
    <x v="9"/>
    <x v="2"/>
    <x v="319"/>
    <x v="288"/>
    <n v="636.65443548387088"/>
    <n v="337.2"/>
    <n v="337"/>
    <n v="523.70000000000005"/>
    <x v="283"/>
  </r>
  <r>
    <x v="1"/>
    <x v="9"/>
    <x v="2"/>
    <x v="320"/>
    <x v="289"/>
    <n v="642.59999999999991"/>
    <n v="323.5"/>
    <n v="327.10000000000002"/>
    <n v="484.6"/>
    <x v="284"/>
  </r>
  <r>
    <x v="2"/>
    <x v="9"/>
    <x v="2"/>
    <x v="321"/>
    <x v="290"/>
    <n v="653.20000000000005"/>
    <n v="329.3"/>
    <n v="332.29999999999995"/>
    <n v="507.79999999999995"/>
    <x v="285"/>
  </r>
  <r>
    <x v="0"/>
    <x v="9"/>
    <x v="3"/>
    <x v="322"/>
    <x v="291"/>
    <n v="646.45443548387084"/>
    <n v="338.1"/>
    <n v="341"/>
    <n v="529.70000000000005"/>
    <x v="282"/>
  </r>
  <r>
    <x v="1"/>
    <x v="9"/>
    <x v="3"/>
    <x v="323"/>
    <x v="292"/>
    <n v="656.6"/>
    <n v="326.2"/>
    <n v="332.29999999999995"/>
    <n v="489.2"/>
    <x v="286"/>
  </r>
  <r>
    <x v="2"/>
    <x v="9"/>
    <x v="3"/>
    <x v="324"/>
    <x v="293"/>
    <n v="665.8"/>
    <n v="331.3"/>
    <n v="336.9"/>
    <n v="513.20000000000005"/>
    <x v="287"/>
  </r>
  <r>
    <x v="0"/>
    <x v="9"/>
    <x v="4"/>
    <x v="325"/>
    <x v="294"/>
    <n v="650.55443548387086"/>
    <n v="339.4"/>
    <n v="343.4"/>
    <n v="535.5"/>
    <x v="275"/>
  </r>
  <r>
    <x v="1"/>
    <x v="9"/>
    <x v="4"/>
    <x v="326"/>
    <x v="295"/>
    <n v="661.5"/>
    <n v="328.4"/>
    <n v="334.6"/>
    <n v="493.7"/>
    <x v="284"/>
  </r>
  <r>
    <x v="2"/>
    <x v="9"/>
    <x v="4"/>
    <x v="327"/>
    <x v="296"/>
    <n v="670.3"/>
    <n v="333"/>
    <n v="339.2"/>
    <n v="518.6"/>
    <x v="288"/>
  </r>
  <r>
    <x v="0"/>
    <x v="9"/>
    <x v="5"/>
    <x v="328"/>
    <x v="297"/>
    <n v="651.75443548387079"/>
    <n v="340.6"/>
    <n v="344.6"/>
    <n v="539.79999999999995"/>
    <x v="275"/>
  </r>
  <r>
    <x v="1"/>
    <x v="9"/>
    <x v="5"/>
    <x v="329"/>
    <x v="298"/>
    <n v="661"/>
    <n v="330.6"/>
    <n v="335.20000000000005"/>
    <n v="498.4"/>
    <x v="289"/>
  </r>
  <r>
    <x v="2"/>
    <x v="9"/>
    <x v="5"/>
    <x v="330"/>
    <x v="299"/>
    <n v="670.30000000000007"/>
    <n v="334.8"/>
    <n v="340.1"/>
    <n v="523"/>
    <x v="290"/>
  </r>
  <r>
    <x v="0"/>
    <x v="9"/>
    <x v="6"/>
    <x v="331"/>
    <x v="300"/>
    <n v="656.45443548387084"/>
    <n v="343.29999999999995"/>
    <n v="346.1"/>
    <n v="544"/>
    <x v="291"/>
  </r>
  <r>
    <x v="1"/>
    <x v="9"/>
    <x v="6"/>
    <x v="332"/>
    <x v="301"/>
    <n v="667.8"/>
    <n v="333.7"/>
    <n v="337"/>
    <n v="502"/>
    <x v="292"/>
  </r>
  <r>
    <x v="2"/>
    <x v="9"/>
    <x v="6"/>
    <x v="333"/>
    <x v="302"/>
    <n v="676.4"/>
    <n v="337.70000000000005"/>
    <n v="341.8"/>
    <n v="526.90000000000009"/>
    <x v="293"/>
  </r>
  <r>
    <x v="0"/>
    <x v="9"/>
    <x v="7"/>
    <x v="334"/>
    <x v="303"/>
    <n v="657.25443548387091"/>
    <n v="345"/>
    <n v="347.9"/>
    <n v="547.9"/>
    <x v="285"/>
  </r>
  <r>
    <x v="1"/>
    <x v="9"/>
    <x v="7"/>
    <x v="335"/>
    <x v="304"/>
    <n v="669.3"/>
    <n v="335"/>
    <n v="338.5"/>
    <n v="505.29999999999995"/>
    <x v="294"/>
  </r>
  <r>
    <x v="2"/>
    <x v="9"/>
    <x v="7"/>
    <x v="336"/>
    <x v="305"/>
    <n v="678.19999999999993"/>
    <n v="339.20000000000005"/>
    <n v="343.4"/>
    <n v="530.70000000000005"/>
    <x v="295"/>
  </r>
  <r>
    <x v="0"/>
    <x v="9"/>
    <x v="8"/>
    <x v="337"/>
    <x v="306"/>
    <n v="659.45443548387084"/>
    <n v="346.2"/>
    <n v="349.5"/>
    <n v="552.5"/>
    <x v="296"/>
  </r>
  <r>
    <x v="1"/>
    <x v="9"/>
    <x v="8"/>
    <x v="338"/>
    <x v="307"/>
    <n v="671.90000000000009"/>
    <n v="336.70000000000005"/>
    <n v="340.2"/>
    <n v="509.7"/>
    <x v="297"/>
  </r>
  <r>
    <x v="2"/>
    <x v="9"/>
    <x v="8"/>
    <x v="339"/>
    <x v="308"/>
    <n v="680.8"/>
    <n v="340.7"/>
    <n v="345"/>
    <n v="535.1"/>
    <x v="298"/>
  </r>
  <r>
    <x v="0"/>
    <x v="9"/>
    <x v="9"/>
    <x v="340"/>
    <x v="309"/>
    <n v="661.85443548387082"/>
    <n v="347.1"/>
    <n v="351.8"/>
    <n v="508.00585288367552"/>
    <x v="299"/>
  </r>
  <r>
    <x v="1"/>
    <x v="9"/>
    <x v="9"/>
    <x v="341"/>
    <x v="310"/>
    <n v="676"/>
    <n v="337.5"/>
    <n v="342.1"/>
    <n v="511.70000000000005"/>
    <x v="300"/>
  </r>
  <r>
    <x v="2"/>
    <x v="9"/>
    <x v="9"/>
    <x v="342"/>
    <x v="311"/>
    <n v="685"/>
    <n v="341.6"/>
    <n v="347.2"/>
    <n v="538.20000000000005"/>
    <x v="301"/>
  </r>
  <r>
    <x v="0"/>
    <x v="9"/>
    <x v="11"/>
    <x v="343"/>
    <x v="312"/>
    <n v="664.15443548387088"/>
    <n v="347.70000000000005"/>
    <n v="352.4"/>
    <n v="510.10585288367542"/>
    <x v="267"/>
  </r>
  <r>
    <x v="1"/>
    <x v="9"/>
    <x v="11"/>
    <x v="344"/>
    <x v="313"/>
    <n v="677.9"/>
    <n v="338.2"/>
    <n v="341.5"/>
    <n v="514.9"/>
    <x v="302"/>
  </r>
  <r>
    <x v="2"/>
    <x v="9"/>
    <x v="11"/>
    <x v="345"/>
    <x v="314"/>
    <n v="687.5"/>
    <n v="342.2"/>
    <n v="347.6"/>
    <n v="541.4"/>
    <x v="303"/>
  </r>
  <r>
    <x v="0"/>
    <x v="9"/>
    <x v="12"/>
    <x v="346"/>
    <x v="315"/>
    <n v="666.25443548387079"/>
    <n v="348.5"/>
    <n v="352.6"/>
    <n v="511.90585288367549"/>
    <x v="298"/>
  </r>
  <r>
    <x v="1"/>
    <x v="9"/>
    <x v="12"/>
    <x v="347"/>
    <x v="309"/>
    <n v="677.99999999999989"/>
    <n v="338.9"/>
    <n v="342.29999999999995"/>
    <n v="517.9"/>
    <x v="304"/>
  </r>
  <r>
    <x v="2"/>
    <x v="9"/>
    <x v="12"/>
    <x v="348"/>
    <x v="316"/>
    <n v="688.19999999999993"/>
    <n v="343"/>
    <n v="347.7"/>
    <n v="544"/>
    <x v="305"/>
  </r>
  <r>
    <x v="0"/>
    <x v="10"/>
    <x v="0"/>
    <x v="349"/>
    <x v="317"/>
    <n v="667.85443548387082"/>
    <n v="349.6"/>
    <n v="354.3"/>
    <n v="513.60585288367554"/>
    <x v="303"/>
  </r>
  <r>
    <x v="1"/>
    <x v="10"/>
    <x v="0"/>
    <x v="350"/>
    <x v="318"/>
    <n v="679.7"/>
    <n v="339.6"/>
    <n v="343.8"/>
    <n v="520.6"/>
    <x v="306"/>
  </r>
  <r>
    <x v="2"/>
    <x v="10"/>
    <x v="0"/>
    <x v="351"/>
    <x v="319"/>
    <n v="690.6"/>
    <n v="343.8"/>
    <n v="349.3"/>
    <n v="546.29999999999995"/>
    <x v="261"/>
  </r>
  <r>
    <x v="0"/>
    <x v="10"/>
    <x v="1"/>
    <x v="352"/>
    <x v="320"/>
    <n v="668.45443548387084"/>
    <n v="351.3"/>
    <n v="355.9"/>
    <n v="515.60585288367554"/>
    <x v="289"/>
  </r>
  <r>
    <x v="1"/>
    <x v="10"/>
    <x v="1"/>
    <x v="353"/>
    <x v="321"/>
    <n v="685.3"/>
    <n v="340.9"/>
    <n v="346.3"/>
    <n v="525.5"/>
    <x v="307"/>
  </r>
  <r>
    <x v="2"/>
    <x v="10"/>
    <x v="1"/>
    <x v="354"/>
    <x v="322"/>
    <n v="694"/>
    <n v="345.3"/>
    <n v="351.29999999999995"/>
    <n v="550"/>
    <x v="308"/>
  </r>
  <r>
    <x v="0"/>
    <x v="10"/>
    <x v="2"/>
    <x v="355"/>
    <x v="320"/>
    <n v="668.25443548387091"/>
    <n v="351.3"/>
    <n v="355.9"/>
    <n v="515.60585288367554"/>
    <x v="309"/>
  </r>
  <r>
    <x v="1"/>
    <x v="10"/>
    <x v="2"/>
    <x v="356"/>
    <x v="323"/>
    <n v="685.09999999999991"/>
    <n v="340.9"/>
    <n v="346.3"/>
    <n v="525.4"/>
    <x v="307"/>
  </r>
  <r>
    <x v="2"/>
    <x v="10"/>
    <x v="2"/>
    <x v="357"/>
    <x v="322"/>
    <n v="693.8"/>
    <n v="345.3"/>
    <n v="351.29999999999995"/>
    <n v="549.9"/>
    <x v="308"/>
  </r>
  <r>
    <x v="0"/>
    <x v="10"/>
    <x v="3"/>
    <x v="358"/>
    <x v="324"/>
    <n v="669.25443548387091"/>
    <n v="352.6"/>
    <n v="357.70000000000005"/>
    <n v="516.90585288367538"/>
    <x v="308"/>
  </r>
  <r>
    <x v="1"/>
    <x v="10"/>
    <x v="3"/>
    <x v="359"/>
    <x v="325"/>
    <n v="687"/>
    <n v="343"/>
    <n v="348.3"/>
    <n v="527.6"/>
    <x v="310"/>
  </r>
  <r>
    <x v="2"/>
    <x v="10"/>
    <x v="3"/>
    <x v="360"/>
    <x v="326"/>
    <n v="696"/>
    <n v="347.1"/>
    <n v="353.1"/>
    <n v="551.79999999999995"/>
    <x v="302"/>
  </r>
  <r>
    <x v="0"/>
    <x v="10"/>
    <x v="4"/>
    <x v="361"/>
    <x v="327"/>
    <n v="671.25443548387091"/>
    <n v="354.1"/>
    <n v="359.3"/>
    <n v="518.00585288367552"/>
    <x v="311"/>
  </r>
  <r>
    <x v="1"/>
    <x v="10"/>
    <x v="4"/>
    <x v="362"/>
    <x v="328"/>
    <n v="689.5"/>
    <n v="344"/>
    <n v="349.79999999999995"/>
    <n v="528.70000000000005"/>
    <x v="312"/>
  </r>
  <r>
    <x v="2"/>
    <x v="10"/>
    <x v="4"/>
    <x v="363"/>
    <x v="329"/>
    <n v="698.39999999999986"/>
    <n v="348.29999999999995"/>
    <n v="354.79999999999995"/>
    <n v="553.20000000000005"/>
    <x v="31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x v="0"/>
    <x v="0"/>
    <x v="0"/>
    <n v="1371.6999999999998"/>
    <n v="208.7"/>
    <n v="452.85443548387087"/>
    <n v="207.2"/>
    <n v="209.1"/>
    <n v="318.70000000000005"/>
    <n v="105.1"/>
    <n v="2873.3544354838709"/>
  </r>
  <r>
    <x v="1"/>
    <x v="0"/>
    <x v="0"/>
    <n v="1376.4"/>
    <n v="208.39999999999998"/>
    <n v="413.7"/>
    <n v="206.4"/>
    <n v="207.7"/>
    <n v="316.7"/>
    <n v="105.2"/>
    <n v="2834.4999999999995"/>
  </r>
  <r>
    <x v="2"/>
    <x v="0"/>
    <x v="0"/>
    <n v="1373.3000000000002"/>
    <n v="208.5"/>
    <n v="413.8"/>
    <n v="206.7"/>
    <n v="208.5"/>
    <n v="318"/>
    <n v="105.1"/>
    <n v="2833.9"/>
  </r>
  <r>
    <x v="0"/>
    <x v="0"/>
    <x v="1"/>
    <n v="1380.3999999999999"/>
    <n v="209"/>
    <n v="454.55443548387086"/>
    <n v="208.1"/>
    <n v="210.2"/>
    <n v="320.39999999999998"/>
    <n v="105.6"/>
    <n v="2888.2544354838706"/>
  </r>
  <r>
    <x v="1"/>
    <x v="0"/>
    <x v="1"/>
    <n v="1390.6000000000001"/>
    <n v="209"/>
    <n v="415.70000000000005"/>
    <n v="207"/>
    <n v="209"/>
    <n v="318.5"/>
    <n v="106"/>
    <n v="2855.8"/>
  </r>
  <r>
    <x v="2"/>
    <x v="0"/>
    <x v="1"/>
    <n v="1384.2"/>
    <n v="209"/>
    <n v="415.8"/>
    <n v="207.5"/>
    <n v="209.7"/>
    <n v="319.7"/>
    <n v="105.7"/>
    <n v="2851.5999999999995"/>
  </r>
  <r>
    <x v="0"/>
    <x v="0"/>
    <x v="2"/>
    <n v="1382.2"/>
    <n v="209"/>
    <n v="455.55443548387086"/>
    <n v="208.3"/>
    <n v="210.6"/>
    <n v="321.89999999999998"/>
    <n v="106.5"/>
    <n v="2894.0544354838712"/>
  </r>
  <r>
    <x v="1"/>
    <x v="0"/>
    <x v="2"/>
    <n v="1386.8"/>
    <n v="209.4"/>
    <n v="417.6"/>
    <n v="207.3"/>
    <n v="209.9"/>
    <n v="320.2"/>
    <n v="106.8"/>
    <n v="2858.0000000000005"/>
  </r>
  <r>
    <x v="2"/>
    <x v="0"/>
    <x v="2"/>
    <n v="1384.0000000000002"/>
    <n v="209.2"/>
    <n v="417.20000000000005"/>
    <n v="207.7"/>
    <n v="210.2"/>
    <n v="321.2"/>
    <n v="106.6"/>
    <n v="2856.1"/>
  </r>
  <r>
    <x v="0"/>
    <x v="0"/>
    <x v="3"/>
    <n v="1385.8"/>
    <n v="207.8"/>
    <n v="456.25443548387091"/>
    <n v="209.3"/>
    <n v="211"/>
    <n v="323.5"/>
    <n v="107.1"/>
    <n v="2900.754435483871"/>
  </r>
  <r>
    <x v="1"/>
    <x v="0"/>
    <x v="3"/>
    <n v="1397.6999999999998"/>
    <n v="208.9"/>
    <n v="418.4"/>
    <n v="209.2"/>
    <n v="210.8"/>
    <n v="322"/>
    <n v="108.5"/>
    <n v="2875.5"/>
  </r>
  <r>
    <x v="2"/>
    <x v="0"/>
    <x v="3"/>
    <n v="1390.2"/>
    <n v="208.2"/>
    <n v="418"/>
    <n v="209.2"/>
    <n v="210.89999999999998"/>
    <n v="322.89999999999998"/>
    <n v="107.5"/>
    <n v="2866.9"/>
  </r>
  <r>
    <x v="0"/>
    <x v="0"/>
    <x v="4"/>
    <n v="1394"/>
    <n v="207.8"/>
    <n v="457.65443548387088"/>
    <n v="210.5"/>
    <n v="212"/>
    <n v="325.29999999999995"/>
    <n v="108.1"/>
    <n v="2915.3544354838709"/>
  </r>
  <r>
    <x v="1"/>
    <x v="0"/>
    <x v="4"/>
    <n v="1417.1999999999998"/>
    <n v="208.8"/>
    <n v="418.69999999999993"/>
    <n v="210.3"/>
    <n v="211.5"/>
    <n v="323.5"/>
    <n v="109.8"/>
    <n v="2899.8"/>
  </r>
  <r>
    <x v="2"/>
    <x v="0"/>
    <x v="4"/>
    <n v="1402.1999999999998"/>
    <n v="208.2"/>
    <n v="418.8"/>
    <n v="210.39999999999998"/>
    <n v="211.7"/>
    <n v="324.60000000000002"/>
    <n v="108.6"/>
    <n v="2884.4999999999995"/>
  </r>
  <r>
    <x v="0"/>
    <x v="0"/>
    <x v="5"/>
    <n v="1420"/>
    <n v="208.8"/>
    <n v="460.25443548387091"/>
    <n v="212.1"/>
    <n v="214.4"/>
    <n v="328"/>
    <n v="109"/>
    <n v="2952.5544354838707"/>
  </r>
  <r>
    <x v="1"/>
    <x v="0"/>
    <x v="5"/>
    <n v="1464.6000000000001"/>
    <n v="209.8"/>
    <n v="427.5"/>
    <n v="213.3"/>
    <n v="215.8"/>
    <n v="325.3"/>
    <n v="110.9"/>
    <n v="2967.2000000000007"/>
  </r>
  <r>
    <x v="2"/>
    <x v="0"/>
    <x v="5"/>
    <n v="1436"/>
    <n v="209.2"/>
    <n v="427.6"/>
    <n v="212.8"/>
    <n v="215.1"/>
    <n v="326.89999999999998"/>
    <n v="109.5"/>
    <n v="2937.1000000000004"/>
  </r>
  <r>
    <x v="0"/>
    <x v="0"/>
    <x v="6"/>
    <n v="1445.8999999999996"/>
    <n v="209.4"/>
    <n v="463.85443548387087"/>
    <n v="214.2"/>
    <n v="217.2"/>
    <n v="330.3"/>
    <n v="109.8"/>
    <n v="2990.6544354838707"/>
  </r>
  <r>
    <x v="1"/>
    <x v="0"/>
    <x v="6"/>
    <n v="1489.4"/>
    <n v="210.3"/>
    <n v="431.7"/>
    <n v="216"/>
    <n v="218.7"/>
    <n v="327.10000000000002"/>
    <n v="111.7"/>
    <n v="3004.8999999999996"/>
  </r>
  <r>
    <x v="2"/>
    <x v="0"/>
    <x v="6"/>
    <n v="1461.3999999999999"/>
    <n v="209.8"/>
    <n v="432.20000000000005"/>
    <n v="215.2"/>
    <n v="217.9"/>
    <n v="329"/>
    <n v="110.3"/>
    <n v="2975.7999999999997"/>
  </r>
  <r>
    <x v="0"/>
    <x v="0"/>
    <x v="7"/>
    <n v="1462.5"/>
    <n v="212.5"/>
    <n v="465.65443548387088"/>
    <n v="215.5"/>
    <n v="219.6"/>
    <n v="332.6"/>
    <n v="110.7"/>
    <n v="3019.0544354838703"/>
  </r>
  <r>
    <x v="1"/>
    <x v="0"/>
    <x v="7"/>
    <n v="1506.1000000000001"/>
    <n v="213.6"/>
    <n v="435"/>
    <n v="217.3"/>
    <n v="221"/>
    <n v="329.09999999999997"/>
    <n v="112.4"/>
    <n v="3034.5"/>
  </r>
  <r>
    <x v="2"/>
    <x v="0"/>
    <x v="7"/>
    <n v="1477.4"/>
    <n v="212.9"/>
    <n v="435.3"/>
    <n v="216.5"/>
    <n v="220.3"/>
    <n v="331.1"/>
    <n v="111.2"/>
    <n v="3004.7000000000003"/>
  </r>
  <r>
    <x v="0"/>
    <x v="0"/>
    <x v="8"/>
    <n v="1488.5000000000002"/>
    <n v="215"/>
    <n v="469.25443548387085"/>
    <n v="217.5"/>
    <n v="222.9"/>
    <n v="336.6"/>
    <n v="111.7"/>
    <n v="3061.4544354838708"/>
  </r>
  <r>
    <x v="1"/>
    <x v="0"/>
    <x v="8"/>
    <n v="1500.4"/>
    <n v="214.8"/>
    <n v="439.19999999999993"/>
    <n v="218.60000000000002"/>
    <n v="222.60000000000002"/>
    <n v="331.5"/>
    <n v="112.9"/>
    <n v="3040"/>
  </r>
  <r>
    <x v="2"/>
    <x v="0"/>
    <x v="8"/>
    <n v="1491.6999999999998"/>
    <n v="214.89999999999998"/>
    <n v="439.69999999999993"/>
    <n v="218.1"/>
    <n v="222.7"/>
    <n v="334.5"/>
    <n v="112"/>
    <n v="3033.5999999999995"/>
  </r>
  <r>
    <x v="0"/>
    <x v="0"/>
    <x v="9"/>
    <n v="1508"/>
    <n v="216.4"/>
    <n v="470.55443548387092"/>
    <n v="218.5"/>
    <n v="224.6"/>
    <n v="339.29999999999995"/>
    <n v="112.2"/>
    <n v="3089.5544354838703"/>
  </r>
  <r>
    <x v="1"/>
    <x v="0"/>
    <x v="9"/>
    <n v="1517.1999999999998"/>
    <n v="215.5"/>
    <n v="440.09999999999997"/>
    <n v="219.3"/>
    <n v="223.4"/>
    <n v="334.2"/>
    <n v="113.5"/>
    <n v="3063.2"/>
  </r>
  <r>
    <x v="2"/>
    <x v="0"/>
    <x v="9"/>
    <n v="1510.2000000000003"/>
    <n v="216"/>
    <n v="441.2"/>
    <n v="218.89999999999998"/>
    <n v="224"/>
    <n v="337.2"/>
    <n v="112.5"/>
    <n v="3060"/>
  </r>
  <r>
    <x v="0"/>
    <x v="0"/>
    <x v="10"/>
    <n v="1536.8"/>
    <n v="217.9"/>
    <n v="472.75443548387091"/>
    <n v="219.7"/>
    <n v="227.2"/>
    <n v="342.1"/>
    <n v="112.8"/>
    <n v="3129.2544354838706"/>
  </r>
  <r>
    <x v="1"/>
    <x v="0"/>
    <x v="11"/>
    <n v="1544.6"/>
    <n v="216.5"/>
    <n v="441.5"/>
    <n v="219.8"/>
    <n v="224.6"/>
    <n v="336.8"/>
    <n v="114.1"/>
    <n v="3097.9"/>
  </r>
  <r>
    <x v="2"/>
    <x v="0"/>
    <x v="11"/>
    <n v="1538.8"/>
    <n v="217.39999999999998"/>
    <n v="443.29999999999995"/>
    <n v="219.8"/>
    <n v="226"/>
    <n v="339.90000000000003"/>
    <n v="113.1"/>
    <n v="3098.3"/>
  </r>
  <r>
    <x v="0"/>
    <x v="0"/>
    <x v="12"/>
    <n v="1509"/>
    <n v="218.2"/>
    <n v="474.05443548387086"/>
    <n v="220.8"/>
    <n v="225.6"/>
    <n v="345.3"/>
    <n v="113.6"/>
    <n v="3106.5544354838712"/>
  </r>
  <r>
    <x v="1"/>
    <x v="0"/>
    <x v="12"/>
    <n v="1504.4"/>
    <n v="216.7"/>
    <n v="442.1"/>
    <n v="220.3"/>
    <n v="223.1"/>
    <n v="338.8"/>
    <n v="115"/>
    <n v="3060.4000000000005"/>
  </r>
  <r>
    <x v="2"/>
    <x v="0"/>
    <x v="12"/>
    <n v="1507.3000000000002"/>
    <n v="217.60000000000002"/>
    <n v="444.1"/>
    <n v="220.5"/>
    <n v="224.5"/>
    <n v="342.7"/>
    <n v="114"/>
    <n v="3070.7"/>
  </r>
  <r>
    <x v="0"/>
    <x v="1"/>
    <x v="0"/>
    <n v="1486.6000000000001"/>
    <n v="218.89999999999998"/>
    <n v="475.35443548387087"/>
    <n v="221.39999999999998"/>
    <n v="224.8"/>
    <n v="347.2"/>
    <n v="114"/>
    <n v="3088.254435483871"/>
  </r>
  <r>
    <x v="1"/>
    <x v="1"/>
    <x v="0"/>
    <n v="1484.3"/>
    <n v="217.7"/>
    <n v="445.3"/>
    <n v="221.3"/>
    <n v="223.4"/>
    <n v="340.4"/>
    <n v="115.7"/>
    <n v="3048.1000000000004"/>
  </r>
  <r>
    <x v="2"/>
    <x v="1"/>
    <x v="0"/>
    <n v="1485.7999999999997"/>
    <n v="218.5"/>
    <n v="446.8"/>
    <n v="221.3"/>
    <n v="224.2"/>
    <n v="344.4"/>
    <n v="114.5"/>
    <n v="3055.5"/>
  </r>
  <r>
    <x v="0"/>
    <x v="1"/>
    <x v="1"/>
    <n v="1482.2"/>
    <n v="219.60000000000002"/>
    <n v="476.15443548387094"/>
    <n v="221.9"/>
    <n v="224.9"/>
    <n v="348.3"/>
    <n v="114.2"/>
    <n v="3087.2544354838715"/>
  </r>
  <r>
    <x v="1"/>
    <x v="1"/>
    <x v="1"/>
    <n v="1476"/>
    <n v="219.10000000000002"/>
    <n v="447.5"/>
    <n v="221.89999999999998"/>
    <n v="224.1"/>
    <n v="341.7"/>
    <n v="116.2"/>
    <n v="3046.4999999999995"/>
  </r>
  <r>
    <x v="2"/>
    <x v="1"/>
    <x v="1"/>
    <n v="1480.1"/>
    <n v="219.4"/>
    <n v="448.79999999999995"/>
    <n v="221.89999999999998"/>
    <n v="224.5"/>
    <n v="345.6"/>
    <n v="114.7"/>
    <n v="3055"/>
  </r>
  <r>
    <x v="0"/>
    <x v="1"/>
    <x v="2"/>
    <n v="1491.4"/>
    <n v="220.3"/>
    <n v="477.25443548387085"/>
    <n v="222.60000000000002"/>
    <n v="225.89999999999998"/>
    <n v="349.6"/>
    <n v="114.6"/>
    <n v="3101.6544354838707"/>
  </r>
  <r>
    <x v="1"/>
    <x v="1"/>
    <x v="2"/>
    <n v="1483"/>
    <n v="220"/>
    <n v="448.70000000000005"/>
    <n v="222.7"/>
    <n v="225.10000000000002"/>
    <n v="343.09999999999997"/>
    <n v="116.7"/>
    <n v="3059.2999999999993"/>
  </r>
  <r>
    <x v="2"/>
    <x v="1"/>
    <x v="2"/>
    <n v="1488.2999999999997"/>
    <n v="220.2"/>
    <n v="450.29999999999995"/>
    <n v="222.6"/>
    <n v="225.5"/>
    <n v="346.9"/>
    <n v="115.2"/>
    <n v="3068.9999999999995"/>
  </r>
  <r>
    <x v="0"/>
    <x v="1"/>
    <x v="3"/>
    <n v="1504.1000000000001"/>
    <n v="220.7"/>
    <n v="477.55443548387086"/>
    <n v="223.5"/>
    <n v="226.9"/>
    <n v="352"/>
    <n v="115.4"/>
    <n v="3120.1544354838711"/>
  </r>
  <r>
    <x v="1"/>
    <x v="1"/>
    <x v="3"/>
    <n v="1504.0000000000002"/>
    <n v="220.1"/>
    <n v="449.40000000000003"/>
    <n v="223.7"/>
    <n v="226.10000000000002"/>
    <n v="344.5"/>
    <n v="117.6"/>
    <n v="3085.3999999999996"/>
  </r>
  <r>
    <x v="2"/>
    <x v="1"/>
    <x v="3"/>
    <n v="1504.1"/>
    <n v="220.5"/>
    <n v="451.2"/>
    <n v="223.60000000000002"/>
    <n v="226.6"/>
    <n v="349"/>
    <n v="116"/>
    <n v="3090.9999999999995"/>
  </r>
  <r>
    <x v="0"/>
    <x v="1"/>
    <x v="4"/>
    <n v="1513.8999999999999"/>
    <n v="221"/>
    <n v="478.15443548387088"/>
    <n v="224"/>
    <n v="227.8"/>
    <n v="354"/>
    <n v="116.3"/>
    <n v="3135.1544354838711"/>
  </r>
  <r>
    <x v="1"/>
    <x v="1"/>
    <x v="4"/>
    <n v="1525.3000000000002"/>
    <n v="220.5"/>
    <n v="450.8"/>
    <n v="224.4"/>
    <n v="227.3"/>
    <n v="345.9"/>
    <n v="118.3"/>
    <n v="3112.5000000000009"/>
  </r>
  <r>
    <x v="2"/>
    <x v="1"/>
    <x v="4"/>
    <n v="1518.5000000000005"/>
    <n v="220.89999999999998"/>
    <n v="452.2"/>
    <n v="224.2"/>
    <n v="227.6"/>
    <n v="350.79999999999995"/>
    <n v="116.8"/>
    <n v="3111"/>
  </r>
  <r>
    <x v="0"/>
    <x v="1"/>
    <x v="5"/>
    <n v="1525.6999999999998"/>
    <n v="220.8"/>
    <n v="480.75443548387085"/>
    <n v="225.7"/>
    <n v="229.3"/>
    <n v="356.3"/>
    <n v="117.3"/>
    <n v="3155.8544354838709"/>
  </r>
  <r>
    <x v="1"/>
    <x v="1"/>
    <x v="5"/>
    <n v="1547"/>
    <n v="220.10000000000002"/>
    <n v="450.90000000000003"/>
    <n v="226.89999999999998"/>
    <n v="228.60000000000002"/>
    <n v="347.3"/>
    <n v="119"/>
    <n v="3139.8"/>
  </r>
  <r>
    <x v="2"/>
    <x v="1"/>
    <x v="5"/>
    <n v="1533.7000000000003"/>
    <n v="220.6"/>
    <n v="453.50000000000006"/>
    <n v="226.39999999999998"/>
    <n v="229"/>
    <n v="352.7"/>
    <n v="117.8"/>
    <n v="3133.7000000000003"/>
  </r>
  <r>
    <x v="0"/>
    <x v="1"/>
    <x v="6"/>
    <n v="1563.2"/>
    <n v="222.2"/>
    <n v="483.15443548387083"/>
    <n v="227.3"/>
    <n v="232.6"/>
    <n v="359.3"/>
    <n v="118"/>
    <n v="3205.754435483871"/>
  </r>
  <r>
    <x v="1"/>
    <x v="1"/>
    <x v="6"/>
    <n v="1599.5"/>
    <n v="221.2"/>
    <n v="454.29999999999995"/>
    <n v="230.2"/>
    <n v="232.4"/>
    <n v="349"/>
    <n v="121"/>
    <n v="3207.6"/>
  </r>
  <r>
    <x v="2"/>
    <x v="1"/>
    <x v="6"/>
    <n v="1576.3"/>
    <n v="221.9"/>
    <n v="457"/>
    <n v="228.89999999999998"/>
    <n v="232.5"/>
    <n v="355"/>
    <n v="118.8"/>
    <n v="3190.4"/>
  </r>
  <r>
    <x v="0"/>
    <x v="1"/>
    <x v="7"/>
    <n v="1582.2999999999997"/>
    <n v="223.4"/>
    <n v="483.75443548387085"/>
    <n v="228.4"/>
    <n v="234.2"/>
    <n v="360.4"/>
    <n v="118.8"/>
    <n v="3231.254435483871"/>
  </r>
  <r>
    <x v="1"/>
    <x v="1"/>
    <x v="7"/>
    <n v="1617"/>
    <n v="222.7"/>
    <n v="455.1"/>
    <n v="232.10000000000002"/>
    <n v="233.8"/>
    <n v="350.6"/>
    <n v="123"/>
    <n v="3234.3"/>
  </r>
  <r>
    <x v="2"/>
    <x v="1"/>
    <x v="7"/>
    <n v="1594.4999999999998"/>
    <n v="223.2"/>
    <n v="457.90000000000003"/>
    <n v="230.6"/>
    <n v="234"/>
    <n v="356.4"/>
    <n v="119.9"/>
    <n v="3216.5"/>
  </r>
  <r>
    <x v="0"/>
    <x v="1"/>
    <x v="8"/>
    <n v="1583.2"/>
    <n v="223.6"/>
    <n v="484.55443548387086"/>
    <n v="229.2"/>
    <n v="234.60000000000002"/>
    <n v="362.2"/>
    <n v="119.5"/>
    <n v="3236.8544354838705"/>
  </r>
  <r>
    <x v="1"/>
    <x v="1"/>
    <x v="8"/>
    <n v="1593.7000000000003"/>
    <n v="222.3"/>
    <n v="454.59999999999997"/>
    <n v="233.4"/>
    <n v="232.8"/>
    <n v="352.1"/>
    <n v="124.3"/>
    <n v="3213.2000000000007"/>
  </r>
  <r>
    <x v="2"/>
    <x v="1"/>
    <x v="8"/>
    <n v="1586.0999999999997"/>
    <n v="223.2"/>
    <n v="458.5"/>
    <n v="231.7"/>
    <n v="233.8"/>
    <n v="358"/>
    <n v="120.8"/>
    <n v="3212.1"/>
  </r>
  <r>
    <x v="0"/>
    <x v="1"/>
    <x v="9"/>
    <n v="1581.1999999999998"/>
    <n v="224.6"/>
    <n v="485.75443548387091"/>
    <n v="229.9"/>
    <n v="235"/>
    <n v="365.3"/>
    <n v="120"/>
    <n v="3241.754435483871"/>
  </r>
  <r>
    <x v="1"/>
    <x v="1"/>
    <x v="9"/>
    <n v="1587.5"/>
    <n v="222.7"/>
    <n v="455.5"/>
    <n v="233.8"/>
    <n v="232.8"/>
    <n v="353.4"/>
    <n v="124.3"/>
    <n v="3210.0000000000005"/>
  </r>
  <r>
    <x v="2"/>
    <x v="1"/>
    <x v="9"/>
    <n v="1582.7"/>
    <n v="223.89999999999998"/>
    <n v="459.90000000000003"/>
    <n v="232.1"/>
    <n v="234"/>
    <n v="360.6"/>
    <n v="121.1"/>
    <n v="3214.2999999999997"/>
  </r>
  <r>
    <x v="0"/>
    <x v="1"/>
    <x v="11"/>
    <n v="1582"/>
    <n v="224.7"/>
    <n v="486.65443548387088"/>
    <n v="230.5"/>
    <n v="235.2"/>
    <n v="366.70000000000005"/>
    <n v="120.8"/>
    <n v="3246.5544354838712"/>
  </r>
  <r>
    <x v="1"/>
    <x v="1"/>
    <x v="11"/>
    <n v="1587.8"/>
    <n v="222.6"/>
    <n v="455.8"/>
    <n v="234.3"/>
    <n v="232.4"/>
    <n v="355.2"/>
    <n v="125.8"/>
    <n v="3213.9"/>
  </r>
  <r>
    <x v="2"/>
    <x v="1"/>
    <x v="11"/>
    <n v="1583.2"/>
    <n v="223.89999999999998"/>
    <n v="460.7"/>
    <n v="232.7"/>
    <n v="233.89999999999998"/>
    <n v="362.1"/>
    <n v="122.1"/>
    <n v="3218.5999999999995"/>
  </r>
  <r>
    <x v="0"/>
    <x v="1"/>
    <x v="12"/>
    <n v="1569.6"/>
    <n v="225.60000000000002"/>
    <n v="486.35443548387087"/>
    <n v="231"/>
    <n v="234.5"/>
    <n v="367.7"/>
    <n v="121.7"/>
    <n v="3236.4544354838704"/>
  </r>
  <r>
    <x v="1"/>
    <x v="1"/>
    <x v="12"/>
    <n v="1577.1999999999998"/>
    <n v="223.60000000000002"/>
    <n v="455.1"/>
    <n v="235"/>
    <n v="231.8"/>
    <n v="356.5"/>
    <n v="126.4"/>
    <n v="3205.6"/>
  </r>
  <r>
    <x v="2"/>
    <x v="1"/>
    <x v="12"/>
    <n v="1571.6999999999998"/>
    <n v="224.89999999999998"/>
    <n v="459.79999999999995"/>
    <n v="233.4"/>
    <n v="233.2"/>
    <n v="363.2"/>
    <n v="123"/>
    <n v="3209.1999999999994"/>
  </r>
  <r>
    <x v="0"/>
    <x v="2"/>
    <x v="0"/>
    <n v="1568.1"/>
    <n v="226.8"/>
    <n v="487.55443548387086"/>
    <n v="232.2"/>
    <n v="234.8"/>
    <n v="370"/>
    <n v="122.7"/>
    <n v="3242.1544354838707"/>
  </r>
  <r>
    <x v="1"/>
    <x v="2"/>
    <x v="0"/>
    <n v="1574.8999999999999"/>
    <n v="225.10000000000002"/>
    <n v="455.79999999999995"/>
    <n v="235.39999999999998"/>
    <n v="231.9"/>
    <n v="357.3"/>
    <n v="127.4"/>
    <n v="3207.8000000000006"/>
  </r>
  <r>
    <x v="2"/>
    <x v="2"/>
    <x v="0"/>
    <n v="1569.3"/>
    <n v="226.2"/>
    <n v="461.29999999999995"/>
    <n v="234"/>
    <n v="233.5"/>
    <n v="364.9"/>
    <n v="124"/>
    <n v="3213.2000000000003"/>
  </r>
  <r>
    <x v="0"/>
    <x v="2"/>
    <x v="1"/>
    <n v="1570.5999999999997"/>
    <n v="228.5"/>
    <n v="489.75443548387091"/>
    <n v="233.5"/>
    <n v="235.6"/>
    <n v="373.1"/>
    <n v="124.2"/>
    <n v="3255.2544354838701"/>
  </r>
  <r>
    <x v="1"/>
    <x v="2"/>
    <x v="1"/>
    <n v="1571.1000000000001"/>
    <n v="225.8"/>
    <n v="456.6"/>
    <n v="235.3"/>
    <n v="231.9"/>
    <n v="358.4"/>
    <n v="128.1"/>
    <n v="3207.2000000000003"/>
  </r>
  <r>
    <x v="2"/>
    <x v="2"/>
    <x v="1"/>
    <n v="1569.3999999999996"/>
    <n v="227.5"/>
    <n v="463.2"/>
    <n v="234.60000000000002"/>
    <n v="233.8"/>
    <n v="367.2"/>
    <n v="125.2"/>
    <n v="3220.8999999999992"/>
  </r>
  <r>
    <x v="0"/>
    <x v="2"/>
    <x v="2"/>
    <n v="1571.5"/>
    <n v="229"/>
    <n v="491.65443548387088"/>
    <n v="234.9"/>
    <n v="236.6"/>
    <n v="374.4"/>
    <n v="124.7"/>
    <n v="3262.7544354838706"/>
  </r>
  <r>
    <x v="1"/>
    <x v="2"/>
    <x v="2"/>
    <n v="1568.0000000000002"/>
    <n v="225.6"/>
    <n v="459.4"/>
    <n v="236"/>
    <n v="232.89999999999998"/>
    <n v="359.5"/>
    <n v="128.80000000000001"/>
    <n v="3210.2000000000003"/>
  </r>
  <r>
    <x v="2"/>
    <x v="2"/>
    <x v="2"/>
    <n v="1569.1"/>
    <n v="227.7"/>
    <n v="466"/>
    <n v="235.5"/>
    <n v="234.9"/>
    <n v="368.4"/>
    <n v="125.8"/>
    <n v="3227.4000000000005"/>
  </r>
  <r>
    <x v="0"/>
    <x v="2"/>
    <x v="3"/>
    <n v="1577.2"/>
    <n v="230.2"/>
    <n v="493.25443548387091"/>
    <n v="236.10000000000002"/>
    <n v="237.5"/>
    <n v="375.7"/>
    <n v="125.7"/>
    <n v="3275.6544354838707"/>
  </r>
  <r>
    <x v="1"/>
    <x v="2"/>
    <x v="3"/>
    <n v="1576.1"/>
    <n v="226.39999999999998"/>
    <n v="460.70000000000005"/>
    <n v="237.3"/>
    <n v="233.9"/>
    <n v="360.6"/>
    <n v="130.1"/>
    <n v="3225.1"/>
  </r>
  <r>
    <x v="2"/>
    <x v="2"/>
    <x v="3"/>
    <n v="1575.7"/>
    <n v="228.8"/>
    <n v="467.70000000000005"/>
    <n v="236.9"/>
    <n v="235.8"/>
    <n v="369.6"/>
    <n v="126.9"/>
    <n v="3241.4"/>
  </r>
  <r>
    <x v="0"/>
    <x v="2"/>
    <x v="4"/>
    <n v="1587.7"/>
    <n v="231.7"/>
    <n v="495.9544354838709"/>
    <n v="237.2"/>
    <n v="239.3"/>
    <n v="378.2"/>
    <n v="126.7"/>
    <n v="3296.7544354838706"/>
  </r>
  <r>
    <x v="1"/>
    <x v="2"/>
    <x v="4"/>
    <n v="1598.9"/>
    <n v="227.3"/>
    <n v="464"/>
    <n v="238"/>
    <n v="235.9"/>
    <n v="361.4"/>
    <n v="131.30000000000001"/>
    <n v="3256.8"/>
  </r>
  <r>
    <x v="2"/>
    <x v="2"/>
    <x v="4"/>
    <n v="1590.4"/>
    <n v="230"/>
    <n v="471"/>
    <n v="237.7"/>
    <n v="237.7"/>
    <n v="371.4"/>
    <n v="127.9"/>
    <n v="3266.1"/>
  </r>
  <r>
    <x v="0"/>
    <x v="2"/>
    <x v="5"/>
    <n v="1617.8999999999999"/>
    <n v="233.4"/>
    <n v="498.85443548387087"/>
    <n v="239.9"/>
    <n v="242"/>
    <n v="381.5"/>
    <n v="128.19999999999999"/>
    <n v="3341.7544354838706"/>
  </r>
  <r>
    <x v="1"/>
    <x v="2"/>
    <x v="5"/>
    <n v="1636.6"/>
    <n v="227.9"/>
    <n v="465"/>
    <n v="240"/>
    <n v="237.7"/>
    <n v="363.1"/>
    <n v="132.1"/>
    <n v="3302.3999999999996"/>
  </r>
  <r>
    <x v="2"/>
    <x v="2"/>
    <x v="5"/>
    <n v="1623.5"/>
    <n v="231.3"/>
    <n v="472.79999999999995"/>
    <n v="240"/>
    <n v="240"/>
    <n v="374.1"/>
    <n v="129.19999999999999"/>
    <n v="3310.8999999999996"/>
  </r>
  <r>
    <x v="0"/>
    <x v="2"/>
    <x v="6"/>
    <n v="1625.3"/>
    <n v="233.5"/>
    <n v="499.35443548387093"/>
    <n v="240.9"/>
    <n v="242.8"/>
    <n v="382.6"/>
    <n v="129.4"/>
    <n v="3353.8544354838709"/>
  </r>
  <r>
    <x v="1"/>
    <x v="2"/>
    <x v="6"/>
    <n v="1642.8999999999999"/>
    <n v="227.7"/>
    <n v="466.2"/>
    <n v="242"/>
    <n v="238.7"/>
    <n v="364.1"/>
    <n v="133.1"/>
    <n v="3314.6999999999994"/>
  </r>
  <r>
    <x v="2"/>
    <x v="2"/>
    <x v="6"/>
    <n v="1630.6000000000001"/>
    <n v="231.3"/>
    <n v="474"/>
    <n v="241.60000000000002"/>
    <n v="240.8"/>
    <n v="375.1"/>
    <n v="130.4"/>
    <n v="3323.8"/>
  </r>
  <r>
    <x v="0"/>
    <x v="2"/>
    <x v="7"/>
    <n v="1646.6"/>
    <n v="233.6"/>
    <n v="500.35443548387082"/>
    <n v="242.1"/>
    <n v="244.3"/>
    <n v="384.8"/>
    <n v="130.1"/>
    <n v="3381.8544354838709"/>
  </r>
  <r>
    <x v="1"/>
    <x v="2"/>
    <x v="7"/>
    <n v="1658.8999999999999"/>
    <n v="228.6"/>
    <n v="466.1"/>
    <n v="243.4"/>
    <n v="239.4"/>
    <n v="364.8"/>
    <n v="134.19999999999999"/>
    <n v="3335.4"/>
  </r>
  <r>
    <x v="2"/>
    <x v="2"/>
    <x v="7"/>
    <n v="1649.6"/>
    <n v="231.7"/>
    <n v="475.2"/>
    <n v="242.89999999999998"/>
    <n v="242"/>
    <n v="376.70000000000005"/>
    <n v="131.19999999999999"/>
    <n v="3349.3"/>
  </r>
  <r>
    <x v="0"/>
    <x v="2"/>
    <x v="8"/>
    <n v="1657.6000000000001"/>
    <n v="235.10000000000002"/>
    <n v="501.25443548387091"/>
    <n v="244.1"/>
    <n v="245.8"/>
    <n v="387.1"/>
    <n v="131"/>
    <n v="3401.9544354838713"/>
  </r>
  <r>
    <x v="1"/>
    <x v="2"/>
    <x v="8"/>
    <n v="1664.8"/>
    <n v="230"/>
    <n v="466.20000000000005"/>
    <n v="243.8"/>
    <n v="239.7"/>
    <n v="365.8"/>
    <n v="134.69999999999999"/>
    <n v="3345"/>
  </r>
  <r>
    <x v="2"/>
    <x v="2"/>
    <x v="8"/>
    <n v="1658.3000000000002"/>
    <n v="233.2"/>
    <n v="475.90000000000003"/>
    <n v="244"/>
    <n v="242.9"/>
    <n v="378.5"/>
    <n v="132"/>
    <n v="3364.8"/>
  </r>
  <r>
    <x v="0"/>
    <x v="2"/>
    <x v="9"/>
    <n v="1674.6"/>
    <n v="236.2"/>
    <n v="502.55443548387092"/>
    <n v="245.2"/>
    <n v="246.9"/>
    <n v="389"/>
    <n v="131.5"/>
    <n v="3425.9544354838708"/>
  </r>
  <r>
    <x v="1"/>
    <x v="2"/>
    <x v="9"/>
    <n v="1692.8000000000002"/>
    <n v="231.2"/>
    <n v="467.3"/>
    <n v="244.2"/>
    <n v="240.7"/>
    <n v="366.79999999999995"/>
    <n v="135.30000000000001"/>
    <n v="3378.3"/>
  </r>
  <r>
    <x v="2"/>
    <x v="2"/>
    <x v="9"/>
    <n v="1678.9999999999998"/>
    <n v="234.3"/>
    <n v="477.6"/>
    <n v="244.60000000000002"/>
    <n v="244"/>
    <n v="380.1"/>
    <n v="132.5"/>
    <n v="3392.0999999999995"/>
  </r>
  <r>
    <x v="0"/>
    <x v="2"/>
    <x v="11"/>
    <n v="1686.3"/>
    <n v="236.8"/>
    <n v="504.45443548387084"/>
    <n v="246.7"/>
    <n v="247.9"/>
    <n v="391.79999999999995"/>
    <n v="132.19999999999999"/>
    <n v="3446.1544354838707"/>
  </r>
  <r>
    <x v="1"/>
    <x v="2"/>
    <x v="11"/>
    <n v="1708.4999999999998"/>
    <n v="231.39999999999998"/>
    <n v="468.3"/>
    <n v="244.5"/>
    <n v="241.2"/>
    <n v="368.5"/>
    <n v="137.6"/>
    <n v="3399.9999999999995"/>
  </r>
  <r>
    <x v="2"/>
    <x v="2"/>
    <x v="11"/>
    <n v="1692.1"/>
    <n v="234.7"/>
    <n v="479.4"/>
    <n v="245.5"/>
    <n v="244.7"/>
    <n v="382.4"/>
    <n v="133.6"/>
    <n v="3412.3999999999996"/>
  </r>
  <r>
    <x v="0"/>
    <x v="2"/>
    <x v="12"/>
    <n v="1682.3000000000002"/>
    <n v="237.2"/>
    <n v="504.9544354838709"/>
    <n v="247.2"/>
    <n v="247.7"/>
    <n v="392.9"/>
    <n v="133.1"/>
    <n v="3445.3544354838709"/>
  </r>
  <r>
    <x v="1"/>
    <x v="2"/>
    <x v="12"/>
    <n v="1698.8"/>
    <n v="231.8"/>
    <n v="468.7"/>
    <n v="244.7"/>
    <n v="240.7"/>
    <n v="369.4"/>
    <n v="138.19999999999999"/>
    <n v="3392.2999999999993"/>
  </r>
  <r>
    <x v="2"/>
    <x v="2"/>
    <x v="12"/>
    <n v="1686.1000000000001"/>
    <n v="235.10000000000002"/>
    <n v="479.5"/>
    <n v="245.8"/>
    <n v="244.39999999999998"/>
    <n v="383.5"/>
    <n v="134.5"/>
    <n v="3408.9000000000005"/>
  </r>
  <r>
    <x v="0"/>
    <x v="3"/>
    <x v="0"/>
    <n v="1690.1000000000001"/>
    <n v="238.60000000000002"/>
    <n v="505.65443548387088"/>
    <n v="247.60000000000002"/>
    <n v="248.2"/>
    <n v="394.70000000000005"/>
    <n v="133.6"/>
    <n v="3458.4544354838713"/>
  </r>
  <r>
    <x v="1"/>
    <x v="3"/>
    <x v="0"/>
    <n v="1701.4"/>
    <n v="233.1"/>
    <n v="470.79999999999995"/>
    <n v="244.9"/>
    <n v="241"/>
    <n v="370.5"/>
    <n v="139.5"/>
    <n v="3401.2000000000003"/>
  </r>
  <r>
    <x v="2"/>
    <x v="3"/>
    <x v="0"/>
    <n v="1691.7"/>
    <n v="236.5"/>
    <n v="481.4"/>
    <n v="246.1"/>
    <n v="244.8"/>
    <n v="384.9"/>
    <n v="135.19999999999999"/>
    <n v="3420.6"/>
  </r>
  <r>
    <x v="0"/>
    <x v="3"/>
    <x v="1"/>
    <n v="1682.6"/>
    <n v="241.1"/>
    <n v="507.75443548387091"/>
    <n v="249.39999999999998"/>
    <n v="248.8"/>
    <n v="397.1"/>
    <n v="134.4"/>
    <n v="3461.1544354838711"/>
  </r>
  <r>
    <x v="1"/>
    <x v="3"/>
    <x v="1"/>
    <n v="1676.1"/>
    <n v="235.7"/>
    <n v="471.29999999999995"/>
    <n v="245.1"/>
    <n v="241"/>
    <n v="371.6"/>
    <n v="140"/>
    <n v="3380.7999999999997"/>
  </r>
  <r>
    <x v="2"/>
    <x v="3"/>
    <x v="1"/>
    <n v="1678.1"/>
    <n v="239.1"/>
    <n v="483.5"/>
    <n v="246.89999999999998"/>
    <n v="245.1"/>
    <n v="386.9"/>
    <n v="135.9"/>
    <n v="3415.5"/>
  </r>
  <r>
    <x v="0"/>
    <x v="3"/>
    <x v="2"/>
    <n v="1682.7000000000003"/>
    <n v="242.2"/>
    <n v="507.55443548387086"/>
    <n v="250"/>
    <n v="249.1"/>
    <n v="398.40000000000003"/>
    <n v="135"/>
    <n v="3464.9544354838713"/>
  </r>
  <r>
    <x v="1"/>
    <x v="3"/>
    <x v="2"/>
    <n v="1667.6000000000001"/>
    <n v="236.8"/>
    <n v="470.5"/>
    <n v="245.5"/>
    <n v="241.1"/>
    <n v="372.2"/>
    <n v="140.6"/>
    <n v="3374.2999999999997"/>
  </r>
  <r>
    <x v="2"/>
    <x v="3"/>
    <x v="2"/>
    <n v="1675.2"/>
    <n v="240.2"/>
    <n v="483.29999999999995"/>
    <n v="247.5"/>
    <n v="245.3"/>
    <n v="387.9"/>
    <n v="136.5"/>
    <n v="3415.9"/>
  </r>
  <r>
    <x v="0"/>
    <x v="3"/>
    <x v="3"/>
    <n v="1701.6000000000004"/>
    <n v="243.60000000000002"/>
    <n v="508.65443548387088"/>
    <n v="251.10000000000002"/>
    <n v="250.7"/>
    <n v="400"/>
    <n v="135.5"/>
    <n v="3491.1544354838711"/>
  </r>
  <r>
    <x v="1"/>
    <x v="3"/>
    <x v="3"/>
    <n v="1706.3"/>
    <n v="237.6"/>
    <n v="473"/>
    <n v="247.1"/>
    <n v="243.5"/>
    <n v="373.1"/>
    <n v="141.5"/>
    <n v="3422.0999999999995"/>
  </r>
  <r>
    <x v="2"/>
    <x v="3"/>
    <x v="3"/>
    <n v="1701.3"/>
    <n v="241.3"/>
    <n v="485.5"/>
    <n v="248.8"/>
    <n v="247.3"/>
    <n v="389.20000000000005"/>
    <n v="137.1"/>
    <n v="3450.5000000000005"/>
  </r>
  <r>
    <x v="0"/>
    <x v="3"/>
    <x v="4"/>
    <n v="1723.6999999999998"/>
    <n v="245.5"/>
    <n v="510.25443548387091"/>
    <n v="252.7"/>
    <n v="252.8"/>
    <n v="401.3"/>
    <n v="136"/>
    <n v="3522.254435483871"/>
  </r>
  <r>
    <x v="1"/>
    <x v="3"/>
    <x v="4"/>
    <n v="1746.7999999999997"/>
    <n v="238.8"/>
    <n v="474.9"/>
    <n v="247.8"/>
    <n v="245.3"/>
    <n v="374.1"/>
    <n v="142.19999999999999"/>
    <n v="3469.8999999999996"/>
  </r>
  <r>
    <x v="2"/>
    <x v="3"/>
    <x v="4"/>
    <n v="1730.4"/>
    <n v="242.9"/>
    <n v="487.5"/>
    <n v="250"/>
    <n v="249.3"/>
    <n v="390.4"/>
    <n v="137.69999999999999"/>
    <n v="3488.2000000000003"/>
  </r>
  <r>
    <x v="0"/>
    <x v="3"/>
    <x v="5"/>
    <n v="1748.6"/>
    <n v="246.10000000000002"/>
    <n v="512.85443548387093"/>
    <n v="254.29999999999998"/>
    <n v="255.2"/>
    <n v="403.5"/>
    <n v="137.19999999999999"/>
    <n v="3557.7544354838706"/>
  </r>
  <r>
    <x v="1"/>
    <x v="3"/>
    <x v="5"/>
    <n v="1787.0000000000002"/>
    <n v="239.39999999999998"/>
    <n v="476.5"/>
    <n v="249.20000000000002"/>
    <n v="247.7"/>
    <n v="375.29999999999995"/>
    <n v="142.69999999999999"/>
    <n v="3517.7999999999993"/>
  </r>
  <r>
    <x v="2"/>
    <x v="3"/>
    <x v="5"/>
    <n v="1760.6"/>
    <n v="243.5"/>
    <n v="489.40000000000003"/>
    <n v="251.39999999999998"/>
    <n v="251.6"/>
    <n v="392.1"/>
    <n v="138.69999999999999"/>
    <n v="3527.2999999999997"/>
  </r>
  <r>
    <x v="0"/>
    <x v="3"/>
    <x v="6"/>
    <n v="1770.2999999999997"/>
    <n v="247.60000000000002"/>
    <n v="513.85443548387082"/>
    <n v="256"/>
    <n v="256.8"/>
    <n v="405.9"/>
    <n v="138"/>
    <n v="3588.4544354838708"/>
  </r>
  <r>
    <x v="1"/>
    <x v="3"/>
    <x v="6"/>
    <n v="1811.5000000000002"/>
    <n v="240.9"/>
    <n v="477.09999999999997"/>
    <n v="251.10000000000002"/>
    <n v="248.9"/>
    <n v="375.9"/>
    <n v="142.9"/>
    <n v="3548.3"/>
  </r>
  <r>
    <x v="2"/>
    <x v="3"/>
    <x v="6"/>
    <n v="1783.5"/>
    <n v="245"/>
    <n v="490.6"/>
    <n v="253.20000000000002"/>
    <n v="253"/>
    <n v="393.8"/>
    <n v="139.30000000000001"/>
    <n v="3558.4"/>
  </r>
  <r>
    <x v="0"/>
    <x v="3"/>
    <x v="7"/>
    <n v="1777.4999999999998"/>
    <n v="249"/>
    <n v="514.95443548387084"/>
    <n v="257.39999999999998"/>
    <n v="257.7"/>
    <n v="407.9"/>
    <n v="138.9"/>
    <n v="3603.3544354838709"/>
  </r>
  <r>
    <x v="1"/>
    <x v="3"/>
    <x v="7"/>
    <n v="1783.9999999999995"/>
    <n v="242.10000000000002"/>
    <n v="476.29999999999995"/>
    <n v="252.1"/>
    <n v="248.3"/>
    <n v="377"/>
    <n v="143.6"/>
    <n v="3523.3999999999996"/>
  </r>
  <r>
    <x v="2"/>
    <x v="3"/>
    <x v="7"/>
    <n v="1777.9"/>
    <n v="246.3"/>
    <n v="491.4"/>
    <n v="254.39999999999998"/>
    <n v="253.2"/>
    <n v="395.49999999999994"/>
    <n v="140.19999999999999"/>
    <n v="3558.8999999999996"/>
  </r>
  <r>
    <x v="0"/>
    <x v="3"/>
    <x v="8"/>
    <n v="1770.7"/>
    <n v="250.6"/>
    <n v="517.05443548387086"/>
    <n v="257.89999999999998"/>
    <n v="258.3"/>
    <n v="409.8"/>
    <n v="139.9"/>
    <n v="3604.2544354838715"/>
  </r>
  <r>
    <x v="1"/>
    <x v="3"/>
    <x v="8"/>
    <n v="1756.3999999999996"/>
    <n v="242.60000000000002"/>
    <n v="478.8"/>
    <n v="252.39999999999998"/>
    <n v="248.5"/>
    <n v="378"/>
    <n v="143.9"/>
    <n v="3500.6"/>
  </r>
  <r>
    <x v="2"/>
    <x v="3"/>
    <x v="8"/>
    <n v="1763.6999999999998"/>
    <n v="247.5"/>
    <n v="494.2"/>
    <n v="254.70000000000002"/>
    <n v="253.7"/>
    <n v="397"/>
    <n v="141"/>
    <n v="3551.7999999999993"/>
  </r>
  <r>
    <x v="0"/>
    <x v="3"/>
    <x v="9"/>
    <n v="1771.8000000000002"/>
    <n v="251.7"/>
    <n v="518.65443548387088"/>
    <n v="259.5"/>
    <n v="259.5"/>
    <n v="412.7"/>
    <n v="140.9"/>
    <n v="3614.754435483871"/>
  </r>
  <r>
    <x v="1"/>
    <x v="3"/>
    <x v="9"/>
    <n v="1762.8999999999999"/>
    <n v="242.6"/>
    <n v="481.2"/>
    <n v="253.10000000000002"/>
    <n v="249.5"/>
    <n v="379"/>
    <n v="144.30000000000001"/>
    <n v="3512.6"/>
  </r>
  <r>
    <x v="2"/>
    <x v="3"/>
    <x v="9"/>
    <n v="1766.7999999999995"/>
    <n v="248.2"/>
    <n v="496.59999999999997"/>
    <n v="255.9"/>
    <n v="254.8"/>
    <n v="399.1"/>
    <n v="141.80000000000001"/>
    <n v="3563.2"/>
  </r>
  <r>
    <x v="0"/>
    <x v="3"/>
    <x v="11"/>
    <n v="1764.6"/>
    <n v="252.6"/>
    <n v="519.85443548387093"/>
    <n v="260.60000000000002"/>
    <n v="259.7"/>
    <n v="413.59999999999997"/>
    <n v="141.19999999999999"/>
    <n v="3612.1544354838702"/>
  </r>
  <r>
    <x v="1"/>
    <x v="3"/>
    <x v="11"/>
    <n v="1755.2"/>
    <n v="243.39999999999998"/>
    <n v="483.4"/>
    <n v="253.8"/>
    <n v="249.8"/>
    <n v="380.2"/>
    <n v="144.30000000000001"/>
    <n v="3510.1000000000004"/>
  </r>
  <r>
    <x v="2"/>
    <x v="3"/>
    <x v="11"/>
    <n v="1759.8"/>
    <n v="249"/>
    <n v="498.4"/>
    <n v="256.8"/>
    <n v="255"/>
    <n v="400.1"/>
    <n v="142"/>
    <n v="3561.1"/>
  </r>
  <r>
    <x v="0"/>
    <x v="3"/>
    <x v="12"/>
    <n v="1749.1"/>
    <n v="251.6"/>
    <n v="522.75443548387091"/>
    <n v="261.5"/>
    <n v="259.10000000000002"/>
    <n v="415.3"/>
    <n v="142.4"/>
    <n v="3601.754435483871"/>
  </r>
  <r>
    <x v="1"/>
    <x v="3"/>
    <x v="12"/>
    <n v="1729.8"/>
    <n v="242.2"/>
    <n v="485"/>
    <n v="254.10000000000002"/>
    <n v="249"/>
    <n v="381"/>
    <n v="145"/>
    <n v="3486.1"/>
  </r>
  <r>
    <x v="2"/>
    <x v="3"/>
    <x v="12"/>
    <n v="1740.7"/>
    <n v="248"/>
    <n v="500.29999999999995"/>
    <n v="257.3"/>
    <n v="254.3"/>
    <n v="401.5"/>
    <n v="143.1"/>
    <n v="3545.2000000000003"/>
  </r>
  <r>
    <x v="0"/>
    <x v="4"/>
    <x v="0"/>
    <n v="1737.3000000000002"/>
    <n v="252.2"/>
    <n v="523.65443548387088"/>
    <n v="261.60000000000002"/>
    <n v="259"/>
    <n v="416.5"/>
    <n v="143.1"/>
    <n v="3593.3544354838709"/>
  </r>
  <r>
    <x v="1"/>
    <x v="4"/>
    <x v="0"/>
    <n v="1713.2"/>
    <n v="243.5"/>
    <n v="487.9"/>
    <n v="254.4"/>
    <n v="249.89999999999998"/>
    <n v="381.5"/>
    <n v="145.6"/>
    <n v="3476"/>
  </r>
  <r>
    <x v="2"/>
    <x v="4"/>
    <x v="0"/>
    <n v="1727.2999999999995"/>
    <n v="248.8"/>
    <n v="502.79999999999995"/>
    <n v="257.5"/>
    <n v="254.70000000000002"/>
    <n v="402.4"/>
    <n v="143.80000000000001"/>
    <n v="3537.2999999999997"/>
  </r>
  <r>
    <x v="0"/>
    <x v="4"/>
    <x v="1"/>
    <n v="1734.5000000000002"/>
    <n v="253.3"/>
    <n v="525.55443548387086"/>
    <n v="262.60000000000002"/>
    <n v="259.60000000000002"/>
    <n v="416.90000000000003"/>
    <n v="143.69999999999999"/>
    <n v="3596.1544354838707"/>
  </r>
  <r>
    <x v="1"/>
    <x v="4"/>
    <x v="1"/>
    <n v="1705.3000000000002"/>
    <n v="244.60000000000002"/>
    <n v="490.5"/>
    <n v="254.60000000000002"/>
    <n v="250.6"/>
    <n v="382.3"/>
    <n v="146.30000000000001"/>
    <n v="3474.2000000000003"/>
  </r>
  <r>
    <x v="2"/>
    <x v="4"/>
    <x v="1"/>
    <n v="1722.3000000000002"/>
    <n v="250"/>
    <n v="505.5"/>
    <n v="258"/>
    <n v="255.39999999999998"/>
    <n v="403"/>
    <n v="144.4"/>
    <n v="3538.6000000000004"/>
  </r>
  <r>
    <x v="0"/>
    <x v="4"/>
    <x v="2"/>
    <n v="1728.5000000000002"/>
    <n v="253.89999999999998"/>
    <n v="527.35443548387082"/>
    <n v="263.5"/>
    <n v="260.20000000000005"/>
    <n v="418.59999999999997"/>
    <n v="144.19999999999999"/>
    <n v="3596.2544354838706"/>
  </r>
  <r>
    <x v="1"/>
    <x v="4"/>
    <x v="2"/>
    <n v="1705.6999999999998"/>
    <n v="244.8"/>
    <n v="493.1"/>
    <n v="255.20000000000002"/>
    <n v="251.29999999999998"/>
    <n v="383.20000000000005"/>
    <n v="147.5"/>
    <n v="3480.8"/>
  </r>
  <r>
    <x v="2"/>
    <x v="4"/>
    <x v="2"/>
    <n v="1718.9"/>
    <n v="250.39999999999998"/>
    <n v="507.9"/>
    <n v="258.8"/>
    <n v="256"/>
    <n v="404.29999999999995"/>
    <n v="145.1"/>
    <n v="3541.4"/>
  </r>
  <r>
    <x v="0"/>
    <x v="4"/>
    <x v="3"/>
    <n v="1726.3"/>
    <n v="254.7"/>
    <n v="527.75443548387091"/>
    <n v="264"/>
    <n v="260.39999999999998"/>
    <n v="420.80000000000007"/>
    <n v="144.4"/>
    <n v="3598.3544354838714"/>
  </r>
  <r>
    <x v="1"/>
    <x v="4"/>
    <x v="3"/>
    <n v="1708.1"/>
    <n v="245.60000000000002"/>
    <n v="493.40000000000003"/>
    <n v="256.2"/>
    <n v="251.6"/>
    <n v="384.2"/>
    <n v="148"/>
    <n v="3487.0999999999995"/>
  </r>
  <r>
    <x v="2"/>
    <x v="4"/>
    <x v="3"/>
    <n v="1718.4"/>
    <n v="251.2"/>
    <n v="508.5"/>
    <n v="259.60000000000002"/>
    <n v="256.2"/>
    <n v="406.1"/>
    <n v="145.4"/>
    <n v="3545.4"/>
  </r>
  <r>
    <x v="0"/>
    <x v="4"/>
    <x v="4"/>
    <n v="1727.4999999999995"/>
    <n v="255.10000000000002"/>
    <n v="528.55443548387086"/>
    <n v="265.70000000000005"/>
    <n v="261.20000000000005"/>
    <n v="421.6"/>
    <n v="145.5"/>
    <n v="3605.1544354838702"/>
  </r>
  <r>
    <x v="1"/>
    <x v="4"/>
    <x v="4"/>
    <n v="1709.6"/>
    <n v="245.6"/>
    <n v="493"/>
    <n v="256.60000000000002"/>
    <n v="251.9"/>
    <n v="384.9"/>
    <n v="148.30000000000001"/>
    <n v="3489.9"/>
  </r>
  <r>
    <x v="2"/>
    <x v="4"/>
    <x v="4"/>
    <n v="1719.6000000000001"/>
    <n v="251.4"/>
    <n v="509.09999999999997"/>
    <n v="260.5"/>
    <n v="256.7"/>
    <n v="406.8"/>
    <n v="146.19999999999999"/>
    <n v="3550.3"/>
  </r>
  <r>
    <x v="0"/>
    <x v="4"/>
    <x v="5"/>
    <n v="1738.8000000000002"/>
    <n v="255.4"/>
    <n v="528.65443548387088"/>
    <n v="266.70000000000005"/>
    <n v="262"/>
    <n v="423.09999999999997"/>
    <n v="145.80000000000001"/>
    <n v="3620.4544354838713"/>
  </r>
  <r>
    <x v="1"/>
    <x v="4"/>
    <x v="5"/>
    <n v="1731.0000000000002"/>
    <n v="246.3"/>
    <n v="491.1"/>
    <n v="257.20000000000005"/>
    <n v="252.60000000000002"/>
    <n v="384.9"/>
    <n v="148.6"/>
    <n v="3511.7000000000003"/>
  </r>
  <r>
    <x v="2"/>
    <x v="4"/>
    <x v="5"/>
    <n v="1734.7"/>
    <n v="251.9"/>
    <n v="507.90000000000003"/>
    <n v="261.3"/>
    <n v="257.5"/>
    <n v="407.7"/>
    <n v="146.5"/>
    <n v="3567.5"/>
  </r>
  <r>
    <x v="0"/>
    <x v="4"/>
    <x v="6"/>
    <n v="1772.9"/>
    <n v="256.5"/>
    <n v="529.75443548387091"/>
    <n v="269.2"/>
    <n v="264.79999999999995"/>
    <n v="425.9"/>
    <n v="147.4"/>
    <n v="3666.4544354838708"/>
  </r>
  <r>
    <x v="1"/>
    <x v="4"/>
    <x v="6"/>
    <n v="1768.1"/>
    <n v="247.4"/>
    <n v="492.7"/>
    <n v="259"/>
    <n v="254.8"/>
    <n v="385.70000000000005"/>
    <n v="150.5"/>
    <n v="3558.2"/>
  </r>
  <r>
    <x v="2"/>
    <x v="4"/>
    <x v="6"/>
    <n v="1769.3999999999999"/>
    <n v="253"/>
    <n v="509.9"/>
    <n v="263.39999999999998"/>
    <n v="260.10000000000002"/>
    <n v="409.7"/>
    <n v="148.19999999999999"/>
    <n v="3613.6999999999994"/>
  </r>
  <r>
    <x v="0"/>
    <x v="4"/>
    <x v="7"/>
    <n v="1792.4999999999998"/>
    <n v="258.39999999999998"/>
    <n v="533.25443548387091"/>
    <n v="271.7"/>
    <n v="267.5"/>
    <n v="429"/>
    <n v="149"/>
    <n v="3701.3544354838705"/>
  </r>
  <r>
    <x v="1"/>
    <x v="4"/>
    <x v="7"/>
    <n v="1772.9999999999998"/>
    <n v="249"/>
    <n v="495.6"/>
    <n v="259.79999999999995"/>
    <n v="256.5"/>
    <n v="388.4"/>
    <n v="152.1"/>
    <n v="3574.3999999999996"/>
  </r>
  <r>
    <x v="2"/>
    <x v="4"/>
    <x v="7"/>
    <n v="1783.8"/>
    <n v="254.7"/>
    <n v="514.30000000000007"/>
    <n v="264.89999999999998"/>
    <n v="262.2"/>
    <n v="412.6"/>
    <n v="149.80000000000001"/>
    <n v="3642.3"/>
  </r>
  <r>
    <x v="0"/>
    <x v="4"/>
    <x v="8"/>
    <n v="1784.3"/>
    <n v="260.10000000000002"/>
    <n v="535.75443548387091"/>
    <n v="271.89999999999998"/>
    <n v="267.89999999999998"/>
    <n v="430.99999999999994"/>
    <n v="149.80000000000001"/>
    <n v="3700.7544354838715"/>
  </r>
  <r>
    <x v="1"/>
    <x v="4"/>
    <x v="8"/>
    <n v="1749.7"/>
    <n v="250.5"/>
    <n v="500.09999999999997"/>
    <n v="260.39999999999998"/>
    <n v="256.89999999999998"/>
    <n v="389.9"/>
    <n v="153.6"/>
    <n v="3561.1000000000004"/>
  </r>
  <r>
    <x v="2"/>
    <x v="4"/>
    <x v="8"/>
    <n v="1769.9999999999998"/>
    <n v="256.3"/>
    <n v="518.29999999999995"/>
    <n v="265.3"/>
    <n v="262.7"/>
    <n v="414.5"/>
    <n v="150.80000000000001"/>
    <n v="3637.8999999999996"/>
  </r>
  <r>
    <x v="0"/>
    <x v="4"/>
    <x v="9"/>
    <n v="1790.8999999999999"/>
    <n v="261.60000000000002"/>
    <n v="536.75443548387091"/>
    <n v="273.10000000000002"/>
    <n v="269"/>
    <n v="433.99999999999994"/>
    <n v="150.5"/>
    <n v="3715.8544354838709"/>
  </r>
  <r>
    <x v="1"/>
    <x v="4"/>
    <x v="9"/>
    <n v="1765.6999999999998"/>
    <n v="251.2"/>
    <n v="503.2"/>
    <n v="261.10000000000002"/>
    <n v="258"/>
    <n v="391.5"/>
    <n v="154.6"/>
    <n v="3585.2999999999997"/>
  </r>
  <r>
    <x v="2"/>
    <x v="4"/>
    <x v="9"/>
    <n v="1779.6999999999998"/>
    <n v="257.5"/>
    <n v="520.9"/>
    <n v="266.3"/>
    <n v="263.8"/>
    <n v="416.90000000000003"/>
    <n v="151.6"/>
    <n v="3656.7000000000003"/>
  </r>
  <r>
    <x v="0"/>
    <x v="4"/>
    <x v="11"/>
    <n v="1817.7000000000003"/>
    <n v="263.89999999999998"/>
    <n v="541.35443548387093"/>
    <n v="275.2"/>
    <n v="271.7"/>
    <n v="437"/>
    <n v="152.1"/>
    <n v="3758.9544354838708"/>
  </r>
  <r>
    <x v="1"/>
    <x v="4"/>
    <x v="11"/>
    <n v="1796.7"/>
    <n v="252.3"/>
    <n v="508.40000000000003"/>
    <n v="261.7"/>
    <n v="259.70000000000005"/>
    <n v="393.9"/>
    <n v="156.19999999999999"/>
    <n v="3628.9"/>
  </r>
  <r>
    <x v="2"/>
    <x v="4"/>
    <x v="11"/>
    <n v="1808.2"/>
    <n v="259.39999999999998"/>
    <n v="526.59999999999991"/>
    <n v="267.5"/>
    <n v="266"/>
    <n v="419.6"/>
    <n v="153.19999999999999"/>
    <n v="3700.4999999999995"/>
  </r>
  <r>
    <x v="0"/>
    <x v="4"/>
    <x v="12"/>
    <n v="1813.6000000000001"/>
    <n v="263.89999999999998"/>
    <n v="543.35443548387093"/>
    <n v="274.5"/>
    <n v="271.70000000000005"/>
    <n v="437.09999999999997"/>
    <n v="153.19999999999999"/>
    <n v="3757.3544354838709"/>
  </r>
  <r>
    <x v="1"/>
    <x v="4"/>
    <x v="12"/>
    <n v="1767.5"/>
    <n v="252.79999999999998"/>
    <n v="510.5"/>
    <n v="262.29999999999995"/>
    <n v="259.2"/>
    <n v="395.2"/>
    <n v="157"/>
    <n v="3604.5"/>
  </r>
  <r>
    <x v="2"/>
    <x v="4"/>
    <x v="12"/>
    <n v="1794.9999999999998"/>
    <n v="259.60000000000002"/>
    <n v="528.9"/>
    <n v="267.5"/>
    <n v="265.79999999999995"/>
    <n v="420.2"/>
    <n v="154.19999999999999"/>
    <n v="3691.2"/>
  </r>
  <r>
    <x v="0"/>
    <x v="5"/>
    <x v="0"/>
    <n v="1800.7"/>
    <n v="264.60000000000002"/>
    <n v="544.05443548387086"/>
    <n v="275.89999999999998"/>
    <n v="271.60000000000002"/>
    <n v="438.1"/>
    <n v="153.6"/>
    <n v="3748.5544354838707"/>
  </r>
  <r>
    <x v="1"/>
    <x v="5"/>
    <x v="0"/>
    <n v="1748.3000000000002"/>
    <n v="254.5"/>
    <n v="513.5"/>
    <n v="263.3"/>
    <n v="259.89999999999998"/>
    <n v="396.29999999999995"/>
    <n v="157.69999999999999"/>
    <n v="3593.5"/>
  </r>
  <r>
    <x v="2"/>
    <x v="5"/>
    <x v="0"/>
    <n v="1779.9"/>
    <n v="260.60000000000002"/>
    <n v="531.19999999999993"/>
    <n v="268.7"/>
    <n v="266"/>
    <n v="421.3"/>
    <n v="154.69999999999999"/>
    <n v="3682.3999999999996"/>
  </r>
  <r>
    <x v="0"/>
    <x v="5"/>
    <x v="1"/>
    <n v="1781.5"/>
    <n v="265"/>
    <n v="544.85443548387082"/>
    <n v="275.8"/>
    <n v="271"/>
    <n v="438.90000000000003"/>
    <n v="153.30000000000001"/>
    <n v="3730.3544354838714"/>
  </r>
  <r>
    <x v="1"/>
    <x v="5"/>
    <x v="1"/>
    <n v="1727.9"/>
    <n v="256"/>
    <n v="515.9"/>
    <n v="263.7"/>
    <n v="260.5"/>
    <n v="397.09999999999997"/>
    <n v="159.30000000000001"/>
    <n v="3580.4"/>
  </r>
  <r>
    <x v="2"/>
    <x v="5"/>
    <x v="1"/>
    <n v="1760.3999999999996"/>
    <n v="261.5"/>
    <n v="533.4"/>
    <n v="268.89999999999998"/>
    <n v="266"/>
    <n v="422"/>
    <n v="154.9"/>
    <n v="3667.1"/>
  </r>
  <r>
    <x v="0"/>
    <x v="5"/>
    <x v="2"/>
    <n v="1781.9999999999998"/>
    <n v="266"/>
    <n v="546.35443548387093"/>
    <n v="277.79999999999995"/>
    <n v="272"/>
    <n v="440.5"/>
    <n v="155.1"/>
    <n v="3739.7544354838706"/>
  </r>
  <r>
    <x v="1"/>
    <x v="5"/>
    <x v="2"/>
    <n v="1715.5"/>
    <n v="257.2"/>
    <n v="517"/>
    <n v="264.60000000000002"/>
    <n v="261.10000000000002"/>
    <n v="398.59999999999997"/>
    <n v="159.69999999999999"/>
    <n v="3573.6999999999994"/>
  </r>
  <r>
    <x v="2"/>
    <x v="5"/>
    <x v="2"/>
    <n v="1756"/>
    <n v="262.5"/>
    <n v="535.1"/>
    <n v="270.20000000000005"/>
    <n v="266.8"/>
    <n v="423.6"/>
    <n v="156.30000000000001"/>
    <n v="3670.5000000000005"/>
  </r>
  <r>
    <x v="0"/>
    <x v="5"/>
    <x v="3"/>
    <n v="1780"/>
    <n v="268"/>
    <n v="549.25443548387079"/>
    <n v="279.7"/>
    <n v="273.29999999999995"/>
    <n v="442.5"/>
    <n v="156.1"/>
    <n v="3748.8544354838709"/>
  </r>
  <r>
    <x v="1"/>
    <x v="5"/>
    <x v="3"/>
    <n v="1720.0000000000002"/>
    <n v="258.89999999999998"/>
    <n v="518.20000000000005"/>
    <n v="267.29999999999995"/>
    <n v="263"/>
    <n v="401.40000000000003"/>
    <n v="159.19999999999999"/>
    <n v="3588.0000000000005"/>
  </r>
  <r>
    <x v="2"/>
    <x v="5"/>
    <x v="3"/>
    <n v="1757.1000000000001"/>
    <n v="264.39999999999998"/>
    <n v="537.9"/>
    <n v="272.70000000000005"/>
    <n v="268.39999999999998"/>
    <n v="426"/>
    <n v="156.9"/>
    <n v="3683.4000000000005"/>
  </r>
  <r>
    <x v="0"/>
    <x v="5"/>
    <x v="4"/>
    <n v="1782.4"/>
    <n v="269.60000000000002"/>
    <n v="551.75443548387091"/>
    <n v="281.20000000000005"/>
    <n v="274.89999999999998"/>
    <n v="444.7"/>
    <n v="157"/>
    <n v="3761.5544354838707"/>
  </r>
  <r>
    <x v="1"/>
    <x v="5"/>
    <x v="4"/>
    <n v="1722.8999999999999"/>
    <n v="260.10000000000002"/>
    <n v="520.19999999999993"/>
    <n v="268.39999999999998"/>
    <n v="264.3"/>
    <n v="403.5"/>
    <n v="160.30000000000001"/>
    <n v="3599.7000000000003"/>
  </r>
  <r>
    <x v="2"/>
    <x v="5"/>
    <x v="4"/>
    <n v="1759.8"/>
    <n v="265.89999999999998"/>
    <n v="540.4"/>
    <n v="273.89999999999998"/>
    <n v="269.89999999999998"/>
    <n v="428.09999999999997"/>
    <n v="157.9"/>
    <n v="3695.9"/>
  </r>
  <r>
    <x v="0"/>
    <x v="5"/>
    <x v="5"/>
    <n v="1790.2999999999997"/>
    <n v="269.8"/>
    <n v="553.95443548387084"/>
    <n v="282.89999999999998"/>
    <n v="276.10000000000002"/>
    <n v="446.3"/>
    <n v="157.30000000000001"/>
    <n v="3776.6544354838711"/>
  </r>
  <r>
    <x v="1"/>
    <x v="5"/>
    <x v="5"/>
    <n v="1747.3000000000002"/>
    <n v="260.79999999999995"/>
    <n v="522.5"/>
    <n v="269.7"/>
    <n v="265.7"/>
    <n v="405"/>
    <n v="161"/>
    <n v="3632"/>
  </r>
  <r>
    <x v="2"/>
    <x v="5"/>
    <x v="5"/>
    <n v="1774.1000000000001"/>
    <n v="266.29999999999995"/>
    <n v="542.20000000000005"/>
    <n v="275.39999999999998"/>
    <n v="271.10000000000002"/>
    <n v="429.7"/>
    <n v="158.30000000000001"/>
    <n v="3717.1000000000004"/>
  </r>
  <r>
    <x v="0"/>
    <x v="5"/>
    <x v="6"/>
    <n v="1810.5000000000002"/>
    <n v="270.39999999999998"/>
    <n v="556.65443548387088"/>
    <n v="284.20000000000005"/>
    <n v="277.8"/>
    <n v="447.20000000000005"/>
    <n v="156.1"/>
    <n v="3802.8544354838709"/>
  </r>
  <r>
    <x v="1"/>
    <x v="5"/>
    <x v="6"/>
    <n v="1771.1"/>
    <n v="261.79999999999995"/>
    <n v="525.4"/>
    <n v="273"/>
    <n v="267.7"/>
    <n v="406.4"/>
    <n v="161.4"/>
    <n v="3666.7999999999997"/>
  </r>
  <r>
    <x v="2"/>
    <x v="5"/>
    <x v="6"/>
    <n v="1795.3"/>
    <n v="267.10000000000002"/>
    <n v="545.5"/>
    <n v="277.79999999999995"/>
    <n v="273"/>
    <n v="430.80000000000007"/>
    <n v="157.5"/>
    <n v="3747"/>
  </r>
  <r>
    <x v="0"/>
    <x v="5"/>
    <x v="7"/>
    <n v="1818.8"/>
    <n v="270.70000000000005"/>
    <n v="559.05443548387086"/>
    <n v="285.5"/>
    <n v="279.10000000000002"/>
    <n v="449.2"/>
    <n v="156.4"/>
    <n v="3818.7544354838706"/>
  </r>
  <r>
    <x v="1"/>
    <x v="5"/>
    <x v="7"/>
    <n v="1767.6"/>
    <n v="263.20000000000005"/>
    <n v="529.5"/>
    <n v="275.10000000000002"/>
    <n v="269"/>
    <n v="407.3"/>
    <n v="162.1"/>
    <n v="3673.8"/>
  </r>
  <r>
    <x v="2"/>
    <x v="5"/>
    <x v="7"/>
    <n v="1798.7000000000003"/>
    <n v="267.79999999999995"/>
    <n v="549.19999999999993"/>
    <n v="279.60000000000002"/>
    <n v="274.3"/>
    <n v="432.20000000000005"/>
    <n v="157.9"/>
    <n v="3759.7000000000003"/>
  </r>
  <r>
    <x v="0"/>
    <x v="5"/>
    <x v="8"/>
    <n v="1799.8000000000002"/>
    <n v="272"/>
    <n v="562.15443548387088"/>
    <n v="287.60000000000002"/>
    <n v="279.5"/>
    <n v="449.5"/>
    <n v="157.69999999999999"/>
    <n v="3808.2544354838706"/>
  </r>
  <r>
    <x v="1"/>
    <x v="5"/>
    <x v="8"/>
    <n v="1748.4"/>
    <n v="265"/>
    <n v="533.9"/>
    <n v="275.39999999999998"/>
    <n v="270"/>
    <n v="409.20000000000005"/>
    <n v="163.30000000000001"/>
    <n v="3665.2000000000007"/>
  </r>
  <r>
    <x v="2"/>
    <x v="5"/>
    <x v="8"/>
    <n v="1779.5"/>
    <n v="269.3"/>
    <n v="553.29999999999995"/>
    <n v="280.7"/>
    <n v="274.89999999999998"/>
    <n v="433.29999999999995"/>
    <n v="159.19999999999999"/>
    <n v="3750.2"/>
  </r>
  <r>
    <x v="0"/>
    <x v="5"/>
    <x v="9"/>
    <n v="1782.2"/>
    <n v="279.20000000000005"/>
    <n v="567.25443548387079"/>
    <n v="288.10000000000002"/>
    <n v="282"/>
    <n v="445"/>
    <n v="159.6"/>
    <n v="3803.3544354838705"/>
  </r>
  <r>
    <x v="1"/>
    <x v="5"/>
    <x v="9"/>
    <n v="1754.1"/>
    <n v="266.60000000000002"/>
    <n v="538.1"/>
    <n v="276.2"/>
    <n v="271.39999999999998"/>
    <n v="411"/>
    <n v="164"/>
    <n v="3681.3999999999996"/>
  </r>
  <r>
    <x v="2"/>
    <x v="5"/>
    <x v="9"/>
    <n v="1776.2"/>
    <n v="274.10000000000002"/>
    <n v="559.90000000000009"/>
    <n v="284.3"/>
    <n v="277.10000000000002"/>
    <n v="434"/>
    <n v="162.6"/>
    <n v="3768.2000000000003"/>
  </r>
  <r>
    <x v="0"/>
    <x v="5"/>
    <x v="11"/>
    <n v="1787.4999999999995"/>
    <n v="278.5"/>
    <n v="567.85443548387093"/>
    <n v="293.29999999999995"/>
    <n v="282.5"/>
    <n v="448"/>
    <n v="161.9"/>
    <n v="3819.5544354838707"/>
  </r>
  <r>
    <x v="1"/>
    <x v="5"/>
    <x v="11"/>
    <n v="1757.4999999999998"/>
    <n v="267.3"/>
    <n v="540.6"/>
    <n v="277.39999999999998"/>
    <n v="271.2"/>
    <n v="413.1"/>
    <n v="164.4"/>
    <n v="3691.4999999999995"/>
  </r>
  <r>
    <x v="2"/>
    <x v="5"/>
    <x v="11"/>
    <n v="1775.7000000000003"/>
    <n v="274.10000000000002"/>
    <n v="559.70000000000005"/>
    <n v="284.3"/>
    <n v="277.10000000000002"/>
    <n v="433.8"/>
    <n v="162.6"/>
    <n v="3767.3"/>
  </r>
  <r>
    <x v="0"/>
    <x v="5"/>
    <x v="12"/>
    <n v="1773.1000000000001"/>
    <n v="282.79999999999995"/>
    <n v="566.65443548387088"/>
    <n v="298.39999999999998"/>
    <n v="283.5"/>
    <n v="448.3"/>
    <n v="162.4"/>
    <n v="3815.1544354838716"/>
  </r>
  <r>
    <x v="1"/>
    <x v="5"/>
    <x v="12"/>
    <n v="1746.6"/>
    <n v="268.10000000000002"/>
    <n v="533.9"/>
    <n v="278.2"/>
    <n v="269.7"/>
    <n v="413.8"/>
    <n v="164.6"/>
    <n v="3674.8999999999996"/>
  </r>
  <r>
    <x v="2"/>
    <x v="5"/>
    <x v="12"/>
    <n v="1762.7999999999997"/>
    <n v="277.10000000000002"/>
    <n v="556"/>
    <n v="286.89999999999998"/>
    <n v="276.89999999999998"/>
    <n v="434.3"/>
    <n v="163"/>
    <n v="3757"/>
  </r>
  <r>
    <x v="0"/>
    <x v="6"/>
    <x v="0"/>
    <n v="1759.6000000000001"/>
    <n v="283.10000000000002"/>
    <n v="564.15443548387088"/>
    <n v="298.10000000000002"/>
    <n v="282.7"/>
    <n v="445.6"/>
    <n v="162.69999999999999"/>
    <n v="3795.9544354838708"/>
  </r>
  <r>
    <x v="1"/>
    <x v="6"/>
    <x v="0"/>
    <n v="1744.3000000000002"/>
    <n v="269.5"/>
    <n v="531.19999999999993"/>
    <n v="278.5"/>
    <n v="269.8"/>
    <n v="414.5"/>
    <n v="164.7"/>
    <n v="3672.5"/>
  </r>
  <r>
    <x v="2"/>
    <x v="6"/>
    <x v="0"/>
    <n v="1753.3999999999999"/>
    <n v="277.89999999999998"/>
    <n v="554.09999999999991"/>
    <n v="286.89999999999998"/>
    <n v="276.5"/>
    <n v="433"/>
    <n v="163.19999999999999"/>
    <n v="3744.9999999999995"/>
  </r>
  <r>
    <x v="0"/>
    <x v="6"/>
    <x v="1"/>
    <n v="1759.8000000000002"/>
    <n v="284.8"/>
    <n v="563.85443548387093"/>
    <n v="298.89999999999998"/>
    <n v="283.2"/>
    <n v="446.5"/>
    <n v="162.80000000000001"/>
    <n v="3799.8544354838709"/>
  </r>
  <r>
    <x v="1"/>
    <x v="6"/>
    <x v="1"/>
    <n v="1754.4"/>
    <n v="271.5"/>
    <n v="531.40000000000009"/>
    <n v="278.79999999999995"/>
    <n v="271"/>
    <n v="415.5"/>
    <n v="164.9"/>
    <n v="3687.5000000000005"/>
  </r>
  <r>
    <x v="2"/>
    <x v="6"/>
    <x v="1"/>
    <n v="1757.1"/>
    <n v="279.7"/>
    <n v="554.5"/>
    <n v="287.39999999999998"/>
    <n v="277.3"/>
    <n v="433.9"/>
    <n v="163.4"/>
    <n v="3753.3000000000006"/>
  </r>
  <r>
    <x v="0"/>
    <x v="6"/>
    <x v="2"/>
    <n v="1761.2000000000003"/>
    <n v="284.39999999999998"/>
    <n v="565.55443548387086"/>
    <n v="299.3"/>
    <n v="283.60000000000002"/>
    <n v="447"/>
    <n v="162.9"/>
    <n v="3803.9544354838713"/>
  </r>
  <r>
    <x v="1"/>
    <x v="6"/>
    <x v="2"/>
    <n v="1768.4"/>
    <n v="271.7"/>
    <n v="534.5"/>
    <n v="279.7"/>
    <n v="272.3"/>
    <n v="416.29999999999995"/>
    <n v="165.3"/>
    <n v="3708.2000000000007"/>
  </r>
  <r>
    <x v="2"/>
    <x v="6"/>
    <x v="2"/>
    <n v="1762.9"/>
    <n v="279.60000000000002"/>
    <n v="557.1"/>
    <n v="288"/>
    <n v="278.10000000000002"/>
    <n v="434.5"/>
    <n v="163.5"/>
    <n v="3763.7"/>
  </r>
  <r>
    <x v="0"/>
    <x v="6"/>
    <x v="4"/>
    <n v="1782.1000000000001"/>
    <n v="285.20000000000005"/>
    <n v="565.85443548387093"/>
    <n v="302.60000000000002"/>
    <n v="285.3"/>
    <n v="448.59999999999997"/>
    <n v="163.30000000000001"/>
    <n v="3832.9544354838713"/>
  </r>
  <r>
    <x v="1"/>
    <x v="6"/>
    <x v="4"/>
    <n v="1811.5000000000002"/>
    <n v="272.39999999999998"/>
    <n v="536.79999999999995"/>
    <n v="282"/>
    <n v="274.8"/>
    <n v="417.9"/>
    <n v="166.2"/>
    <n v="3761.6"/>
  </r>
  <r>
    <x v="2"/>
    <x v="6"/>
    <x v="4"/>
    <n v="1791.9000000000003"/>
    <n v="280.3"/>
    <n v="559"/>
    <n v="290.79999999999995"/>
    <n v="280.2"/>
    <n v="436.1"/>
    <n v="164.1"/>
    <n v="3802.3999999999996"/>
  </r>
  <r>
    <x v="0"/>
    <x v="6"/>
    <x v="5"/>
    <n v="1804.1999999999998"/>
    <n v="286.5"/>
    <n v="566.85443548387093"/>
    <n v="304.10000000000002"/>
    <n v="286.89999999999998"/>
    <n v="448.59999999999997"/>
    <n v="164.2"/>
    <n v="3861.3544354838705"/>
  </r>
  <r>
    <x v="1"/>
    <x v="6"/>
    <x v="5"/>
    <n v="1833.2999999999997"/>
    <n v="274"/>
    <n v="536.9"/>
    <n v="283.20000000000005"/>
    <n v="275.7"/>
    <n v="418.4"/>
    <n v="166.7"/>
    <n v="3788.1999999999994"/>
  </r>
  <r>
    <x v="2"/>
    <x v="6"/>
    <x v="5"/>
    <n v="1814.1000000000001"/>
    <n v="281.70000000000005"/>
    <n v="559"/>
    <n v="292.10000000000002"/>
    <n v="281.5"/>
    <n v="436.4"/>
    <n v="164.9"/>
    <n v="3829.7000000000003"/>
  </r>
  <r>
    <x v="0"/>
    <x v="6"/>
    <x v="6"/>
    <n v="1826.8999999999999"/>
    <n v="288.29999999999995"/>
    <n v="567.25443548387079"/>
    <n v="306.60000000000002"/>
    <n v="289.10000000000002"/>
    <n v="449.1"/>
    <n v="164.5"/>
    <n v="3891.7544354838706"/>
  </r>
  <r>
    <x v="1"/>
    <x v="6"/>
    <x v="6"/>
    <n v="1857.3999999999999"/>
    <n v="275.89999999999998"/>
    <n v="535.9"/>
    <n v="285.39999999999998"/>
    <n v="277.8"/>
    <n v="419.3"/>
    <n v="167.2"/>
    <n v="3818.9"/>
  </r>
  <r>
    <x v="2"/>
    <x v="6"/>
    <x v="6"/>
    <n v="1837.5"/>
    <n v="283.60000000000002"/>
    <n v="559.69999999999993"/>
    <n v="294.5"/>
    <n v="283.7"/>
    <n v="437"/>
    <n v="165.2"/>
    <n v="3861.1999999999994"/>
  </r>
  <r>
    <x v="0"/>
    <x v="6"/>
    <x v="7"/>
    <n v="1834.5000000000002"/>
    <n v="291.5"/>
    <n v="567.25443548387091"/>
    <n v="307.7"/>
    <n v="290.60000000000002"/>
    <n v="449.5"/>
    <n v="165.1"/>
    <n v="3906.1544354838707"/>
  </r>
  <r>
    <x v="1"/>
    <x v="6"/>
    <x v="7"/>
    <n v="1869.1"/>
    <n v="279.3"/>
    <n v="536"/>
    <n v="286.89999999999998"/>
    <n v="279.5"/>
    <n v="420.2"/>
    <n v="167.9"/>
    <n v="3838.9"/>
  </r>
  <r>
    <x v="2"/>
    <x v="6"/>
    <x v="7"/>
    <n v="1846.5"/>
    <n v="286.89999999999998"/>
    <n v="560.4"/>
    <n v="295.8"/>
    <n v="285.2"/>
    <n v="437.6"/>
    <n v="165.8"/>
    <n v="3878.2000000000003"/>
  </r>
  <r>
    <x v="0"/>
    <x v="6"/>
    <x v="8"/>
    <n v="1848.7"/>
    <n v="293.60000000000002"/>
    <n v="568.05443548387086"/>
    <n v="308.5"/>
    <n v="292.10000000000002"/>
    <n v="449.29999999999995"/>
    <n v="165.7"/>
    <n v="3925.9544354838708"/>
  </r>
  <r>
    <x v="1"/>
    <x v="6"/>
    <x v="8"/>
    <n v="1874.9"/>
    <n v="280.89999999999998"/>
    <n v="538.29999999999995"/>
    <n v="287.5"/>
    <n v="280.39999999999998"/>
    <n v="420.8"/>
    <n v="168.6"/>
    <n v="3851.4000000000005"/>
  </r>
  <r>
    <x v="2"/>
    <x v="6"/>
    <x v="8"/>
    <n v="1857.6999999999998"/>
    <n v="288.7"/>
    <n v="562.1"/>
    <n v="296.5"/>
    <n v="286.5"/>
    <n v="437.69999999999993"/>
    <n v="166.5"/>
    <n v="3895.6999999999994"/>
  </r>
  <r>
    <x v="0"/>
    <x v="6"/>
    <x v="9"/>
    <n v="1876.8999999999996"/>
    <n v="294"/>
    <n v="569.25443548387079"/>
    <n v="309.39999999999998"/>
    <n v="294"/>
    <n v="449.4"/>
    <n v="166.3"/>
    <n v="3959.254435483871"/>
  </r>
  <r>
    <x v="1"/>
    <x v="6"/>
    <x v="9"/>
    <n v="1902.6000000000001"/>
    <n v="281.89999999999998"/>
    <n v="542.09999999999991"/>
    <n v="287.89999999999998"/>
    <n v="282"/>
    <n v="422.20000000000005"/>
    <n v="169.3"/>
    <n v="3888"/>
  </r>
  <r>
    <x v="2"/>
    <x v="6"/>
    <x v="9"/>
    <n v="1885.5999999999997"/>
    <n v="289.39999999999998"/>
    <n v="564.9"/>
    <n v="297.10000000000002"/>
    <n v="288.2"/>
    <n v="438.40000000000003"/>
    <n v="167.1"/>
    <n v="3930.6999999999994"/>
  </r>
  <r>
    <x v="0"/>
    <x v="6"/>
    <x v="11"/>
    <n v="1904.6000000000001"/>
    <n v="294.89999999999998"/>
    <n v="570.65443548387088"/>
    <n v="309.89999999999998"/>
    <n v="296"/>
    <n v="450.8"/>
    <n v="167.2"/>
    <n v="3994.0544354838707"/>
  </r>
  <r>
    <x v="1"/>
    <x v="6"/>
    <x v="11"/>
    <n v="1923.9999999999998"/>
    <n v="282.60000000000002"/>
    <n v="546.5"/>
    <n v="288.5"/>
    <n v="283.3"/>
    <n v="423.09999999999997"/>
    <n v="169.9"/>
    <n v="3917.9"/>
  </r>
  <r>
    <x v="2"/>
    <x v="6"/>
    <x v="11"/>
    <n v="1910.9"/>
    <n v="290.20000000000005"/>
    <n v="567.70000000000005"/>
    <n v="297.60000000000002"/>
    <n v="289.89999999999998"/>
    <n v="439.5"/>
    <n v="167.9"/>
    <n v="3963.7000000000003"/>
  </r>
  <r>
    <x v="0"/>
    <x v="6"/>
    <x v="12"/>
    <n v="1940.9999999999995"/>
    <n v="295.39999999999998"/>
    <n v="575.35443548387093"/>
    <n v="310.60000000000002"/>
    <n v="299.39999999999998"/>
    <n v="451.79999999999995"/>
    <n v="167.8"/>
    <n v="4041.3544354838705"/>
  </r>
  <r>
    <x v="1"/>
    <x v="6"/>
    <x v="12"/>
    <n v="1880.8412634408603"/>
    <n v="283.39999999999998"/>
    <n v="551.4"/>
    <n v="288.70000000000005"/>
    <n v="286"/>
    <n v="424.20000000000005"/>
    <n v="170.4"/>
    <n v="3884.9412634408604"/>
  </r>
  <r>
    <x v="2"/>
    <x v="6"/>
    <x v="12"/>
    <n v="1946.1000000000001"/>
    <n v="290.8"/>
    <n v="572.1"/>
    <n v="298"/>
    <n v="292.89999999999998"/>
    <n v="440.6"/>
    <n v="168.5"/>
    <n v="4009"/>
  </r>
  <r>
    <x v="0"/>
    <x v="7"/>
    <x v="0"/>
    <n v="1938.6"/>
    <n v="298.2"/>
    <n v="577.65443548387088"/>
    <n v="311.79999999999995"/>
    <n v="300"/>
    <n v="452.30000000000007"/>
    <n v="168.6"/>
    <n v="4047.1544354838711"/>
  </r>
  <r>
    <x v="1"/>
    <x v="7"/>
    <x v="0"/>
    <n v="1945.3999999999999"/>
    <n v="285.89999999999998"/>
    <n v="555.20000000000005"/>
    <n v="289.29999999999995"/>
    <n v="286.60000000000002"/>
    <n v="425.1"/>
    <n v="170.8"/>
    <n v="3958.3"/>
  </r>
  <r>
    <x v="2"/>
    <x v="7"/>
    <x v="0"/>
    <n v="1940.3999999999999"/>
    <n v="293.5"/>
    <n v="575.6"/>
    <n v="298.89999999999998"/>
    <n v="293.60000000000002"/>
    <n v="441.2"/>
    <n v="169.2"/>
    <n v="4012.3999999999992"/>
  </r>
  <r>
    <x v="0"/>
    <x v="7"/>
    <x v="1"/>
    <n v="1909.7999999999997"/>
    <n v="299.60000000000002"/>
    <n v="579.35443548387093"/>
    <n v="312.3"/>
    <n v="298.8"/>
    <n v="452.8"/>
    <n v="169.4"/>
    <n v="4022.0544354838712"/>
  </r>
  <r>
    <x v="1"/>
    <x v="7"/>
    <x v="1"/>
    <n v="1916.6"/>
    <n v="287.89999999999998"/>
    <n v="559.30000000000007"/>
    <n v="289.89999999999998"/>
    <n v="286.10000000000002"/>
    <n v="426"/>
    <n v="172"/>
    <n v="3937.8"/>
  </r>
  <r>
    <x v="2"/>
    <x v="7"/>
    <x v="1"/>
    <n v="1911.6"/>
    <n v="295.10000000000002"/>
    <n v="578.70000000000005"/>
    <n v="299.39999999999998"/>
    <n v="292.7"/>
    <n v="442"/>
    <n v="170.1"/>
    <n v="3989.5999999999995"/>
  </r>
  <r>
    <x v="0"/>
    <x v="7"/>
    <x v="2"/>
    <n v="1894.5999999999997"/>
    <n v="301.79999999999995"/>
    <n v="579.95443548387084"/>
    <n v="312.39999999999998"/>
    <n v="298.39999999999998"/>
    <n v="453.5"/>
    <n v="170.5"/>
    <n v="4011.1544354838707"/>
  </r>
  <r>
    <x v="1"/>
    <x v="7"/>
    <x v="2"/>
    <n v="1898.5"/>
    <n v="290.3"/>
    <n v="561.29999999999995"/>
    <n v="290.39999999999998"/>
    <n v="286"/>
    <n v="427.1"/>
    <n v="173.3"/>
    <n v="3926.9000000000005"/>
  </r>
  <r>
    <x v="2"/>
    <x v="7"/>
    <x v="2"/>
    <n v="1895.4"/>
    <n v="297.5"/>
    <n v="579.69999999999993"/>
    <n v="299.79999999999995"/>
    <n v="292.39999999999998"/>
    <n v="442.90000000000003"/>
    <n v="171.2"/>
    <n v="3978.8999999999996"/>
  </r>
  <r>
    <x v="0"/>
    <x v="7"/>
    <x v="3"/>
    <n v="1916.3222222222225"/>
    <n v="287.97777777777782"/>
    <n v="556.53221326164862"/>
    <n v="275.23333333333335"/>
    <n v="274.89999999999998"/>
    <n v="431.9666666666667"/>
    <n v="151.47777777777776"/>
    <n v="3894.4099910394266"/>
  </r>
  <r>
    <x v="1"/>
    <x v="7"/>
    <x v="3"/>
    <n v="1943.2666666666667"/>
    <n v="278.23333333333335"/>
    <n v="551.05555555555554"/>
    <n v="268.52222222222224"/>
    <n v="268.66666666666669"/>
    <n v="405.68888888888893"/>
    <n v="155.54444444444445"/>
    <n v="3870.9777777777776"/>
  </r>
  <r>
    <x v="2"/>
    <x v="7"/>
    <x v="3"/>
    <n v="1964.6672727272728"/>
    <n v="300.87636363636364"/>
    <n v="581.78727272727269"/>
    <n v="300.96181818181816"/>
    <n v="298.57545454545459"/>
    <n v="445.69363636363636"/>
    <n v="177.60181818181817"/>
    <n v="4070.1636363636362"/>
  </r>
  <r>
    <x v="0"/>
    <x v="7"/>
    <x v="4"/>
    <n v="1812.41"/>
    <n v="292.60795224977039"/>
    <n v="557.71994512574418"/>
    <n v="294.2833976124885"/>
    <n v="288.794738292011"/>
    <n v="436.95000000000005"/>
    <n v="153.53"/>
    <n v="3836.2960332800144"/>
  </r>
  <r>
    <x v="1"/>
    <x v="7"/>
    <x v="4"/>
    <n v="1825.4200000000003"/>
    <n v="269.75"/>
    <n v="532.16000000000008"/>
    <n v="270.91000000000003"/>
    <n v="270.71999999999997"/>
    <n v="408.43999999999994"/>
    <n v="157.63000000000002"/>
    <n v="3735.0299999999997"/>
  </r>
  <r>
    <x v="2"/>
    <x v="7"/>
    <x v="4"/>
    <n v="1816.43"/>
    <n v="273.81000000000006"/>
    <n v="543.13000000000011"/>
    <n v="274.58"/>
    <n v="274.43"/>
    <n v="425.43000000000006"/>
    <n v="154.61999999999998"/>
    <n v="3762.4300000000003"/>
  </r>
  <r>
    <x v="0"/>
    <x v="7"/>
    <x v="5"/>
    <n v="1951"/>
    <n v="309.39999999999998"/>
    <n v="577.25443548387091"/>
    <n v="315"/>
    <n v="304.39999999999998"/>
    <n v="458.79999999999995"/>
    <n v="182.4"/>
    <n v="4098.254435483871"/>
  </r>
  <r>
    <x v="1"/>
    <x v="7"/>
    <x v="5"/>
    <n v="1994.9999999999998"/>
    <n v="300.29999999999995"/>
    <n v="561.5"/>
    <n v="297"/>
    <n v="292.8"/>
    <n v="432.9"/>
    <n v="186.7"/>
    <n v="4066.2"/>
  </r>
  <r>
    <x v="2"/>
    <x v="7"/>
    <x v="5"/>
    <n v="1966.8000000000002"/>
    <n v="306"/>
    <n v="578"/>
    <n v="304.70000000000005"/>
    <n v="298.8"/>
    <n v="448.29999999999995"/>
    <n v="183.5"/>
    <n v="4086.1000000000004"/>
  </r>
  <r>
    <x v="0"/>
    <x v="7"/>
    <x v="6"/>
    <n v="1951"/>
    <n v="309.39999999999998"/>
    <n v="577.25443548387091"/>
    <n v="315"/>
    <n v="304.39999999999998"/>
    <n v="458.79999999999995"/>
    <n v="182.4"/>
    <n v="4098.254435483871"/>
  </r>
  <r>
    <x v="1"/>
    <x v="7"/>
    <x v="6"/>
    <n v="1994.9999999999998"/>
    <n v="300.29999999999995"/>
    <n v="561.5"/>
    <n v="297"/>
    <n v="292.8"/>
    <n v="432.9"/>
    <n v="186.7"/>
    <n v="4066.2"/>
  </r>
  <r>
    <x v="2"/>
    <x v="7"/>
    <x v="6"/>
    <n v="1966.8000000000002"/>
    <n v="306"/>
    <n v="578"/>
    <n v="304.70000000000005"/>
    <n v="298.8"/>
    <n v="448.29999999999995"/>
    <n v="183.5"/>
    <n v="4086.1000000000004"/>
  </r>
  <r>
    <x v="0"/>
    <x v="7"/>
    <x v="7"/>
    <n v="1978.6"/>
    <n v="312.39999999999998"/>
    <n v="580.55443548387086"/>
    <n v="314.89999999999998"/>
    <n v="307.7"/>
    <n v="458.7"/>
    <n v="180.9"/>
    <n v="4133.7544354838701"/>
  </r>
  <r>
    <x v="1"/>
    <x v="7"/>
    <x v="7"/>
    <n v="2024.8999999999999"/>
    <n v="303.89999999999998"/>
    <n v="572.20000000000005"/>
    <n v="296.7"/>
    <n v="297.70000000000005"/>
    <n v="433"/>
    <n v="187.2"/>
    <n v="4115.5999999999995"/>
  </r>
  <r>
    <x v="2"/>
    <x v="7"/>
    <x v="7"/>
    <n v="1995.1999999999998"/>
    <n v="309.3"/>
    <n v="585.4"/>
    <n v="304.5"/>
    <n v="302.89999999999998"/>
    <n v="448.2"/>
    <n v="182.6"/>
    <n v="4128.1000000000004"/>
  </r>
  <r>
    <x v="0"/>
    <x v="7"/>
    <x v="8"/>
    <n v="1987.3999999999999"/>
    <n v="316.5"/>
    <n v="581.85443548387093"/>
    <n v="313.89999999999998"/>
    <n v="309.10000000000002"/>
    <n v="459.9"/>
    <n v="182.9"/>
    <n v="4151.5544354838703"/>
  </r>
  <r>
    <x v="1"/>
    <x v="7"/>
    <x v="8"/>
    <n v="2041.6000000000001"/>
    <n v="309.8"/>
    <n v="574"/>
    <n v="296.70000000000005"/>
    <n v="300"/>
    <n v="434.6"/>
    <n v="188.7"/>
    <n v="4145.4000000000005"/>
  </r>
  <r>
    <x v="2"/>
    <x v="7"/>
    <x v="8"/>
    <n v="2007"/>
    <n v="314"/>
    <n v="587.5"/>
    <n v="304.10000000000002"/>
    <n v="304.7"/>
    <n v="449.70000000000005"/>
    <n v="184.4"/>
    <n v="4151.3999999999996"/>
  </r>
  <r>
    <x v="0"/>
    <x v="7"/>
    <x v="9"/>
    <n v="2030.9"/>
    <n v="315.7"/>
    <n v="584.45443548387084"/>
    <n v="314.89999999999998"/>
    <n v="311.8"/>
    <n v="461.29999999999995"/>
    <n v="182.7"/>
    <n v="4201.754435483871"/>
  </r>
  <r>
    <x v="1"/>
    <x v="7"/>
    <x v="9"/>
    <n v="2009.8412634408603"/>
    <n v="309.10000000000002"/>
    <n v="574.1"/>
    <n v="297.7"/>
    <n v="301.39999999999998"/>
    <n v="434.90000000000003"/>
    <n v="188.7"/>
    <n v="4115.7412634408602"/>
  </r>
  <r>
    <x v="2"/>
    <x v="7"/>
    <x v="9"/>
    <n v="2048.6000000000004"/>
    <n v="313.3"/>
    <n v="588.9"/>
    <n v="305"/>
    <n v="306.8"/>
    <n v="450.59999999999997"/>
    <n v="184.3"/>
    <n v="4197.5000000000009"/>
  </r>
  <r>
    <x v="0"/>
    <x v="7"/>
    <x v="11"/>
    <n v="2082.4"/>
    <n v="316.60000000000002"/>
    <n v="585.65443548387088"/>
    <n v="315.2"/>
    <n v="314.3"/>
    <n v="462.8"/>
    <n v="183.4"/>
    <n v="4260.3544354838705"/>
  </r>
  <r>
    <x v="1"/>
    <x v="7"/>
    <x v="11"/>
    <n v="2031.0412634408603"/>
    <n v="309.89999999999998"/>
    <n v="575.59999999999991"/>
    <n v="300.8"/>
    <n v="303.29999999999995"/>
    <n v="436.3"/>
    <n v="188.8"/>
    <n v="4145.7412634408611"/>
  </r>
  <r>
    <x v="2"/>
    <x v="7"/>
    <x v="11"/>
    <n v="2021.2412634408602"/>
    <n v="314.10000000000002"/>
    <n v="591.20000000000005"/>
    <n v="307"/>
    <n v="309.10000000000002"/>
    <n v="452.00000000000006"/>
    <n v="184.8"/>
    <n v="4179.44126344086"/>
  </r>
  <r>
    <x v="0"/>
    <x v="7"/>
    <x v="12"/>
    <n v="2100.5"/>
    <n v="318.2"/>
    <n v="587.75443548387079"/>
    <n v="316.8"/>
    <n v="315.89999999999998"/>
    <n v="464.90000000000003"/>
    <n v="183.6"/>
    <n v="4287.6544354838716"/>
  </r>
  <r>
    <x v="1"/>
    <x v="7"/>
    <x v="12"/>
    <n v="2040.1412634408603"/>
    <n v="310.8"/>
    <n v="577.29999999999995"/>
    <n v="301.20000000000005"/>
    <n v="303.8"/>
    <n v="438.20000000000005"/>
    <n v="190.2"/>
    <n v="4161.6412634408598"/>
  </r>
  <r>
    <x v="2"/>
    <x v="7"/>
    <x v="12"/>
    <n v="2034.2412634408604"/>
    <n v="315.39999999999998"/>
    <n v="593.4"/>
    <n v="307.89999999999998"/>
    <n v="310.10000000000002"/>
    <n v="454"/>
    <n v="185.4"/>
    <n v="4200.44126344086"/>
  </r>
  <r>
    <x v="0"/>
    <x v="8"/>
    <x v="0"/>
    <n v="2065.6999999999998"/>
    <n v="318.7"/>
    <n v="591.55443548387086"/>
    <n v="318.60000000000002"/>
    <n v="314.39999999999998"/>
    <n v="466.7"/>
    <n v="184.6"/>
    <n v="4260.2544354838701"/>
  </r>
  <r>
    <x v="1"/>
    <x v="8"/>
    <x v="0"/>
    <n v="2097"/>
    <n v="311.79999999999995"/>
    <n v="583.20000000000005"/>
    <n v="301.5"/>
    <n v="303.60000000000002"/>
    <n v="440"/>
    <n v="191.8"/>
    <n v="4228.8999999999996"/>
  </r>
  <r>
    <x v="2"/>
    <x v="8"/>
    <x v="0"/>
    <n v="2076.5"/>
    <n v="316.10000000000002"/>
    <n v="597.5"/>
    <n v="308.79999999999995"/>
    <n v="309.20000000000005"/>
    <n v="455.8"/>
    <n v="186.5"/>
    <n v="4250.3999999999996"/>
  </r>
  <r>
    <x v="0"/>
    <x v="8"/>
    <x v="1"/>
    <n v="2025.3"/>
    <n v="319.5"/>
    <n v="598.65443548387088"/>
    <n v="320.60000000000002"/>
    <n v="313.89999999999998"/>
    <n v="471.4"/>
    <n v="186.5"/>
    <n v="4235.8544354838705"/>
  </r>
  <r>
    <x v="1"/>
    <x v="8"/>
    <x v="1"/>
    <n v="2066"/>
    <n v="313"/>
    <n v="595.9"/>
    <n v="303.89999999999998"/>
    <n v="305.8"/>
    <n v="444.2"/>
    <n v="193.3"/>
    <n v="4222.1000000000004"/>
  </r>
  <r>
    <x v="2"/>
    <x v="8"/>
    <x v="1"/>
    <n v="2039.3000000000002"/>
    <n v="317.10000000000002"/>
    <n v="608.20000000000005"/>
    <n v="311"/>
    <n v="310"/>
    <n v="460.40000000000003"/>
    <n v="188.3"/>
    <n v="4234.3"/>
  </r>
  <r>
    <x v="0"/>
    <x v="8"/>
    <x v="2"/>
    <n v="2025.7"/>
    <n v="317.7"/>
    <n v="601.35443548387093"/>
    <n v="321.60000000000002"/>
    <n v="314"/>
    <n v="472.9"/>
    <n v="186.1"/>
    <n v="4239.3544354838714"/>
  </r>
  <r>
    <x v="1"/>
    <x v="8"/>
    <x v="2"/>
    <n v="2064.4999999999995"/>
    <n v="311.8"/>
    <n v="603.6"/>
    <n v="306.2"/>
    <n v="306.89999999999998"/>
    <n v="446.4"/>
    <n v="193.5"/>
    <n v="4232.8999999999996"/>
  </r>
  <r>
    <x v="2"/>
    <x v="8"/>
    <x v="2"/>
    <n v="2039.3999999999999"/>
    <n v="315.5"/>
    <n v="612.79999999999995"/>
    <n v="312.79999999999995"/>
    <n v="310.60000000000002"/>
    <n v="462.1"/>
    <n v="188.1"/>
    <n v="4241.3"/>
  </r>
  <r>
    <x v="0"/>
    <x v="8"/>
    <x v="3"/>
    <n v="2049.5"/>
    <n v="319.89999999999998"/>
    <n v="602.45443548387084"/>
    <n v="322.7"/>
    <n v="315.60000000000002"/>
    <n v="475.69999999999993"/>
    <n v="186.8"/>
    <n v="4272.6544354838707"/>
  </r>
  <r>
    <x v="1"/>
    <x v="8"/>
    <x v="3"/>
    <n v="2089.6"/>
    <n v="314.10000000000002"/>
    <n v="606"/>
    <n v="306.7"/>
    <n v="308.5"/>
    <n v="448.6"/>
    <n v="194.4"/>
    <n v="4267.8999999999996"/>
  </r>
  <r>
    <x v="2"/>
    <x v="8"/>
    <x v="3"/>
    <n v="2064.1"/>
    <n v="317.70000000000005"/>
    <n v="615.4"/>
    <n v="313.5"/>
    <n v="312.20000000000005"/>
    <n v="464.6"/>
    <n v="188.8"/>
    <n v="4276.3"/>
  </r>
  <r>
    <x v="0"/>
    <x v="8"/>
    <x v="4"/>
    <n v="2095.2999999999997"/>
    <n v="328.4"/>
    <n v="612.95443548387084"/>
    <n v="327.60000000000002"/>
    <n v="322.2"/>
    <n v="490.4"/>
    <n v="189.6"/>
    <n v="4366.4544354838708"/>
  </r>
  <r>
    <x v="1"/>
    <x v="8"/>
    <x v="4"/>
    <n v="2124.7000000000003"/>
    <n v="317.89999999999998"/>
    <n v="612.20000000000005"/>
    <n v="309.2"/>
    <n v="311.8"/>
    <n v="450.79999999999995"/>
    <n v="198.2"/>
    <n v="4324.8"/>
  </r>
  <r>
    <x v="2"/>
    <x v="8"/>
    <x v="4"/>
    <n v="2105.7000000000003"/>
    <n v="324.39999999999998"/>
    <n v="624.6"/>
    <n v="317"/>
    <n v="317.20000000000005"/>
    <n v="474.29999999999995"/>
    <n v="191.9"/>
    <n v="4355.1000000000004"/>
  </r>
  <r>
    <x v="0"/>
    <x v="8"/>
    <x v="5"/>
    <n v="2064.3418279569892"/>
    <n v="329.1"/>
    <n v="614.75443548387079"/>
    <n v="327.20000000000005"/>
    <n v="323.60000000000002"/>
    <n v="489.80000000000007"/>
    <n v="189.1"/>
    <n v="4337.8962634408599"/>
  </r>
  <r>
    <x v="1"/>
    <x v="8"/>
    <x v="5"/>
    <n v="2154.1999999999998"/>
    <n v="318.8"/>
    <n v="613.90000000000009"/>
    <n v="308.79999999999995"/>
    <n v="313.8"/>
    <n v="452.6"/>
    <n v="195.6"/>
    <n v="4357.7000000000007"/>
  </r>
  <r>
    <x v="2"/>
    <x v="8"/>
    <x v="5"/>
    <n v="2133.9"/>
    <n v="325.10000000000002"/>
    <n v="625.79999999999995"/>
    <n v="316.60000000000002"/>
    <n v="318.89999999999998"/>
    <n v="474.7"/>
    <n v="190.8"/>
    <n v="4385.8"/>
  </r>
  <r>
    <x v="0"/>
    <x v="8"/>
    <x v="6"/>
    <n v="2075.8418279569892"/>
    <n v="330.8"/>
    <n v="619.15443548387088"/>
    <n v="327.9"/>
    <n v="326"/>
    <n v="492.40000000000003"/>
    <n v="189.7"/>
    <n v="4361.7962634408605"/>
  </r>
  <r>
    <x v="1"/>
    <x v="8"/>
    <x v="6"/>
    <n v="2171.8000000000002"/>
    <n v="321.10000000000002"/>
    <n v="619.4"/>
    <n v="311.5"/>
    <n v="316.8"/>
    <n v="455.3"/>
    <n v="195.5"/>
    <n v="4391.4000000000005"/>
  </r>
  <r>
    <x v="2"/>
    <x v="8"/>
    <x v="6"/>
    <n v="2147"/>
    <n v="327.10000000000002"/>
    <n v="631.1"/>
    <n v="318.5"/>
    <n v="321.5"/>
    <n v="477.29999999999995"/>
    <n v="191.2"/>
    <n v="4413.7"/>
  </r>
  <r>
    <x v="0"/>
    <x v="8"/>
    <x v="7"/>
    <n v="2072.0418279569894"/>
    <n v="331.4"/>
    <n v="620.95443548387084"/>
    <n v="328.6"/>
    <n v="326.89999999999998"/>
    <n v="495.90000000000003"/>
    <n v="190.2"/>
    <n v="4365.9962634408603"/>
  </r>
  <r>
    <x v="1"/>
    <x v="8"/>
    <x v="7"/>
    <n v="2157.9"/>
    <n v="322.39999999999998"/>
    <n v="626.4"/>
    <n v="314.10000000000002"/>
    <n v="318.3"/>
    <n v="460.7"/>
    <n v="196.5"/>
    <n v="4396.3"/>
  </r>
  <r>
    <x v="2"/>
    <x v="8"/>
    <x v="7"/>
    <n v="2086.1418279569893"/>
    <n v="328.4"/>
    <n v="636.20000000000005"/>
    <n v="321.39999999999998"/>
    <n v="323.2"/>
    <n v="483"/>
    <n v="192.1"/>
    <n v="4370.4418279569891"/>
  </r>
  <r>
    <x v="0"/>
    <x v="8"/>
    <x v="8"/>
    <n v="2070.2418279569893"/>
    <n v="332.1"/>
    <n v="622.05443548387086"/>
    <n v="331.2"/>
    <n v="327.8"/>
    <n v="498.4"/>
    <n v="190.5"/>
    <n v="4372.2962634408595"/>
  </r>
  <r>
    <x v="1"/>
    <x v="8"/>
    <x v="8"/>
    <n v="2157.9"/>
    <n v="322.39999999999998"/>
    <n v="626.70000000000005"/>
    <n v="314.20000000000005"/>
    <n v="318.3"/>
    <n v="460.79999999999995"/>
    <n v="196.5"/>
    <n v="4396.8"/>
  </r>
  <r>
    <x v="2"/>
    <x v="8"/>
    <x v="8"/>
    <n v="2086.1418279569893"/>
    <n v="328.4"/>
    <n v="636.20000000000005"/>
    <n v="321.39999999999998"/>
    <n v="323.2"/>
    <n v="483.2"/>
    <n v="192.1"/>
    <n v="4370.6418279569898"/>
  </r>
  <r>
    <x v="0"/>
    <x v="8"/>
    <x v="9"/>
    <n v="2097.541827956989"/>
    <n v="333.6"/>
    <n v="626.25443548387091"/>
    <n v="332.2"/>
    <n v="331"/>
    <n v="502.00000000000006"/>
    <n v="191.2"/>
    <n v="4413.7962634408595"/>
  </r>
  <r>
    <x v="1"/>
    <x v="8"/>
    <x v="9"/>
    <n v="2198.4000000000005"/>
    <n v="323.8"/>
    <n v="632.29999999999995"/>
    <n v="315.39999999999998"/>
    <n v="321.60000000000002"/>
    <n v="463.50000000000006"/>
    <n v="197"/>
    <n v="4452.0000000000009"/>
  </r>
  <r>
    <x v="2"/>
    <x v="8"/>
    <x v="9"/>
    <n v="2117.0418279569894"/>
    <n v="329.9"/>
    <n v="641.89999999999986"/>
    <n v="322.5"/>
    <n v="326.5"/>
    <n v="486.3"/>
    <n v="192.7"/>
    <n v="4416.8418279569896"/>
  </r>
  <r>
    <x v="0"/>
    <x v="8"/>
    <x v="11"/>
    <n v="2115.7418279569893"/>
    <n v="335.8"/>
    <n v="626.35443548387082"/>
    <n v="333.1"/>
    <n v="332.79999999999995"/>
    <n v="506.2"/>
    <n v="191.4"/>
    <n v="4441.3962634408599"/>
  </r>
  <r>
    <x v="1"/>
    <x v="8"/>
    <x v="11"/>
    <n v="2144.44126344086"/>
    <n v="326"/>
    <n v="632.19999999999993"/>
    <n v="317.5"/>
    <n v="322.89999999999998"/>
    <n v="467.3"/>
    <n v="197"/>
    <n v="4407.3412634408596"/>
  </r>
  <r>
    <x v="2"/>
    <x v="8"/>
    <x v="11"/>
    <n v="2136.1418279569889"/>
    <n v="332.1"/>
    <n v="642.20000000000005"/>
    <n v="324.10000000000002"/>
    <n v="328.1"/>
    <n v="490.40000000000003"/>
    <n v="192.9"/>
    <n v="4445.9418279569882"/>
  </r>
  <r>
    <x v="0"/>
    <x v="8"/>
    <x v="12"/>
    <n v="2104.5418279569894"/>
    <n v="336.8"/>
    <n v="628.85443548387093"/>
    <n v="334.2"/>
    <n v="333"/>
    <n v="510.3"/>
    <n v="190.8"/>
    <n v="4438.4962634408603"/>
  </r>
  <r>
    <x v="1"/>
    <x v="8"/>
    <x v="12"/>
    <n v="2206.3000000000002"/>
    <n v="327.5"/>
    <n v="632.90000000000009"/>
    <n v="318.2"/>
    <n v="323"/>
    <n v="470.7"/>
    <n v="196.8"/>
    <n v="4475.4000000000005"/>
  </r>
  <r>
    <x v="2"/>
    <x v="8"/>
    <x v="12"/>
    <n v="2125.4418279569891"/>
    <n v="333.2"/>
    <n v="643.4"/>
    <n v="325"/>
    <n v="328.2"/>
    <n v="494.2"/>
    <n v="192.4"/>
    <n v="4441.8418279569887"/>
  </r>
  <r>
    <x v="0"/>
    <x v="9"/>
    <x v="0"/>
    <n v="2092.541827956989"/>
    <n v="337.9"/>
    <n v="630.75443548387079"/>
    <n v="334.8"/>
    <n v="333"/>
    <n v="515.20000000000005"/>
    <n v="190.7"/>
    <n v="4434.8962634408599"/>
  </r>
  <r>
    <x v="1"/>
    <x v="9"/>
    <x v="0"/>
    <n v="2186.6999999999998"/>
    <n v="328.9"/>
    <n v="635.6"/>
    <n v="319.39999999999998"/>
    <n v="323.60000000000002"/>
    <n v="475.4"/>
    <n v="196.4"/>
    <n v="4465.9999999999991"/>
  </r>
  <r>
    <x v="2"/>
    <x v="9"/>
    <x v="0"/>
    <n v="2164.1999999999998"/>
    <n v="334.4"/>
    <n v="646.29999999999995"/>
    <n v="325.89999999999998"/>
    <n v="328.4"/>
    <n v="499.1"/>
    <n v="192.2"/>
    <n v="4490.5"/>
  </r>
  <r>
    <x v="0"/>
    <x v="9"/>
    <x v="1"/>
    <n v="2089.9418279569891"/>
    <n v="339.8"/>
    <n v="633.55443548387086"/>
    <n v="335.8"/>
    <n v="334"/>
    <n v="518.79999999999995"/>
    <n v="191.5"/>
    <n v="4443.3962634408599"/>
  </r>
  <r>
    <x v="1"/>
    <x v="9"/>
    <x v="1"/>
    <n v="2183.5"/>
    <n v="331.4"/>
    <n v="639"/>
    <n v="321.5"/>
    <n v="324.89999999999998"/>
    <n v="479.5"/>
    <n v="196.5"/>
    <n v="4476.3"/>
  </r>
  <r>
    <x v="2"/>
    <x v="9"/>
    <x v="1"/>
    <n v="2161.2000000000003"/>
    <n v="336.6"/>
    <n v="649.9"/>
    <n v="327.5"/>
    <n v="329.6"/>
    <n v="502.80000000000007"/>
    <n v="192.8"/>
    <n v="4500.4000000000005"/>
  </r>
  <r>
    <x v="0"/>
    <x v="9"/>
    <x v="2"/>
    <n v="2108.1418279569893"/>
    <n v="343.4"/>
    <n v="636.65443548387088"/>
    <n v="337.2"/>
    <n v="337"/>
    <n v="523.70000000000005"/>
    <n v="192.3"/>
    <n v="4478.3962634408599"/>
  </r>
  <r>
    <x v="1"/>
    <x v="9"/>
    <x v="2"/>
    <n v="2196.3000000000002"/>
    <n v="335"/>
    <n v="642.59999999999991"/>
    <n v="323.5"/>
    <n v="327.10000000000002"/>
    <n v="484.6"/>
    <n v="197.5"/>
    <n v="4506.6000000000004"/>
  </r>
  <r>
    <x v="2"/>
    <x v="9"/>
    <x v="2"/>
    <n v="2121.7418279569893"/>
    <n v="340.2"/>
    <n v="653.20000000000005"/>
    <n v="329.3"/>
    <n v="332.29999999999995"/>
    <n v="507.79999999999995"/>
    <n v="193.7"/>
    <n v="4478.2418279569893"/>
  </r>
  <r>
    <x v="0"/>
    <x v="9"/>
    <x v="3"/>
    <n v="2131.3418279569892"/>
    <n v="346"/>
    <n v="646.45443548387084"/>
    <n v="338.1"/>
    <n v="341"/>
    <n v="529.70000000000005"/>
    <n v="192.8"/>
    <n v="4525.3962634408599"/>
  </r>
  <r>
    <x v="1"/>
    <x v="9"/>
    <x v="3"/>
    <n v="2176.5418279569894"/>
    <n v="337.4"/>
    <n v="656.6"/>
    <n v="326.2"/>
    <n v="332.29999999999995"/>
    <n v="489.2"/>
    <n v="197.1"/>
    <n v="4515.3418279569896"/>
  </r>
  <r>
    <x v="2"/>
    <x v="9"/>
    <x v="3"/>
    <n v="2146.9418279569895"/>
    <n v="342.8"/>
    <n v="665.8"/>
    <n v="331.3"/>
    <n v="336.9"/>
    <n v="513.20000000000005"/>
    <n v="193.9"/>
    <n v="4530.8418279569896"/>
  </r>
  <r>
    <x v="0"/>
    <x v="9"/>
    <x v="4"/>
    <n v="2149.0418279569894"/>
    <n v="346.2"/>
    <n v="650.55443548387086"/>
    <n v="339.4"/>
    <n v="343.4"/>
    <n v="535.5"/>
    <n v="192.9"/>
    <n v="4556.9962634408603"/>
  </r>
  <r>
    <x v="1"/>
    <x v="9"/>
    <x v="4"/>
    <n v="2204.8418279569896"/>
    <n v="338.29999999999995"/>
    <n v="661.5"/>
    <n v="328.4"/>
    <n v="334.6"/>
    <n v="493.7"/>
    <n v="197.5"/>
    <n v="4558.8418279569896"/>
  </r>
  <r>
    <x v="2"/>
    <x v="9"/>
    <x v="4"/>
    <n v="2168.6418279569893"/>
    <n v="343.20000000000005"/>
    <n v="670.3"/>
    <n v="333"/>
    <n v="339.2"/>
    <n v="518.6"/>
    <n v="194.1"/>
    <n v="4567.0418279569903"/>
  </r>
  <r>
    <x v="0"/>
    <x v="9"/>
    <x v="5"/>
    <n v="2172.3418279569892"/>
    <n v="347.7"/>
    <n v="651.75443548387079"/>
    <n v="340.6"/>
    <n v="344.6"/>
    <n v="539.79999999999995"/>
    <n v="192.9"/>
    <n v="4589.6962634408592"/>
  </r>
  <r>
    <x v="1"/>
    <x v="9"/>
    <x v="5"/>
    <n v="2231.0418279569894"/>
    <n v="340.1"/>
    <n v="661"/>
    <n v="330.6"/>
    <n v="335.20000000000005"/>
    <n v="498.4"/>
    <n v="198.3"/>
    <n v="4594.6418279569889"/>
  </r>
  <r>
    <x v="2"/>
    <x v="9"/>
    <x v="5"/>
    <n v="2193.1418279569893"/>
    <n v="344.8"/>
    <n v="670.30000000000007"/>
    <n v="334.8"/>
    <n v="340.1"/>
    <n v="523"/>
    <n v="194.3"/>
    <n v="4600.44182795699"/>
  </r>
  <r>
    <x v="0"/>
    <x v="9"/>
    <x v="6"/>
    <n v="2182.4418279569891"/>
    <n v="348.5"/>
    <n v="656.45443548387084"/>
    <n v="343.29999999999995"/>
    <n v="346.1"/>
    <n v="544"/>
    <n v="193.2"/>
    <n v="4613.9962634408594"/>
  </r>
  <r>
    <x v="1"/>
    <x v="9"/>
    <x v="6"/>
    <n v="2291.6"/>
    <n v="341.5"/>
    <n v="667.8"/>
    <n v="333.7"/>
    <n v="337"/>
    <n v="502"/>
    <n v="198.6"/>
    <n v="4672.2"/>
  </r>
  <r>
    <x v="2"/>
    <x v="9"/>
    <x v="6"/>
    <n v="2202.6418279569893"/>
    <n v="345.79999999999995"/>
    <n v="676.4"/>
    <n v="337.70000000000005"/>
    <n v="341.8"/>
    <n v="526.90000000000009"/>
    <n v="194.6"/>
    <n v="4625.8418279569905"/>
  </r>
  <r>
    <x v="0"/>
    <x v="9"/>
    <x v="7"/>
    <n v="2189.8418279569892"/>
    <n v="350.5"/>
    <n v="657.25443548387091"/>
    <n v="345"/>
    <n v="347.9"/>
    <n v="547.9"/>
    <n v="193.7"/>
    <n v="4632.0962634408597"/>
  </r>
  <r>
    <x v="1"/>
    <x v="9"/>
    <x v="7"/>
    <n v="2293.6999999999998"/>
    <n v="344"/>
    <n v="669.3"/>
    <n v="335"/>
    <n v="338.5"/>
    <n v="505.29999999999995"/>
    <n v="198.7"/>
    <n v="4684.5"/>
  </r>
  <r>
    <x v="2"/>
    <x v="9"/>
    <x v="7"/>
    <n v="2208.9418279569891"/>
    <n v="348"/>
    <n v="678.19999999999993"/>
    <n v="339.20000000000005"/>
    <n v="343.4"/>
    <n v="530.70000000000005"/>
    <n v="195"/>
    <n v="4643.4418279569891"/>
  </r>
  <r>
    <x v="0"/>
    <x v="9"/>
    <x v="8"/>
    <n v="2205.8418279569892"/>
    <n v="351"/>
    <n v="659.45443548387084"/>
    <n v="346.2"/>
    <n v="349.5"/>
    <n v="552.5"/>
    <n v="194.5"/>
    <n v="4658.9962634408603"/>
  </r>
  <r>
    <x v="1"/>
    <x v="9"/>
    <x v="8"/>
    <n v="2306.4"/>
    <n v="344.9"/>
    <n v="671.90000000000009"/>
    <n v="336.70000000000005"/>
    <n v="340.2"/>
    <n v="509.7"/>
    <n v="199.7"/>
    <n v="4709.5"/>
  </r>
  <r>
    <x v="2"/>
    <x v="9"/>
    <x v="8"/>
    <n v="2224.3418279569892"/>
    <n v="348.70000000000005"/>
    <n v="680.8"/>
    <n v="340.7"/>
    <n v="345"/>
    <n v="535.1"/>
    <n v="195.9"/>
    <n v="4670.5418279569894"/>
  </r>
  <r>
    <x v="0"/>
    <x v="9"/>
    <x v="9"/>
    <n v="2225.041827956989"/>
    <n v="353.2"/>
    <n v="661.85443548387082"/>
    <n v="347.1"/>
    <n v="351.8"/>
    <n v="508.00585288367552"/>
    <n v="194.9"/>
    <n v="4641.9021163245352"/>
  </r>
  <r>
    <x v="1"/>
    <x v="9"/>
    <x v="9"/>
    <n v="2249.3412634408605"/>
    <n v="347"/>
    <n v="676"/>
    <n v="337.5"/>
    <n v="342.1"/>
    <n v="511.70000000000005"/>
    <n v="200.1"/>
    <n v="4663.7412634408611"/>
  </r>
  <r>
    <x v="2"/>
    <x v="9"/>
    <x v="9"/>
    <n v="2242.9418279569895"/>
    <n v="350.79999999999995"/>
    <n v="685"/>
    <n v="341.6"/>
    <n v="347.2"/>
    <n v="538.20000000000005"/>
    <n v="196.3"/>
    <n v="4702.0418279569894"/>
  </r>
  <r>
    <x v="0"/>
    <x v="9"/>
    <x v="11"/>
    <n v="2225.8418279569892"/>
    <n v="355.70000000000005"/>
    <n v="664.15443548387088"/>
    <n v="347.70000000000005"/>
    <n v="352.4"/>
    <n v="510.10585288367542"/>
    <n v="195.5"/>
    <n v="4651.4021163245352"/>
  </r>
  <r>
    <x v="1"/>
    <x v="9"/>
    <x v="11"/>
    <n v="2314.4"/>
    <n v="349.6"/>
    <n v="677.9"/>
    <n v="338.2"/>
    <n v="341.5"/>
    <n v="514.9"/>
    <n v="200.6"/>
    <n v="4737.1000000000004"/>
  </r>
  <r>
    <x v="2"/>
    <x v="9"/>
    <x v="11"/>
    <n v="2240.0418279569894"/>
    <n v="353.4"/>
    <n v="687.5"/>
    <n v="342.2"/>
    <n v="347.6"/>
    <n v="541.4"/>
    <n v="196.9"/>
    <n v="4709.0418279569885"/>
  </r>
  <r>
    <x v="0"/>
    <x v="9"/>
    <x v="12"/>
    <n v="2215.3418279569892"/>
    <n v="359.2"/>
    <n v="666.25443548387079"/>
    <n v="348.5"/>
    <n v="352.6"/>
    <n v="511.90585288367549"/>
    <n v="195.9"/>
    <n v="4649.7021163245345"/>
  </r>
  <r>
    <x v="1"/>
    <x v="9"/>
    <x v="12"/>
    <n v="2295.7999999999997"/>
    <n v="353.2"/>
    <n v="677.99999999999989"/>
    <n v="338.9"/>
    <n v="342.29999999999995"/>
    <n v="517.9"/>
    <n v="201.1"/>
    <n v="4727.2"/>
  </r>
  <r>
    <x v="2"/>
    <x v="9"/>
    <x v="12"/>
    <n v="2227.0418279569894"/>
    <n v="356.9"/>
    <n v="688.19999999999993"/>
    <n v="343"/>
    <n v="347.7"/>
    <n v="544"/>
    <n v="197.3"/>
    <n v="4704.1418279569889"/>
  </r>
  <r>
    <x v="0"/>
    <x v="10"/>
    <x v="0"/>
    <n v="2222.7418279569893"/>
    <n v="363.1"/>
    <n v="667.85443548387082"/>
    <n v="349.6"/>
    <n v="354.3"/>
    <n v="513.60585288367554"/>
    <n v="196.9"/>
    <n v="4668.102116324535"/>
  </r>
  <r>
    <x v="1"/>
    <x v="10"/>
    <x v="0"/>
    <n v="2310.2000000000003"/>
    <n v="357.3"/>
    <n v="679.7"/>
    <n v="339.6"/>
    <n v="343.8"/>
    <n v="520.6"/>
    <n v="201.6"/>
    <n v="4752.8000000000011"/>
  </r>
  <r>
    <x v="2"/>
    <x v="10"/>
    <x v="0"/>
    <n v="2237.6418279569893"/>
    <n v="360.9"/>
    <n v="690.6"/>
    <n v="343.8"/>
    <n v="349.3"/>
    <n v="546.29999999999995"/>
    <n v="198.2"/>
    <n v="4726.7418279569893"/>
  </r>
  <r>
    <x v="0"/>
    <x v="10"/>
    <x v="1"/>
    <n v="2198.1366397849465"/>
    <n v="367.29999999999995"/>
    <n v="668.45443548387084"/>
    <n v="351.3"/>
    <n v="355.9"/>
    <n v="515.60585288367554"/>
    <n v="198.3"/>
    <n v="4654.9969281524927"/>
  </r>
  <r>
    <x v="1"/>
    <x v="10"/>
    <x v="1"/>
    <n v="2303.1999999999998"/>
    <n v="362.20000000000005"/>
    <n v="685.3"/>
    <n v="340.9"/>
    <n v="346.3"/>
    <n v="525.5"/>
    <n v="202.7"/>
    <n v="4766.0999999999995"/>
  </r>
  <r>
    <x v="2"/>
    <x v="10"/>
    <x v="1"/>
    <n v="2279.1"/>
    <n v="365.4"/>
    <n v="694"/>
    <n v="345.3"/>
    <n v="351.29999999999995"/>
    <n v="550"/>
    <n v="199.5"/>
    <n v="4784.6000000000004"/>
  </r>
  <r>
    <x v="0"/>
    <x v="10"/>
    <x v="2"/>
    <n v="2198.2366397849464"/>
    <n v="367.29999999999995"/>
    <n v="668.25443548387091"/>
    <n v="351.3"/>
    <n v="355.9"/>
    <n v="515.60585288367554"/>
    <n v="198.4"/>
    <n v="4654.9969281524927"/>
  </r>
  <r>
    <x v="1"/>
    <x v="10"/>
    <x v="2"/>
    <n v="2303.4"/>
    <n v="362.3"/>
    <n v="685.09999999999991"/>
    <n v="340.9"/>
    <n v="346.3"/>
    <n v="525.4"/>
    <n v="202.7"/>
    <n v="4766.1000000000004"/>
  </r>
  <r>
    <x v="2"/>
    <x v="10"/>
    <x v="2"/>
    <n v="2279.1999999999998"/>
    <n v="365.4"/>
    <n v="693.8"/>
    <n v="345.3"/>
    <n v="351.29999999999995"/>
    <n v="549.9"/>
    <n v="199.5"/>
    <n v="4784.3999999999996"/>
  </r>
  <r>
    <x v="0"/>
    <x v="10"/>
    <x v="3"/>
    <n v="2203.2366397849464"/>
    <n v="371"/>
    <n v="669.25443548387091"/>
    <n v="352.6"/>
    <n v="357.70000000000005"/>
    <n v="516.90585288367538"/>
    <n v="199.5"/>
    <n v="4670.1969281524925"/>
  </r>
  <r>
    <x v="1"/>
    <x v="10"/>
    <x v="3"/>
    <n v="2317.7000000000003"/>
    <n v="365.9"/>
    <n v="687"/>
    <n v="343"/>
    <n v="348.3"/>
    <n v="527.6"/>
    <n v="203.5"/>
    <n v="4793.0000000000009"/>
  </r>
  <r>
    <x v="2"/>
    <x v="10"/>
    <x v="3"/>
    <n v="2221.2366397849464"/>
    <n v="369"/>
    <n v="696"/>
    <n v="347.1"/>
    <n v="353.1"/>
    <n v="551.79999999999995"/>
    <n v="200.6"/>
    <n v="4738.8366397849468"/>
  </r>
  <r>
    <x v="0"/>
    <x v="10"/>
    <x v="4"/>
    <n v="2214.2366397849469"/>
    <n v="372.70000000000005"/>
    <n v="671.25443548387091"/>
    <n v="354.1"/>
    <n v="359.3"/>
    <n v="518.00585288367552"/>
    <n v="199.9"/>
    <n v="4689.4969281524936"/>
  </r>
  <r>
    <x v="1"/>
    <x v="10"/>
    <x v="4"/>
    <n v="2267.7366397849464"/>
    <n v="367.79999999999995"/>
    <n v="689.5"/>
    <n v="344"/>
    <n v="349.79999999999995"/>
    <n v="528.70000000000005"/>
    <n v="204.2"/>
    <n v="4751.7366397849464"/>
  </r>
  <r>
    <x v="2"/>
    <x v="10"/>
    <x v="4"/>
    <n v="2233.4366397849462"/>
    <n v="370.9"/>
    <n v="698.39999999999986"/>
    <n v="348.29999999999995"/>
    <n v="354.79999999999995"/>
    <n v="553.20000000000005"/>
    <n v="201"/>
    <n v="4760.0366397849466"/>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
  <r>
    <s v="Rural"/>
    <x v="0"/>
    <x v="0"/>
    <n v="107.5"/>
    <n v="106.3"/>
    <n v="108.1"/>
    <n v="104.9"/>
    <n v="106.1"/>
    <n v="103.9"/>
    <n v="101.9"/>
    <n v="106.1"/>
    <n v="106.8"/>
    <n v="103.1"/>
    <n v="104.8"/>
    <n v="106.7"/>
    <n v="105.5"/>
    <n v="105.1"/>
    <n v="106.5"/>
    <n v="105.8"/>
    <n v="106.4"/>
    <n v="139.25443548387088"/>
    <n v="105.5"/>
    <n v="104.8"/>
    <n v="104"/>
    <n v="103.3"/>
    <n v="103.4"/>
    <n v="103.8"/>
    <n v="104.7"/>
    <n v="104"/>
    <n v="105.1"/>
  </r>
  <r>
    <s v="Urban"/>
    <x v="0"/>
    <x v="0"/>
    <n v="110.5"/>
    <n v="109.1"/>
    <n v="113"/>
    <n v="103.6"/>
    <n v="103.4"/>
    <n v="102.3"/>
    <n v="102.9"/>
    <n v="105.8"/>
    <n v="105.1"/>
    <n v="101.8"/>
    <n v="105.1"/>
    <n v="107.9"/>
    <n v="105.9"/>
    <n v="105.2"/>
    <n v="105.9"/>
    <n v="105"/>
    <n v="105.8"/>
    <n v="100.3"/>
    <n v="105.4"/>
    <n v="104.8"/>
    <n v="104.1"/>
    <n v="103.2"/>
    <n v="102.9"/>
    <n v="103.5"/>
    <n v="104.3"/>
    <n v="103.7"/>
    <n v="104"/>
  </r>
  <r>
    <s v="Rural+Urban"/>
    <x v="0"/>
    <x v="0"/>
    <n v="108.4"/>
    <n v="107.3"/>
    <n v="110"/>
    <n v="104.4"/>
    <n v="105.1"/>
    <n v="103.2"/>
    <n v="102.2"/>
    <n v="106"/>
    <n v="106.2"/>
    <n v="102.7"/>
    <n v="104.9"/>
    <n v="107.3"/>
    <n v="105.6"/>
    <n v="105.1"/>
    <n v="106.3"/>
    <n v="105.5"/>
    <n v="106.2"/>
    <n v="100.3"/>
    <n v="105.5"/>
    <n v="104.8"/>
    <n v="104"/>
    <n v="103.2"/>
    <n v="103.1"/>
    <n v="103.6"/>
    <n v="104.5"/>
    <n v="103.9"/>
    <n v="104.6"/>
  </r>
  <r>
    <s v="Rural"/>
    <x v="0"/>
    <x v="1"/>
    <n v="109.2"/>
    <n v="108.7"/>
    <n v="110.2"/>
    <n v="105.4"/>
    <n v="106.7"/>
    <n v="104"/>
    <n v="102.4"/>
    <n v="105.9"/>
    <n v="105.7"/>
    <n v="103.1"/>
    <n v="105.1"/>
    <n v="107.7"/>
    <n v="106.3"/>
    <n v="105.6"/>
    <n v="107.1"/>
    <n v="106.3"/>
    <n v="107"/>
    <n v="139.25443548387088"/>
    <n v="106.2"/>
    <n v="105.2"/>
    <n v="104.4"/>
    <n v="103.9"/>
    <n v="104"/>
    <n v="104.1"/>
    <n v="104.6"/>
    <n v="104.4"/>
    <n v="105.8"/>
  </r>
  <r>
    <s v="Urban"/>
    <x v="0"/>
    <x v="1"/>
    <n v="112.9"/>
    <n v="112.9"/>
    <n v="116.9"/>
    <n v="104"/>
    <n v="103.5"/>
    <n v="103.1"/>
    <n v="104.9"/>
    <n v="104.1"/>
    <n v="103.8"/>
    <n v="102.3"/>
    <n v="106"/>
    <n v="109"/>
    <n v="107.2"/>
    <n v="106"/>
    <n v="106.6"/>
    <n v="105.5"/>
    <n v="106.4"/>
    <n v="100.4"/>
    <n v="105.7"/>
    <n v="105.2"/>
    <n v="104.7"/>
    <n v="104.4"/>
    <n v="103.3"/>
    <n v="103.7"/>
    <n v="104.3"/>
    <n v="104.3"/>
    <n v="104.7"/>
  </r>
  <r>
    <s v="Rural+Urban"/>
    <x v="0"/>
    <x v="1"/>
    <n v="110.4"/>
    <n v="110.2"/>
    <n v="112.8"/>
    <n v="104.9"/>
    <n v="105.5"/>
    <n v="103.6"/>
    <n v="103.2"/>
    <n v="105.3"/>
    <n v="105.1"/>
    <n v="102.8"/>
    <n v="105.5"/>
    <n v="108.3"/>
    <n v="106.6"/>
    <n v="105.7"/>
    <n v="106.9"/>
    <n v="106"/>
    <n v="106.8"/>
    <n v="100.4"/>
    <n v="106"/>
    <n v="105.2"/>
    <n v="104.5"/>
    <n v="104.2"/>
    <n v="103.6"/>
    <n v="103.9"/>
    <n v="104.5"/>
    <n v="104.4"/>
    <n v="105.3"/>
  </r>
  <r>
    <s v="Rural"/>
    <x v="0"/>
    <x v="2"/>
    <n v="110.2"/>
    <n v="108.8"/>
    <n v="109.9"/>
    <n v="105.6"/>
    <n v="106.2"/>
    <n v="105.7"/>
    <n v="101.4"/>
    <n v="105.7"/>
    <n v="105"/>
    <n v="103.3"/>
    <n v="105.6"/>
    <n v="108.2"/>
    <n v="106.6"/>
    <n v="106.5"/>
    <n v="107.6"/>
    <n v="106.8"/>
    <n v="107.5"/>
    <n v="139.25443548387088"/>
    <n v="106.1"/>
    <n v="105.6"/>
    <n v="104.7"/>
    <n v="104.6"/>
    <n v="104"/>
    <n v="104.3"/>
    <n v="104.3"/>
    <n v="104.6"/>
    <n v="106"/>
  </r>
  <r>
    <s v="Urban"/>
    <x v="0"/>
    <x v="2"/>
    <n v="113.9"/>
    <n v="111.4"/>
    <n v="113.2"/>
    <n v="104.3"/>
    <n v="102.7"/>
    <n v="104.9"/>
    <n v="103.8"/>
    <n v="103.5"/>
    <n v="102.6"/>
    <n v="102.4"/>
    <n v="107"/>
    <n v="109.8"/>
    <n v="107.3"/>
    <n v="106.8"/>
    <n v="107.2"/>
    <n v="106"/>
    <n v="107"/>
    <n v="100.4"/>
    <n v="106"/>
    <n v="105.7"/>
    <n v="105.2"/>
    <n v="105.5"/>
    <n v="103.5"/>
    <n v="103.8"/>
    <n v="104.2"/>
    <n v="104.9"/>
    <n v="105"/>
  </r>
  <r>
    <s v="Rural+Urban"/>
    <x v="0"/>
    <x v="2"/>
    <n v="111.4"/>
    <n v="109.7"/>
    <n v="111.2"/>
    <n v="105.1"/>
    <n v="104.9"/>
    <n v="105.3"/>
    <n v="102.2"/>
    <n v="105"/>
    <n v="104.2"/>
    <n v="103"/>
    <n v="106.2"/>
    <n v="108.9"/>
    <n v="106.9"/>
    <n v="106.6"/>
    <n v="107.4"/>
    <n v="106.5"/>
    <n v="107.3"/>
    <n v="100.4"/>
    <n v="106.1"/>
    <n v="105.6"/>
    <n v="104.9"/>
    <n v="105.1"/>
    <n v="103.7"/>
    <n v="104"/>
    <n v="104.3"/>
    <n v="104.7"/>
    <n v="105.5"/>
  </r>
  <r>
    <s v="Rural"/>
    <x v="0"/>
    <x v="3"/>
    <n v="110.2"/>
    <n v="109.5"/>
    <n v="106.9"/>
    <n v="106.3"/>
    <n v="105.7"/>
    <n v="108.3"/>
    <n v="103.4"/>
    <n v="105.7"/>
    <n v="104.2"/>
    <n v="103.2"/>
    <n v="106.5"/>
    <n v="108.8"/>
    <n v="107.1"/>
    <n v="107.1"/>
    <n v="108.1"/>
    <n v="107.4"/>
    <n v="108"/>
    <n v="139.25443548387088"/>
    <n v="106.5"/>
    <n v="106.1"/>
    <n v="105.1"/>
    <n v="104.4"/>
    <n v="104.5"/>
    <n v="104.8"/>
    <n v="102.7"/>
    <n v="104.6"/>
    <n v="106.4"/>
  </r>
  <r>
    <s v="Urban"/>
    <x v="0"/>
    <x v="3"/>
    <n v="114.6"/>
    <n v="113.4"/>
    <n v="106"/>
    <n v="104.7"/>
    <n v="102.1"/>
    <n v="109.5"/>
    <n v="109.7"/>
    <n v="104.6"/>
    <n v="102"/>
    <n v="103.5"/>
    <n v="108.2"/>
    <n v="110.6"/>
    <n v="108.8"/>
    <n v="108.5"/>
    <n v="107.9"/>
    <n v="106.4"/>
    <n v="107.7"/>
    <n v="100.5"/>
    <n v="106.4"/>
    <n v="106.5"/>
    <n v="105.7"/>
    <n v="105"/>
    <n v="104"/>
    <n v="105.2"/>
    <n v="103.2"/>
    <n v="105.1"/>
    <n v="105.7"/>
  </r>
  <r>
    <s v="Rural+Urban"/>
    <x v="0"/>
    <x v="3"/>
    <n v="111.6"/>
    <n v="110.9"/>
    <n v="106.6"/>
    <n v="105.7"/>
    <n v="104.4"/>
    <n v="108.9"/>
    <n v="105.5"/>
    <n v="105.3"/>
    <n v="103.5"/>
    <n v="103.3"/>
    <n v="107.2"/>
    <n v="109.6"/>
    <n v="107.7"/>
    <n v="107.5"/>
    <n v="108"/>
    <n v="107"/>
    <n v="107.9"/>
    <n v="100.5"/>
    <n v="106.5"/>
    <n v="106.3"/>
    <n v="105.3"/>
    <n v="104.7"/>
    <n v="104.2"/>
    <n v="105"/>
    <n v="102.9"/>
    <n v="104.8"/>
    <n v="106.1"/>
  </r>
  <r>
    <s v="Rural"/>
    <x v="0"/>
    <x v="4"/>
    <n v="110.9"/>
    <n v="109.8"/>
    <n v="105.9"/>
    <n v="107.5"/>
    <n v="105.3"/>
    <n v="108.1"/>
    <n v="107.3"/>
    <n v="106.1"/>
    <n v="103.7"/>
    <n v="104"/>
    <n v="107.4"/>
    <n v="109.9"/>
    <n v="108.1"/>
    <n v="108.1"/>
    <n v="108.8"/>
    <n v="107.9"/>
    <n v="108.6"/>
    <n v="139.25443548387088"/>
    <n v="107.5"/>
    <n v="106.8"/>
    <n v="105.7"/>
    <n v="104.1"/>
    <n v="105"/>
    <n v="105.5"/>
    <n v="102.1"/>
    <n v="104.8"/>
    <n v="107.2"/>
  </r>
  <r>
    <s v="Urban"/>
    <x v="0"/>
    <x v="4"/>
    <n v="115.4"/>
    <n v="114.2"/>
    <n v="102.7"/>
    <n v="105.5"/>
    <n v="101.5"/>
    <n v="110.6"/>
    <n v="123.7"/>
    <n v="105.2"/>
    <n v="101.9"/>
    <n v="105"/>
    <n v="109.1"/>
    <n v="111.3"/>
    <n v="111.1"/>
    <n v="109.8"/>
    <n v="108.5"/>
    <n v="106.7"/>
    <n v="108.3"/>
    <n v="100.5"/>
    <n v="107.2"/>
    <n v="107.1"/>
    <n v="106.2"/>
    <n v="103.9"/>
    <n v="104.6"/>
    <n v="105.7"/>
    <n v="102.6"/>
    <n v="104.9"/>
    <n v="106.6"/>
  </r>
  <r>
    <s v="Rural+Urban"/>
    <x v="0"/>
    <x v="4"/>
    <n v="112.3"/>
    <n v="111.3"/>
    <n v="104.7"/>
    <n v="106.8"/>
    <n v="103.9"/>
    <n v="109.3"/>
    <n v="112.9"/>
    <n v="105.8"/>
    <n v="103.1"/>
    <n v="104.3"/>
    <n v="108.1"/>
    <n v="110.5"/>
    <n v="109.2"/>
    <n v="108.6"/>
    <n v="108.7"/>
    <n v="107.4"/>
    <n v="108.5"/>
    <n v="100.5"/>
    <n v="107.4"/>
    <n v="106.9"/>
    <n v="105.9"/>
    <n v="104"/>
    <n v="104.8"/>
    <n v="105.6"/>
    <n v="102.3"/>
    <n v="104.8"/>
    <n v="106.9"/>
  </r>
  <r>
    <s v="Rural"/>
    <x v="0"/>
    <x v="5"/>
    <n v="112.3"/>
    <n v="112.1"/>
    <n v="108.1"/>
    <n v="108.3"/>
    <n v="105.9"/>
    <n v="109.2"/>
    <n v="118"/>
    <n v="106.8"/>
    <n v="104.1"/>
    <n v="105.4"/>
    <n v="108.2"/>
    <n v="111"/>
    <n v="110.6"/>
    <n v="109"/>
    <n v="109.7"/>
    <n v="108.8"/>
    <n v="109.5"/>
    <n v="139.25443548387088"/>
    <n v="108.5"/>
    <n v="107.5"/>
    <n v="106.3"/>
    <n v="105"/>
    <n v="105.6"/>
    <n v="106.5"/>
    <n v="102.5"/>
    <n v="105.5"/>
    <n v="108.9"/>
  </r>
  <r>
    <s v="Urban"/>
    <x v="0"/>
    <x v="5"/>
    <n v="117"/>
    <n v="120.1"/>
    <n v="112.5"/>
    <n v="107.3"/>
    <n v="101.3"/>
    <n v="112.4"/>
    <n v="143.6"/>
    <n v="105.4"/>
    <n v="101.4"/>
    <n v="106.4"/>
    <n v="110"/>
    <n v="112.2"/>
    <n v="115"/>
    <n v="110.9"/>
    <n v="109.2"/>
    <n v="107.2"/>
    <n v="108.9"/>
    <n v="106.6"/>
    <n v="108"/>
    <n v="107.7"/>
    <n v="106.5"/>
    <n v="105.2"/>
    <n v="105.2"/>
    <n v="108.1"/>
    <n v="103.3"/>
    <n v="106.1"/>
    <n v="109.7"/>
  </r>
  <r>
    <s v="Rural+Urban"/>
    <x v="0"/>
    <x v="5"/>
    <n v="113.8"/>
    <n v="114.9"/>
    <n v="109.8"/>
    <n v="107.9"/>
    <n v="104.2"/>
    <n v="110.7"/>
    <n v="126.7"/>
    <n v="106.3"/>
    <n v="103.2"/>
    <n v="105.7"/>
    <n v="109"/>
    <n v="111.6"/>
    <n v="112.2"/>
    <n v="109.5"/>
    <n v="109.5"/>
    <n v="108.1"/>
    <n v="109.3"/>
    <n v="106.6"/>
    <n v="108.3"/>
    <n v="107.6"/>
    <n v="106.4"/>
    <n v="105.1"/>
    <n v="105.4"/>
    <n v="107.4"/>
    <n v="102.8"/>
    <n v="105.8"/>
    <n v="109.3"/>
  </r>
  <r>
    <s v="Rural"/>
    <x v="0"/>
    <x v="6"/>
    <n v="113.4"/>
    <n v="114.9"/>
    <n v="110.5"/>
    <n v="109.3"/>
    <n v="106.2"/>
    <n v="110.3"/>
    <n v="129.19999999999999"/>
    <n v="107.1"/>
    <n v="104.3"/>
    <n v="106.4"/>
    <n v="109.1"/>
    <n v="112.1"/>
    <n v="113.1"/>
    <n v="109.8"/>
    <n v="110.5"/>
    <n v="109.5"/>
    <n v="110.3"/>
    <n v="139.25443548387088"/>
    <n v="109.5"/>
    <n v="108.3"/>
    <n v="106.9"/>
    <n v="106.8"/>
    <n v="106.4"/>
    <n v="107.8"/>
    <n v="102.5"/>
    <n v="106.5"/>
    <n v="110.7"/>
  </r>
  <r>
    <s v="Urban"/>
    <x v="0"/>
    <x v="6"/>
    <n v="117.8"/>
    <n v="119.2"/>
    <n v="114"/>
    <n v="108.3"/>
    <n v="101.1"/>
    <n v="113.2"/>
    <n v="160.9"/>
    <n v="105.1"/>
    <n v="101.3"/>
    <n v="107.5"/>
    <n v="110.4"/>
    <n v="113.1"/>
    <n v="117.5"/>
    <n v="111.7"/>
    <n v="109.8"/>
    <n v="107.8"/>
    <n v="109.5"/>
    <n v="107.7"/>
    <n v="108.6"/>
    <n v="108.1"/>
    <n v="107.1"/>
    <n v="107.3"/>
    <n v="105.9"/>
    <n v="110.1"/>
    <n v="103.2"/>
    <n v="107.3"/>
    <n v="111.4"/>
  </r>
  <r>
    <s v="Rural+Urban"/>
    <x v="0"/>
    <x v="6"/>
    <n v="114.8"/>
    <n v="116.4"/>
    <n v="111.9"/>
    <n v="108.9"/>
    <n v="104.3"/>
    <n v="111.7"/>
    <n v="140"/>
    <n v="106.4"/>
    <n v="103.3"/>
    <n v="106.8"/>
    <n v="109.6"/>
    <n v="112.6"/>
    <n v="114.7"/>
    <n v="110.3"/>
    <n v="110.2"/>
    <n v="108.8"/>
    <n v="110"/>
    <n v="107.7"/>
    <n v="109.2"/>
    <n v="108.2"/>
    <n v="107"/>
    <n v="107.1"/>
    <n v="106.1"/>
    <n v="109.1"/>
    <n v="102.8"/>
    <n v="106.9"/>
    <n v="111"/>
  </r>
  <r>
    <s v="Rural"/>
    <x v="0"/>
    <x v="7"/>
    <n v="114.3"/>
    <n v="115.4"/>
    <n v="111.1"/>
    <n v="110"/>
    <n v="106.4"/>
    <n v="110.8"/>
    <n v="138.9"/>
    <n v="107.4"/>
    <n v="104.1"/>
    <n v="106.9"/>
    <n v="109.7"/>
    <n v="112.6"/>
    <n v="114.9"/>
    <n v="110.7"/>
    <n v="111.3"/>
    <n v="110.2"/>
    <n v="111.1"/>
    <n v="139.25443548387088"/>
    <n v="109.9"/>
    <n v="108.7"/>
    <n v="107.5"/>
    <n v="107.8"/>
    <n v="106.8"/>
    <n v="108.7"/>
    <n v="105"/>
    <n v="107.5"/>
    <n v="112.1"/>
  </r>
  <r>
    <s v="Urban"/>
    <x v="0"/>
    <x v="7"/>
    <n v="118.3"/>
    <n v="120.4"/>
    <n v="112.7"/>
    <n v="108.9"/>
    <n v="101.1"/>
    <n v="108.7"/>
    <n v="177"/>
    <n v="104.7"/>
    <n v="101"/>
    <n v="108.5"/>
    <n v="110.9"/>
    <n v="114.3"/>
    <n v="119.6"/>
    <n v="112.4"/>
    <n v="110.6"/>
    <n v="108.3"/>
    <n v="110.2"/>
    <n v="108.9"/>
    <n v="109.3"/>
    <n v="108.7"/>
    <n v="107.6"/>
    <n v="108.1"/>
    <n v="106.5"/>
    <n v="110.8"/>
    <n v="106"/>
    <n v="108.3"/>
    <n v="112.7"/>
  </r>
  <r>
    <s v="Rural+Urban"/>
    <x v="0"/>
    <x v="7"/>
    <n v="115.6"/>
    <n v="117.2"/>
    <n v="111.7"/>
    <n v="109.6"/>
    <n v="104.5"/>
    <n v="109.8"/>
    <n v="151.80000000000001"/>
    <n v="106.5"/>
    <n v="103.1"/>
    <n v="107.4"/>
    <n v="110.2"/>
    <n v="113.4"/>
    <n v="116.6"/>
    <n v="111.2"/>
    <n v="111"/>
    <n v="109.4"/>
    <n v="110.7"/>
    <n v="108.9"/>
    <n v="109.7"/>
    <n v="108.7"/>
    <n v="107.5"/>
    <n v="108"/>
    <n v="106.6"/>
    <n v="109.9"/>
    <n v="105.4"/>
    <n v="107.9"/>
    <n v="112.4"/>
  </r>
  <r>
    <s v="Rural"/>
    <x v="0"/>
    <x v="8"/>
    <n v="115.4"/>
    <n v="115.7"/>
    <n v="111.7"/>
    <n v="111"/>
    <n v="107.4"/>
    <n v="110.9"/>
    <n v="154"/>
    <n v="108.1"/>
    <n v="104.2"/>
    <n v="107.9"/>
    <n v="110.4"/>
    <n v="114"/>
    <n v="117.8"/>
    <n v="111.7"/>
    <n v="112.7"/>
    <n v="111.4"/>
    <n v="112.5"/>
    <n v="139.25443548387088"/>
    <n v="111.1"/>
    <n v="109.6"/>
    <n v="108.3"/>
    <n v="109.3"/>
    <n v="107.7"/>
    <n v="109.8"/>
    <n v="106.7"/>
    <n v="108.7"/>
    <n v="114.2"/>
  </r>
  <r>
    <s v="Urban"/>
    <x v="0"/>
    <x v="8"/>
    <n v="118.6"/>
    <n v="119.1"/>
    <n v="113.2"/>
    <n v="109.6"/>
    <n v="101.7"/>
    <n v="103.2"/>
    <n v="174.3"/>
    <n v="105.1"/>
    <n v="100.8"/>
    <n v="109.1"/>
    <n v="111.1"/>
    <n v="115.4"/>
    <n v="119.2"/>
    <n v="112.9"/>
    <n v="111.4"/>
    <n v="109"/>
    <n v="111.1"/>
    <n v="109.7"/>
    <n v="109.5"/>
    <n v="109.6"/>
    <n v="107.9"/>
    <n v="110.4"/>
    <n v="107.4"/>
    <n v="111.2"/>
    <n v="106.9"/>
    <n v="109.4"/>
    <n v="113.2"/>
  </r>
  <r>
    <s v="Rural+Urban"/>
    <x v="0"/>
    <x v="8"/>
    <n v="116.4"/>
    <n v="116.9"/>
    <n v="112.3"/>
    <n v="110.5"/>
    <n v="105.3"/>
    <n v="107.3"/>
    <n v="160.9"/>
    <n v="107.1"/>
    <n v="103.1"/>
    <n v="108.3"/>
    <n v="110.7"/>
    <n v="114.6"/>
    <n v="118.3"/>
    <n v="112"/>
    <n v="112.2"/>
    <n v="110.4"/>
    <n v="111.9"/>
    <n v="109.7"/>
    <n v="110.5"/>
    <n v="109.6"/>
    <n v="108.1"/>
    <n v="109.9"/>
    <n v="107.5"/>
    <n v="110.6"/>
    <n v="106.8"/>
    <n v="109"/>
    <n v="113.7"/>
  </r>
  <r>
    <s v="Rural"/>
    <x v="0"/>
    <x v="9"/>
    <n v="116.3"/>
    <n v="115.4"/>
    <n v="112.6"/>
    <n v="111.7"/>
    <n v="107.7"/>
    <n v="113.2"/>
    <n v="164.9"/>
    <n v="108.3"/>
    <n v="103.9"/>
    <n v="108.2"/>
    <n v="111.1"/>
    <n v="114.9"/>
    <n v="119.8"/>
    <n v="112.2"/>
    <n v="113.6"/>
    <n v="112.3"/>
    <n v="113.4"/>
    <n v="139.25443548387088"/>
    <n v="111.6"/>
    <n v="110.4"/>
    <n v="108.9"/>
    <n v="109.3"/>
    <n v="108.3"/>
    <n v="110.2"/>
    <n v="107.5"/>
    <n v="109.1"/>
    <n v="115.5"/>
  </r>
  <r>
    <s v="Urban"/>
    <x v="0"/>
    <x v="9"/>
    <n v="118.9"/>
    <n v="118.1"/>
    <n v="114.5"/>
    <n v="110.4"/>
    <n v="102.3"/>
    <n v="106.2"/>
    <n v="183.5"/>
    <n v="105.3"/>
    <n v="100.2"/>
    <n v="109.6"/>
    <n v="111.4"/>
    <n v="116"/>
    <n v="120.8"/>
    <n v="113.5"/>
    <n v="112.5"/>
    <n v="109.7"/>
    <n v="112"/>
    <n v="110.5"/>
    <n v="109.7"/>
    <n v="110.2"/>
    <n v="108.2"/>
    <n v="109.7"/>
    <n v="108"/>
    <n v="111.3"/>
    <n v="107.3"/>
    <n v="109.4"/>
    <n v="114"/>
  </r>
  <r>
    <s v="Rural+Urban"/>
    <x v="0"/>
    <x v="9"/>
    <n v="117.1"/>
    <n v="116.3"/>
    <n v="113.3"/>
    <n v="111.2"/>
    <n v="105.7"/>
    <n v="109.9"/>
    <n v="171.2"/>
    <n v="107.3"/>
    <n v="102.7"/>
    <n v="108.7"/>
    <n v="111.2"/>
    <n v="115.4"/>
    <n v="120.2"/>
    <n v="112.5"/>
    <n v="113.2"/>
    <n v="111.2"/>
    <n v="112.8"/>
    <n v="110.5"/>
    <n v="110.9"/>
    <n v="110.3"/>
    <n v="108.6"/>
    <n v="109.5"/>
    <n v="108.1"/>
    <n v="110.8"/>
    <n v="107.4"/>
    <n v="109.2"/>
    <n v="114.8"/>
  </r>
  <r>
    <s v="Rural"/>
    <x v="0"/>
    <x v="10"/>
    <n v="117.3"/>
    <n v="114.9"/>
    <n v="116.2"/>
    <n v="112.8"/>
    <n v="108.9"/>
    <n v="116.6"/>
    <n v="178.1"/>
    <n v="109.1"/>
    <n v="103.6"/>
    <n v="109"/>
    <n v="111.8"/>
    <n v="116"/>
    <n v="122.5"/>
    <n v="112.8"/>
    <n v="114.6"/>
    <n v="113.1"/>
    <n v="114.4"/>
    <n v="139.25443548387088"/>
    <n v="112.6"/>
    <n v="111.3"/>
    <n v="109.7"/>
    <n v="109.6"/>
    <n v="108.7"/>
    <n v="111"/>
    <n v="108.2"/>
    <n v="109.8"/>
    <n v="117.4"/>
  </r>
  <r>
    <s v="Urban"/>
    <x v="0"/>
    <x v="11"/>
    <n v="119.8"/>
    <n v="116.3"/>
    <n v="122.6"/>
    <n v="112"/>
    <n v="103.2"/>
    <n v="110"/>
    <n v="192.8"/>
    <n v="106.3"/>
    <n v="99.5"/>
    <n v="110.3"/>
    <n v="111.8"/>
    <n v="117.1"/>
    <n v="122.9"/>
    <n v="114.1"/>
    <n v="113.5"/>
    <n v="110.3"/>
    <n v="113"/>
    <n v="111.1"/>
    <n v="110"/>
    <n v="110.9"/>
    <n v="108.6"/>
    <n v="109.5"/>
    <n v="108.5"/>
    <n v="111.3"/>
    <n v="107.9"/>
    <n v="109.6"/>
    <n v="115"/>
  </r>
  <r>
    <s v="Rural+Urban"/>
    <x v="0"/>
    <x v="11"/>
    <n v="118.1"/>
    <n v="115.4"/>
    <n v="118.7"/>
    <n v="112.5"/>
    <n v="106.8"/>
    <n v="113.5"/>
    <n v="183.1"/>
    <n v="108.2"/>
    <n v="102.2"/>
    <n v="109.4"/>
    <n v="111.8"/>
    <n v="116.5"/>
    <n v="122.6"/>
    <n v="113.1"/>
    <n v="114.2"/>
    <n v="111.9"/>
    <n v="113.8"/>
    <n v="111.1"/>
    <n v="111.6"/>
    <n v="111.1"/>
    <n v="109.3"/>
    <n v="109.5"/>
    <n v="108.6"/>
    <n v="111.2"/>
    <n v="108.1"/>
    <n v="109.7"/>
    <n v="116.3"/>
  </r>
  <r>
    <s v="Rural"/>
    <x v="0"/>
    <x v="12"/>
    <n v="118.4"/>
    <n v="115.9"/>
    <n v="120.4"/>
    <n v="113.8"/>
    <n v="109.5"/>
    <n v="115.5"/>
    <n v="145.69999999999999"/>
    <n v="109.5"/>
    <n v="102.9"/>
    <n v="109.8"/>
    <n v="112.1"/>
    <n v="116.8"/>
    <n v="118.7"/>
    <n v="113.6"/>
    <n v="115.8"/>
    <n v="114"/>
    <n v="115.5"/>
    <n v="139.25443548387088"/>
    <n v="112.8"/>
    <n v="112.1"/>
    <n v="110.1"/>
    <n v="109.9"/>
    <n v="109.2"/>
    <n v="111.6"/>
    <n v="108.1"/>
    <n v="110.1"/>
    <n v="115.5"/>
  </r>
  <r>
    <s v="Urban"/>
    <x v="0"/>
    <x v="12"/>
    <n v="120.5"/>
    <n v="118.1"/>
    <n v="128.5"/>
    <n v="112.8"/>
    <n v="103.4"/>
    <n v="110.7"/>
    <n v="144.80000000000001"/>
    <n v="107.1"/>
    <n v="98.6"/>
    <n v="111.9"/>
    <n v="112.1"/>
    <n v="118.1"/>
    <n v="117.8"/>
    <n v="115"/>
    <n v="114.2"/>
    <n v="110.9"/>
    <n v="113.7"/>
    <n v="110.7"/>
    <n v="110.4"/>
    <n v="111.3"/>
    <n v="109"/>
    <n v="109.7"/>
    <n v="108.9"/>
    <n v="111.4"/>
    <n v="107.7"/>
    <n v="109.8"/>
    <n v="113.3"/>
  </r>
  <r>
    <s v="Rural+Urban"/>
    <x v="0"/>
    <x v="12"/>
    <n v="119.1"/>
    <n v="116.7"/>
    <n v="123.5"/>
    <n v="113.4"/>
    <n v="107.3"/>
    <n v="113.3"/>
    <n v="145.4"/>
    <n v="108.7"/>
    <n v="101.5"/>
    <n v="110.5"/>
    <n v="112.1"/>
    <n v="117.4"/>
    <n v="118.4"/>
    <n v="114"/>
    <n v="115.2"/>
    <n v="112.7"/>
    <n v="114.8"/>
    <n v="110.7"/>
    <n v="111.9"/>
    <n v="111.7"/>
    <n v="109.7"/>
    <n v="109.8"/>
    <n v="109"/>
    <n v="111.5"/>
    <n v="107.9"/>
    <n v="110"/>
    <n v="114.5"/>
  </r>
  <r>
    <s v="Rural"/>
    <x v="1"/>
    <x v="0"/>
    <n v="118.9"/>
    <n v="117.1"/>
    <n v="120.5"/>
    <n v="114.4"/>
    <n v="109"/>
    <n v="115.5"/>
    <n v="123.9"/>
    <n v="109.6"/>
    <n v="101.8"/>
    <n v="110.2"/>
    <n v="112.4"/>
    <n v="117.3"/>
    <n v="116"/>
    <n v="114"/>
    <n v="116.5"/>
    <n v="114.5"/>
    <n v="116.2"/>
    <n v="139.25443548387088"/>
    <n v="113"/>
    <n v="112.6"/>
    <n v="110.6"/>
    <n v="110.5"/>
    <n v="109.6"/>
    <n v="111.8"/>
    <n v="108.3"/>
    <n v="110.6"/>
    <n v="114.2"/>
  </r>
  <r>
    <s v="Urban"/>
    <x v="1"/>
    <x v="0"/>
    <n v="121.2"/>
    <n v="122"/>
    <n v="129.9"/>
    <n v="113.6"/>
    <n v="102.9"/>
    <n v="112.1"/>
    <n v="118.9"/>
    <n v="107.5"/>
    <n v="96.9"/>
    <n v="112.7"/>
    <n v="112.1"/>
    <n v="119"/>
    <n v="115.5"/>
    <n v="115.7"/>
    <n v="114.8"/>
    <n v="111.3"/>
    <n v="114.3"/>
    <n v="111.6"/>
    <n v="111"/>
    <n v="111.9"/>
    <n v="109.7"/>
    <n v="110.8"/>
    <n v="109.8"/>
    <n v="111.5"/>
    <n v="108"/>
    <n v="110.5"/>
    <n v="112.9"/>
  </r>
  <r>
    <s v="Rural+Urban"/>
    <x v="1"/>
    <x v="0"/>
    <n v="119.6"/>
    <n v="118.8"/>
    <n v="124.1"/>
    <n v="114.1"/>
    <n v="106.8"/>
    <n v="113.9"/>
    <n v="122.2"/>
    <n v="108.9"/>
    <n v="100.2"/>
    <n v="111"/>
    <n v="112.3"/>
    <n v="118.1"/>
    <n v="115.8"/>
    <n v="114.5"/>
    <n v="115.8"/>
    <n v="113.2"/>
    <n v="115.4"/>
    <n v="111.6"/>
    <n v="112.2"/>
    <n v="112.3"/>
    <n v="110.3"/>
    <n v="110.7"/>
    <n v="109.7"/>
    <n v="111.6"/>
    <n v="108.2"/>
    <n v="110.6"/>
    <n v="113.6"/>
  </r>
  <r>
    <s v="Rural"/>
    <x v="1"/>
    <x v="1"/>
    <n v="119.4"/>
    <n v="117.7"/>
    <n v="121.2"/>
    <n v="115"/>
    <n v="109"/>
    <n v="116.6"/>
    <n v="116"/>
    <n v="109.8"/>
    <n v="101.1"/>
    <n v="110.4"/>
    <n v="112.9"/>
    <n v="117.8"/>
    <n v="115.3"/>
    <n v="114.2"/>
    <n v="117.1"/>
    <n v="114.5"/>
    <n v="116.7"/>
    <n v="139.25443548387088"/>
    <n v="113.2"/>
    <n v="112.9"/>
    <n v="110.9"/>
    <n v="110.8"/>
    <n v="109.9"/>
    <n v="112"/>
    <n v="108.7"/>
    <n v="110.9"/>
    <n v="114"/>
  </r>
  <r>
    <s v="Urban"/>
    <x v="1"/>
    <x v="1"/>
    <n v="121.9"/>
    <n v="122"/>
    <n v="124.5"/>
    <n v="115.2"/>
    <n v="102.5"/>
    <n v="114.1"/>
    <n v="111.5"/>
    <n v="108.2"/>
    <n v="95.4"/>
    <n v="113.5"/>
    <n v="112.1"/>
    <n v="119.9"/>
    <n v="115.2"/>
    <n v="116.2"/>
    <n v="115.3"/>
    <n v="111.7"/>
    <n v="114.7"/>
    <n v="112.5"/>
    <n v="111.1"/>
    <n v="112.6"/>
    <n v="110.4"/>
    <n v="111.3"/>
    <n v="110.3"/>
    <n v="111.6"/>
    <n v="108.7"/>
    <n v="111"/>
    <n v="113.1"/>
  </r>
  <r>
    <s v="Rural+Urban"/>
    <x v="1"/>
    <x v="1"/>
    <n v="120.2"/>
    <n v="119.2"/>
    <n v="122.5"/>
    <n v="115.1"/>
    <n v="106.6"/>
    <n v="115.4"/>
    <n v="114.5"/>
    <n v="109.3"/>
    <n v="99.2"/>
    <n v="111.4"/>
    <n v="112.6"/>
    <n v="118.8"/>
    <n v="115.3"/>
    <n v="114.7"/>
    <n v="116.4"/>
    <n v="113.3"/>
    <n v="115.9"/>
    <n v="112.5"/>
    <n v="112.4"/>
    <n v="112.8"/>
    <n v="110.7"/>
    <n v="111.1"/>
    <n v="110.1"/>
    <n v="111.8"/>
    <n v="108.7"/>
    <n v="110.9"/>
    <n v="113.6"/>
  </r>
  <r>
    <s v="Rural"/>
    <x v="1"/>
    <x v="2"/>
    <n v="120.1"/>
    <n v="118.1"/>
    <n v="120.7"/>
    <n v="116.1"/>
    <n v="109.3"/>
    <n v="119.6"/>
    <n v="117.9"/>
    <n v="110.2"/>
    <n v="101.2"/>
    <n v="110.7"/>
    <n v="113"/>
    <n v="118.3"/>
    <n v="116.2"/>
    <n v="114.6"/>
    <n v="117.5"/>
    <n v="114.9"/>
    <n v="117.2"/>
    <n v="139.25443548387088"/>
    <n v="113.4"/>
    <n v="113.4"/>
    <n v="111.4"/>
    <n v="111.2"/>
    <n v="110.2"/>
    <n v="112.4"/>
    <n v="108.9"/>
    <n v="111.3"/>
    <n v="114.6"/>
  </r>
  <r>
    <s v="Urban"/>
    <x v="1"/>
    <x v="2"/>
    <n v="122.1"/>
    <n v="121.4"/>
    <n v="121.5"/>
    <n v="116.2"/>
    <n v="102.8"/>
    <n v="117.7"/>
    <n v="113.3"/>
    <n v="108.9"/>
    <n v="96.3"/>
    <n v="114.1"/>
    <n v="112.2"/>
    <n v="120.5"/>
    <n v="116"/>
    <n v="116.7"/>
    <n v="115.8"/>
    <n v="112.1"/>
    <n v="115.2"/>
    <n v="113.2"/>
    <n v="110.9"/>
    <n v="113"/>
    <n v="110.8"/>
    <n v="111.6"/>
    <n v="110.9"/>
    <n v="111.8"/>
    <n v="109.2"/>
    <n v="111.4"/>
    <n v="113.7"/>
  </r>
  <r>
    <s v="Rural+Urban"/>
    <x v="1"/>
    <x v="2"/>
    <n v="120.7"/>
    <n v="119.3"/>
    <n v="121"/>
    <n v="116.1"/>
    <n v="106.9"/>
    <n v="118.7"/>
    <n v="116.3"/>
    <n v="109.8"/>
    <n v="99.6"/>
    <n v="111.8"/>
    <n v="112.7"/>
    <n v="119.3"/>
    <n v="116.1"/>
    <n v="115.2"/>
    <n v="116.8"/>
    <n v="113.7"/>
    <n v="116.4"/>
    <n v="113.2"/>
    <n v="112.5"/>
    <n v="113.2"/>
    <n v="111.2"/>
    <n v="111.4"/>
    <n v="110.6"/>
    <n v="112"/>
    <n v="109"/>
    <n v="111.3"/>
    <n v="114.2"/>
  </r>
  <r>
    <s v="Rural"/>
    <x v="1"/>
    <x v="3"/>
    <n v="120.2"/>
    <n v="118.9"/>
    <n v="118.1"/>
    <n v="117"/>
    <n v="109.7"/>
    <n v="125.5"/>
    <n v="120.5"/>
    <n v="111"/>
    <n v="102.6"/>
    <n v="111.2"/>
    <n v="113.5"/>
    <n v="118.7"/>
    <n v="117.2"/>
    <n v="115.4"/>
    <n v="118.1"/>
    <n v="116.1"/>
    <n v="117.8"/>
    <n v="139.25443548387088"/>
    <n v="113.4"/>
    <n v="113.7"/>
    <n v="111.8"/>
    <n v="111.2"/>
    <n v="110.5"/>
    <n v="113"/>
    <n v="108.9"/>
    <n v="111.5"/>
    <n v="115.4"/>
  </r>
  <r>
    <s v="Urban"/>
    <x v="1"/>
    <x v="3"/>
    <n v="122.5"/>
    <n v="121.7"/>
    <n v="113.3"/>
    <n v="117"/>
    <n v="103.1"/>
    <n v="126.7"/>
    <n v="121.2"/>
    <n v="111"/>
    <n v="100.3"/>
    <n v="115.3"/>
    <n v="112.7"/>
    <n v="121"/>
    <n v="118.2"/>
    <n v="117.6"/>
    <n v="116.3"/>
    <n v="112.5"/>
    <n v="115.7"/>
    <n v="113.9"/>
    <n v="110.9"/>
    <n v="113.4"/>
    <n v="111"/>
    <n v="111.2"/>
    <n v="111.2"/>
    <n v="112.5"/>
    <n v="109.1"/>
    <n v="111.4"/>
    <n v="114.7"/>
  </r>
  <r>
    <s v="Rural+Urban"/>
    <x v="1"/>
    <x v="3"/>
    <n v="120.9"/>
    <n v="119.9"/>
    <n v="116.2"/>
    <n v="117"/>
    <n v="107.3"/>
    <n v="126.1"/>
    <n v="120.7"/>
    <n v="111"/>
    <n v="101.8"/>
    <n v="112.6"/>
    <n v="113.2"/>
    <n v="119.8"/>
    <n v="117.6"/>
    <n v="116"/>
    <n v="117.4"/>
    <n v="114.6"/>
    <n v="117"/>
    <n v="113.9"/>
    <n v="112.5"/>
    <n v="113.6"/>
    <n v="111.5"/>
    <n v="111.2"/>
    <n v="110.9"/>
    <n v="112.7"/>
    <n v="109"/>
    <n v="111.5"/>
    <n v="115.1"/>
  </r>
  <r>
    <s v="Rural"/>
    <x v="1"/>
    <x v="4"/>
    <n v="120.3"/>
    <n v="120.2"/>
    <n v="116.9"/>
    <n v="118"/>
    <n v="110.1"/>
    <n v="126.3"/>
    <n v="123.9"/>
    <n v="111.5"/>
    <n v="103.5"/>
    <n v="111.6"/>
    <n v="114.2"/>
    <n v="119.2"/>
    <n v="118.2"/>
    <n v="116.3"/>
    <n v="118.7"/>
    <n v="116.8"/>
    <n v="118.5"/>
    <n v="139.25443548387088"/>
    <n v="113.4"/>
    <n v="114.1"/>
    <n v="112.1"/>
    <n v="111.4"/>
    <n v="110.9"/>
    <n v="113.1"/>
    <n v="108.9"/>
    <n v="111.8"/>
    <n v="116"/>
  </r>
  <r>
    <s v="Urban"/>
    <x v="1"/>
    <x v="4"/>
    <n v="122.7"/>
    <n v="124.1"/>
    <n v="114.2"/>
    <n v="119.1"/>
    <n v="103.5"/>
    <n v="129.19999999999999"/>
    <n v="127"/>
    <n v="112.6"/>
    <n v="101.3"/>
    <n v="117"/>
    <n v="112.9"/>
    <n v="121.7"/>
    <n v="120"/>
    <n v="118.3"/>
    <n v="116.8"/>
    <n v="112.9"/>
    <n v="116.2"/>
    <n v="114.3"/>
    <n v="111.1"/>
    <n v="114.1"/>
    <n v="111.2"/>
    <n v="111.3"/>
    <n v="111.5"/>
    <n v="112.9"/>
    <n v="109.3"/>
    <n v="111.7"/>
    <n v="115.6"/>
  </r>
  <r>
    <s v="Rural+Urban"/>
    <x v="1"/>
    <x v="4"/>
    <n v="121.1"/>
    <n v="121.6"/>
    <n v="115.9"/>
    <n v="118.4"/>
    <n v="107.7"/>
    <n v="127.7"/>
    <n v="125"/>
    <n v="111.9"/>
    <n v="102.8"/>
    <n v="113.4"/>
    <n v="113.7"/>
    <n v="120.4"/>
    <n v="118.9"/>
    <n v="116.8"/>
    <n v="118"/>
    <n v="115.2"/>
    <n v="117.6"/>
    <n v="114.3"/>
    <n v="112.5"/>
    <n v="114.1"/>
    <n v="111.8"/>
    <n v="111.3"/>
    <n v="111.2"/>
    <n v="113"/>
    <n v="109.1"/>
    <n v="111.8"/>
    <n v="115.8"/>
  </r>
  <r>
    <s v="Rural"/>
    <x v="1"/>
    <x v="5"/>
    <n v="120.7"/>
    <n v="121.6"/>
    <n v="116.1"/>
    <n v="119.3"/>
    <n v="110.3"/>
    <n v="125.8"/>
    <n v="129.30000000000001"/>
    <n v="112.2"/>
    <n v="103.6"/>
    <n v="112.3"/>
    <n v="114.9"/>
    <n v="120.1"/>
    <n v="119.5"/>
    <n v="117.3"/>
    <n v="119.7"/>
    <n v="117.3"/>
    <n v="119.3"/>
    <n v="139.25443548387088"/>
    <n v="114.4"/>
    <n v="114.9"/>
    <n v="112.8"/>
    <n v="112.2"/>
    <n v="111.4"/>
    <n v="114.3"/>
    <n v="108"/>
    <n v="112.3"/>
    <n v="117"/>
  </r>
  <r>
    <s v="Urban"/>
    <x v="1"/>
    <x v="5"/>
    <n v="123.1"/>
    <n v="125.9"/>
    <n v="115.4"/>
    <n v="120.4"/>
    <n v="103.4"/>
    <n v="131.19999999999999"/>
    <n v="137.5"/>
    <n v="112.8"/>
    <n v="101.4"/>
    <n v="118.3"/>
    <n v="113.2"/>
    <n v="122.4"/>
    <n v="122"/>
    <n v="119"/>
    <n v="117.4"/>
    <n v="113.2"/>
    <n v="116.7"/>
    <n v="113.9"/>
    <n v="111.2"/>
    <n v="114.3"/>
    <n v="111.4"/>
    <n v="111.5"/>
    <n v="111.8"/>
    <n v="115.1"/>
    <n v="108.7"/>
    <n v="112.2"/>
    <n v="116.4"/>
  </r>
  <r>
    <s v="Rural+Urban"/>
    <x v="1"/>
    <x v="5"/>
    <n v="121.5"/>
    <n v="123.1"/>
    <n v="115.8"/>
    <n v="119.7"/>
    <n v="107.8"/>
    <n v="128.30000000000001"/>
    <n v="132.1"/>
    <n v="112.4"/>
    <n v="102.9"/>
    <n v="114.3"/>
    <n v="114.2"/>
    <n v="121.2"/>
    <n v="120.4"/>
    <n v="117.8"/>
    <n v="118.8"/>
    <n v="115.6"/>
    <n v="118.3"/>
    <n v="113.9"/>
    <n v="113.2"/>
    <n v="114.6"/>
    <n v="112.3"/>
    <n v="111.8"/>
    <n v="111.6"/>
    <n v="114.8"/>
    <n v="108.3"/>
    <n v="112.3"/>
    <n v="116.7"/>
  </r>
  <r>
    <s v="Rural"/>
    <x v="1"/>
    <x v="6"/>
    <n v="121.7"/>
    <n v="122.5"/>
    <n v="117.7"/>
    <n v="120.6"/>
    <n v="110.4"/>
    <n v="129.1"/>
    <n v="150.1"/>
    <n v="113.2"/>
    <n v="104.8"/>
    <n v="113.3"/>
    <n v="115.6"/>
    <n v="120.9"/>
    <n v="123.3"/>
    <n v="118"/>
    <n v="120.7"/>
    <n v="118.3"/>
    <n v="120.3"/>
    <n v="139.25443548387088"/>
    <n v="115.3"/>
    <n v="115.4"/>
    <n v="113.4"/>
    <n v="113.2"/>
    <n v="111.8"/>
    <n v="115.5"/>
    <n v="108.8"/>
    <n v="113.1"/>
    <n v="119.5"/>
  </r>
  <r>
    <s v="Urban"/>
    <x v="1"/>
    <x v="6"/>
    <n v="123.8"/>
    <n v="126.4"/>
    <n v="118"/>
    <n v="121.6"/>
    <n v="103.5"/>
    <n v="133.69999999999999"/>
    <n v="172.4"/>
    <n v="113.1"/>
    <n v="102.7"/>
    <n v="120"/>
    <n v="113.8"/>
    <n v="123.4"/>
    <n v="127.1"/>
    <n v="121"/>
    <n v="118"/>
    <n v="113.6"/>
    <n v="117.4"/>
    <n v="114.8"/>
    <n v="111.6"/>
    <n v="114.9"/>
    <n v="111.5"/>
    <n v="113"/>
    <n v="112.4"/>
    <n v="117.8"/>
    <n v="109.7"/>
    <n v="113.5"/>
    <n v="118.9"/>
  </r>
  <r>
    <s v="Rural+Urban"/>
    <x v="1"/>
    <x v="6"/>
    <n v="122.4"/>
    <n v="123.9"/>
    <n v="117.8"/>
    <n v="121"/>
    <n v="107.9"/>
    <n v="131.19999999999999"/>
    <n v="157.69999999999999"/>
    <n v="113.2"/>
    <n v="104.1"/>
    <n v="115.5"/>
    <n v="114.8"/>
    <n v="122.1"/>
    <n v="124.7"/>
    <n v="118.8"/>
    <n v="119.6"/>
    <n v="116.3"/>
    <n v="119.1"/>
    <n v="114.8"/>
    <n v="113.9"/>
    <n v="115.2"/>
    <n v="112.7"/>
    <n v="113.1"/>
    <n v="112.1"/>
    <n v="116.8"/>
    <n v="109.2"/>
    <n v="113.3"/>
    <n v="119.2"/>
  </r>
  <r>
    <s v="Rural"/>
    <x v="1"/>
    <x v="7"/>
    <n v="121.8"/>
    <n v="122.8"/>
    <n v="117.8"/>
    <n v="121.9"/>
    <n v="110.6"/>
    <n v="129.69999999999999"/>
    <n v="161.1"/>
    <n v="114.1"/>
    <n v="105.1"/>
    <n v="114.6"/>
    <n v="115.8"/>
    <n v="121.7"/>
    <n v="125.3"/>
    <n v="118.8"/>
    <n v="120.9"/>
    <n v="118.8"/>
    <n v="120.7"/>
    <n v="139.25443548387088"/>
    <n v="115.4"/>
    <n v="115.9"/>
    <n v="114"/>
    <n v="113.2"/>
    <n v="112.2"/>
    <n v="116.2"/>
    <n v="109.4"/>
    <n v="113.5"/>
    <n v="120.7"/>
  </r>
  <r>
    <s v="Urban"/>
    <x v="1"/>
    <x v="7"/>
    <n v="124.8"/>
    <n v="127.3"/>
    <n v="116.5"/>
    <n v="122.2"/>
    <n v="103.6"/>
    <n v="132.69999999999999"/>
    <n v="181.9"/>
    <n v="115.2"/>
    <n v="102.7"/>
    <n v="122.1"/>
    <n v="114.4"/>
    <n v="124.7"/>
    <n v="128.9"/>
    <n v="123"/>
    <n v="118.6"/>
    <n v="114.1"/>
    <n v="117.9"/>
    <n v="115.5"/>
    <n v="111.8"/>
    <n v="115.3"/>
    <n v="112.2"/>
    <n v="112.5"/>
    <n v="112.9"/>
    <n v="119.2"/>
    <n v="110.5"/>
    <n v="113.9"/>
    <n v="119.9"/>
  </r>
  <r>
    <s v="Rural+Urban"/>
    <x v="1"/>
    <x v="7"/>
    <n v="122.7"/>
    <n v="124.4"/>
    <n v="117.3"/>
    <n v="122"/>
    <n v="108"/>
    <n v="131.1"/>
    <n v="168.2"/>
    <n v="114.5"/>
    <n v="104.3"/>
    <n v="117.1"/>
    <n v="115.2"/>
    <n v="123.1"/>
    <n v="126.6"/>
    <n v="119.9"/>
    <n v="120"/>
    <n v="116.8"/>
    <n v="119.6"/>
    <n v="115.5"/>
    <n v="114"/>
    <n v="115.6"/>
    <n v="113.3"/>
    <n v="112.8"/>
    <n v="112.6"/>
    <n v="118"/>
    <n v="109.9"/>
    <n v="113.7"/>
    <n v="120.3"/>
  </r>
  <r>
    <s v="Rural"/>
    <x v="1"/>
    <x v="8"/>
    <n v="122.3"/>
    <n v="122.4"/>
    <n v="117.8"/>
    <n v="122.7"/>
    <n v="110.4"/>
    <n v="129.80000000000001"/>
    <n v="158.80000000000001"/>
    <n v="115"/>
    <n v="104.7"/>
    <n v="114.9"/>
    <n v="116.5"/>
    <n v="122.6"/>
    <n v="125.3"/>
    <n v="119.5"/>
    <n v="121.7"/>
    <n v="119.2"/>
    <n v="121.3"/>
    <n v="139.25443548387088"/>
    <n v="115.8"/>
    <n v="116.7"/>
    <n v="114.5"/>
    <n v="112.8"/>
    <n v="112.6"/>
    <n v="116.6"/>
    <n v="109.1"/>
    <n v="113.7"/>
    <n v="120.9"/>
  </r>
  <r>
    <s v="Urban"/>
    <x v="1"/>
    <x v="8"/>
    <n v="124.2"/>
    <n v="125.4"/>
    <n v="116.4"/>
    <n v="122.7"/>
    <n v="103.5"/>
    <n v="124.5"/>
    <n v="168.6"/>
    <n v="116.9"/>
    <n v="101.9"/>
    <n v="122.9"/>
    <n v="114.8"/>
    <n v="125.2"/>
    <n v="126.7"/>
    <n v="124.3"/>
    <n v="119.2"/>
    <n v="114.5"/>
    <n v="118.4"/>
    <n v="116.1"/>
    <n v="111.8"/>
    <n v="115.5"/>
    <n v="112.3"/>
    <n v="111.2"/>
    <n v="113.4"/>
    <n v="120"/>
    <n v="110"/>
    <n v="113.6"/>
    <n v="119.2"/>
  </r>
  <r>
    <s v="Rural+Urban"/>
    <x v="1"/>
    <x v="8"/>
    <n v="122.9"/>
    <n v="123.5"/>
    <n v="117.3"/>
    <n v="122.7"/>
    <n v="107.9"/>
    <n v="127.3"/>
    <n v="162.1"/>
    <n v="115.6"/>
    <n v="103.8"/>
    <n v="117.6"/>
    <n v="115.8"/>
    <n v="123.8"/>
    <n v="125.8"/>
    <n v="120.8"/>
    <n v="120.7"/>
    <n v="117.2"/>
    <n v="120.1"/>
    <n v="116.1"/>
    <n v="114.3"/>
    <n v="116.1"/>
    <n v="113.7"/>
    <n v="112"/>
    <n v="113.1"/>
    <n v="118.6"/>
    <n v="109.5"/>
    <n v="113.7"/>
    <n v="120.1"/>
  </r>
  <r>
    <s v="Rural"/>
    <x v="1"/>
    <x v="9"/>
    <n v="122.6"/>
    <n v="122.5"/>
    <n v="118.3"/>
    <n v="123.2"/>
    <n v="110.5"/>
    <n v="128.9"/>
    <n v="155.30000000000001"/>
    <n v="115.5"/>
    <n v="104"/>
    <n v="115.3"/>
    <n v="116.8"/>
    <n v="123.2"/>
    <n v="125.1"/>
    <n v="120"/>
    <n v="122.7"/>
    <n v="120.3"/>
    <n v="122.3"/>
    <n v="139.25443548387088"/>
    <n v="116.4"/>
    <n v="117.5"/>
    <n v="115.3"/>
    <n v="112.6"/>
    <n v="113"/>
    <n v="116.9"/>
    <n v="109.3"/>
    <n v="114"/>
    <n v="121"/>
  </r>
  <r>
    <s v="Urban"/>
    <x v="1"/>
    <x v="9"/>
    <n v="124.6"/>
    <n v="126.1"/>
    <n v="117.8"/>
    <n v="123.1"/>
    <n v="103.5"/>
    <n v="123.5"/>
    <n v="159.6"/>
    <n v="117.4"/>
    <n v="101.2"/>
    <n v="123.8"/>
    <n v="115.2"/>
    <n v="125.9"/>
    <n v="125.8"/>
    <n v="124.3"/>
    <n v="119.6"/>
    <n v="114.9"/>
    <n v="118.9"/>
    <n v="116.7"/>
    <n v="112"/>
    <n v="115.8"/>
    <n v="112.6"/>
    <n v="111"/>
    <n v="113.6"/>
    <n v="120.2"/>
    <n v="110.1"/>
    <n v="113.7"/>
    <n v="119.1"/>
  </r>
  <r>
    <s v="Rural+Urban"/>
    <x v="1"/>
    <x v="9"/>
    <n v="123.2"/>
    <n v="123.8"/>
    <n v="118.1"/>
    <n v="123.2"/>
    <n v="107.9"/>
    <n v="126.4"/>
    <n v="156.80000000000001"/>
    <n v="116.1"/>
    <n v="103.1"/>
    <n v="118.1"/>
    <n v="116.1"/>
    <n v="124.5"/>
    <n v="125.4"/>
    <n v="121.1"/>
    <n v="121.5"/>
    <n v="118.1"/>
    <n v="121"/>
    <n v="116.7"/>
    <n v="114.7"/>
    <n v="116.7"/>
    <n v="114.3"/>
    <n v="111.8"/>
    <n v="113.3"/>
    <n v="118.8"/>
    <n v="109.6"/>
    <n v="113.9"/>
    <n v="120.1"/>
  </r>
  <r>
    <s v="Rural"/>
    <x v="1"/>
    <x v="11"/>
    <n v="122.7"/>
    <n v="122.6"/>
    <n v="119.9"/>
    <n v="124"/>
    <n v="110.5"/>
    <n v="128.80000000000001"/>
    <n v="152"/>
    <n v="116.2"/>
    <n v="103.3"/>
    <n v="115.8"/>
    <n v="116.8"/>
    <n v="124.5"/>
    <n v="124.9"/>
    <n v="120.8"/>
    <n v="123.3"/>
    <n v="120.5"/>
    <n v="122.9"/>
    <n v="139.25443548387088"/>
    <n v="117.3"/>
    <n v="118.1"/>
    <n v="115.9"/>
    <n v="112"/>
    <n v="113.3"/>
    <n v="117.2"/>
    <n v="108.8"/>
    <n v="114.1"/>
    <n v="121.1"/>
  </r>
  <r>
    <s v="Urban"/>
    <x v="1"/>
    <x v="11"/>
    <n v="124.5"/>
    <n v="125.6"/>
    <n v="122.7"/>
    <n v="124.6"/>
    <n v="103.2"/>
    <n v="122.2"/>
    <n v="153.19999999999999"/>
    <n v="119.3"/>
    <n v="99.8"/>
    <n v="124.6"/>
    <n v="115.8"/>
    <n v="126.9"/>
    <n v="125.4"/>
    <n v="125.8"/>
    <n v="120.3"/>
    <n v="115.4"/>
    <n v="119.5"/>
    <n v="117.1"/>
    <n v="112.6"/>
    <n v="116.4"/>
    <n v="113"/>
    <n v="109.7"/>
    <n v="114"/>
    <n v="120.3"/>
    <n v="109.6"/>
    <n v="113.4"/>
    <n v="119"/>
  </r>
  <r>
    <s v="Rural+Urban"/>
    <x v="1"/>
    <x v="11"/>
    <n v="123.3"/>
    <n v="123.7"/>
    <n v="121"/>
    <n v="124.2"/>
    <n v="107.8"/>
    <n v="125.7"/>
    <n v="152.4"/>
    <n v="117.2"/>
    <n v="102.1"/>
    <n v="118.7"/>
    <n v="116.4"/>
    <n v="125.6"/>
    <n v="125.1"/>
    <n v="122.1"/>
    <n v="122.1"/>
    <n v="118.4"/>
    <n v="121.6"/>
    <n v="117.1"/>
    <n v="115.5"/>
    <n v="117.3"/>
    <n v="114.8"/>
    <n v="110.8"/>
    <n v="113.7"/>
    <n v="119"/>
    <n v="109.1"/>
    <n v="113.8"/>
    <n v="120.1"/>
  </r>
  <r>
    <s v="Rural"/>
    <x v="1"/>
    <x v="12"/>
    <n v="122.4"/>
    <n v="122.4"/>
    <n v="121.8"/>
    <n v="124.2"/>
    <n v="110.2"/>
    <n v="128.6"/>
    <n v="140.30000000000001"/>
    <n v="116.3"/>
    <n v="102"/>
    <n v="116"/>
    <n v="117.3"/>
    <n v="124.8"/>
    <n v="123.3"/>
    <n v="121.7"/>
    <n v="123.8"/>
    <n v="120.6"/>
    <n v="123.3"/>
    <n v="139.25443548387088"/>
    <n v="117.4"/>
    <n v="118.2"/>
    <n v="116.2"/>
    <n v="111.5"/>
    <n v="113.3"/>
    <n v="117.7"/>
    <n v="109.4"/>
    <n v="114.2"/>
    <n v="120.3"/>
  </r>
  <r>
    <s v="Urban"/>
    <x v="1"/>
    <x v="12"/>
    <n v="124"/>
    <n v="124.7"/>
    <n v="126.3"/>
    <n v="124.9"/>
    <n v="103"/>
    <n v="122.3"/>
    <n v="141"/>
    <n v="120.1"/>
    <n v="97.8"/>
    <n v="125.4"/>
    <n v="116.1"/>
    <n v="127.6"/>
    <n v="124"/>
    <n v="126.4"/>
    <n v="120.7"/>
    <n v="115.8"/>
    <n v="120"/>
    <n v="116.5"/>
    <n v="113"/>
    <n v="116.8"/>
    <n v="113.2"/>
    <n v="108.8"/>
    <n v="114.3"/>
    <n v="120.7"/>
    <n v="110.4"/>
    <n v="113.4"/>
    <n v="118.4"/>
  </r>
  <r>
    <s v="Rural+Urban"/>
    <x v="1"/>
    <x v="12"/>
    <n v="122.9"/>
    <n v="123.2"/>
    <n v="123.5"/>
    <n v="124.5"/>
    <n v="107.6"/>
    <n v="125.7"/>
    <n v="140.5"/>
    <n v="117.6"/>
    <n v="100.6"/>
    <n v="119.1"/>
    <n v="116.8"/>
    <n v="126.1"/>
    <n v="123.6"/>
    <n v="123"/>
    <n v="122.6"/>
    <n v="118.6"/>
    <n v="122"/>
    <n v="116.5"/>
    <n v="115.7"/>
    <n v="117.5"/>
    <n v="115.1"/>
    <n v="110.1"/>
    <n v="113.9"/>
    <n v="119.5"/>
    <n v="109.8"/>
    <n v="113.8"/>
    <n v="119.4"/>
  </r>
  <r>
    <s v="Rural"/>
    <x v="2"/>
    <x v="0"/>
    <n v="123.1"/>
    <n v="123.1"/>
    <n v="122.1"/>
    <n v="124.9"/>
    <n v="111"/>
    <n v="130.4"/>
    <n v="132.30000000000001"/>
    <n v="117.2"/>
    <n v="100.5"/>
    <n v="117.2"/>
    <n v="117.9"/>
    <n v="125.6"/>
    <n v="122.8"/>
    <n v="122.7"/>
    <n v="124.4"/>
    <n v="121.6"/>
    <n v="124"/>
    <n v="139.25443548387088"/>
    <n v="118.4"/>
    <n v="118.9"/>
    <n v="116.6"/>
    <n v="111"/>
    <n v="114"/>
    <n v="118.2"/>
    <n v="110.2"/>
    <n v="114.5"/>
    <n v="120.3"/>
  </r>
  <r>
    <s v="Urban"/>
    <x v="2"/>
    <x v="0"/>
    <n v="124"/>
    <n v="125.5"/>
    <n v="126.6"/>
    <n v="125.2"/>
    <n v="104.3"/>
    <n v="121.3"/>
    <n v="134.4"/>
    <n v="122.9"/>
    <n v="96.1"/>
    <n v="126.6"/>
    <n v="116.5"/>
    <n v="128"/>
    <n v="123.5"/>
    <n v="127.4"/>
    <n v="121"/>
    <n v="116.1"/>
    <n v="120.2"/>
    <n v="117.3"/>
    <n v="113.4"/>
    <n v="117.2"/>
    <n v="113.7"/>
    <n v="107.9"/>
    <n v="114.6"/>
    <n v="120.8"/>
    <n v="111.4"/>
    <n v="113.4"/>
    <n v="118.5"/>
  </r>
  <r>
    <s v="Rural+Urban"/>
    <x v="2"/>
    <x v="0"/>
    <n v="123.4"/>
    <n v="123.9"/>
    <n v="123.8"/>
    <n v="125"/>
    <n v="108.5"/>
    <n v="126.2"/>
    <n v="133"/>
    <n v="119.1"/>
    <n v="99"/>
    <n v="120.3"/>
    <n v="117.3"/>
    <n v="126.7"/>
    <n v="123.1"/>
    <n v="124"/>
    <n v="123.1"/>
    <n v="119.3"/>
    <n v="122.5"/>
    <n v="117.3"/>
    <n v="116.5"/>
    <n v="118.1"/>
    <n v="115.5"/>
    <n v="109.4"/>
    <n v="114.3"/>
    <n v="119.7"/>
    <n v="110.7"/>
    <n v="114"/>
    <n v="119.5"/>
  </r>
  <r>
    <s v="Rural"/>
    <x v="2"/>
    <x v="1"/>
    <n v="123.4"/>
    <n v="124.4"/>
    <n v="122.1"/>
    <n v="125.8"/>
    <n v="111.5"/>
    <n v="129.4"/>
    <n v="128.19999999999999"/>
    <n v="118.8"/>
    <n v="100"/>
    <n v="118.6"/>
    <n v="118.8"/>
    <n v="126.8"/>
    <n v="122.8"/>
    <n v="124.2"/>
    <n v="125.4"/>
    <n v="122.7"/>
    <n v="125"/>
    <n v="139.25443548387088"/>
    <n v="120"/>
    <n v="119.6"/>
    <n v="117.7"/>
    <n v="110.9"/>
    <n v="114.8"/>
    <n v="118.7"/>
    <n v="110.8"/>
    <n v="115"/>
    <n v="120.6"/>
  </r>
  <r>
    <s v="Urban"/>
    <x v="2"/>
    <x v="1"/>
    <n v="124.3"/>
    <n v="126.5"/>
    <n v="119.5"/>
    <n v="125.6"/>
    <n v="104.9"/>
    <n v="121.6"/>
    <n v="131.80000000000001"/>
    <n v="125.1"/>
    <n v="95"/>
    <n v="127.7"/>
    <n v="116.8"/>
    <n v="128.6"/>
    <n v="123.7"/>
    <n v="128.1"/>
    <n v="121.3"/>
    <n v="116.5"/>
    <n v="120.6"/>
    <n v="118.1"/>
    <n v="114"/>
    <n v="117.7"/>
    <n v="114.1"/>
    <n v="106.8"/>
    <n v="114.9"/>
    <n v="120.4"/>
    <n v="111.7"/>
    <n v="113.2"/>
    <n v="118.7"/>
  </r>
  <r>
    <s v="Rural+Urban"/>
    <x v="2"/>
    <x v="1"/>
    <n v="123.7"/>
    <n v="125.1"/>
    <n v="121.1"/>
    <n v="125.7"/>
    <n v="109.1"/>
    <n v="125.8"/>
    <n v="129.4"/>
    <n v="120.9"/>
    <n v="98.3"/>
    <n v="121.6"/>
    <n v="118"/>
    <n v="127.6"/>
    <n v="123.1"/>
    <n v="125.2"/>
    <n v="123.8"/>
    <n v="120.1"/>
    <n v="123.3"/>
    <n v="118.1"/>
    <n v="117.7"/>
    <n v="118.7"/>
    <n v="116.3"/>
    <n v="108.7"/>
    <n v="114.9"/>
    <n v="119.7"/>
    <n v="111.2"/>
    <n v="114.1"/>
    <n v="119.7"/>
  </r>
  <r>
    <s v="Rural"/>
    <x v="2"/>
    <x v="2"/>
    <n v="123.3"/>
    <n v="124.7"/>
    <n v="118.9"/>
    <n v="126"/>
    <n v="111.8"/>
    <n v="130.9"/>
    <n v="128"/>
    <n v="119.9"/>
    <n v="98.9"/>
    <n v="119.4"/>
    <n v="118.9"/>
    <n v="127.7"/>
    <n v="123.1"/>
    <n v="124.7"/>
    <n v="126"/>
    <n v="122.9"/>
    <n v="125.5"/>
    <n v="139.25443548387088"/>
    <n v="120.6"/>
    <n v="120.2"/>
    <n v="118.2"/>
    <n v="111.6"/>
    <n v="115.5"/>
    <n v="119.4"/>
    <n v="110.8"/>
    <n v="115.5"/>
    <n v="121.1"/>
  </r>
  <r>
    <s v="Urban"/>
    <x v="2"/>
    <x v="2"/>
    <n v="124"/>
    <n v="126.7"/>
    <n v="113.5"/>
    <n v="125.9"/>
    <n v="104.8"/>
    <n v="123.8"/>
    <n v="131.4"/>
    <n v="127.2"/>
    <n v="93.2"/>
    <n v="127.4"/>
    <n v="117"/>
    <n v="129.19999999999999"/>
    <n v="123.9"/>
    <n v="128.80000000000001"/>
    <n v="121.7"/>
    <n v="116.9"/>
    <n v="120.9"/>
    <n v="118.6"/>
    <n v="114.4"/>
    <n v="118"/>
    <n v="114.3"/>
    <n v="108.4"/>
    <n v="115.4"/>
    <n v="120.6"/>
    <n v="111.3"/>
    <n v="113.8"/>
    <n v="119.1"/>
  </r>
  <r>
    <s v="Rural+Urban"/>
    <x v="2"/>
    <x v="2"/>
    <n v="123.5"/>
    <n v="125.4"/>
    <n v="116.8"/>
    <n v="126"/>
    <n v="109.2"/>
    <n v="127.6"/>
    <n v="129.19999999999999"/>
    <n v="122.4"/>
    <n v="97"/>
    <n v="122.1"/>
    <n v="118.1"/>
    <n v="128.4"/>
    <n v="123.4"/>
    <n v="125.8"/>
    <n v="124.3"/>
    <n v="120.4"/>
    <n v="123.7"/>
    <n v="118.6"/>
    <n v="118.3"/>
    <n v="119.2"/>
    <n v="116.7"/>
    <n v="109.9"/>
    <n v="115.4"/>
    <n v="120.1"/>
    <n v="111"/>
    <n v="114.7"/>
    <n v="120.2"/>
  </r>
  <r>
    <s v="Rural"/>
    <x v="2"/>
    <x v="3"/>
    <n v="123.3"/>
    <n v="125.5"/>
    <n v="117.2"/>
    <n v="126.8"/>
    <n v="111.9"/>
    <n v="134.19999999999999"/>
    <n v="127.5"/>
    <n v="121.5"/>
    <n v="97.8"/>
    <n v="119.8"/>
    <n v="119.4"/>
    <n v="128.69999999999999"/>
    <n v="123.6"/>
    <n v="125.7"/>
    <n v="126.4"/>
    <n v="123.3"/>
    <n v="126"/>
    <n v="139.25443548387088"/>
    <n v="121.2"/>
    <n v="120.9"/>
    <n v="118.6"/>
    <n v="111.9"/>
    <n v="116.2"/>
    <n v="119.9"/>
    <n v="111.6"/>
    <n v="116"/>
    <n v="121.5"/>
  </r>
  <r>
    <s v="Urban"/>
    <x v="2"/>
    <x v="3"/>
    <n v="123.8"/>
    <n v="128.19999999999999"/>
    <n v="110"/>
    <n v="126.3"/>
    <n v="104.5"/>
    <n v="130.6"/>
    <n v="130.80000000000001"/>
    <n v="131.30000000000001"/>
    <n v="91.6"/>
    <n v="127.7"/>
    <n v="117.2"/>
    <n v="129.5"/>
    <n v="124.6"/>
    <n v="130.1"/>
    <n v="122.1"/>
    <n v="117.2"/>
    <n v="121.3"/>
    <n v="119.2"/>
    <n v="114.7"/>
    <n v="118.4"/>
    <n v="114.6"/>
    <n v="108.4"/>
    <n v="115.6"/>
    <n v="121.7"/>
    <n v="111.8"/>
    <n v="114.2"/>
    <n v="119.7"/>
  </r>
  <r>
    <s v="Rural+Urban"/>
    <x v="2"/>
    <x v="3"/>
    <n v="123.5"/>
    <n v="126.4"/>
    <n v="114.4"/>
    <n v="126.6"/>
    <n v="109.2"/>
    <n v="132.5"/>
    <n v="128.6"/>
    <n v="124.8"/>
    <n v="95.7"/>
    <n v="122.4"/>
    <n v="118.5"/>
    <n v="129.1"/>
    <n v="124"/>
    <n v="126.9"/>
    <n v="124.7"/>
    <n v="120.8"/>
    <n v="124.1"/>
    <n v="119.2"/>
    <n v="118.7"/>
    <n v="119.7"/>
    <n v="117.1"/>
    <n v="110.1"/>
    <n v="115.9"/>
    <n v="121"/>
    <n v="111.7"/>
    <n v="115.1"/>
    <n v="120.7"/>
  </r>
  <r>
    <s v="Rural"/>
    <x v="2"/>
    <x v="4"/>
    <n v="123.5"/>
    <n v="127.1"/>
    <n v="117.3"/>
    <n v="127.7"/>
    <n v="112.5"/>
    <n v="134.1"/>
    <n v="128.5"/>
    <n v="124.3"/>
    <n v="97.6"/>
    <n v="120.7"/>
    <n v="120.2"/>
    <n v="129.80000000000001"/>
    <n v="124.4"/>
    <n v="126.7"/>
    <n v="127.3"/>
    <n v="124.1"/>
    <n v="126.8"/>
    <n v="139.25443548387088"/>
    <n v="121.9"/>
    <n v="121.5"/>
    <n v="119.4"/>
    <n v="113.3"/>
    <n v="116.7"/>
    <n v="120.5"/>
    <n v="112.3"/>
    <n v="116.9"/>
    <n v="122.4"/>
  </r>
  <r>
    <s v="Urban"/>
    <x v="2"/>
    <x v="4"/>
    <n v="123.8"/>
    <n v="129.69999999999999"/>
    <n v="111.3"/>
    <n v="126.6"/>
    <n v="105.2"/>
    <n v="130.80000000000001"/>
    <n v="135.6"/>
    <n v="142.6"/>
    <n v="90.8"/>
    <n v="128.80000000000001"/>
    <n v="117.7"/>
    <n v="129.9"/>
    <n v="126.1"/>
    <n v="131.30000000000001"/>
    <n v="122.4"/>
    <n v="117.4"/>
    <n v="121.6"/>
    <n v="119.6"/>
    <n v="114.9"/>
    <n v="118.7"/>
    <n v="114.9"/>
    <n v="110.8"/>
    <n v="116"/>
    <n v="122"/>
    <n v="112.4"/>
    <n v="115.2"/>
    <n v="120.7"/>
  </r>
  <r>
    <s v="Rural+Urban"/>
    <x v="2"/>
    <x v="4"/>
    <n v="123.6"/>
    <n v="128"/>
    <n v="115"/>
    <n v="127.3"/>
    <n v="109.8"/>
    <n v="132.6"/>
    <n v="130.9"/>
    <n v="130.5"/>
    <n v="95.3"/>
    <n v="123.4"/>
    <n v="119.2"/>
    <n v="129.80000000000001"/>
    <n v="125"/>
    <n v="127.9"/>
    <n v="125.4"/>
    <n v="121.3"/>
    <n v="124.7"/>
    <n v="119.6"/>
    <n v="119.2"/>
    <n v="120.2"/>
    <n v="117.7"/>
    <n v="112"/>
    <n v="116.3"/>
    <n v="121.4"/>
    <n v="112.3"/>
    <n v="116.1"/>
    <n v="121.6"/>
  </r>
  <r>
    <s v="Rural"/>
    <x v="2"/>
    <x v="5"/>
    <n v="124.1"/>
    <n v="130.4"/>
    <n v="122.1"/>
    <n v="128.69999999999999"/>
    <n v="114.1"/>
    <n v="133.19999999999999"/>
    <n v="135.19999999999999"/>
    <n v="131.9"/>
    <n v="96.3"/>
    <n v="123"/>
    <n v="121.1"/>
    <n v="131.19999999999999"/>
    <n v="126.6"/>
    <n v="128.19999999999999"/>
    <n v="128.4"/>
    <n v="125.1"/>
    <n v="128"/>
    <n v="139.25443548387088"/>
    <n v="122.6"/>
    <n v="122.8"/>
    <n v="120.4"/>
    <n v="114.2"/>
    <n v="117.9"/>
    <n v="122"/>
    <n v="113"/>
    <n v="117.9"/>
    <n v="124.1"/>
  </r>
  <r>
    <s v="Urban"/>
    <x v="2"/>
    <x v="5"/>
    <n v="123.6"/>
    <n v="134.4"/>
    <n v="120.9"/>
    <n v="127.3"/>
    <n v="106"/>
    <n v="132.30000000000001"/>
    <n v="146.69999999999999"/>
    <n v="148.1"/>
    <n v="89.8"/>
    <n v="130.5"/>
    <n v="118"/>
    <n v="130.5"/>
    <n v="128.5"/>
    <n v="132.1"/>
    <n v="123.2"/>
    <n v="117.6"/>
    <n v="122.3"/>
    <n v="119"/>
    <n v="115.1"/>
    <n v="119.2"/>
    <n v="115.4"/>
    <n v="111.7"/>
    <n v="116.2"/>
    <n v="123.8"/>
    <n v="112.5"/>
    <n v="116"/>
    <n v="121.7"/>
  </r>
  <r>
    <s v="Rural+Urban"/>
    <x v="2"/>
    <x v="5"/>
    <n v="123.9"/>
    <n v="131.80000000000001"/>
    <n v="121.6"/>
    <n v="128.19999999999999"/>
    <n v="111.1"/>
    <n v="132.80000000000001"/>
    <n v="139.1"/>
    <n v="137.4"/>
    <n v="94.1"/>
    <n v="125.5"/>
    <n v="119.8"/>
    <n v="130.9"/>
    <n v="127.3"/>
    <n v="129.19999999999999"/>
    <n v="126.4"/>
    <n v="122"/>
    <n v="125.7"/>
    <n v="119"/>
    <n v="119.8"/>
    <n v="121.1"/>
    <n v="118.5"/>
    <n v="112.9"/>
    <n v="116.9"/>
    <n v="123.1"/>
    <n v="112.8"/>
    <n v="117"/>
    <n v="123"/>
  </r>
  <r>
    <s v="Rural"/>
    <x v="2"/>
    <x v="6"/>
    <n v="124"/>
    <n v="131.5"/>
    <n v="122"/>
    <n v="128.69999999999999"/>
    <n v="113.5"/>
    <n v="133.30000000000001"/>
    <n v="140.80000000000001"/>
    <n v="133.80000000000001"/>
    <n v="94.1"/>
    <n v="123.4"/>
    <n v="121"/>
    <n v="131.69999999999999"/>
    <n v="127.5"/>
    <n v="129.4"/>
    <n v="128.80000000000001"/>
    <n v="125.5"/>
    <n v="128.30000000000001"/>
    <n v="139.25443548387088"/>
    <n v="123"/>
    <n v="123"/>
    <n v="120.8"/>
    <n v="114.1"/>
    <n v="118"/>
    <n v="122.9"/>
    <n v="112.7"/>
    <n v="118.1"/>
    <n v="124.7"/>
  </r>
  <r>
    <s v="Urban"/>
    <x v="2"/>
    <x v="6"/>
    <n v="123.2"/>
    <n v="134.30000000000001"/>
    <n v="119.5"/>
    <n v="127.7"/>
    <n v="106.3"/>
    <n v="132.80000000000001"/>
    <n v="153.5"/>
    <n v="149.5"/>
    <n v="85.7"/>
    <n v="131.5"/>
    <n v="118.3"/>
    <n v="131.1"/>
    <n v="129.5"/>
    <n v="133.1"/>
    <n v="123.5"/>
    <n v="117.9"/>
    <n v="122.7"/>
    <n v="119.9"/>
    <n v="115.3"/>
    <n v="119.5"/>
    <n v="116"/>
    <n v="111.5"/>
    <n v="116.6"/>
    <n v="125.4"/>
    <n v="111.7"/>
    <n v="116.3"/>
    <n v="122.4"/>
  </r>
  <r>
    <s v="Rural+Urban"/>
    <x v="2"/>
    <x v="6"/>
    <n v="123.7"/>
    <n v="132.5"/>
    <n v="121"/>
    <n v="128.30000000000001"/>
    <n v="110.9"/>
    <n v="133.1"/>
    <n v="145.1"/>
    <n v="139.1"/>
    <n v="91.3"/>
    <n v="126.1"/>
    <n v="119.9"/>
    <n v="131.4"/>
    <n v="128.19999999999999"/>
    <n v="130.4"/>
    <n v="126.7"/>
    <n v="122.3"/>
    <n v="126.1"/>
    <n v="119.9"/>
    <n v="120.1"/>
    <n v="121.3"/>
    <n v="119"/>
    <n v="112.7"/>
    <n v="117.2"/>
    <n v="124.4"/>
    <n v="112.3"/>
    <n v="117.2"/>
    <n v="123.6"/>
  </r>
  <r>
    <s v="Rural"/>
    <x v="2"/>
    <x v="7"/>
    <n v="124.7"/>
    <n v="131.30000000000001"/>
    <n v="121.3"/>
    <n v="128.80000000000001"/>
    <n v="114"/>
    <n v="134.19999999999999"/>
    <n v="153.6"/>
    <n v="137.9"/>
    <n v="93.1"/>
    <n v="123.9"/>
    <n v="121.5"/>
    <n v="132.5"/>
    <n v="129.80000000000001"/>
    <n v="130.1"/>
    <n v="129.5"/>
    <n v="126.3"/>
    <n v="129"/>
    <n v="139.25443548387088"/>
    <n v="123.8"/>
    <n v="123.7"/>
    <n v="121.1"/>
    <n v="113.6"/>
    <n v="118.5"/>
    <n v="123.6"/>
    <n v="112.5"/>
    <n v="118.2"/>
    <n v="126.1"/>
  </r>
  <r>
    <s v="Urban"/>
    <x v="2"/>
    <x v="7"/>
    <n v="123.1"/>
    <n v="131.69999999999999"/>
    <n v="118.1"/>
    <n v="128"/>
    <n v="106.8"/>
    <n v="130.1"/>
    <n v="165.5"/>
    <n v="156"/>
    <n v="85.3"/>
    <n v="132.69999999999999"/>
    <n v="118.8"/>
    <n v="131.69999999999999"/>
    <n v="131.1"/>
    <n v="134.19999999999999"/>
    <n v="123.7"/>
    <n v="118.2"/>
    <n v="122.9"/>
    <n v="120.9"/>
    <n v="115.3"/>
    <n v="120"/>
    <n v="116.6"/>
    <n v="109.9"/>
    <n v="117.2"/>
    <n v="126.2"/>
    <n v="112"/>
    <n v="116.2"/>
    <n v="123.2"/>
  </r>
  <r>
    <s v="Rural+Urban"/>
    <x v="2"/>
    <x v="7"/>
    <n v="124.2"/>
    <n v="131.4"/>
    <n v="120.1"/>
    <n v="128.5"/>
    <n v="111.4"/>
    <n v="132.30000000000001"/>
    <n v="157.6"/>
    <n v="144"/>
    <n v="90.5"/>
    <n v="126.8"/>
    <n v="120.4"/>
    <n v="132.1"/>
    <n v="130.30000000000001"/>
    <n v="131.19999999999999"/>
    <n v="127.2"/>
    <n v="122.9"/>
    <n v="126.6"/>
    <n v="120.9"/>
    <n v="120.6"/>
    <n v="122"/>
    <n v="119.4"/>
    <n v="111.7"/>
    <n v="117.8"/>
    <n v="125.1"/>
    <n v="112.3"/>
    <n v="117.2"/>
    <n v="124.8"/>
  </r>
  <r>
    <s v="Rural"/>
    <x v="2"/>
    <x v="8"/>
    <n v="125.1"/>
    <n v="131.1"/>
    <n v="120.7"/>
    <n v="129.19999999999999"/>
    <n v="114.7"/>
    <n v="132.30000000000001"/>
    <n v="158.9"/>
    <n v="142.1"/>
    <n v="92.5"/>
    <n v="125.4"/>
    <n v="121.9"/>
    <n v="132.69999999999999"/>
    <n v="131"/>
    <n v="131"/>
    <n v="130.4"/>
    <n v="126.8"/>
    <n v="129.9"/>
    <n v="139.25443548387088"/>
    <n v="123.7"/>
    <n v="124.5"/>
    <n v="121.4"/>
    <n v="113.8"/>
    <n v="119.6"/>
    <n v="124.5"/>
    <n v="113.7"/>
    <n v="118.8"/>
    <n v="127"/>
  </r>
  <r>
    <s v="Urban"/>
    <x v="2"/>
    <x v="8"/>
    <n v="123.4"/>
    <n v="129"/>
    <n v="115.6"/>
    <n v="128.30000000000001"/>
    <n v="107"/>
    <n v="124"/>
    <n v="168.5"/>
    <n v="165.4"/>
    <n v="86.3"/>
    <n v="134.4"/>
    <n v="119.1"/>
    <n v="132.30000000000001"/>
    <n v="131.5"/>
    <n v="134.69999999999999"/>
    <n v="124"/>
    <n v="118.6"/>
    <n v="123.2"/>
    <n v="121.6"/>
    <n v="115.1"/>
    <n v="120.4"/>
    <n v="117.1"/>
    <n v="109.1"/>
    <n v="117.3"/>
    <n v="126.5"/>
    <n v="112.9"/>
    <n v="116.2"/>
    <n v="123.5"/>
  </r>
  <r>
    <s v="Rural+Urban"/>
    <x v="2"/>
    <x v="8"/>
    <n v="124.6"/>
    <n v="130.4"/>
    <n v="118.7"/>
    <n v="128.9"/>
    <n v="111.9"/>
    <n v="128.4"/>
    <n v="162.19999999999999"/>
    <n v="150"/>
    <n v="90.4"/>
    <n v="128.4"/>
    <n v="120.7"/>
    <n v="132.5"/>
    <n v="131.19999999999999"/>
    <n v="132"/>
    <n v="127.9"/>
    <n v="123.4"/>
    <n v="127.2"/>
    <n v="121.6"/>
    <n v="120.4"/>
    <n v="122.6"/>
    <n v="119.8"/>
    <n v="111.3"/>
    <n v="118.3"/>
    <n v="125.7"/>
    <n v="113.4"/>
    <n v="117.5"/>
    <n v="125.4"/>
  </r>
  <r>
    <s v="Rural"/>
    <x v="2"/>
    <x v="9"/>
    <n v="125.6"/>
    <n v="130.4"/>
    <n v="120.8"/>
    <n v="129.4"/>
    <n v="115.8"/>
    <n v="133.19999999999999"/>
    <n v="157.69999999999999"/>
    <n v="154.19999999999999"/>
    <n v="93.7"/>
    <n v="126.6"/>
    <n v="122.3"/>
    <n v="133.1"/>
    <n v="131.80000000000001"/>
    <n v="131.5"/>
    <n v="131.1"/>
    <n v="127.3"/>
    <n v="130.6"/>
    <n v="139.25443548387088"/>
    <n v="124.4"/>
    <n v="125.1"/>
    <n v="122"/>
    <n v="113.8"/>
    <n v="120.1"/>
    <n v="125.1"/>
    <n v="114.2"/>
    <n v="119.2"/>
    <n v="127.7"/>
  </r>
  <r>
    <s v="Urban"/>
    <x v="2"/>
    <x v="9"/>
    <n v="123.6"/>
    <n v="128.6"/>
    <n v="115.9"/>
    <n v="128.5"/>
    <n v="109"/>
    <n v="124.1"/>
    <n v="165.8"/>
    <n v="187.2"/>
    <n v="89.4"/>
    <n v="135.80000000000001"/>
    <n v="119.4"/>
    <n v="132.9"/>
    <n v="132.6"/>
    <n v="135.30000000000001"/>
    <n v="124.4"/>
    <n v="118.8"/>
    <n v="123.6"/>
    <n v="122.4"/>
    <n v="114.9"/>
    <n v="120.7"/>
    <n v="117.7"/>
    <n v="109.3"/>
    <n v="117.7"/>
    <n v="126.5"/>
    <n v="113.5"/>
    <n v="116.5"/>
    <n v="124.2"/>
  </r>
  <r>
    <s v="Rural+Urban"/>
    <x v="2"/>
    <x v="9"/>
    <n v="125"/>
    <n v="129.80000000000001"/>
    <n v="118.9"/>
    <n v="129.1"/>
    <n v="113.3"/>
    <n v="129"/>
    <n v="160.4"/>
    <n v="165.3"/>
    <n v="92.3"/>
    <n v="129.69999999999999"/>
    <n v="121.1"/>
    <n v="133"/>
    <n v="132.1"/>
    <n v="132.5"/>
    <n v="128.5"/>
    <n v="123.8"/>
    <n v="127.8"/>
    <n v="122.4"/>
    <n v="120.8"/>
    <n v="123"/>
    <n v="120.4"/>
    <n v="111.4"/>
    <n v="118.7"/>
    <n v="125.9"/>
    <n v="113.9"/>
    <n v="117.9"/>
    <n v="126.1"/>
  </r>
  <r>
    <s v="Rural"/>
    <x v="2"/>
    <x v="11"/>
    <n v="126.1"/>
    <n v="130.6"/>
    <n v="121.7"/>
    <n v="129.5"/>
    <n v="117.8"/>
    <n v="132.1"/>
    <n v="155.19999999999999"/>
    <n v="160.80000000000001"/>
    <n v="94.5"/>
    <n v="128.30000000000001"/>
    <n v="123.1"/>
    <n v="134.19999999999999"/>
    <n v="132.4"/>
    <n v="132.19999999999999"/>
    <n v="132.1"/>
    <n v="128.19999999999999"/>
    <n v="131.5"/>
    <n v="139.25443548387088"/>
    <n v="125.6"/>
    <n v="125.6"/>
    <n v="122.6"/>
    <n v="114"/>
    <n v="120.9"/>
    <n v="125.8"/>
    <n v="114.2"/>
    <n v="119.6"/>
    <n v="128.30000000000001"/>
  </r>
  <r>
    <s v="Urban"/>
    <x v="2"/>
    <x v="11"/>
    <n v="124"/>
    <n v="129.80000000000001"/>
    <n v="121.5"/>
    <n v="128.6"/>
    <n v="110"/>
    <n v="123.7"/>
    <n v="164.6"/>
    <n v="191.6"/>
    <n v="90.8"/>
    <n v="137.1"/>
    <n v="119.8"/>
    <n v="133.69999999999999"/>
    <n v="133.30000000000001"/>
    <n v="137.6"/>
    <n v="125"/>
    <n v="119.3"/>
    <n v="124.2"/>
    <n v="122.9"/>
    <n v="115.1"/>
    <n v="121"/>
    <n v="118.1"/>
    <n v="109.3"/>
    <n v="117.9"/>
    <n v="126.6"/>
    <n v="113.3"/>
    <n v="116.6"/>
    <n v="124.6"/>
  </r>
  <r>
    <s v="Rural+Urban"/>
    <x v="2"/>
    <x v="11"/>
    <n v="125.4"/>
    <n v="130.30000000000001"/>
    <n v="121.6"/>
    <n v="129.19999999999999"/>
    <n v="114.9"/>
    <n v="128.19999999999999"/>
    <n v="158.4"/>
    <n v="171.2"/>
    <n v="93.3"/>
    <n v="131.19999999999999"/>
    <n v="121.7"/>
    <n v="134"/>
    <n v="132.69999999999999"/>
    <n v="133.6"/>
    <n v="129.30000000000001"/>
    <n v="124.5"/>
    <n v="128.6"/>
    <n v="122.9"/>
    <n v="121.6"/>
    <n v="123.4"/>
    <n v="120.9"/>
    <n v="111.5"/>
    <n v="119.2"/>
    <n v="126.3"/>
    <n v="113.8"/>
    <n v="118.1"/>
    <n v="126.6"/>
  </r>
  <r>
    <s v="Rural"/>
    <x v="2"/>
    <x v="12"/>
    <n v="126.3"/>
    <n v="131.30000000000001"/>
    <n v="123.3"/>
    <n v="129.80000000000001"/>
    <n v="118.3"/>
    <n v="131.6"/>
    <n v="145.5"/>
    <n v="162.1"/>
    <n v="95.4"/>
    <n v="128.9"/>
    <n v="123.3"/>
    <n v="135.1"/>
    <n v="131.4"/>
    <n v="133.1"/>
    <n v="132.5"/>
    <n v="128.5"/>
    <n v="131.9"/>
    <n v="139.25443548387088"/>
    <n v="125.7"/>
    <n v="126"/>
    <n v="123.1"/>
    <n v="114"/>
    <n v="121.6"/>
    <n v="125.6"/>
    <n v="114.1"/>
    <n v="119.8"/>
    <n v="127.9"/>
  </r>
  <r>
    <s v="Urban"/>
    <x v="2"/>
    <x v="12"/>
    <n v="124.3"/>
    <n v="131.69999999999999"/>
    <n v="127.1"/>
    <n v="128.6"/>
    <n v="110"/>
    <n v="120.8"/>
    <n v="149"/>
    <n v="190.1"/>
    <n v="92.7"/>
    <n v="138.6"/>
    <n v="120.2"/>
    <n v="134.19999999999999"/>
    <n v="131.5"/>
    <n v="138.19999999999999"/>
    <n v="125.4"/>
    <n v="119.5"/>
    <n v="124.5"/>
    <n v="122.4"/>
    <n v="116"/>
    <n v="121"/>
    <n v="118.6"/>
    <n v="109.3"/>
    <n v="118.1"/>
    <n v="126.6"/>
    <n v="113.2"/>
    <n v="116.7"/>
    <n v="124"/>
  </r>
  <r>
    <s v="Rural+Urban"/>
    <x v="2"/>
    <x v="12"/>
    <n v="125.7"/>
    <n v="131.4"/>
    <n v="124.8"/>
    <n v="129.4"/>
    <n v="115.3"/>
    <n v="126.6"/>
    <n v="146.69999999999999"/>
    <n v="171.5"/>
    <n v="94.5"/>
    <n v="132.1"/>
    <n v="122"/>
    <n v="134.69999999999999"/>
    <n v="131.4"/>
    <n v="134.5"/>
    <n v="129.69999999999999"/>
    <n v="124.8"/>
    <n v="129"/>
    <n v="122.4"/>
    <n v="122"/>
    <n v="123.6"/>
    <n v="121.4"/>
    <n v="111.5"/>
    <n v="119.6"/>
    <n v="126.2"/>
    <n v="113.7"/>
    <n v="118.3"/>
    <n v="126.1"/>
  </r>
  <r>
    <s v="Rural"/>
    <x v="3"/>
    <x v="0"/>
    <n v="126.8"/>
    <n v="133.19999999999999"/>
    <n v="126.5"/>
    <n v="130.30000000000001"/>
    <n v="118.9"/>
    <n v="131.6"/>
    <n v="140.1"/>
    <n v="163.80000000000001"/>
    <n v="97.7"/>
    <n v="129.6"/>
    <n v="124.3"/>
    <n v="135.9"/>
    <n v="131.4"/>
    <n v="133.6"/>
    <n v="133.19999999999999"/>
    <n v="128.9"/>
    <n v="132.6"/>
    <n v="139.25443548387088"/>
    <n v="126.2"/>
    <n v="126.6"/>
    <n v="123.7"/>
    <n v="113.6"/>
    <n v="121.4"/>
    <n v="126.2"/>
    <n v="114.9"/>
    <n v="120.1"/>
    <n v="128.1"/>
  </r>
  <r>
    <s v="Urban"/>
    <x v="3"/>
    <x v="0"/>
    <n v="124.7"/>
    <n v="135.9"/>
    <n v="132"/>
    <n v="129.19999999999999"/>
    <n v="109.7"/>
    <n v="119"/>
    <n v="144.1"/>
    <n v="184.2"/>
    <n v="96.7"/>
    <n v="139.5"/>
    <n v="120.5"/>
    <n v="134.69999999999999"/>
    <n v="131.19999999999999"/>
    <n v="139.5"/>
    <n v="125.8"/>
    <n v="119.8"/>
    <n v="124.9"/>
    <n v="123.4"/>
    <n v="116.9"/>
    <n v="121.6"/>
    <n v="119.1"/>
    <n v="108.9"/>
    <n v="118.5"/>
    <n v="126.4"/>
    <n v="114"/>
    <n v="116.8"/>
    <n v="124.2"/>
  </r>
  <r>
    <s v="Rural+Urban"/>
    <x v="3"/>
    <x v="0"/>
    <n v="126.1"/>
    <n v="134.1"/>
    <n v="128.6"/>
    <n v="129.9"/>
    <n v="115.5"/>
    <n v="125.7"/>
    <n v="141.5"/>
    <n v="170.7"/>
    <n v="97.4"/>
    <n v="132.9"/>
    <n v="122.7"/>
    <n v="135.30000000000001"/>
    <n v="131.30000000000001"/>
    <n v="135.19999999999999"/>
    <n v="130.30000000000001"/>
    <n v="125.1"/>
    <n v="129.5"/>
    <n v="123.4"/>
    <n v="122.7"/>
    <n v="124.2"/>
    <n v="122"/>
    <n v="111.1"/>
    <n v="119.8"/>
    <n v="126.3"/>
    <n v="114.5"/>
    <n v="118.5"/>
    <n v="126.3"/>
  </r>
  <r>
    <s v="Rural"/>
    <x v="3"/>
    <x v="1"/>
    <n v="127.1"/>
    <n v="133.69999999999999"/>
    <n v="127.7"/>
    <n v="130.69999999999999"/>
    <n v="118.5"/>
    <n v="130.4"/>
    <n v="130.9"/>
    <n v="162.80000000000001"/>
    <n v="98.7"/>
    <n v="130.6"/>
    <n v="124.8"/>
    <n v="136.4"/>
    <n v="130.30000000000001"/>
    <n v="134.4"/>
    <n v="133.9"/>
    <n v="129.80000000000001"/>
    <n v="133.4"/>
    <n v="139.25443548387088"/>
    <n v="127.5"/>
    <n v="127.1"/>
    <n v="124.3"/>
    <n v="113.9"/>
    <n v="122.3"/>
    <n v="127.1"/>
    <n v="116.8"/>
    <n v="120.9"/>
    <n v="127.9"/>
  </r>
  <r>
    <s v="Urban"/>
    <x v="3"/>
    <x v="1"/>
    <n v="124.8"/>
    <n v="135.1"/>
    <n v="130.30000000000001"/>
    <n v="129.6"/>
    <n v="108.4"/>
    <n v="118.6"/>
    <n v="129.19999999999999"/>
    <n v="176.4"/>
    <n v="99.1"/>
    <n v="139.69999999999999"/>
    <n v="120.6"/>
    <n v="135.19999999999999"/>
    <n v="129.1"/>
    <n v="140"/>
    <n v="126.2"/>
    <n v="120.1"/>
    <n v="125.3"/>
    <n v="124.4"/>
    <n v="116"/>
    <n v="121.8"/>
    <n v="119.5"/>
    <n v="109.1"/>
    <n v="118.8"/>
    <n v="126.3"/>
    <n v="116.2"/>
    <n v="117.2"/>
    <n v="123.8"/>
  </r>
  <r>
    <s v="Rural+Urban"/>
    <x v="3"/>
    <x v="1"/>
    <n v="126.4"/>
    <n v="134.19999999999999"/>
    <n v="128.69999999999999"/>
    <n v="130.30000000000001"/>
    <n v="114.8"/>
    <n v="124.9"/>
    <n v="130.30000000000001"/>
    <n v="167.4"/>
    <n v="98.8"/>
    <n v="133.6"/>
    <n v="123"/>
    <n v="135.80000000000001"/>
    <n v="129.9"/>
    <n v="135.9"/>
    <n v="130.9"/>
    <n v="125.8"/>
    <n v="130.19999999999999"/>
    <n v="124.4"/>
    <n v="123.1"/>
    <n v="124.6"/>
    <n v="122.5"/>
    <n v="111.4"/>
    <n v="120.3"/>
    <n v="126.6"/>
    <n v="116.6"/>
    <n v="119.1"/>
    <n v="126"/>
  </r>
  <r>
    <s v="Rural"/>
    <x v="3"/>
    <x v="2"/>
    <n v="127.3"/>
    <n v="134.4"/>
    <n v="125.1"/>
    <n v="130.5"/>
    <n v="118.3"/>
    <n v="131.69999999999999"/>
    <n v="130.69999999999999"/>
    <n v="161.19999999999999"/>
    <n v="100.4"/>
    <n v="130.80000000000001"/>
    <n v="124.9"/>
    <n v="137"/>
    <n v="130.4"/>
    <n v="135"/>
    <n v="134.4"/>
    <n v="130.19999999999999"/>
    <n v="133.80000000000001"/>
    <n v="139.25443548387088"/>
    <n v="127"/>
    <n v="127.7"/>
    <n v="124.8"/>
    <n v="113.6"/>
    <n v="122.5"/>
    <n v="127.5"/>
    <n v="117.4"/>
    <n v="121.1"/>
    <n v="128"/>
  </r>
  <r>
    <s v="Urban"/>
    <x v="3"/>
    <x v="2"/>
    <n v="124.8"/>
    <n v="136.30000000000001"/>
    <n v="123.7"/>
    <n v="129.69999999999999"/>
    <n v="107.9"/>
    <n v="119.9"/>
    <n v="128.1"/>
    <n v="170.3"/>
    <n v="101.8"/>
    <n v="140.1"/>
    <n v="120.7"/>
    <n v="135.4"/>
    <n v="128.9"/>
    <n v="140.6"/>
    <n v="126.4"/>
    <n v="120.3"/>
    <n v="125.5"/>
    <n v="124.9"/>
    <n v="114.8"/>
    <n v="122.3"/>
    <n v="119.7"/>
    <n v="108.5"/>
    <n v="119.1"/>
    <n v="126.4"/>
    <n v="117.1"/>
    <n v="117.3"/>
    <n v="123.8"/>
  </r>
  <r>
    <s v="Rural+Urban"/>
    <x v="3"/>
    <x v="2"/>
    <n v="126.5"/>
    <n v="135.1"/>
    <n v="124.6"/>
    <n v="130.19999999999999"/>
    <n v="114.5"/>
    <n v="126.2"/>
    <n v="129.80000000000001"/>
    <n v="164.3"/>
    <n v="100.9"/>
    <n v="133.9"/>
    <n v="123.1"/>
    <n v="136.30000000000001"/>
    <n v="129.80000000000001"/>
    <n v="136.5"/>
    <n v="131.30000000000001"/>
    <n v="126.1"/>
    <n v="130.5"/>
    <n v="124.9"/>
    <n v="122.4"/>
    <n v="125.1"/>
    <n v="122.9"/>
    <n v="110.9"/>
    <n v="120.6"/>
    <n v="126.9"/>
    <n v="117.3"/>
    <n v="119.3"/>
    <n v="126"/>
  </r>
  <r>
    <s v="Rural"/>
    <x v="3"/>
    <x v="3"/>
    <n v="127.4"/>
    <n v="135.4"/>
    <n v="123.4"/>
    <n v="131.30000000000001"/>
    <n v="118.2"/>
    <n v="138.1"/>
    <n v="134.1"/>
    <n v="162.69999999999999"/>
    <n v="105"/>
    <n v="131.4"/>
    <n v="125.4"/>
    <n v="137.4"/>
    <n v="131.80000000000001"/>
    <n v="135.5"/>
    <n v="135"/>
    <n v="130.6"/>
    <n v="134.4"/>
    <n v="139.25443548387088"/>
    <n v="127"/>
    <n v="128"/>
    <n v="125.2"/>
    <n v="114.4"/>
    <n v="123.2"/>
    <n v="127.9"/>
    <n v="118.4"/>
    <n v="121.7"/>
    <n v="129"/>
  </r>
  <r>
    <s v="Urban"/>
    <x v="3"/>
    <x v="3"/>
    <n v="124.9"/>
    <n v="139.30000000000001"/>
    <n v="119.9"/>
    <n v="130.19999999999999"/>
    <n v="108.9"/>
    <n v="131.1"/>
    <n v="136.80000000000001"/>
    <n v="176.9"/>
    <n v="109.1"/>
    <n v="140.4"/>
    <n v="121.1"/>
    <n v="135.9"/>
    <n v="131.80000000000001"/>
    <n v="141.5"/>
    <n v="126.8"/>
    <n v="120.5"/>
    <n v="125.8"/>
    <n v="125.6"/>
    <n v="114.6"/>
    <n v="122.8"/>
    <n v="120"/>
    <n v="110"/>
    <n v="119.5"/>
    <n v="127.6"/>
    <n v="117.6"/>
    <n v="118.2"/>
    <n v="125.3"/>
  </r>
  <r>
    <s v="Rural+Urban"/>
    <x v="3"/>
    <x v="3"/>
    <n v="126.6"/>
    <n v="136.80000000000001"/>
    <n v="122"/>
    <n v="130.9"/>
    <n v="114.8"/>
    <n v="134.80000000000001"/>
    <n v="135"/>
    <n v="167.5"/>
    <n v="106.4"/>
    <n v="134.4"/>
    <n v="123.6"/>
    <n v="136.69999999999999"/>
    <n v="131.80000000000001"/>
    <n v="137.1"/>
    <n v="131.80000000000001"/>
    <n v="126.4"/>
    <n v="131"/>
    <n v="125.6"/>
    <n v="122.3"/>
    <n v="125.5"/>
    <n v="123.2"/>
    <n v="112.1"/>
    <n v="121.1"/>
    <n v="127.7"/>
    <n v="118.1"/>
    <n v="120"/>
    <n v="127.3"/>
  </r>
  <r>
    <s v="Rural"/>
    <x v="3"/>
    <x v="4"/>
    <n v="127.6"/>
    <n v="137.5"/>
    <n v="124.4"/>
    <n v="132.4"/>
    <n v="118.2"/>
    <n v="138.1"/>
    <n v="141.80000000000001"/>
    <n v="166"/>
    <n v="107.5"/>
    <n v="132.19999999999999"/>
    <n v="126.1"/>
    <n v="138.30000000000001"/>
    <n v="133.6"/>
    <n v="136"/>
    <n v="135.4"/>
    <n v="131.1"/>
    <n v="134.80000000000001"/>
    <n v="139.25443548387088"/>
    <n v="127.4"/>
    <n v="128.5"/>
    <n v="125.8"/>
    <n v="115.1"/>
    <n v="123.6"/>
    <n v="129.1"/>
    <n v="119.7"/>
    <n v="122.5"/>
    <n v="130.30000000000001"/>
  </r>
  <r>
    <s v="Urban"/>
    <x v="3"/>
    <x v="4"/>
    <n v="125"/>
    <n v="142.1"/>
    <n v="127"/>
    <n v="130.4"/>
    <n v="109.6"/>
    <n v="133.5"/>
    <n v="151.4"/>
    <n v="182.8"/>
    <n v="111.1"/>
    <n v="141.5"/>
    <n v="121.5"/>
    <n v="136.30000000000001"/>
    <n v="134.6"/>
    <n v="142.19999999999999"/>
    <n v="127.2"/>
    <n v="120.7"/>
    <n v="126.2"/>
    <n v="126"/>
    <n v="115"/>
    <n v="123.2"/>
    <n v="120.3"/>
    <n v="110.7"/>
    <n v="119.8"/>
    <n v="128"/>
    <n v="118.5"/>
    <n v="118.7"/>
    <n v="126.6"/>
  </r>
  <r>
    <s v="Rural+Urban"/>
    <x v="3"/>
    <x v="4"/>
    <n v="126.8"/>
    <n v="139.1"/>
    <n v="125.4"/>
    <n v="131.69999999999999"/>
    <n v="115"/>
    <n v="136"/>
    <n v="145.1"/>
    <n v="171.7"/>
    <n v="108.7"/>
    <n v="135.30000000000001"/>
    <n v="124.2"/>
    <n v="137.4"/>
    <n v="134"/>
    <n v="137.69999999999999"/>
    <n v="132.19999999999999"/>
    <n v="126.8"/>
    <n v="131.4"/>
    <n v="126"/>
    <n v="122.7"/>
    <n v="126"/>
    <n v="123.7"/>
    <n v="112.8"/>
    <n v="121.5"/>
    <n v="128.5"/>
    <n v="119.2"/>
    <n v="120.7"/>
    <n v="128.6"/>
  </r>
  <r>
    <s v="Rural"/>
    <x v="3"/>
    <x v="5"/>
    <n v="128.6"/>
    <n v="138.6"/>
    <n v="126.6"/>
    <n v="133.6"/>
    <n v="118.6"/>
    <n v="137.4"/>
    <n v="152.5"/>
    <n v="169.2"/>
    <n v="108.8"/>
    <n v="133.1"/>
    <n v="126.4"/>
    <n v="139.19999999999999"/>
    <n v="136"/>
    <n v="137.19999999999999"/>
    <n v="136.30000000000001"/>
    <n v="131.6"/>
    <n v="135.6"/>
    <n v="139.25443548387088"/>
    <n v="128"/>
    <n v="129.30000000000001"/>
    <n v="126.2"/>
    <n v="116.3"/>
    <n v="124.1"/>
    <n v="130.19999999999999"/>
    <n v="119.9"/>
    <n v="123.3"/>
    <n v="131.9"/>
  </r>
  <r>
    <s v="Urban"/>
    <x v="3"/>
    <x v="5"/>
    <n v="125.9"/>
    <n v="143.9"/>
    <n v="130.9"/>
    <n v="131"/>
    <n v="110.2"/>
    <n v="135.5"/>
    <n v="173.7"/>
    <n v="184.4"/>
    <n v="112"/>
    <n v="142.80000000000001"/>
    <n v="121.6"/>
    <n v="136.9"/>
    <n v="138.19999999999999"/>
    <n v="142.69999999999999"/>
    <n v="127.6"/>
    <n v="121.1"/>
    <n v="126.6"/>
    <n v="125.5"/>
    <n v="115.5"/>
    <n v="123.2"/>
    <n v="120.6"/>
    <n v="112.3"/>
    <n v="119.9"/>
    <n v="129.30000000000001"/>
    <n v="118.8"/>
    <n v="119.6"/>
    <n v="128.1"/>
  </r>
  <r>
    <s v="Rural+Urban"/>
    <x v="3"/>
    <x v="5"/>
    <n v="127.7"/>
    <n v="140.5"/>
    <n v="128.30000000000001"/>
    <n v="132.6"/>
    <n v="115.5"/>
    <n v="136.5"/>
    <n v="159.69999999999999"/>
    <n v="174.3"/>
    <n v="109.9"/>
    <n v="136.30000000000001"/>
    <n v="124.4"/>
    <n v="138.1"/>
    <n v="136.80000000000001"/>
    <n v="138.69999999999999"/>
    <n v="132.9"/>
    <n v="127.2"/>
    <n v="132"/>
    <n v="125.5"/>
    <n v="123.3"/>
    <n v="126.4"/>
    <n v="124.1"/>
    <n v="114.2"/>
    <n v="121.7"/>
    <n v="129.69999999999999"/>
    <n v="119.4"/>
    <n v="121.5"/>
    <n v="130.1"/>
  </r>
  <r>
    <s v="Rural"/>
    <x v="3"/>
    <x v="6"/>
    <n v="129.30000000000001"/>
    <n v="139.5"/>
    <n v="129.6"/>
    <n v="134.5"/>
    <n v="119.5"/>
    <n v="138.5"/>
    <n v="158.19999999999999"/>
    <n v="171.8"/>
    <n v="110.3"/>
    <n v="134.30000000000001"/>
    <n v="127.3"/>
    <n v="139.9"/>
    <n v="137.6"/>
    <n v="138"/>
    <n v="137.19999999999999"/>
    <n v="132.19999999999999"/>
    <n v="136.5"/>
    <n v="139.25443548387088"/>
    <n v="128.19999999999999"/>
    <n v="130"/>
    <n v="126.7"/>
    <n v="116.4"/>
    <n v="125.2"/>
    <n v="130.80000000000001"/>
    <n v="120.9"/>
    <n v="123.8"/>
    <n v="133"/>
  </r>
  <r>
    <s v="Urban"/>
    <x v="3"/>
    <x v="6"/>
    <n v="126.8"/>
    <n v="144.19999999999999"/>
    <n v="136.6"/>
    <n v="131.80000000000001"/>
    <n v="111"/>
    <n v="137"/>
    <n v="179.5"/>
    <n v="188.4"/>
    <n v="113.3"/>
    <n v="143.9"/>
    <n v="121.7"/>
    <n v="137.5"/>
    <n v="139.80000000000001"/>
    <n v="142.9"/>
    <n v="127.9"/>
    <n v="121.1"/>
    <n v="126.9"/>
    <n v="126.4"/>
    <n v="115.5"/>
    <n v="123.5"/>
    <n v="120.9"/>
    <n v="111.7"/>
    <n v="120.3"/>
    <n v="130.80000000000001"/>
    <n v="120"/>
    <n v="119.9"/>
    <n v="129"/>
  </r>
  <r>
    <s v="Rural+Urban"/>
    <x v="3"/>
    <x v="6"/>
    <n v="128.5"/>
    <n v="141.19999999999999"/>
    <n v="132.30000000000001"/>
    <n v="133.5"/>
    <n v="116.4"/>
    <n v="137.80000000000001"/>
    <n v="165.4"/>
    <n v="177.4"/>
    <n v="111.3"/>
    <n v="137.5"/>
    <n v="125"/>
    <n v="138.80000000000001"/>
    <n v="138.4"/>
    <n v="139.30000000000001"/>
    <n v="133.5"/>
    <n v="127.6"/>
    <n v="132.69999999999999"/>
    <n v="126.4"/>
    <n v="123.4"/>
    <n v="126.9"/>
    <n v="124.5"/>
    <n v="113.9"/>
    <n v="122.4"/>
    <n v="130.80000000000001"/>
    <n v="120.5"/>
    <n v="121.9"/>
    <n v="131.1"/>
  </r>
  <r>
    <s v="Rural"/>
    <x v="3"/>
    <x v="7"/>
    <n v="130.1"/>
    <n v="138.80000000000001"/>
    <n v="130.30000000000001"/>
    <n v="135.30000000000001"/>
    <n v="119.9"/>
    <n v="140.19999999999999"/>
    <n v="156.9"/>
    <n v="172.2"/>
    <n v="112.1"/>
    <n v="134.9"/>
    <n v="128.1"/>
    <n v="140.69999999999999"/>
    <n v="138"/>
    <n v="138.9"/>
    <n v="137.80000000000001"/>
    <n v="133"/>
    <n v="137.1"/>
    <n v="139.25443548387088"/>
    <n v="129.1"/>
    <n v="130.6"/>
    <n v="127"/>
    <n v="116"/>
    <n v="125.5"/>
    <n v="131.9"/>
    <n v="122"/>
    <n v="124.2"/>
    <n v="133.5"/>
  </r>
  <r>
    <s v="Urban"/>
    <x v="3"/>
    <x v="7"/>
    <n v="127.6"/>
    <n v="140.30000000000001"/>
    <n v="133.69999999999999"/>
    <n v="132.19999999999999"/>
    <n v="111.8"/>
    <n v="135.80000000000001"/>
    <n v="163.5"/>
    <n v="182.3"/>
    <n v="114.6"/>
    <n v="144.6"/>
    <n v="121.9"/>
    <n v="138.1"/>
    <n v="137.6"/>
    <n v="143.6"/>
    <n v="128.30000000000001"/>
    <n v="121.4"/>
    <n v="127.3"/>
    <n v="127.3"/>
    <n v="114.7"/>
    <n v="123.9"/>
    <n v="121.2"/>
    <n v="110.4"/>
    <n v="120.6"/>
    <n v="131.5"/>
    <n v="120.9"/>
    <n v="119.9"/>
    <n v="128.4"/>
  </r>
  <r>
    <s v="Rural+Urban"/>
    <x v="3"/>
    <x v="7"/>
    <n v="129.30000000000001"/>
    <n v="139.30000000000001"/>
    <n v="131.6"/>
    <n v="134.1"/>
    <n v="116.9"/>
    <n v="138.1"/>
    <n v="159.1"/>
    <n v="175.6"/>
    <n v="112.9"/>
    <n v="138.1"/>
    <n v="125.5"/>
    <n v="139.5"/>
    <n v="137.9"/>
    <n v="140.19999999999999"/>
    <n v="134.1"/>
    <n v="128.19999999999999"/>
    <n v="133.19999999999999"/>
    <n v="127.3"/>
    <n v="123.6"/>
    <n v="127.4"/>
    <n v="124.8"/>
    <n v="113.1"/>
    <n v="122.7"/>
    <n v="131.69999999999999"/>
    <n v="121.5"/>
    <n v="122.1"/>
    <n v="131.1"/>
  </r>
  <r>
    <s v="Rural"/>
    <x v="3"/>
    <x v="8"/>
    <n v="130.80000000000001"/>
    <n v="138.19999999999999"/>
    <n v="130.5"/>
    <n v="135.5"/>
    <n v="120.2"/>
    <n v="139.19999999999999"/>
    <n v="149.5"/>
    <n v="170.4"/>
    <n v="113.1"/>
    <n v="135.80000000000001"/>
    <n v="128.80000000000001"/>
    <n v="141.5"/>
    <n v="137.19999999999999"/>
    <n v="139.9"/>
    <n v="138.5"/>
    <n v="133.5"/>
    <n v="137.80000000000001"/>
    <n v="139.25443548387088"/>
    <n v="129.69999999999999"/>
    <n v="131.1"/>
    <n v="127.8"/>
    <n v="117"/>
    <n v="125.7"/>
    <n v="132.19999999999999"/>
    <n v="122.8"/>
    <n v="124.9"/>
    <n v="133.4"/>
  </r>
  <r>
    <s v="Urban"/>
    <x v="3"/>
    <x v="8"/>
    <n v="128.1"/>
    <n v="137.69999999999999"/>
    <n v="130.6"/>
    <n v="132.6"/>
    <n v="111.9"/>
    <n v="132.5"/>
    <n v="152.9"/>
    <n v="173.6"/>
    <n v="115.1"/>
    <n v="144.80000000000001"/>
    <n v="122.1"/>
    <n v="138.80000000000001"/>
    <n v="135.69999999999999"/>
    <n v="143.9"/>
    <n v="128.69999999999999"/>
    <n v="121.6"/>
    <n v="127.7"/>
    <n v="127.9"/>
    <n v="114.8"/>
    <n v="124.3"/>
    <n v="121.4"/>
    <n v="111.8"/>
    <n v="120.8"/>
    <n v="131.6"/>
    <n v="121.2"/>
    <n v="120.5"/>
    <n v="128"/>
  </r>
  <r>
    <s v="Rural+Urban"/>
    <x v="3"/>
    <x v="8"/>
    <n v="129.9"/>
    <n v="138"/>
    <n v="130.5"/>
    <n v="134.4"/>
    <n v="117.2"/>
    <n v="136.1"/>
    <n v="150.69999999999999"/>
    <n v="171.5"/>
    <n v="113.8"/>
    <n v="138.80000000000001"/>
    <n v="126"/>
    <n v="140.19999999999999"/>
    <n v="136.6"/>
    <n v="141"/>
    <n v="134.6"/>
    <n v="128.6"/>
    <n v="133.80000000000001"/>
    <n v="127.9"/>
    <n v="124.1"/>
    <n v="127.9"/>
    <n v="125.4"/>
    <n v="114.3"/>
    <n v="122.9"/>
    <n v="131.80000000000001"/>
    <n v="122.1"/>
    <n v="122.8"/>
    <n v="130.9"/>
  </r>
  <r>
    <s v="Rural"/>
    <x v="3"/>
    <x v="9"/>
    <n v="131.30000000000001"/>
    <n v="137.6"/>
    <n v="130.1"/>
    <n v="136"/>
    <n v="120.8"/>
    <n v="138.4"/>
    <n v="149.19999999999999"/>
    <n v="170.2"/>
    <n v="113.4"/>
    <n v="136.30000000000001"/>
    <n v="128.69999999999999"/>
    <n v="142.4"/>
    <n v="137.4"/>
    <n v="140.9"/>
    <n v="139.6"/>
    <n v="134.30000000000001"/>
    <n v="138.80000000000001"/>
    <n v="139.25443548387088"/>
    <n v="129.80000000000001"/>
    <n v="131.80000000000001"/>
    <n v="128.69999999999999"/>
    <n v="117.8"/>
    <n v="126.5"/>
    <n v="133"/>
    <n v="123"/>
    <n v="125.7"/>
    <n v="133.80000000000001"/>
  </r>
  <r>
    <s v="Urban"/>
    <x v="3"/>
    <x v="9"/>
    <n v="128.69999999999999"/>
    <n v="138.4"/>
    <n v="130.30000000000001"/>
    <n v="132.69999999999999"/>
    <n v="112.5"/>
    <n v="130.4"/>
    <n v="155.1"/>
    <n v="175.7"/>
    <n v="115.4"/>
    <n v="145.30000000000001"/>
    <n v="122.5"/>
    <n v="139.6"/>
    <n v="136.30000000000001"/>
    <n v="144.30000000000001"/>
    <n v="129.1"/>
    <n v="121.9"/>
    <n v="128"/>
    <n v="128.69999999999999"/>
    <n v="115.2"/>
    <n v="124.5"/>
    <n v="121.8"/>
    <n v="112.8"/>
    <n v="121.2"/>
    <n v="131.9"/>
    <n v="120.8"/>
    <n v="120.9"/>
    <n v="128.6"/>
  </r>
  <r>
    <s v="Rural+Urban"/>
    <x v="3"/>
    <x v="9"/>
    <n v="130.5"/>
    <n v="137.9"/>
    <n v="130.19999999999999"/>
    <n v="134.80000000000001"/>
    <n v="117.8"/>
    <n v="134.69999999999999"/>
    <n v="151.19999999999999"/>
    <n v="172.1"/>
    <n v="114.1"/>
    <n v="139.30000000000001"/>
    <n v="126.1"/>
    <n v="141.1"/>
    <n v="137"/>
    <n v="141.80000000000001"/>
    <n v="135.5"/>
    <n v="129.1"/>
    <n v="134.5"/>
    <n v="128.69999999999999"/>
    <n v="124.3"/>
    <n v="128.4"/>
    <n v="126.1"/>
    <n v="115.2"/>
    <n v="123.5"/>
    <n v="132.4"/>
    <n v="122.1"/>
    <n v="123.4"/>
    <n v="131.4"/>
  </r>
  <r>
    <s v="Rural"/>
    <x v="3"/>
    <x v="11"/>
    <n v="132"/>
    <n v="137.4"/>
    <n v="130.6"/>
    <n v="136.19999999999999"/>
    <n v="121.1"/>
    <n v="136.9"/>
    <n v="141.80000000000001"/>
    <n v="170"/>
    <n v="113.4"/>
    <n v="136.80000000000001"/>
    <n v="128.69999999999999"/>
    <n v="143.1"/>
    <n v="136.6"/>
    <n v="141.19999999999999"/>
    <n v="139.9"/>
    <n v="134.5"/>
    <n v="139.19999999999999"/>
    <n v="139.25443548387088"/>
    <n v="130.30000000000001"/>
    <n v="132.1"/>
    <n v="129.1"/>
    <n v="118.2"/>
    <n v="126.9"/>
    <n v="133.69999999999999"/>
    <n v="123.5"/>
    <n v="126.1"/>
    <n v="133.6"/>
  </r>
  <r>
    <s v="Urban"/>
    <x v="3"/>
    <x v="11"/>
    <n v="130.19999999999999"/>
    <n v="138.5"/>
    <n v="134.1"/>
    <n v="132.9"/>
    <n v="112.6"/>
    <n v="130.80000000000001"/>
    <n v="142"/>
    <n v="174.9"/>
    <n v="115.6"/>
    <n v="145.4"/>
    <n v="122.7"/>
    <n v="140.30000000000001"/>
    <n v="135.19999999999999"/>
    <n v="144.30000000000001"/>
    <n v="129.6"/>
    <n v="122.1"/>
    <n v="128.5"/>
    <n v="129.1"/>
    <n v="116.2"/>
    <n v="124.7"/>
    <n v="122.1"/>
    <n v="113.4"/>
    <n v="121.7"/>
    <n v="132.1"/>
    <n v="121.3"/>
    <n v="121.3"/>
    <n v="128.5"/>
  </r>
  <r>
    <s v="Rural+Urban"/>
    <x v="3"/>
    <x v="11"/>
    <n v="131.4"/>
    <n v="137.80000000000001"/>
    <n v="132"/>
    <n v="135"/>
    <n v="118"/>
    <n v="134.1"/>
    <n v="141.9"/>
    <n v="171.7"/>
    <n v="114.1"/>
    <n v="139.69999999999999"/>
    <n v="126.2"/>
    <n v="141.80000000000001"/>
    <n v="136.1"/>
    <n v="142"/>
    <n v="135.80000000000001"/>
    <n v="129.30000000000001"/>
    <n v="135"/>
    <n v="129.1"/>
    <n v="125"/>
    <n v="128.6"/>
    <n v="126.4"/>
    <n v="115.7"/>
    <n v="124"/>
    <n v="132.80000000000001"/>
    <n v="122.6"/>
    <n v="123.8"/>
    <n v="131.19999999999999"/>
  </r>
  <r>
    <s v="Rural"/>
    <x v="3"/>
    <x v="12"/>
    <n v="132.6"/>
    <n v="137.30000000000001"/>
    <n v="131.6"/>
    <n v="136.30000000000001"/>
    <n v="121.6"/>
    <n v="135.6"/>
    <n v="127.5"/>
    <n v="167.9"/>
    <n v="113.8"/>
    <n v="137.5"/>
    <n v="129.1"/>
    <n v="143.6"/>
    <n v="134.69999999999999"/>
    <n v="142.4"/>
    <n v="140.4"/>
    <n v="135.19999999999999"/>
    <n v="139.69999999999999"/>
    <n v="139.25443548387088"/>
    <n v="132"/>
    <n v="132.9"/>
    <n v="129.69999999999999"/>
    <n v="118.6"/>
    <n v="127.3"/>
    <n v="134.19999999999999"/>
    <n v="121.9"/>
    <n v="126.3"/>
    <n v="132.80000000000001"/>
  </r>
  <r>
    <s v="Urban"/>
    <x v="3"/>
    <x v="12"/>
    <n v="131.6"/>
    <n v="138.19999999999999"/>
    <n v="134.9"/>
    <n v="133.1"/>
    <n v="113.5"/>
    <n v="129.30000000000001"/>
    <n v="121.1"/>
    <n v="170.3"/>
    <n v="115.5"/>
    <n v="145.5"/>
    <n v="123.1"/>
    <n v="140.9"/>
    <n v="132.80000000000001"/>
    <n v="145"/>
    <n v="130"/>
    <n v="122.2"/>
    <n v="128.80000000000001"/>
    <n v="128.5"/>
    <n v="117.8"/>
    <n v="125"/>
    <n v="122.3"/>
    <n v="113.7"/>
    <n v="121.8"/>
    <n v="132.30000000000001"/>
    <n v="119.9"/>
    <n v="121.4"/>
    <n v="127.6"/>
  </r>
  <r>
    <s v="Rural+Urban"/>
    <x v="3"/>
    <x v="12"/>
    <n v="132.30000000000001"/>
    <n v="137.6"/>
    <n v="132.9"/>
    <n v="135.1"/>
    <n v="118.6"/>
    <n v="132.69999999999999"/>
    <n v="125.3"/>
    <n v="168.7"/>
    <n v="114.4"/>
    <n v="140.19999999999999"/>
    <n v="126.6"/>
    <n v="142.30000000000001"/>
    <n v="134"/>
    <n v="143.1"/>
    <n v="136.30000000000001"/>
    <n v="129.80000000000001"/>
    <n v="135.4"/>
    <n v="128.5"/>
    <n v="126.6"/>
    <n v="129.19999999999999"/>
    <n v="126.9"/>
    <n v="116"/>
    <n v="124.2"/>
    <n v="133.1"/>
    <n v="121.1"/>
    <n v="123.9"/>
    <n v="130.4"/>
  </r>
  <r>
    <s v="Rural"/>
    <x v="4"/>
    <x v="0"/>
    <n v="133.1"/>
    <n v="137.80000000000001"/>
    <n v="131.9"/>
    <n v="136.69999999999999"/>
    <n v="122"/>
    <n v="136"/>
    <n v="119.8"/>
    <n v="161.69999999999999"/>
    <n v="114.8"/>
    <n v="136.9"/>
    <n v="129"/>
    <n v="143.9"/>
    <n v="133.69999999999999"/>
    <n v="143.1"/>
    <n v="140.69999999999999"/>
    <n v="135.80000000000001"/>
    <n v="140"/>
    <n v="139.25443548387088"/>
    <n v="132.1"/>
    <n v="133.19999999999999"/>
    <n v="129.9"/>
    <n v="119.1"/>
    <n v="127"/>
    <n v="134.6"/>
    <n v="122.3"/>
    <n v="126.6"/>
    <n v="132.4"/>
  </r>
  <r>
    <s v="Urban"/>
    <x v="4"/>
    <x v="0"/>
    <n v="132.19999999999999"/>
    <n v="138.9"/>
    <n v="132.6"/>
    <n v="133.1"/>
    <n v="114"/>
    <n v="129.6"/>
    <n v="118.7"/>
    <n v="155.1"/>
    <n v="117.3"/>
    <n v="144.9"/>
    <n v="123.2"/>
    <n v="141.6"/>
    <n v="132"/>
    <n v="145.6"/>
    <n v="130.19999999999999"/>
    <n v="122.3"/>
    <n v="129"/>
    <n v="129.6"/>
    <n v="118"/>
    <n v="125.1"/>
    <n v="122.6"/>
    <n v="115.2"/>
    <n v="122"/>
    <n v="132.4"/>
    <n v="120.9"/>
    <n v="122.1"/>
    <n v="127.8"/>
  </r>
  <r>
    <s v="Rural+Urban"/>
    <x v="4"/>
    <x v="0"/>
    <n v="132.80000000000001"/>
    <n v="138.19999999999999"/>
    <n v="132.19999999999999"/>
    <n v="135.4"/>
    <n v="119.1"/>
    <n v="133"/>
    <n v="119.4"/>
    <n v="159.5"/>
    <n v="115.6"/>
    <n v="139.6"/>
    <n v="126.6"/>
    <n v="142.80000000000001"/>
    <n v="133.1"/>
    <n v="143.80000000000001"/>
    <n v="136.6"/>
    <n v="130.19999999999999"/>
    <n v="135.6"/>
    <n v="129.6"/>
    <n v="126.8"/>
    <n v="129.4"/>
    <n v="127.1"/>
    <n v="117"/>
    <n v="124.2"/>
    <n v="133.30000000000001"/>
    <n v="121.7"/>
    <n v="124.4"/>
    <n v="130.30000000000001"/>
  </r>
  <r>
    <s v="Rural"/>
    <x v="4"/>
    <x v="1"/>
    <n v="133.30000000000001"/>
    <n v="138.30000000000001"/>
    <n v="129.30000000000001"/>
    <n v="137.19999999999999"/>
    <n v="122.1"/>
    <n v="138.69999999999999"/>
    <n v="119.1"/>
    <n v="156.9"/>
    <n v="116.2"/>
    <n v="136"/>
    <n v="129.4"/>
    <n v="144.4"/>
    <n v="133.6"/>
    <n v="143.69999999999999"/>
    <n v="140.9"/>
    <n v="135.80000000000001"/>
    <n v="140.19999999999999"/>
    <n v="139.25443548387088"/>
    <n v="133.19999999999999"/>
    <n v="133.6"/>
    <n v="130.1"/>
    <n v="119.5"/>
    <n v="127.7"/>
    <n v="134.9"/>
    <n v="123.2"/>
    <n v="127"/>
    <n v="132.6"/>
  </r>
  <r>
    <s v="Urban"/>
    <x v="4"/>
    <x v="1"/>
    <n v="132.80000000000001"/>
    <n v="139.80000000000001"/>
    <n v="129.30000000000001"/>
    <n v="133.5"/>
    <n v="114.3"/>
    <n v="131.4"/>
    <n v="120.2"/>
    <n v="143.1"/>
    <n v="119.5"/>
    <n v="144"/>
    <n v="123.4"/>
    <n v="141.9"/>
    <n v="132.1"/>
    <n v="146.30000000000001"/>
    <n v="130.5"/>
    <n v="122.5"/>
    <n v="129.30000000000001"/>
    <n v="130.5"/>
    <n v="119.2"/>
    <n v="125.3"/>
    <n v="122.9"/>
    <n v="115.5"/>
    <n v="122.2"/>
    <n v="132.4"/>
    <n v="121.7"/>
    <n v="122.4"/>
    <n v="128.19999999999999"/>
  </r>
  <r>
    <s v="Rural+Urban"/>
    <x v="4"/>
    <x v="1"/>
    <n v="133.1"/>
    <n v="138.80000000000001"/>
    <n v="129.30000000000001"/>
    <n v="135.80000000000001"/>
    <n v="119.2"/>
    <n v="135.30000000000001"/>
    <n v="119.5"/>
    <n v="152.19999999999999"/>
    <n v="117.3"/>
    <n v="138.69999999999999"/>
    <n v="126.9"/>
    <n v="143.19999999999999"/>
    <n v="133"/>
    <n v="144.4"/>
    <n v="136.80000000000001"/>
    <n v="130.30000000000001"/>
    <n v="135.9"/>
    <n v="130.5"/>
    <n v="127.9"/>
    <n v="129.69999999999999"/>
    <n v="127.4"/>
    <n v="117.4"/>
    <n v="124.6"/>
    <n v="133.4"/>
    <n v="122.6"/>
    <n v="124.8"/>
    <n v="130.6"/>
  </r>
  <r>
    <s v="Rural"/>
    <x v="4"/>
    <x v="2"/>
    <n v="133.6"/>
    <n v="138.80000000000001"/>
    <n v="128.80000000000001"/>
    <n v="137.19999999999999"/>
    <n v="121.6"/>
    <n v="139.69999999999999"/>
    <n v="119.7"/>
    <n v="148"/>
    <n v="116.9"/>
    <n v="135.6"/>
    <n v="129.80000000000001"/>
    <n v="145.4"/>
    <n v="133.4"/>
    <n v="144.19999999999999"/>
    <n v="141.6"/>
    <n v="136.19999999999999"/>
    <n v="140.80000000000001"/>
    <n v="139.25443548387088"/>
    <n v="134.19999999999999"/>
    <n v="134.1"/>
    <n v="130.6"/>
    <n v="119.8"/>
    <n v="128.30000000000001"/>
    <n v="135.19999999999999"/>
    <n v="123.3"/>
    <n v="127.4"/>
    <n v="132.80000000000001"/>
  </r>
  <r>
    <s v="Urban"/>
    <x v="4"/>
    <x v="2"/>
    <n v="132.69999999999999"/>
    <n v="139.4"/>
    <n v="128.4"/>
    <n v="134.9"/>
    <n v="114"/>
    <n v="136.80000000000001"/>
    <n v="122.2"/>
    <n v="135.80000000000001"/>
    <n v="120.3"/>
    <n v="142.6"/>
    <n v="123.6"/>
    <n v="142.4"/>
    <n v="132.6"/>
    <n v="147.5"/>
    <n v="130.80000000000001"/>
    <n v="122.8"/>
    <n v="129.6"/>
    <n v="131.1"/>
    <n v="120.8"/>
    <n v="125.6"/>
    <n v="123.1"/>
    <n v="115.6"/>
    <n v="122.4"/>
    <n v="132.80000000000001"/>
    <n v="121.7"/>
    <n v="122.6"/>
    <n v="128.69999999999999"/>
  </r>
  <r>
    <s v="Rural+Urban"/>
    <x v="4"/>
    <x v="2"/>
    <n v="133.30000000000001"/>
    <n v="139"/>
    <n v="128.6"/>
    <n v="136.30000000000001"/>
    <n v="118.8"/>
    <n v="138.30000000000001"/>
    <n v="120.5"/>
    <n v="143.9"/>
    <n v="118"/>
    <n v="137.9"/>
    <n v="127.2"/>
    <n v="144"/>
    <n v="133.1"/>
    <n v="145.1"/>
    <n v="137.30000000000001"/>
    <n v="130.6"/>
    <n v="136.4"/>
    <n v="131.1"/>
    <n v="129.1"/>
    <n v="130.1"/>
    <n v="127.8"/>
    <n v="117.6"/>
    <n v="125"/>
    <n v="133.80000000000001"/>
    <n v="122.6"/>
    <n v="125.1"/>
    <n v="130.9"/>
  </r>
  <r>
    <s v="Rural"/>
    <x v="4"/>
    <x v="3"/>
    <n v="133.19999999999999"/>
    <n v="138.69999999999999"/>
    <n v="127.1"/>
    <n v="137.69999999999999"/>
    <n v="121.3"/>
    <n v="141.80000000000001"/>
    <n v="121.5"/>
    <n v="144.5"/>
    <n v="117.4"/>
    <n v="134.1"/>
    <n v="130"/>
    <n v="145.5"/>
    <n v="133.5"/>
    <n v="144.4"/>
    <n v="142.4"/>
    <n v="136.80000000000001"/>
    <n v="141.6"/>
    <n v="139.25443548387088"/>
    <n v="135"/>
    <n v="134.30000000000001"/>
    <n v="131"/>
    <n v="119.2"/>
    <n v="128.30000000000001"/>
    <n v="135.69999999999999"/>
    <n v="123.7"/>
    <n v="127.5"/>
    <n v="132.9"/>
  </r>
  <r>
    <s v="Urban"/>
    <x v="4"/>
    <x v="3"/>
    <n v="132.69999999999999"/>
    <n v="140.6"/>
    <n v="124.5"/>
    <n v="136.30000000000001"/>
    <n v="113.5"/>
    <n v="137.69999999999999"/>
    <n v="127.1"/>
    <n v="133.80000000000001"/>
    <n v="120.8"/>
    <n v="141.30000000000001"/>
    <n v="123.8"/>
    <n v="142.6"/>
    <n v="133.4"/>
    <n v="148"/>
    <n v="131.19999999999999"/>
    <n v="123"/>
    <n v="130"/>
    <n v="131.69999999999999"/>
    <n v="121.4"/>
    <n v="126"/>
    <n v="123.4"/>
    <n v="114.3"/>
    <n v="122.6"/>
    <n v="133.6"/>
    <n v="122.2"/>
    <n v="122.5"/>
    <n v="129.1"/>
  </r>
  <r>
    <s v="Rural+Urban"/>
    <x v="4"/>
    <x v="3"/>
    <n v="133"/>
    <n v="139.4"/>
    <n v="126.1"/>
    <n v="137.19999999999999"/>
    <n v="118.4"/>
    <n v="139.9"/>
    <n v="123.4"/>
    <n v="140.9"/>
    <n v="118.5"/>
    <n v="136.5"/>
    <n v="127.4"/>
    <n v="144.19999999999999"/>
    <n v="133.5"/>
    <n v="145.4"/>
    <n v="138"/>
    <n v="131.1"/>
    <n v="137"/>
    <n v="131.69999999999999"/>
    <n v="129.80000000000001"/>
    <n v="130.4"/>
    <n v="128.1"/>
    <n v="116.6"/>
    <n v="125.1"/>
    <n v="134.5"/>
    <n v="123.1"/>
    <n v="125.1"/>
    <n v="131.1"/>
  </r>
  <r>
    <s v="Rural"/>
    <x v="4"/>
    <x v="4"/>
    <n v="133.1"/>
    <n v="140.30000000000001"/>
    <n v="126.8"/>
    <n v="138.19999999999999"/>
    <n v="120.8"/>
    <n v="140.19999999999999"/>
    <n v="123.8"/>
    <n v="141.80000000000001"/>
    <n v="118.6"/>
    <n v="134"/>
    <n v="130.30000000000001"/>
    <n v="145.80000000000001"/>
    <n v="133.80000000000001"/>
    <n v="145.5"/>
    <n v="142.5"/>
    <n v="137.30000000000001"/>
    <n v="141.80000000000001"/>
    <n v="139.25443548387088"/>
    <n v="135"/>
    <n v="134.9"/>
    <n v="131.4"/>
    <n v="119.4"/>
    <n v="129.4"/>
    <n v="136.30000000000001"/>
    <n v="123.7"/>
    <n v="127.9"/>
    <n v="133.30000000000001"/>
  </r>
  <r>
    <s v="Urban"/>
    <x v="4"/>
    <x v="4"/>
    <n v="132.6"/>
    <n v="144.1"/>
    <n v="125.6"/>
    <n v="136.80000000000001"/>
    <n v="113.4"/>
    <n v="135.19999999999999"/>
    <n v="129.19999999999999"/>
    <n v="131.5"/>
    <n v="121"/>
    <n v="139.9"/>
    <n v="123.8"/>
    <n v="142.9"/>
    <n v="133.6"/>
    <n v="148.30000000000001"/>
    <n v="131.5"/>
    <n v="123.2"/>
    <n v="130.19999999999999"/>
    <n v="132.1"/>
    <n v="120.1"/>
    <n v="126.5"/>
    <n v="123.6"/>
    <n v="114.3"/>
    <n v="122.8"/>
    <n v="133.80000000000001"/>
    <n v="122"/>
    <n v="122.6"/>
    <n v="129.30000000000001"/>
  </r>
  <r>
    <s v="Rural+Urban"/>
    <x v="4"/>
    <x v="4"/>
    <n v="132.9"/>
    <n v="141.6"/>
    <n v="126.3"/>
    <n v="137.69999999999999"/>
    <n v="118.1"/>
    <n v="137.9"/>
    <n v="125.6"/>
    <n v="138.30000000000001"/>
    <n v="119.4"/>
    <n v="136"/>
    <n v="127.6"/>
    <n v="144.5"/>
    <n v="133.69999999999999"/>
    <n v="146.19999999999999"/>
    <n v="138.19999999999999"/>
    <n v="131.4"/>
    <n v="137.19999999999999"/>
    <n v="132.1"/>
    <n v="129.4"/>
    <n v="130.9"/>
    <n v="128.4"/>
    <n v="116.7"/>
    <n v="125.7"/>
    <n v="134.80000000000001"/>
    <n v="123"/>
    <n v="125.3"/>
    <n v="131.4"/>
  </r>
  <r>
    <s v="Rural"/>
    <x v="4"/>
    <x v="5"/>
    <n v="133.5"/>
    <n v="143.69999999999999"/>
    <n v="128"/>
    <n v="138.6"/>
    <n v="120.9"/>
    <n v="140.9"/>
    <n v="128.80000000000001"/>
    <n v="140.19999999999999"/>
    <n v="118.9"/>
    <n v="133.5"/>
    <n v="130.4"/>
    <n v="146.5"/>
    <n v="134.9"/>
    <n v="145.80000000000001"/>
    <n v="143.1"/>
    <n v="137.69999999999999"/>
    <n v="142.30000000000001"/>
    <n v="139.25443548387088"/>
    <n v="134.80000000000001"/>
    <n v="135.19999999999999"/>
    <n v="131.30000000000001"/>
    <n v="119.4"/>
    <n v="129.80000000000001"/>
    <n v="136.9"/>
    <n v="124.1"/>
    <n v="128.1"/>
    <n v="133.9"/>
  </r>
  <r>
    <s v="Urban"/>
    <x v="4"/>
    <x v="5"/>
    <n v="132.9"/>
    <n v="148.69999999999999"/>
    <n v="128.30000000000001"/>
    <n v="137.30000000000001"/>
    <n v="113.5"/>
    <n v="137.19999999999999"/>
    <n v="142.19999999999999"/>
    <n v="128.19999999999999"/>
    <n v="120.9"/>
    <n v="138.80000000000001"/>
    <n v="124.2"/>
    <n v="143.1"/>
    <n v="135.69999999999999"/>
    <n v="148.6"/>
    <n v="131.5"/>
    <n v="123.2"/>
    <n v="130.19999999999999"/>
    <n v="131.4"/>
    <n v="119"/>
    <n v="126.8"/>
    <n v="123.8"/>
    <n v="113.9"/>
    <n v="122.9"/>
    <n v="134.30000000000001"/>
    <n v="122.5"/>
    <n v="122.7"/>
    <n v="129.9"/>
  </r>
  <r>
    <s v="Rural+Urban"/>
    <x v="4"/>
    <x v="5"/>
    <n v="133.30000000000001"/>
    <n v="145.5"/>
    <n v="128.1"/>
    <n v="138.1"/>
    <n v="118.2"/>
    <n v="139.19999999999999"/>
    <n v="133.30000000000001"/>
    <n v="136.19999999999999"/>
    <n v="119.6"/>
    <n v="135.30000000000001"/>
    <n v="127.8"/>
    <n v="144.9"/>
    <n v="135.19999999999999"/>
    <n v="146.5"/>
    <n v="138.5"/>
    <n v="131.69999999999999"/>
    <n v="137.5"/>
    <n v="131.4"/>
    <n v="128.80000000000001"/>
    <n v="131.19999999999999"/>
    <n v="128.5"/>
    <n v="116.5"/>
    <n v="125.9"/>
    <n v="135.4"/>
    <n v="123.4"/>
    <n v="125.5"/>
    <n v="132"/>
  </r>
  <r>
    <s v="Rural"/>
    <x v="4"/>
    <x v="6"/>
    <n v="134"/>
    <n v="144.19999999999999"/>
    <n v="129.80000000000001"/>
    <n v="139"/>
    <n v="120.9"/>
    <n v="143.9"/>
    <n v="151.5"/>
    <n v="138.1"/>
    <n v="120"/>
    <n v="133.9"/>
    <n v="131.4"/>
    <n v="147.69999999999999"/>
    <n v="138.5"/>
    <n v="147.4"/>
    <n v="144.30000000000001"/>
    <n v="138.1"/>
    <n v="143.5"/>
    <n v="139.25443548387088"/>
    <n v="135.30000000000001"/>
    <n v="136.1"/>
    <n v="132.1"/>
    <n v="119.1"/>
    <n v="130.6"/>
    <n v="138.6"/>
    <n v="124.4"/>
    <n v="128.6"/>
    <n v="136.19999999999999"/>
  </r>
  <r>
    <s v="Urban"/>
    <x v="4"/>
    <x v="6"/>
    <n v="132.80000000000001"/>
    <n v="148.4"/>
    <n v="129.4"/>
    <n v="137.69999999999999"/>
    <n v="113.4"/>
    <n v="139.4"/>
    <n v="175.1"/>
    <n v="124.7"/>
    <n v="121.5"/>
    <n v="137.80000000000001"/>
    <n v="124.4"/>
    <n v="143.69999999999999"/>
    <n v="139.80000000000001"/>
    <n v="150.5"/>
    <n v="131.6"/>
    <n v="123.7"/>
    <n v="130.4"/>
    <n v="132.6"/>
    <n v="119.7"/>
    <n v="127.2"/>
    <n v="125"/>
    <n v="113.2"/>
    <n v="123.5"/>
    <n v="135.5"/>
    <n v="122.4"/>
    <n v="123"/>
    <n v="131.80000000000001"/>
  </r>
  <r>
    <s v="Rural+Urban"/>
    <x v="4"/>
    <x v="6"/>
    <n v="133.6"/>
    <n v="145.69999999999999"/>
    <n v="129.6"/>
    <n v="138.5"/>
    <n v="118.1"/>
    <n v="141.80000000000001"/>
    <n v="159.5"/>
    <n v="133.6"/>
    <n v="120.5"/>
    <n v="135.19999999999999"/>
    <n v="128.5"/>
    <n v="145.80000000000001"/>
    <n v="139"/>
    <n v="148.19999999999999"/>
    <n v="139.30000000000001"/>
    <n v="132.1"/>
    <n v="138.30000000000001"/>
    <n v="132.6"/>
    <n v="129.4"/>
    <n v="131.9"/>
    <n v="129.4"/>
    <n v="116"/>
    <n v="126.6"/>
    <n v="136.80000000000001"/>
    <n v="123.6"/>
    <n v="125.9"/>
    <n v="134.19999999999999"/>
  </r>
  <r>
    <s v="Rural"/>
    <x v="4"/>
    <x v="7"/>
    <n v="134.80000000000001"/>
    <n v="143.1"/>
    <n v="130"/>
    <n v="139.4"/>
    <n v="120.5"/>
    <n v="148"/>
    <n v="162.9"/>
    <n v="137.4"/>
    <n v="120.8"/>
    <n v="134.69999999999999"/>
    <n v="131.6"/>
    <n v="148.69999999999999"/>
    <n v="140.6"/>
    <n v="149"/>
    <n v="145.30000000000001"/>
    <n v="139.19999999999999"/>
    <n v="144.5"/>
    <n v="139.25443548387088"/>
    <n v="136.4"/>
    <n v="137.30000000000001"/>
    <n v="133"/>
    <n v="120.3"/>
    <n v="131.5"/>
    <n v="140.19999999999999"/>
    <n v="125.4"/>
    <n v="129.69999999999999"/>
    <n v="137.80000000000001"/>
  </r>
  <r>
    <s v="Urban"/>
    <x v="4"/>
    <x v="7"/>
    <n v="133.19999999999999"/>
    <n v="143.9"/>
    <n v="128.30000000000001"/>
    <n v="138.30000000000001"/>
    <n v="114.1"/>
    <n v="142.69999999999999"/>
    <n v="179.8"/>
    <n v="123.5"/>
    <n v="122.1"/>
    <n v="137.5"/>
    <n v="124.6"/>
    <n v="144.5"/>
    <n v="140.5"/>
    <n v="152.1"/>
    <n v="132.69999999999999"/>
    <n v="124.3"/>
    <n v="131.4"/>
    <n v="134.4"/>
    <n v="118.9"/>
    <n v="127.7"/>
    <n v="125.7"/>
    <n v="114.6"/>
    <n v="124.1"/>
    <n v="135.69999999999999"/>
    <n v="123.3"/>
    <n v="123.8"/>
    <n v="132.69999999999999"/>
  </r>
  <r>
    <s v="Rural+Urban"/>
    <x v="4"/>
    <x v="7"/>
    <n v="134.30000000000001"/>
    <n v="143.4"/>
    <n v="129.30000000000001"/>
    <n v="139"/>
    <n v="118.1"/>
    <n v="145.5"/>
    <n v="168.6"/>
    <n v="132.69999999999999"/>
    <n v="121.2"/>
    <n v="135.6"/>
    <n v="128.69999999999999"/>
    <n v="146.80000000000001"/>
    <n v="140.6"/>
    <n v="149.80000000000001"/>
    <n v="140.30000000000001"/>
    <n v="133"/>
    <n v="139.30000000000001"/>
    <n v="134.4"/>
    <n v="129.80000000000001"/>
    <n v="132.80000000000001"/>
    <n v="130.19999999999999"/>
    <n v="117.3"/>
    <n v="127.3"/>
    <n v="137.6"/>
    <n v="124.5"/>
    <n v="126.8"/>
    <n v="135.4"/>
  </r>
  <r>
    <s v="Rural"/>
    <x v="4"/>
    <x v="8"/>
    <n v="135.19999999999999"/>
    <n v="142"/>
    <n v="130.5"/>
    <n v="140.19999999999999"/>
    <n v="120.7"/>
    <n v="147.80000000000001"/>
    <n v="154.5"/>
    <n v="137.1"/>
    <n v="121"/>
    <n v="134.69999999999999"/>
    <n v="131.69999999999999"/>
    <n v="149.30000000000001"/>
    <n v="139.6"/>
    <n v="149.80000000000001"/>
    <n v="146.1"/>
    <n v="139.69999999999999"/>
    <n v="145.19999999999999"/>
    <n v="139.25443548387088"/>
    <n v="137.4"/>
    <n v="137.9"/>
    <n v="133.4"/>
    <n v="121.2"/>
    <n v="132.30000000000001"/>
    <n v="139.6"/>
    <n v="126.7"/>
    <n v="130.30000000000001"/>
    <n v="137.6"/>
  </r>
  <r>
    <s v="Urban"/>
    <x v="4"/>
    <x v="8"/>
    <n v="133.6"/>
    <n v="143"/>
    <n v="129.69999999999999"/>
    <n v="138.69999999999999"/>
    <n v="114.5"/>
    <n v="137.5"/>
    <n v="160.69999999999999"/>
    <n v="124.5"/>
    <n v="122.4"/>
    <n v="137.30000000000001"/>
    <n v="124.8"/>
    <n v="145"/>
    <n v="138"/>
    <n v="153.6"/>
    <n v="133.30000000000001"/>
    <n v="124.6"/>
    <n v="132"/>
    <n v="135.69999999999999"/>
    <n v="120.6"/>
    <n v="128.1"/>
    <n v="126.1"/>
    <n v="115.7"/>
    <n v="124.5"/>
    <n v="135.9"/>
    <n v="124.4"/>
    <n v="124.5"/>
    <n v="132.4"/>
  </r>
  <r>
    <s v="Rural+Urban"/>
    <x v="4"/>
    <x v="8"/>
    <n v="134.69999999999999"/>
    <n v="142.4"/>
    <n v="130.19999999999999"/>
    <n v="139.6"/>
    <n v="118.4"/>
    <n v="143"/>
    <n v="156.6"/>
    <n v="132.9"/>
    <n v="121.5"/>
    <n v="135.6"/>
    <n v="128.80000000000001"/>
    <n v="147.30000000000001"/>
    <n v="139"/>
    <n v="150.80000000000001"/>
    <n v="141.1"/>
    <n v="133.4"/>
    <n v="140"/>
    <n v="135.69999999999999"/>
    <n v="131"/>
    <n v="133.30000000000001"/>
    <n v="130.6"/>
    <n v="118.3"/>
    <n v="127.9"/>
    <n v="137.4"/>
    <n v="125.7"/>
    <n v="127.5"/>
    <n v="135.19999999999999"/>
  </r>
  <r>
    <s v="Rural"/>
    <x v="4"/>
    <x v="9"/>
    <n v="135.9"/>
    <n v="141.9"/>
    <n v="131"/>
    <n v="141.5"/>
    <n v="121.4"/>
    <n v="146.69999999999999"/>
    <n v="157.1"/>
    <n v="136.4"/>
    <n v="121.4"/>
    <n v="135.6"/>
    <n v="131.30000000000001"/>
    <n v="150.30000000000001"/>
    <n v="140.4"/>
    <n v="150.5"/>
    <n v="147.19999999999999"/>
    <n v="140.6"/>
    <n v="146.19999999999999"/>
    <n v="139.25443548387088"/>
    <n v="138.1"/>
    <n v="138.4"/>
    <n v="134.19999999999999"/>
    <n v="121"/>
    <n v="133"/>
    <n v="140.1"/>
    <n v="127.4"/>
    <n v="130.69999999999999"/>
    <n v="138.30000000000001"/>
  </r>
  <r>
    <s v="Urban"/>
    <x v="4"/>
    <x v="9"/>
    <n v="133.9"/>
    <n v="142.80000000000001"/>
    <n v="131.4"/>
    <n v="139.1"/>
    <n v="114.9"/>
    <n v="135.6"/>
    <n v="173.2"/>
    <n v="124.1"/>
    <n v="122.6"/>
    <n v="137.80000000000001"/>
    <n v="125.1"/>
    <n v="145.5"/>
    <n v="139.69999999999999"/>
    <n v="154.6"/>
    <n v="134"/>
    <n v="124.9"/>
    <n v="132.6"/>
    <n v="137.30000000000001"/>
    <n v="122.6"/>
    <n v="128.30000000000001"/>
    <n v="126.6"/>
    <n v="115"/>
    <n v="124.8"/>
    <n v="136.30000000000001"/>
    <n v="124.6"/>
    <n v="124.5"/>
    <n v="133.5"/>
  </r>
  <r>
    <s v="Rural+Urban"/>
    <x v="4"/>
    <x v="9"/>
    <n v="135.30000000000001"/>
    <n v="142.19999999999999"/>
    <n v="131.19999999999999"/>
    <n v="140.6"/>
    <n v="119"/>
    <n v="141.5"/>
    <n v="162.6"/>
    <n v="132.30000000000001"/>
    <n v="121.8"/>
    <n v="136.30000000000001"/>
    <n v="128.69999999999999"/>
    <n v="148.1"/>
    <n v="140.1"/>
    <n v="151.6"/>
    <n v="142"/>
    <n v="134.1"/>
    <n v="140.80000000000001"/>
    <n v="137.30000000000001"/>
    <n v="132.19999999999999"/>
    <n v="133.6"/>
    <n v="131.30000000000001"/>
    <n v="117.8"/>
    <n v="128.4"/>
    <n v="137.9"/>
    <n v="126.2"/>
    <n v="127.7"/>
    <n v="136.1"/>
  </r>
  <r>
    <s v="Rural"/>
    <x v="4"/>
    <x v="11"/>
    <n v="136.30000000000001"/>
    <n v="142.5"/>
    <n v="140.5"/>
    <n v="141.5"/>
    <n v="121.6"/>
    <n v="147.30000000000001"/>
    <n v="168"/>
    <n v="135.80000000000001"/>
    <n v="122.5"/>
    <n v="136"/>
    <n v="131.9"/>
    <n v="151.4"/>
    <n v="142.4"/>
    <n v="152.1"/>
    <n v="148.19999999999999"/>
    <n v="141.5"/>
    <n v="147.30000000000001"/>
    <n v="139.25443548387088"/>
    <n v="141.1"/>
    <n v="139.4"/>
    <n v="135.80000000000001"/>
    <n v="121.6"/>
    <n v="133.69999999999999"/>
    <n v="141.5"/>
    <n v="128.1"/>
    <n v="131.69999999999999"/>
    <n v="140"/>
  </r>
  <r>
    <s v="Urban"/>
    <x v="4"/>
    <x v="11"/>
    <n v="134.30000000000001"/>
    <n v="142.1"/>
    <n v="146.69999999999999"/>
    <n v="139.5"/>
    <n v="115.2"/>
    <n v="136.4"/>
    <n v="185.2"/>
    <n v="122.2"/>
    <n v="123.9"/>
    <n v="138.30000000000001"/>
    <n v="125.4"/>
    <n v="146"/>
    <n v="141.5"/>
    <n v="156.19999999999999"/>
    <n v="135"/>
    <n v="125.4"/>
    <n v="133.5"/>
    <n v="138.6"/>
    <n v="125.7"/>
    <n v="128.80000000000001"/>
    <n v="127.4"/>
    <n v="115.3"/>
    <n v="125.1"/>
    <n v="136.6"/>
    <n v="124.9"/>
    <n v="124.9"/>
    <n v="134.80000000000001"/>
  </r>
  <r>
    <s v="Rural+Urban"/>
    <x v="4"/>
    <x v="11"/>
    <n v="135.69999999999999"/>
    <n v="142.4"/>
    <n v="142.9"/>
    <n v="140.80000000000001"/>
    <n v="119.2"/>
    <n v="142.19999999999999"/>
    <n v="173.8"/>
    <n v="131.19999999999999"/>
    <n v="123"/>
    <n v="136.80000000000001"/>
    <n v="129.19999999999999"/>
    <n v="148.9"/>
    <n v="142.1"/>
    <n v="153.19999999999999"/>
    <n v="143"/>
    <n v="134.80000000000001"/>
    <n v="141.80000000000001"/>
    <n v="138.6"/>
    <n v="135.30000000000001"/>
    <n v="134.4"/>
    <n v="132.6"/>
    <n v="118.3"/>
    <n v="128.9"/>
    <n v="138.6"/>
    <n v="126.8"/>
    <n v="128.4"/>
    <n v="137.6"/>
  </r>
  <r>
    <s v="Rural"/>
    <x v="4"/>
    <x v="12"/>
    <n v="136.4"/>
    <n v="143.69999999999999"/>
    <n v="144.80000000000001"/>
    <n v="141.9"/>
    <n v="123.1"/>
    <n v="147.19999999999999"/>
    <n v="161"/>
    <n v="133.80000000000001"/>
    <n v="121.9"/>
    <n v="135.80000000000001"/>
    <n v="131.1"/>
    <n v="151.4"/>
    <n v="141.5"/>
    <n v="153.19999999999999"/>
    <n v="148"/>
    <n v="141.9"/>
    <n v="147.19999999999999"/>
    <n v="139.25443548387088"/>
    <n v="142.6"/>
    <n v="139.5"/>
    <n v="136.1"/>
    <n v="122"/>
    <n v="133.4"/>
    <n v="141.1"/>
    <n v="127.8"/>
    <n v="131.9"/>
    <n v="139.80000000000001"/>
  </r>
  <r>
    <s v="Urban"/>
    <x v="4"/>
    <x v="12"/>
    <n v="134.4"/>
    <n v="142.6"/>
    <n v="145.9"/>
    <n v="139.5"/>
    <n v="115.9"/>
    <n v="135"/>
    <n v="163.19999999999999"/>
    <n v="119.8"/>
    <n v="120.7"/>
    <n v="139.69999999999999"/>
    <n v="125.7"/>
    <n v="146.30000000000001"/>
    <n v="138.80000000000001"/>
    <n v="157"/>
    <n v="135.6"/>
    <n v="125.6"/>
    <n v="134"/>
    <n v="139.1"/>
    <n v="126.8"/>
    <n v="129.30000000000001"/>
    <n v="128.19999999999999"/>
    <n v="115.3"/>
    <n v="125.6"/>
    <n v="136.69999999999999"/>
    <n v="124.6"/>
    <n v="125.1"/>
    <n v="134.1"/>
  </r>
  <r>
    <s v="Rural+Urban"/>
    <x v="4"/>
    <x v="12"/>
    <n v="135.80000000000001"/>
    <n v="143.30000000000001"/>
    <n v="145.19999999999999"/>
    <n v="141"/>
    <n v="120.5"/>
    <n v="141.5"/>
    <n v="161.69999999999999"/>
    <n v="129.1"/>
    <n v="121.5"/>
    <n v="137.1"/>
    <n v="128.80000000000001"/>
    <n v="149"/>
    <n v="140.5"/>
    <n v="154.19999999999999"/>
    <n v="143.1"/>
    <n v="135.1"/>
    <n v="142"/>
    <n v="139.1"/>
    <n v="136.6"/>
    <n v="134.69999999999999"/>
    <n v="133.1"/>
    <n v="118.5"/>
    <n v="129"/>
    <n v="138.5"/>
    <n v="126.5"/>
    <n v="128.6"/>
    <n v="137.19999999999999"/>
  </r>
  <r>
    <s v="Rural"/>
    <x v="5"/>
    <x v="0"/>
    <n v="136.6"/>
    <n v="144.4"/>
    <n v="143.80000000000001"/>
    <n v="142"/>
    <n v="123.2"/>
    <n v="147.9"/>
    <n v="152.1"/>
    <n v="131.80000000000001"/>
    <n v="119.5"/>
    <n v="136"/>
    <n v="131.19999999999999"/>
    <n v="151.80000000000001"/>
    <n v="140.4"/>
    <n v="153.6"/>
    <n v="148.30000000000001"/>
    <n v="142.30000000000001"/>
    <n v="147.5"/>
    <n v="139.25443548387088"/>
    <n v="142.30000000000001"/>
    <n v="139.80000000000001"/>
    <n v="136"/>
    <n v="122.7"/>
    <n v="134.30000000000001"/>
    <n v="141.6"/>
    <n v="128.6"/>
    <n v="132.30000000000001"/>
    <n v="139.30000000000001"/>
  </r>
  <r>
    <s v="Urban"/>
    <x v="5"/>
    <x v="0"/>
    <n v="134.6"/>
    <n v="143.69999999999999"/>
    <n v="143.6"/>
    <n v="139.6"/>
    <n v="116.4"/>
    <n v="133.80000000000001"/>
    <n v="150.5"/>
    <n v="118.4"/>
    <n v="117.3"/>
    <n v="140.5"/>
    <n v="125.9"/>
    <n v="146.80000000000001"/>
    <n v="137.19999999999999"/>
    <n v="157.69999999999999"/>
    <n v="136"/>
    <n v="125.9"/>
    <n v="134.4"/>
    <n v="140.4"/>
    <n v="127.3"/>
    <n v="129.5"/>
    <n v="129"/>
    <n v="116.3"/>
    <n v="126.2"/>
    <n v="137.1"/>
    <n v="125.5"/>
    <n v="125.8"/>
    <n v="134.1"/>
  </r>
  <r>
    <s v="Rural+Urban"/>
    <x v="5"/>
    <x v="0"/>
    <n v="136"/>
    <n v="144.19999999999999"/>
    <n v="143.69999999999999"/>
    <n v="141.1"/>
    <n v="120.7"/>
    <n v="141.30000000000001"/>
    <n v="151.6"/>
    <n v="127.3"/>
    <n v="118.8"/>
    <n v="137.5"/>
    <n v="129"/>
    <n v="149.5"/>
    <n v="139.19999999999999"/>
    <n v="154.69999999999999"/>
    <n v="143.5"/>
    <n v="135.5"/>
    <n v="142.30000000000001"/>
    <n v="140.4"/>
    <n v="136.6"/>
    <n v="134.9"/>
    <n v="133.30000000000001"/>
    <n v="119.3"/>
    <n v="129.69999999999999"/>
    <n v="139"/>
    <n v="127.3"/>
    <n v="129.1"/>
    <n v="136.9"/>
  </r>
  <r>
    <s v="Rural"/>
    <x v="5"/>
    <x v="1"/>
    <n v="136.4"/>
    <n v="143.69999999999999"/>
    <n v="140.6"/>
    <n v="141.5"/>
    <n v="122.9"/>
    <n v="149.4"/>
    <n v="142.4"/>
    <n v="130.19999999999999"/>
    <n v="117.9"/>
    <n v="135.6"/>
    <n v="130.5"/>
    <n v="151.69999999999999"/>
    <n v="138.69999999999999"/>
    <n v="153.30000000000001"/>
    <n v="148.69999999999999"/>
    <n v="142.4"/>
    <n v="147.80000000000001"/>
    <n v="139.25443548387088"/>
    <n v="142.4"/>
    <n v="139.9"/>
    <n v="136.19999999999999"/>
    <n v="123.3"/>
    <n v="134.30000000000001"/>
    <n v="141.5"/>
    <n v="128.80000000000001"/>
    <n v="132.5"/>
    <n v="138.5"/>
  </r>
  <r>
    <s v="Urban"/>
    <x v="5"/>
    <x v="1"/>
    <n v="134.80000000000001"/>
    <n v="143"/>
    <n v="139.9"/>
    <n v="139.9"/>
    <n v="116.2"/>
    <n v="135.5"/>
    <n v="136.9"/>
    <n v="117"/>
    <n v="115.4"/>
    <n v="140.69999999999999"/>
    <n v="125.9"/>
    <n v="147.1"/>
    <n v="135.6"/>
    <n v="159.30000000000001"/>
    <n v="136.30000000000001"/>
    <n v="126.1"/>
    <n v="134.69999999999999"/>
    <n v="141.30000000000001"/>
    <n v="127.3"/>
    <n v="129.9"/>
    <n v="129.80000000000001"/>
    <n v="117.4"/>
    <n v="126.5"/>
    <n v="137.19999999999999"/>
    <n v="126.2"/>
    <n v="126.5"/>
    <n v="134"/>
  </r>
  <r>
    <s v="Rural+Urban"/>
    <x v="5"/>
    <x v="1"/>
    <n v="135.9"/>
    <n v="143.5"/>
    <n v="140.30000000000001"/>
    <n v="140.9"/>
    <n v="120.4"/>
    <n v="142.9"/>
    <n v="140.5"/>
    <n v="125.8"/>
    <n v="117.1"/>
    <n v="137.30000000000001"/>
    <n v="128.6"/>
    <n v="149.6"/>
    <n v="137.6"/>
    <n v="154.9"/>
    <n v="143.80000000000001"/>
    <n v="135.6"/>
    <n v="142.6"/>
    <n v="141.30000000000001"/>
    <n v="136.69999999999999"/>
    <n v="135.19999999999999"/>
    <n v="133.80000000000001"/>
    <n v="120.2"/>
    <n v="129.9"/>
    <n v="139"/>
    <n v="127.7"/>
    <n v="129.6"/>
    <n v="136.4"/>
  </r>
  <r>
    <s v="Rural"/>
    <x v="5"/>
    <x v="2"/>
    <n v="136.80000000000001"/>
    <n v="143.80000000000001"/>
    <n v="140"/>
    <n v="142"/>
    <n v="123.2"/>
    <n v="152.9"/>
    <n v="138"/>
    <n v="129.30000000000001"/>
    <n v="117.1"/>
    <n v="136.30000000000001"/>
    <n v="131.19999999999999"/>
    <n v="152.80000000000001"/>
    <n v="138.6"/>
    <n v="155.1"/>
    <n v="149.19999999999999"/>
    <n v="143"/>
    <n v="148.30000000000001"/>
    <n v="139.25443548387088"/>
    <n v="142.6"/>
    <n v="139.9"/>
    <n v="136.69999999999999"/>
    <n v="124.6"/>
    <n v="135.1"/>
    <n v="142.69999999999999"/>
    <n v="129.30000000000001"/>
    <n v="133.30000000000001"/>
    <n v="138.69999999999999"/>
  </r>
  <r>
    <s v="Urban"/>
    <x v="5"/>
    <x v="2"/>
    <n v="135"/>
    <n v="143.1"/>
    <n v="135.5"/>
    <n v="139.9"/>
    <n v="116.5"/>
    <n v="138.5"/>
    <n v="128"/>
    <n v="115.5"/>
    <n v="114.2"/>
    <n v="140.69999999999999"/>
    <n v="126.2"/>
    <n v="147.6"/>
    <n v="134.80000000000001"/>
    <n v="159.69999999999999"/>
    <n v="136.69999999999999"/>
    <n v="126.7"/>
    <n v="135.19999999999999"/>
    <n v="142"/>
    <n v="126.4"/>
    <n v="130.80000000000001"/>
    <n v="130.5"/>
    <n v="117.8"/>
    <n v="126.8"/>
    <n v="137.80000000000001"/>
    <n v="126.7"/>
    <n v="127.1"/>
    <n v="134"/>
  </r>
  <r>
    <s v="Rural+Urban"/>
    <x v="5"/>
    <x v="2"/>
    <n v="136.19999999999999"/>
    <n v="143.6"/>
    <n v="138.30000000000001"/>
    <n v="141.19999999999999"/>
    <n v="120.7"/>
    <n v="146.19999999999999"/>
    <n v="134.6"/>
    <n v="124.6"/>
    <n v="116.1"/>
    <n v="137.80000000000001"/>
    <n v="129.1"/>
    <n v="150.4"/>
    <n v="137.19999999999999"/>
    <n v="156.30000000000001"/>
    <n v="144.30000000000001"/>
    <n v="136.19999999999999"/>
    <n v="143.1"/>
    <n v="142"/>
    <n v="136.5"/>
    <n v="135.6"/>
    <n v="134.30000000000001"/>
    <n v="121"/>
    <n v="130.4"/>
    <n v="139.80000000000001"/>
    <n v="128.19999999999999"/>
    <n v="130.30000000000001"/>
    <n v="136.5"/>
  </r>
  <r>
    <s v="Rural"/>
    <x v="5"/>
    <x v="3"/>
    <n v="137.1"/>
    <n v="144.5"/>
    <n v="135.9"/>
    <n v="142.4"/>
    <n v="123.5"/>
    <n v="156.4"/>
    <n v="135.1"/>
    <n v="128.4"/>
    <n v="115.2"/>
    <n v="137.19999999999999"/>
    <n v="131.9"/>
    <n v="153.80000000000001"/>
    <n v="138.6"/>
    <n v="156.1"/>
    <n v="150.1"/>
    <n v="143.30000000000001"/>
    <n v="149.1"/>
    <n v="139.25443548387088"/>
    <n v="143.80000000000001"/>
    <n v="140.9"/>
    <n v="137.6"/>
    <n v="125.3"/>
    <n v="136"/>
    <n v="143.69999999999999"/>
    <n v="130.4"/>
    <n v="134.19999999999999"/>
    <n v="139.1"/>
  </r>
  <r>
    <s v="Urban"/>
    <x v="5"/>
    <x v="3"/>
    <n v="135"/>
    <n v="144.30000000000001"/>
    <n v="130.80000000000001"/>
    <n v="140.30000000000001"/>
    <n v="116.6"/>
    <n v="150.1"/>
    <n v="127.6"/>
    <n v="114"/>
    <n v="110.6"/>
    <n v="140.19999999999999"/>
    <n v="126.5"/>
    <n v="148.30000000000001"/>
    <n v="135.69999999999999"/>
    <n v="159.19999999999999"/>
    <n v="137.80000000000001"/>
    <n v="127.4"/>
    <n v="136.19999999999999"/>
    <n v="142.9"/>
    <n v="124.6"/>
    <n v="131.80000000000001"/>
    <n v="131.30000000000001"/>
    <n v="118.9"/>
    <n v="127.6"/>
    <n v="139.69999999999999"/>
    <n v="127.6"/>
    <n v="128.19999999999999"/>
    <n v="134.80000000000001"/>
  </r>
  <r>
    <s v="Rural+Urban"/>
    <x v="5"/>
    <x v="3"/>
    <n v="136.4"/>
    <n v="144.4"/>
    <n v="133.9"/>
    <n v="141.6"/>
    <n v="121"/>
    <n v="153.5"/>
    <n v="132.6"/>
    <n v="123.5"/>
    <n v="113.7"/>
    <n v="138.19999999999999"/>
    <n v="129.6"/>
    <n v="151.19999999999999"/>
    <n v="137.5"/>
    <n v="156.9"/>
    <n v="145.30000000000001"/>
    <n v="136.69999999999999"/>
    <n v="144"/>
    <n v="142.9"/>
    <n v="136.5"/>
    <n v="136.6"/>
    <n v="135.19999999999999"/>
    <n v="121.9"/>
    <n v="131.30000000000001"/>
    <n v="141.4"/>
    <n v="129.19999999999999"/>
    <n v="131.30000000000001"/>
    <n v="137.1"/>
  </r>
  <r>
    <s v="Rural"/>
    <x v="5"/>
    <x v="4"/>
    <n v="137.4"/>
    <n v="145.69999999999999"/>
    <n v="135.5"/>
    <n v="142.9"/>
    <n v="123.6"/>
    <n v="157.5"/>
    <n v="137.80000000000001"/>
    <n v="127.2"/>
    <n v="111.8"/>
    <n v="137.4"/>
    <n v="132.19999999999999"/>
    <n v="154.30000000000001"/>
    <n v="139.1"/>
    <n v="157"/>
    <n v="150.80000000000001"/>
    <n v="144.1"/>
    <n v="149.80000000000001"/>
    <n v="139.25443548387088"/>
    <n v="144.30000000000001"/>
    <n v="141.80000000000001"/>
    <n v="138.4"/>
    <n v="126.4"/>
    <n v="136.80000000000001"/>
    <n v="144.4"/>
    <n v="131.19999999999999"/>
    <n v="135.1"/>
    <n v="139.80000000000001"/>
  </r>
  <r>
    <s v="Urban"/>
    <x v="5"/>
    <x v="4"/>
    <n v="135"/>
    <n v="148.19999999999999"/>
    <n v="130.5"/>
    <n v="140.69999999999999"/>
    <n v="116.4"/>
    <n v="151.30000000000001"/>
    <n v="131.4"/>
    <n v="112.8"/>
    <n v="105.3"/>
    <n v="139.6"/>
    <n v="126.6"/>
    <n v="148.69999999999999"/>
    <n v="136.4"/>
    <n v="160.30000000000001"/>
    <n v="138.6"/>
    <n v="127.9"/>
    <n v="137"/>
    <n v="143.19999999999999"/>
    <n v="124.7"/>
    <n v="132.5"/>
    <n v="132"/>
    <n v="119.8"/>
    <n v="128"/>
    <n v="140.4"/>
    <n v="128.1"/>
    <n v="128.9"/>
    <n v="135.4"/>
  </r>
  <r>
    <s v="Rural+Urban"/>
    <x v="5"/>
    <x v="4"/>
    <n v="136.6"/>
    <n v="146.6"/>
    <n v="133.6"/>
    <n v="142.1"/>
    <n v="121"/>
    <n v="154.6"/>
    <n v="135.6"/>
    <n v="122.3"/>
    <n v="109.6"/>
    <n v="138.1"/>
    <n v="129.9"/>
    <n v="151.69999999999999"/>
    <n v="138.1"/>
    <n v="157.9"/>
    <n v="146"/>
    <n v="137.4"/>
    <n v="144.69999999999999"/>
    <n v="143.19999999999999"/>
    <n v="136.9"/>
    <n v="137.4"/>
    <n v="136"/>
    <n v="122.9"/>
    <n v="131.80000000000001"/>
    <n v="142.1"/>
    <n v="129.9"/>
    <n v="132.1"/>
    <n v="137.80000000000001"/>
  </r>
  <r>
    <s v="Rural"/>
    <x v="5"/>
    <x v="5"/>
    <n v="137.6"/>
    <n v="148.1"/>
    <n v="136.69999999999999"/>
    <n v="143.19999999999999"/>
    <n v="124"/>
    <n v="154.1"/>
    <n v="143.5"/>
    <n v="126"/>
    <n v="112.4"/>
    <n v="137.6"/>
    <n v="132.80000000000001"/>
    <n v="154.30000000000001"/>
    <n v="140"/>
    <n v="157.30000000000001"/>
    <n v="151.30000000000001"/>
    <n v="144.69999999999999"/>
    <n v="150.30000000000001"/>
    <n v="139.25443548387088"/>
    <n v="145.1"/>
    <n v="142.19999999999999"/>
    <n v="138.4"/>
    <n v="127.4"/>
    <n v="137.80000000000001"/>
    <n v="145.1"/>
    <n v="131.4"/>
    <n v="135.6"/>
    <n v="140.5"/>
  </r>
  <r>
    <s v="Urban"/>
    <x v="5"/>
    <x v="5"/>
    <n v="135.30000000000001"/>
    <n v="149.69999999999999"/>
    <n v="133.9"/>
    <n v="140.80000000000001"/>
    <n v="116.6"/>
    <n v="152.19999999999999"/>
    <n v="144"/>
    <n v="112.3"/>
    <n v="108.4"/>
    <n v="140"/>
    <n v="126.7"/>
    <n v="149"/>
    <n v="138.4"/>
    <n v="161"/>
    <n v="138.9"/>
    <n v="128.69999999999999"/>
    <n v="137.4"/>
    <n v="142.5"/>
    <n v="126.5"/>
    <n v="133.1"/>
    <n v="132.6"/>
    <n v="120.4"/>
    <n v="128.5"/>
    <n v="141.19999999999999"/>
    <n v="128.19999999999999"/>
    <n v="129.5"/>
    <n v="136.19999999999999"/>
  </r>
  <r>
    <s v="Rural+Urban"/>
    <x v="5"/>
    <x v="5"/>
    <n v="136.9"/>
    <n v="148.69999999999999"/>
    <n v="135.6"/>
    <n v="142.30000000000001"/>
    <n v="121.3"/>
    <n v="153.19999999999999"/>
    <n v="143.69999999999999"/>
    <n v="121.4"/>
    <n v="111.1"/>
    <n v="138.4"/>
    <n v="130.30000000000001"/>
    <n v="151.80000000000001"/>
    <n v="139.4"/>
    <n v="158.30000000000001"/>
    <n v="146.4"/>
    <n v="138.1"/>
    <n v="145.19999999999999"/>
    <n v="142.5"/>
    <n v="138.1"/>
    <n v="137.9"/>
    <n v="136.19999999999999"/>
    <n v="123.7"/>
    <n v="132.6"/>
    <n v="142.80000000000001"/>
    <n v="130.1"/>
    <n v="132.6"/>
    <n v="138.5"/>
  </r>
  <r>
    <s v="Rural"/>
    <x v="5"/>
    <x v="6"/>
    <n v="138.4"/>
    <n v="149.30000000000001"/>
    <n v="139.30000000000001"/>
    <n v="143.4"/>
    <n v="124.1"/>
    <n v="153.30000000000001"/>
    <n v="154.19999999999999"/>
    <n v="126.4"/>
    <n v="114.3"/>
    <n v="138.19999999999999"/>
    <n v="132.80000000000001"/>
    <n v="154.80000000000001"/>
    <n v="142"/>
    <n v="156.1"/>
    <n v="151.5"/>
    <n v="145.1"/>
    <n v="150.6"/>
    <n v="139.25443548387088"/>
    <n v="146.80000000000001"/>
    <n v="143.1"/>
    <n v="139"/>
    <n v="127.5"/>
    <n v="138.4"/>
    <n v="145.80000000000001"/>
    <n v="131.4"/>
    <n v="136"/>
    <n v="141.80000000000001"/>
  </r>
  <r>
    <s v="Urban"/>
    <x v="5"/>
    <x v="6"/>
    <n v="135.6"/>
    <n v="148.6"/>
    <n v="139.1"/>
    <n v="141"/>
    <n v="116.7"/>
    <n v="149.69999999999999"/>
    <n v="159.19999999999999"/>
    <n v="112.6"/>
    <n v="111.8"/>
    <n v="140.30000000000001"/>
    <n v="126.8"/>
    <n v="149.4"/>
    <n v="140.30000000000001"/>
    <n v="161.4"/>
    <n v="139.6"/>
    <n v="128.9"/>
    <n v="137.9"/>
    <n v="143.6"/>
    <n v="128.1"/>
    <n v="133.6"/>
    <n v="133.6"/>
    <n v="120.1"/>
    <n v="129"/>
    <n v="144"/>
    <n v="128.19999999999999"/>
    <n v="130.19999999999999"/>
    <n v="137.5"/>
  </r>
  <r>
    <s v="Rural+Urban"/>
    <x v="5"/>
    <x v="6"/>
    <n v="137.5"/>
    <n v="149.1"/>
    <n v="139.19999999999999"/>
    <n v="142.5"/>
    <n v="121.4"/>
    <n v="151.6"/>
    <n v="155.9"/>
    <n v="121.7"/>
    <n v="113.5"/>
    <n v="138.9"/>
    <n v="130.30000000000001"/>
    <n v="152.30000000000001"/>
    <n v="141.4"/>
    <n v="157.5"/>
    <n v="146.80000000000001"/>
    <n v="138.4"/>
    <n v="145.6"/>
    <n v="143.6"/>
    <n v="139.69999999999999"/>
    <n v="138.6"/>
    <n v="137"/>
    <n v="123.6"/>
    <n v="133.1"/>
    <n v="144.69999999999999"/>
    <n v="130.1"/>
    <n v="133.19999999999999"/>
    <n v="139.80000000000001"/>
  </r>
  <r>
    <s v="Rural"/>
    <x v="5"/>
    <x v="7"/>
    <n v="139.19999999999999"/>
    <n v="148.80000000000001"/>
    <n v="139.1"/>
    <n v="143.5"/>
    <n v="125"/>
    <n v="154.4"/>
    <n v="156.30000000000001"/>
    <n v="126.8"/>
    <n v="115.4"/>
    <n v="138.6"/>
    <n v="133.80000000000001"/>
    <n v="155.19999999999999"/>
    <n v="142.69999999999999"/>
    <n v="156.4"/>
    <n v="152.1"/>
    <n v="145.80000000000001"/>
    <n v="151.30000000000001"/>
    <n v="139.25443548387088"/>
    <n v="147.69999999999999"/>
    <n v="143.80000000000001"/>
    <n v="139.4"/>
    <n v="128.30000000000001"/>
    <n v="138.6"/>
    <n v="146.9"/>
    <n v="131.30000000000001"/>
    <n v="136.6"/>
    <n v="142.5"/>
  </r>
  <r>
    <s v="Urban"/>
    <x v="5"/>
    <x v="7"/>
    <n v="136.5"/>
    <n v="146.4"/>
    <n v="136.6"/>
    <n v="141.19999999999999"/>
    <n v="117.4"/>
    <n v="146.30000000000001"/>
    <n v="157.30000000000001"/>
    <n v="113.6"/>
    <n v="113.3"/>
    <n v="141.1"/>
    <n v="127.4"/>
    <n v="150.4"/>
    <n v="140.1"/>
    <n v="162.1"/>
    <n v="140"/>
    <n v="129"/>
    <n v="138.30000000000001"/>
    <n v="144.6"/>
    <n v="129.80000000000001"/>
    <n v="134.4"/>
    <n v="134.9"/>
    <n v="120.7"/>
    <n v="129.80000000000001"/>
    <n v="145.30000000000001"/>
    <n v="128.30000000000001"/>
    <n v="131"/>
    <n v="138"/>
  </r>
  <r>
    <s v="Rural+Urban"/>
    <x v="5"/>
    <x v="7"/>
    <n v="138.30000000000001"/>
    <n v="148"/>
    <n v="138.1"/>
    <n v="142.6"/>
    <n v="122.2"/>
    <n v="150.6"/>
    <n v="156.6"/>
    <n v="122.4"/>
    <n v="114.7"/>
    <n v="139.4"/>
    <n v="131.1"/>
    <n v="153"/>
    <n v="141.69999999999999"/>
    <n v="157.9"/>
    <n v="147.30000000000001"/>
    <n v="138.80000000000001"/>
    <n v="146.1"/>
    <n v="144.6"/>
    <n v="140.9"/>
    <n v="139.4"/>
    <n v="137.69999999999999"/>
    <n v="124.3"/>
    <n v="133.6"/>
    <n v="146"/>
    <n v="130.1"/>
    <n v="133.9"/>
    <n v="140.4"/>
  </r>
  <r>
    <s v="Rural"/>
    <x v="5"/>
    <x v="8"/>
    <n v="139.4"/>
    <n v="147.19999999999999"/>
    <n v="136.6"/>
    <n v="143.69999999999999"/>
    <n v="124.6"/>
    <n v="150.1"/>
    <n v="149.4"/>
    <n v="125.4"/>
    <n v="114.4"/>
    <n v="138.69999999999999"/>
    <n v="133.1"/>
    <n v="155.9"/>
    <n v="141.30000000000001"/>
    <n v="157.69999999999999"/>
    <n v="152.1"/>
    <n v="146.1"/>
    <n v="151.30000000000001"/>
    <n v="139.25443548387088"/>
    <n v="149"/>
    <n v="144"/>
    <n v="140"/>
    <n v="129.9"/>
    <n v="140"/>
    <n v="147.6"/>
    <n v="132"/>
    <n v="137.4"/>
    <n v="142.1"/>
  </r>
  <r>
    <s v="Urban"/>
    <x v="5"/>
    <x v="8"/>
    <n v="137"/>
    <n v="143.1"/>
    <n v="132.80000000000001"/>
    <n v="141.5"/>
    <n v="117.8"/>
    <n v="140"/>
    <n v="151.30000000000001"/>
    <n v="113.5"/>
    <n v="112.3"/>
    <n v="141.19999999999999"/>
    <n v="127.7"/>
    <n v="151.30000000000001"/>
    <n v="138.9"/>
    <n v="163.30000000000001"/>
    <n v="140.80000000000001"/>
    <n v="129.30000000000001"/>
    <n v="139.1"/>
    <n v="145.30000000000001"/>
    <n v="131.19999999999999"/>
    <n v="134.9"/>
    <n v="135.69999999999999"/>
    <n v="122.5"/>
    <n v="130.19999999999999"/>
    <n v="145.19999999999999"/>
    <n v="129.30000000000001"/>
    <n v="131.9"/>
    <n v="138.1"/>
  </r>
  <r>
    <s v="Rural+Urban"/>
    <x v="5"/>
    <x v="8"/>
    <n v="138.6"/>
    <n v="145.80000000000001"/>
    <n v="135.1"/>
    <n v="142.9"/>
    <n v="122.1"/>
    <n v="145.4"/>
    <n v="150"/>
    <n v="121.4"/>
    <n v="113.7"/>
    <n v="139.5"/>
    <n v="130.80000000000001"/>
    <n v="153.80000000000001"/>
    <n v="140.4"/>
    <n v="159.19999999999999"/>
    <n v="147.69999999999999"/>
    <n v="139.1"/>
    <n v="146.5"/>
    <n v="145.30000000000001"/>
    <n v="142.30000000000001"/>
    <n v="139.69999999999999"/>
    <n v="138.4"/>
    <n v="126"/>
    <n v="134.5"/>
    <n v="146.19999999999999"/>
    <n v="130.9"/>
    <n v="134.69999999999999"/>
    <n v="140.19999999999999"/>
  </r>
  <r>
    <s v="Rural"/>
    <x v="5"/>
    <x v="9"/>
    <n v="139.30000000000001"/>
    <n v="147.6"/>
    <n v="134.6"/>
    <n v="141.9"/>
    <n v="123.5"/>
    <n v="144.5"/>
    <n v="147.6"/>
    <n v="121.4"/>
    <n v="112.3"/>
    <n v="139.5"/>
    <n v="134.6"/>
    <n v="155.19999999999999"/>
    <n v="140.19999999999999"/>
    <n v="159.6"/>
    <n v="150.69999999999999"/>
    <n v="144.5"/>
    <n v="149.80000000000001"/>
    <n v="139.25443548387088"/>
    <n v="149.69999999999999"/>
    <n v="147.5"/>
    <n v="144.80000000000001"/>
    <n v="130.80000000000001"/>
    <n v="140.1"/>
    <n v="148"/>
    <n v="134.4"/>
    <n v="139.80000000000001"/>
    <n v="142.19999999999999"/>
  </r>
  <r>
    <s v="Urban"/>
    <x v="5"/>
    <x v="9"/>
    <n v="137.6"/>
    <n v="144.9"/>
    <n v="133.5"/>
    <n v="141.5"/>
    <n v="118"/>
    <n v="139.5"/>
    <n v="153"/>
    <n v="113.2"/>
    <n v="112.8"/>
    <n v="141.1"/>
    <n v="127.6"/>
    <n v="152"/>
    <n v="139.4"/>
    <n v="164"/>
    <n v="141.5"/>
    <n v="129.80000000000001"/>
    <n v="139.69999999999999"/>
    <n v="146.30000000000001"/>
    <n v="133.4"/>
    <n v="135.1"/>
    <n v="136.19999999999999"/>
    <n v="123.3"/>
    <n v="130.69999999999999"/>
    <n v="145.5"/>
    <n v="130.4"/>
    <n v="132.5"/>
    <n v="138.9"/>
  </r>
  <r>
    <s v="Rural+Urban"/>
    <x v="5"/>
    <x v="9"/>
    <n v="137.4"/>
    <n v="149.5"/>
    <n v="137.30000000000001"/>
    <n v="141.9"/>
    <n v="121.1"/>
    <n v="142.5"/>
    <n v="146.69999999999999"/>
    <n v="119.1"/>
    <n v="111.9"/>
    <n v="141"/>
    <n v="133.6"/>
    <n v="154.5"/>
    <n v="139.69999999999999"/>
    <n v="162.6"/>
    <n v="148"/>
    <n v="139.19999999999999"/>
    <n v="146.80000000000001"/>
    <n v="146.9"/>
    <n v="145.30000000000001"/>
    <n v="142.19999999999999"/>
    <n v="142.1"/>
    <n v="125.5"/>
    <n v="136.5"/>
    <n v="147.80000000000001"/>
    <n v="132"/>
    <n v="136.30000000000001"/>
    <n v="140.80000000000001"/>
  </r>
  <r>
    <s v="Rural"/>
    <x v="5"/>
    <x v="11"/>
    <n v="137.1"/>
    <n v="150.80000000000001"/>
    <n v="136.69999999999999"/>
    <n v="141.9"/>
    <n v="122.8"/>
    <n v="143.9"/>
    <n v="147.5"/>
    <n v="121"/>
    <n v="111.6"/>
    <n v="140.6"/>
    <n v="137.5"/>
    <n v="156.1"/>
    <n v="140"/>
    <n v="161.9"/>
    <n v="151.69999999999999"/>
    <n v="145.5"/>
    <n v="150.80000000000001"/>
    <n v="139.25443548387088"/>
    <n v="150.30000000000001"/>
    <n v="148"/>
    <n v="145.4"/>
    <n v="130.30000000000001"/>
    <n v="143.1"/>
    <n v="150.19999999999999"/>
    <n v="133.1"/>
    <n v="140.1"/>
    <n v="142.4"/>
  </r>
  <r>
    <s v="Urban"/>
    <x v="5"/>
    <x v="11"/>
    <n v="138.1"/>
    <n v="146.30000000000001"/>
    <n v="137.80000000000001"/>
    <n v="141.6"/>
    <n v="118.1"/>
    <n v="141.5"/>
    <n v="145.19999999999999"/>
    <n v="115.3"/>
    <n v="112.5"/>
    <n v="141.4"/>
    <n v="128"/>
    <n v="152.6"/>
    <n v="139.1"/>
    <n v="164.4"/>
    <n v="142.4"/>
    <n v="130.19999999999999"/>
    <n v="140.5"/>
    <n v="146.9"/>
    <n v="136.69999999999999"/>
    <n v="135.80000000000001"/>
    <n v="136.80000000000001"/>
    <n v="121.2"/>
    <n v="131.30000000000001"/>
    <n v="146.1"/>
    <n v="130.5"/>
    <n v="132.19999999999999"/>
    <n v="139"/>
  </r>
  <r>
    <s v="Rural+Urban"/>
    <x v="5"/>
    <x v="11"/>
    <n v="137.4"/>
    <n v="149.19999999999999"/>
    <n v="137.1"/>
    <n v="141.80000000000001"/>
    <n v="121.1"/>
    <n v="142.80000000000001"/>
    <n v="146.69999999999999"/>
    <n v="119.1"/>
    <n v="111.9"/>
    <n v="140.9"/>
    <n v="133.5"/>
    <n v="154.5"/>
    <n v="139.69999999999999"/>
    <n v="162.6"/>
    <n v="148"/>
    <n v="139.1"/>
    <n v="146.69999999999999"/>
    <n v="146.9"/>
    <n v="145.1"/>
    <n v="142.19999999999999"/>
    <n v="142.1"/>
    <n v="125.5"/>
    <n v="136.5"/>
    <n v="147.80000000000001"/>
    <n v="132"/>
    <n v="136.30000000000001"/>
    <n v="140.80000000000001"/>
  </r>
  <r>
    <s v="Rural"/>
    <x v="5"/>
    <x v="12"/>
    <n v="137.1"/>
    <n v="151.9"/>
    <n v="137.4"/>
    <n v="142.4"/>
    <n v="124.2"/>
    <n v="140.19999999999999"/>
    <n v="136.6"/>
    <n v="120.9"/>
    <n v="109.9"/>
    <n v="140.19999999999999"/>
    <n v="137.80000000000001"/>
    <n v="156"/>
    <n v="138.5"/>
    <n v="162.4"/>
    <n v="151.6"/>
    <n v="145.9"/>
    <n v="150.80000000000001"/>
    <n v="139.25443548387088"/>
    <n v="149"/>
    <n v="149.5"/>
    <n v="149.6"/>
    <n v="128.9"/>
    <n v="143.30000000000001"/>
    <n v="155.1"/>
    <n v="133.19999999999999"/>
    <n v="141.6"/>
    <n v="141.9"/>
  </r>
  <r>
    <s v="Urban"/>
    <x v="5"/>
    <x v="12"/>
    <n v="138.5"/>
    <n v="147.80000000000001"/>
    <n v="141.1"/>
    <n v="141.6"/>
    <n v="118.1"/>
    <n v="138.5"/>
    <n v="132.4"/>
    <n v="117.5"/>
    <n v="111"/>
    <n v="141.5"/>
    <n v="128.1"/>
    <n v="152.9"/>
    <n v="137.6"/>
    <n v="164.6"/>
    <n v="142.69999999999999"/>
    <n v="130.30000000000001"/>
    <n v="140.80000000000001"/>
    <n v="146.5"/>
    <n v="132.4"/>
    <n v="136.19999999999999"/>
    <n v="137.30000000000001"/>
    <n v="118.8"/>
    <n v="131.69999999999999"/>
    <n v="146.5"/>
    <n v="130.80000000000001"/>
    <n v="131.69999999999999"/>
    <n v="138"/>
  </r>
  <r>
    <s v="Rural+Urban"/>
    <x v="5"/>
    <x v="12"/>
    <n v="137.5"/>
    <n v="150.5"/>
    <n v="138.80000000000001"/>
    <n v="142.1"/>
    <n v="122"/>
    <n v="139.4"/>
    <n v="135.19999999999999"/>
    <n v="119.8"/>
    <n v="110.3"/>
    <n v="140.6"/>
    <n v="133.80000000000001"/>
    <n v="154.6"/>
    <n v="138.19999999999999"/>
    <n v="163"/>
    <n v="148.1"/>
    <n v="139.4"/>
    <n v="146.80000000000001"/>
    <n v="146.5"/>
    <n v="142.69999999999999"/>
    <n v="143.19999999999999"/>
    <n v="144.9"/>
    <n v="123.6"/>
    <n v="136.80000000000001"/>
    <n v="150.1"/>
    <n v="132.19999999999999"/>
    <n v="136.80000000000001"/>
    <n v="140.1"/>
  </r>
  <r>
    <s v="Rural"/>
    <x v="6"/>
    <x v="0"/>
    <n v="136.6"/>
    <n v="152.5"/>
    <n v="138.19999999999999"/>
    <n v="142.4"/>
    <n v="123.9"/>
    <n v="135.5"/>
    <n v="131.69999999999999"/>
    <n v="121.3"/>
    <n v="108.4"/>
    <n v="138.9"/>
    <n v="137"/>
    <n v="155.80000000000001"/>
    <n v="137.4"/>
    <n v="162.69999999999999"/>
    <n v="150.6"/>
    <n v="145.1"/>
    <n v="149.9"/>
    <n v="139.25443548387088"/>
    <n v="146.19999999999999"/>
    <n v="150.1"/>
    <n v="149.6"/>
    <n v="128.6"/>
    <n v="142.9"/>
    <n v="155.19999999999999"/>
    <n v="133.5"/>
    <n v="141.69999999999999"/>
    <n v="141"/>
  </r>
  <r>
    <s v="Urban"/>
    <x v="6"/>
    <x v="0"/>
    <n v="138.30000000000001"/>
    <n v="149.4"/>
    <n v="143.5"/>
    <n v="141.69999999999999"/>
    <n v="118.1"/>
    <n v="135.19999999999999"/>
    <n v="130.5"/>
    <n v="118.2"/>
    <n v="110.4"/>
    <n v="140.4"/>
    <n v="128.1"/>
    <n v="153.19999999999999"/>
    <n v="137.30000000000001"/>
    <n v="164.7"/>
    <n v="143"/>
    <n v="130.4"/>
    <n v="141.1"/>
    <n v="147.69999999999999"/>
    <n v="128.6"/>
    <n v="136.30000000000001"/>
    <n v="137.80000000000001"/>
    <n v="118.6"/>
    <n v="131.9"/>
    <n v="146.6"/>
    <n v="131.69999999999999"/>
    <n v="131.80000000000001"/>
    <n v="138"/>
  </r>
  <r>
    <s v="Rural+Urban"/>
    <x v="6"/>
    <x v="0"/>
    <n v="137.1"/>
    <n v="151.4"/>
    <n v="140.19999999999999"/>
    <n v="142.1"/>
    <n v="121.8"/>
    <n v="135.4"/>
    <n v="131.30000000000001"/>
    <n v="120.3"/>
    <n v="109.1"/>
    <n v="139.4"/>
    <n v="133.30000000000001"/>
    <n v="154.6"/>
    <n v="137.4"/>
    <n v="163.19999999999999"/>
    <n v="147.6"/>
    <n v="139"/>
    <n v="146.4"/>
    <n v="147.69999999999999"/>
    <n v="139.5"/>
    <n v="143.6"/>
    <n v="145.1"/>
    <n v="123.3"/>
    <n v="136.69999999999999"/>
    <n v="150.19999999999999"/>
    <n v="132.80000000000001"/>
    <n v="136.9"/>
    <n v="139.6"/>
  </r>
  <r>
    <s v="Rural"/>
    <x v="6"/>
    <x v="1"/>
    <n v="136.80000000000001"/>
    <n v="153"/>
    <n v="139.1"/>
    <n v="142.5"/>
    <n v="124.1"/>
    <n v="135.80000000000001"/>
    <n v="128.69999999999999"/>
    <n v="121.5"/>
    <n v="108.3"/>
    <n v="139.19999999999999"/>
    <n v="137.4"/>
    <n v="156.19999999999999"/>
    <n v="137.19999999999999"/>
    <n v="162.80000000000001"/>
    <n v="150.5"/>
    <n v="146.1"/>
    <n v="149.9"/>
    <n v="139.25443548387088"/>
    <n v="145.30000000000001"/>
    <n v="150.1"/>
    <n v="149.9"/>
    <n v="129.19999999999999"/>
    <n v="143.4"/>
    <n v="155.5"/>
    <n v="134.9"/>
    <n v="142.19999999999999"/>
    <n v="141"/>
  </r>
  <r>
    <s v="Urban"/>
    <x v="6"/>
    <x v="1"/>
    <n v="139.4"/>
    <n v="150.1"/>
    <n v="145.30000000000001"/>
    <n v="141.69999999999999"/>
    <n v="118.4"/>
    <n v="137"/>
    <n v="131.6"/>
    <n v="119.9"/>
    <n v="110.4"/>
    <n v="140.80000000000001"/>
    <n v="128.30000000000001"/>
    <n v="153.5"/>
    <n v="138"/>
    <n v="164.9"/>
    <n v="143.30000000000001"/>
    <n v="130.80000000000001"/>
    <n v="141.4"/>
    <n v="148.5"/>
    <n v="127.1"/>
    <n v="136.6"/>
    <n v="138.5"/>
    <n v="119.2"/>
    <n v="132.19999999999999"/>
    <n v="146.6"/>
    <n v="133"/>
    <n v="132.4"/>
    <n v="138.6"/>
  </r>
  <r>
    <s v="Rural+Urban"/>
    <x v="6"/>
    <x v="1"/>
    <n v="137.6"/>
    <n v="152"/>
    <n v="141.5"/>
    <n v="142.19999999999999"/>
    <n v="122"/>
    <n v="136.4"/>
    <n v="129.69999999999999"/>
    <n v="121"/>
    <n v="109"/>
    <n v="139.69999999999999"/>
    <n v="133.6"/>
    <n v="154.9"/>
    <n v="137.5"/>
    <n v="163.4"/>
    <n v="147.69999999999999"/>
    <n v="139.69999999999999"/>
    <n v="146.5"/>
    <n v="148.5"/>
    <n v="138.4"/>
    <n v="143.69999999999999"/>
    <n v="145.6"/>
    <n v="123.9"/>
    <n v="137.1"/>
    <n v="150.30000000000001"/>
    <n v="134.1"/>
    <n v="137.4"/>
    <n v="139.9"/>
  </r>
  <r>
    <s v="Rural"/>
    <x v="6"/>
    <x v="2"/>
    <n v="136.9"/>
    <n v="154.1"/>
    <n v="138.69999999999999"/>
    <n v="142.5"/>
    <n v="124.1"/>
    <n v="136.1"/>
    <n v="128.19999999999999"/>
    <n v="122.3"/>
    <n v="108.3"/>
    <n v="138.9"/>
    <n v="137.4"/>
    <n v="156.4"/>
    <n v="137.30000000000001"/>
    <n v="162.9"/>
    <n v="150.80000000000001"/>
    <n v="146.1"/>
    <n v="150.1"/>
    <n v="139.25443548387088"/>
    <n v="146.4"/>
    <n v="150"/>
    <n v="150.4"/>
    <n v="129.9"/>
    <n v="143.80000000000001"/>
    <n v="155.5"/>
    <n v="134"/>
    <n v="142.4"/>
    <n v="141.19999999999999"/>
  </r>
  <r>
    <s v="Urban"/>
    <x v="6"/>
    <x v="2"/>
    <n v="139.69999999999999"/>
    <n v="151.1"/>
    <n v="142.9"/>
    <n v="141.9"/>
    <n v="118.4"/>
    <n v="139.4"/>
    <n v="141.19999999999999"/>
    <n v="120.7"/>
    <n v="110.4"/>
    <n v="140.69999999999999"/>
    <n v="128.5"/>
    <n v="153.9"/>
    <n v="139.6"/>
    <n v="165.3"/>
    <n v="143.5"/>
    <n v="131.19999999999999"/>
    <n v="141.6"/>
    <n v="149"/>
    <n v="128.80000000000001"/>
    <n v="136.80000000000001"/>
    <n v="139.19999999999999"/>
    <n v="119.9"/>
    <n v="133"/>
    <n v="146.69999999999999"/>
    <n v="132.5"/>
    <n v="132.80000000000001"/>
    <n v="139.5"/>
  </r>
  <r>
    <s v="Rural+Urban"/>
    <x v="6"/>
    <x v="2"/>
    <n v="137.80000000000001"/>
    <n v="153"/>
    <n v="140.30000000000001"/>
    <n v="142.30000000000001"/>
    <n v="122"/>
    <n v="137.6"/>
    <n v="132.6"/>
    <n v="121.8"/>
    <n v="109"/>
    <n v="139.5"/>
    <n v="133.69999999999999"/>
    <n v="155.19999999999999"/>
    <n v="138.1"/>
    <n v="163.5"/>
    <n v="147.9"/>
    <n v="139.9"/>
    <n v="146.69999999999999"/>
    <n v="149"/>
    <n v="139.69999999999999"/>
    <n v="143.80000000000001"/>
    <n v="146.19999999999999"/>
    <n v="124.6"/>
    <n v="137.69999999999999"/>
    <n v="150.30000000000001"/>
    <n v="133.4"/>
    <n v="137.69999999999999"/>
    <n v="140.4"/>
  </r>
  <r>
    <s v="Rural"/>
    <x v="6"/>
    <x v="4"/>
    <n v="137.4"/>
    <n v="159.5"/>
    <n v="134.5"/>
    <n v="142.6"/>
    <n v="124"/>
    <n v="143.69999999999999"/>
    <n v="133.4"/>
    <n v="125.1"/>
    <n v="109.3"/>
    <n v="139.30000000000001"/>
    <n v="137.69999999999999"/>
    <n v="156.4"/>
    <n v="139.19999999999999"/>
    <n v="163.30000000000001"/>
    <n v="151.30000000000001"/>
    <n v="146.6"/>
    <n v="150.69999999999999"/>
    <n v="139.25443548387088"/>
    <n v="146.9"/>
    <n v="149.5"/>
    <n v="151.30000000000001"/>
    <n v="130.19999999999999"/>
    <n v="145.9"/>
    <n v="156.69999999999999"/>
    <n v="133.9"/>
    <n v="142.9"/>
    <n v="142.4"/>
  </r>
  <r>
    <s v="Urban"/>
    <x v="6"/>
    <x v="4"/>
    <n v="140.4"/>
    <n v="156.69999999999999"/>
    <n v="138.30000000000001"/>
    <n v="142.4"/>
    <n v="118.6"/>
    <n v="149.69999999999999"/>
    <n v="161.6"/>
    <n v="124.4"/>
    <n v="111.2"/>
    <n v="141"/>
    <n v="128.9"/>
    <n v="154.5"/>
    <n v="143.80000000000001"/>
    <n v="166.2"/>
    <n v="144"/>
    <n v="131.69999999999999"/>
    <n v="142.19999999999999"/>
    <n v="150.1"/>
    <n v="129.4"/>
    <n v="137.19999999999999"/>
    <n v="139.80000000000001"/>
    <n v="120.1"/>
    <n v="134"/>
    <n v="148"/>
    <n v="132.6"/>
    <n v="133.30000000000001"/>
    <n v="141.5"/>
  </r>
  <r>
    <s v="Rural+Urban"/>
    <x v="6"/>
    <x v="4"/>
    <n v="138.30000000000001"/>
    <n v="158.5"/>
    <n v="136"/>
    <n v="142.5"/>
    <n v="122"/>
    <n v="146.5"/>
    <n v="143"/>
    <n v="124.9"/>
    <n v="109.9"/>
    <n v="139.9"/>
    <n v="134"/>
    <n v="155.5"/>
    <n v="140.9"/>
    <n v="164.1"/>
    <n v="148.4"/>
    <n v="140.4"/>
    <n v="147.30000000000001"/>
    <n v="150.1"/>
    <n v="140.30000000000001"/>
    <n v="143.69999999999999"/>
    <n v="146.9"/>
    <n v="124.9"/>
    <n v="139.19999999999999"/>
    <n v="151.6"/>
    <n v="133.4"/>
    <n v="138.19999999999999"/>
    <n v="142"/>
  </r>
  <r>
    <s v="Rural"/>
    <x v="6"/>
    <x v="5"/>
    <n v="137.80000000000001"/>
    <n v="163.5"/>
    <n v="136.19999999999999"/>
    <n v="143.19999999999999"/>
    <n v="124.3"/>
    <n v="143.30000000000001"/>
    <n v="140.6"/>
    <n v="128.69999999999999"/>
    <n v="110.6"/>
    <n v="140.4"/>
    <n v="138"/>
    <n v="156.6"/>
    <n v="141"/>
    <n v="164.2"/>
    <n v="151.4"/>
    <n v="146.5"/>
    <n v="150.69999999999999"/>
    <n v="139.25443548387088"/>
    <n v="147.80000000000001"/>
    <n v="149.6"/>
    <n v="151.69999999999999"/>
    <n v="130.19999999999999"/>
    <n v="146.4"/>
    <n v="157.69999999999999"/>
    <n v="134.80000000000001"/>
    <n v="143.30000000000001"/>
    <n v="143.6"/>
  </r>
  <r>
    <s v="Urban"/>
    <x v="6"/>
    <x v="5"/>
    <n v="140.69999999999999"/>
    <n v="159.6"/>
    <n v="140.4"/>
    <n v="143.4"/>
    <n v="118.6"/>
    <n v="150.9"/>
    <n v="169.8"/>
    <n v="127.4"/>
    <n v="111.8"/>
    <n v="141"/>
    <n v="129"/>
    <n v="155.1"/>
    <n v="145.6"/>
    <n v="166.7"/>
    <n v="144.30000000000001"/>
    <n v="131.69999999999999"/>
    <n v="142.4"/>
    <n v="149.4"/>
    <n v="130.5"/>
    <n v="137.4"/>
    <n v="140.30000000000001"/>
    <n v="119.6"/>
    <n v="134.30000000000001"/>
    <n v="148.9"/>
    <n v="133.69999999999999"/>
    <n v="133.6"/>
    <n v="142.1"/>
  </r>
  <r>
    <s v="Rural+Urban"/>
    <x v="6"/>
    <x v="5"/>
    <n v="138.69999999999999"/>
    <n v="162.1"/>
    <n v="137.80000000000001"/>
    <n v="143.30000000000001"/>
    <n v="122.2"/>
    <n v="146.80000000000001"/>
    <n v="150.5"/>
    <n v="128.30000000000001"/>
    <n v="111"/>
    <n v="140.6"/>
    <n v="134.19999999999999"/>
    <n v="155.9"/>
    <n v="142.69999999999999"/>
    <n v="164.9"/>
    <n v="148.6"/>
    <n v="140.4"/>
    <n v="147.4"/>
    <n v="149.4"/>
    <n v="141.19999999999999"/>
    <n v="143.80000000000001"/>
    <n v="147.4"/>
    <n v="124.6"/>
    <n v="139.6"/>
    <n v="152.5"/>
    <n v="134.30000000000001"/>
    <n v="138.6"/>
    <n v="142.9"/>
  </r>
  <r>
    <s v="Rural"/>
    <x v="6"/>
    <x v="6"/>
    <n v="138.4"/>
    <n v="164"/>
    <n v="138.4"/>
    <n v="143.9"/>
    <n v="124.4"/>
    <n v="146.4"/>
    <n v="150.1"/>
    <n v="130.6"/>
    <n v="110.8"/>
    <n v="141.69999999999999"/>
    <n v="138.5"/>
    <n v="156.69999999999999"/>
    <n v="143"/>
    <n v="164.5"/>
    <n v="151.6"/>
    <n v="146.6"/>
    <n v="150.9"/>
    <n v="139.25443548387088"/>
    <n v="146.80000000000001"/>
    <n v="150"/>
    <n v="152.19999999999999"/>
    <n v="131.19999999999999"/>
    <n v="147.5"/>
    <n v="159.1"/>
    <n v="136.1"/>
    <n v="144.19999999999999"/>
    <n v="144.9"/>
  </r>
  <r>
    <s v="Urban"/>
    <x v="6"/>
    <x v="6"/>
    <n v="141.4"/>
    <n v="160.19999999999999"/>
    <n v="142.5"/>
    <n v="144.1"/>
    <n v="119.3"/>
    <n v="154.69999999999999"/>
    <n v="180.1"/>
    <n v="128.9"/>
    <n v="111.8"/>
    <n v="141.6"/>
    <n v="129.5"/>
    <n v="155.6"/>
    <n v="147.69999999999999"/>
    <n v="167.2"/>
    <n v="144.69999999999999"/>
    <n v="131.9"/>
    <n v="142.69999999999999"/>
    <n v="150.6"/>
    <n v="127"/>
    <n v="137.69999999999999"/>
    <n v="140.80000000000001"/>
    <n v="120.6"/>
    <n v="135"/>
    <n v="150.4"/>
    <n v="135.1"/>
    <n v="134.5"/>
    <n v="143.30000000000001"/>
  </r>
  <r>
    <s v="Rural+Urban"/>
    <x v="6"/>
    <x v="6"/>
    <n v="139.30000000000001"/>
    <n v="162.69999999999999"/>
    <n v="140"/>
    <n v="144"/>
    <n v="122.5"/>
    <n v="150.30000000000001"/>
    <n v="160.30000000000001"/>
    <n v="130"/>
    <n v="111.1"/>
    <n v="141.69999999999999"/>
    <n v="134.69999999999999"/>
    <n v="156.19999999999999"/>
    <n v="144.69999999999999"/>
    <n v="165.2"/>
    <n v="148.9"/>
    <n v="140.5"/>
    <n v="147.6"/>
    <n v="150.6"/>
    <n v="139.30000000000001"/>
    <n v="144.19999999999999"/>
    <n v="147.9"/>
    <n v="125.6"/>
    <n v="140.5"/>
    <n v="154"/>
    <n v="135.69999999999999"/>
    <n v="139.5"/>
    <n v="144.19999999999999"/>
  </r>
  <r>
    <s v="Rural"/>
    <x v="6"/>
    <x v="7"/>
    <n v="139.19999999999999"/>
    <n v="161.9"/>
    <n v="137.1"/>
    <n v="144.6"/>
    <n v="124.7"/>
    <n v="145.5"/>
    <n v="156.19999999999999"/>
    <n v="131.5"/>
    <n v="111.7"/>
    <n v="142.69999999999999"/>
    <n v="138.5"/>
    <n v="156.9"/>
    <n v="144"/>
    <n v="165.1"/>
    <n v="151.80000000000001"/>
    <n v="146.6"/>
    <n v="151.1"/>
    <n v="139.25443548387088"/>
    <n v="146.4"/>
    <n v="150.19999999999999"/>
    <n v="152.69999999999999"/>
    <n v="131.4"/>
    <n v="148"/>
    <n v="159.69999999999999"/>
    <n v="138.80000000000001"/>
    <n v="144.9"/>
    <n v="145.69999999999999"/>
  </r>
  <r>
    <s v="Urban"/>
    <x v="6"/>
    <x v="7"/>
    <n v="142.1"/>
    <n v="158.30000000000001"/>
    <n v="140.80000000000001"/>
    <n v="144.9"/>
    <n v="119.9"/>
    <n v="153.9"/>
    <n v="189.1"/>
    <n v="129.80000000000001"/>
    <n v="112.7"/>
    <n v="142.5"/>
    <n v="129.80000000000001"/>
    <n v="156.19999999999999"/>
    <n v="149.1"/>
    <n v="167.9"/>
    <n v="145"/>
    <n v="132.19999999999999"/>
    <n v="143"/>
    <n v="151.6"/>
    <n v="125.5"/>
    <n v="138.1"/>
    <n v="141.5"/>
    <n v="120.8"/>
    <n v="135.4"/>
    <n v="151.5"/>
    <n v="137.80000000000001"/>
    <n v="135.30000000000001"/>
    <n v="144.19999999999999"/>
  </r>
  <r>
    <s v="Rural+Urban"/>
    <x v="6"/>
    <x v="7"/>
    <n v="140.1"/>
    <n v="160.6"/>
    <n v="138.5"/>
    <n v="144.69999999999999"/>
    <n v="122.9"/>
    <n v="149.4"/>
    <n v="167.4"/>
    <n v="130.9"/>
    <n v="112"/>
    <n v="142.6"/>
    <n v="134.9"/>
    <n v="156.6"/>
    <n v="145.9"/>
    <n v="165.8"/>
    <n v="149.1"/>
    <n v="140.6"/>
    <n v="147.9"/>
    <n v="151.6"/>
    <n v="138.5"/>
    <n v="144.5"/>
    <n v="148.5"/>
    <n v="125.8"/>
    <n v="140.9"/>
    <n v="154.9"/>
    <n v="138.4"/>
    <n v="140.19999999999999"/>
    <n v="145"/>
  </r>
  <r>
    <s v="Rural"/>
    <x v="6"/>
    <x v="8"/>
    <n v="140.1"/>
    <n v="161.9"/>
    <n v="138.30000000000001"/>
    <n v="145.69999999999999"/>
    <n v="125.1"/>
    <n v="143.80000000000001"/>
    <n v="163.4"/>
    <n v="132.19999999999999"/>
    <n v="112.8"/>
    <n v="144.19999999999999"/>
    <n v="138.5"/>
    <n v="157.19999999999999"/>
    <n v="145.5"/>
    <n v="165.7"/>
    <n v="151.69999999999999"/>
    <n v="146.6"/>
    <n v="151"/>
    <n v="139.25443548387088"/>
    <n v="146.9"/>
    <n v="150.30000000000001"/>
    <n v="153.4"/>
    <n v="131.6"/>
    <n v="148.30000000000001"/>
    <n v="160.19999999999999"/>
    <n v="140.19999999999999"/>
    <n v="145.4"/>
    <n v="146.69999999999999"/>
  </r>
  <r>
    <s v="Urban"/>
    <x v="6"/>
    <x v="8"/>
    <n v="142.69999999999999"/>
    <n v="158.69999999999999"/>
    <n v="141.6"/>
    <n v="144.9"/>
    <n v="120.8"/>
    <n v="149.80000000000001"/>
    <n v="192.4"/>
    <n v="130.30000000000001"/>
    <n v="114"/>
    <n v="143.80000000000001"/>
    <n v="130"/>
    <n v="156.4"/>
    <n v="149.5"/>
    <n v="168.6"/>
    <n v="145.30000000000001"/>
    <n v="132.19999999999999"/>
    <n v="143.30000000000001"/>
    <n v="152.19999999999999"/>
    <n v="126.6"/>
    <n v="138.30000000000001"/>
    <n v="141.9"/>
    <n v="121.2"/>
    <n v="135.9"/>
    <n v="151.6"/>
    <n v="139"/>
    <n v="135.69999999999999"/>
    <n v="144.69999999999999"/>
  </r>
  <r>
    <s v="Rural+Urban"/>
    <x v="6"/>
    <x v="8"/>
    <n v="140.9"/>
    <n v="160.80000000000001"/>
    <n v="139.6"/>
    <n v="145.4"/>
    <n v="123.5"/>
    <n v="146.6"/>
    <n v="173.2"/>
    <n v="131.6"/>
    <n v="113.2"/>
    <n v="144.1"/>
    <n v="135"/>
    <n v="156.80000000000001"/>
    <n v="147"/>
    <n v="166.5"/>
    <n v="149.19999999999999"/>
    <n v="140.6"/>
    <n v="147.9"/>
    <n v="152.19999999999999"/>
    <n v="139.19999999999999"/>
    <n v="144.6"/>
    <n v="149"/>
    <n v="126.1"/>
    <n v="141.30000000000001"/>
    <n v="155.19999999999999"/>
    <n v="139.69999999999999"/>
    <n v="140.69999999999999"/>
    <n v="145.80000000000001"/>
  </r>
  <r>
    <s v="Rural"/>
    <x v="6"/>
    <x v="9"/>
    <n v="141"/>
    <n v="161.6"/>
    <n v="141.19999999999999"/>
    <n v="146.5"/>
    <n v="125.6"/>
    <n v="145.69999999999999"/>
    <n v="178.8"/>
    <n v="133.1"/>
    <n v="113.6"/>
    <n v="145.5"/>
    <n v="138.6"/>
    <n v="157.4"/>
    <n v="148.30000000000001"/>
    <n v="166.3"/>
    <n v="151.69999999999999"/>
    <n v="146.69999999999999"/>
    <n v="151"/>
    <n v="139.25443548387088"/>
    <n v="147.69999999999999"/>
    <n v="150.6"/>
    <n v="153.69999999999999"/>
    <n v="131.69999999999999"/>
    <n v="148.69999999999999"/>
    <n v="160.69999999999999"/>
    <n v="140.30000000000001"/>
    <n v="145.69999999999999"/>
    <n v="148.30000000000001"/>
  </r>
  <r>
    <s v="Urban"/>
    <x v="6"/>
    <x v="9"/>
    <n v="143.5"/>
    <n v="159.80000000000001"/>
    <n v="144.69999999999999"/>
    <n v="145.6"/>
    <n v="121.1"/>
    <n v="150.6"/>
    <n v="207.2"/>
    <n v="131.19999999999999"/>
    <n v="114.8"/>
    <n v="145.19999999999999"/>
    <n v="130.19999999999999"/>
    <n v="156.80000000000001"/>
    <n v="151.9"/>
    <n v="169.3"/>
    <n v="145.9"/>
    <n v="132.4"/>
    <n v="143.9"/>
    <n v="153"/>
    <n v="128.9"/>
    <n v="138.69999999999999"/>
    <n v="142.4"/>
    <n v="121.5"/>
    <n v="136.19999999999999"/>
    <n v="151.69999999999999"/>
    <n v="139.5"/>
    <n v="136"/>
    <n v="146"/>
  </r>
  <r>
    <s v="Rural+Urban"/>
    <x v="6"/>
    <x v="9"/>
    <n v="141.80000000000001"/>
    <n v="161"/>
    <n v="142.6"/>
    <n v="146.19999999999999"/>
    <n v="123.9"/>
    <n v="148"/>
    <n v="188.4"/>
    <n v="132.5"/>
    <n v="114"/>
    <n v="145.4"/>
    <n v="135.1"/>
    <n v="157.1"/>
    <n v="149.6"/>
    <n v="167.1"/>
    <n v="149.4"/>
    <n v="140.80000000000001"/>
    <n v="148.19999999999999"/>
    <n v="153"/>
    <n v="140.6"/>
    <n v="145"/>
    <n v="149.4"/>
    <n v="126.3"/>
    <n v="141.69999999999999"/>
    <n v="155.4"/>
    <n v="140"/>
    <n v="141"/>
    <n v="147.19999999999999"/>
  </r>
  <r>
    <s v="Rural"/>
    <x v="6"/>
    <x v="11"/>
    <n v="141.80000000000001"/>
    <n v="163.69999999999999"/>
    <n v="143.80000000000001"/>
    <n v="147.1"/>
    <n v="126"/>
    <n v="146.19999999999999"/>
    <n v="191.4"/>
    <n v="136.19999999999999"/>
    <n v="113.8"/>
    <n v="147.30000000000001"/>
    <n v="138.69999999999999"/>
    <n v="157.69999999999999"/>
    <n v="150.9"/>
    <n v="167.2"/>
    <n v="152.30000000000001"/>
    <n v="147"/>
    <n v="151.5"/>
    <n v="139.25443548387088"/>
    <n v="148.4"/>
    <n v="150.9"/>
    <n v="154.30000000000001"/>
    <n v="132.1"/>
    <n v="149.1"/>
    <n v="160.80000000000001"/>
    <n v="140.6"/>
    <n v="146.1"/>
    <n v="149.9"/>
  </r>
  <r>
    <s v="Urban"/>
    <x v="6"/>
    <x v="11"/>
    <n v="144.1"/>
    <n v="162.4"/>
    <n v="148.4"/>
    <n v="145.9"/>
    <n v="121.5"/>
    <n v="148.80000000000001"/>
    <n v="215.7"/>
    <n v="134.6"/>
    <n v="115"/>
    <n v="146.30000000000001"/>
    <n v="130.5"/>
    <n v="157.19999999999999"/>
    <n v="153.6"/>
    <n v="169.9"/>
    <n v="146.30000000000001"/>
    <n v="132.6"/>
    <n v="144.19999999999999"/>
    <n v="153.5"/>
    <n v="132.19999999999999"/>
    <n v="139.1"/>
    <n v="142.80000000000001"/>
    <n v="121.7"/>
    <n v="136.69999999999999"/>
    <n v="151.80000000000001"/>
    <n v="139.80000000000001"/>
    <n v="136.30000000000001"/>
    <n v="147"/>
  </r>
  <r>
    <s v="Rural+Urban"/>
    <x v="6"/>
    <x v="11"/>
    <n v="142.5"/>
    <n v="163.19999999999999"/>
    <n v="145.6"/>
    <n v="146.69999999999999"/>
    <n v="124.3"/>
    <n v="147.4"/>
    <n v="199.6"/>
    <n v="135.69999999999999"/>
    <n v="114.2"/>
    <n v="147"/>
    <n v="135.30000000000001"/>
    <n v="157.5"/>
    <n v="151.9"/>
    <n v="167.9"/>
    <n v="149.9"/>
    <n v="141"/>
    <n v="148.6"/>
    <n v="153.5"/>
    <n v="142.30000000000001"/>
    <n v="145.30000000000001"/>
    <n v="149.9"/>
    <n v="126.6"/>
    <n v="142.1"/>
    <n v="155.5"/>
    <n v="140.30000000000001"/>
    <n v="141.30000000000001"/>
    <n v="148.6"/>
  </r>
  <r>
    <s v="Rural"/>
    <x v="6"/>
    <x v="12"/>
    <n v="142.80000000000001"/>
    <n v="165.3"/>
    <n v="149.5"/>
    <n v="148.69999999999999"/>
    <n v="127.5"/>
    <n v="144.30000000000001"/>
    <n v="209.5"/>
    <n v="138.80000000000001"/>
    <n v="113.6"/>
    <n v="149.1"/>
    <n v="139.30000000000001"/>
    <n v="158.30000000000001"/>
    <n v="154.30000000000001"/>
    <n v="167.8"/>
    <n v="152.6"/>
    <n v="147.30000000000001"/>
    <n v="151.9"/>
    <n v="139.25443548387088"/>
    <n v="149.9"/>
    <n v="151.19999999999999"/>
    <n v="154.80000000000001"/>
    <n v="135"/>
    <n v="149.5"/>
    <n v="161.1"/>
    <n v="140.6"/>
    <n v="147.1"/>
    <n v="152.30000000000001"/>
  </r>
  <r>
    <s v="Urban"/>
    <x v="6"/>
    <x v="12"/>
    <n v="144.9"/>
    <n v="164.5"/>
    <n v="153.69999999999999"/>
    <n v="147.5"/>
    <n v="122.7"/>
    <n v="147.19999999999999"/>
    <n v="155.64126344086017"/>
    <n v="137.19999999999999"/>
    <n v="114.7"/>
    <n v="148"/>
    <n v="130.80000000000001"/>
    <n v="157.69999999999999"/>
    <n v="156.30000000000001"/>
    <n v="170.4"/>
    <n v="146.80000000000001"/>
    <n v="132.80000000000001"/>
    <n v="144.6"/>
    <n v="152.80000000000001"/>
    <n v="133.6"/>
    <n v="139.80000000000001"/>
    <n v="143.19999999999999"/>
    <n v="125.2"/>
    <n v="136.80000000000001"/>
    <n v="151.9"/>
    <n v="140.19999999999999"/>
    <n v="137.69999999999999"/>
    <n v="148.30000000000001"/>
  </r>
  <r>
    <s v="Rural+Urban"/>
    <x v="6"/>
    <x v="12"/>
    <n v="143.5"/>
    <n v="165"/>
    <n v="151.1"/>
    <n v="148.30000000000001"/>
    <n v="125.7"/>
    <n v="145.69999999999999"/>
    <n v="217"/>
    <n v="138.30000000000001"/>
    <n v="114"/>
    <n v="148.69999999999999"/>
    <n v="135.80000000000001"/>
    <n v="158"/>
    <n v="155"/>
    <n v="168.5"/>
    <n v="150.30000000000001"/>
    <n v="141.30000000000001"/>
    <n v="149"/>
    <n v="152.80000000000001"/>
    <n v="143.69999999999999"/>
    <n v="145.80000000000001"/>
    <n v="150.4"/>
    <n v="129.80000000000001"/>
    <n v="142.30000000000001"/>
    <n v="155.69999999999999"/>
    <n v="140.4"/>
    <n v="142.5"/>
    <n v="150.4"/>
  </r>
  <r>
    <s v="Rural"/>
    <x v="7"/>
    <x v="0"/>
    <n v="143.69999999999999"/>
    <n v="167.3"/>
    <n v="153.5"/>
    <n v="150.5"/>
    <n v="132"/>
    <n v="142.19999999999999"/>
    <n v="191.5"/>
    <n v="141.1"/>
    <n v="113.8"/>
    <n v="151.6"/>
    <n v="139.69999999999999"/>
    <n v="158.69999999999999"/>
    <n v="153"/>
    <n v="168.6"/>
    <n v="152.80000000000001"/>
    <n v="147.4"/>
    <n v="152.1"/>
    <n v="139.25443548387088"/>
    <n v="150.4"/>
    <n v="151.69999999999999"/>
    <n v="155.69999999999999"/>
    <n v="136.30000000000001"/>
    <n v="150.1"/>
    <n v="161.69999999999999"/>
    <n v="142.5"/>
    <n v="148.1"/>
    <n v="151.9"/>
  </r>
  <r>
    <s v="Urban"/>
    <x v="7"/>
    <x v="0"/>
    <n v="145.6"/>
    <n v="167.6"/>
    <n v="157"/>
    <n v="149.30000000000001"/>
    <n v="126.3"/>
    <n v="144.4"/>
    <n v="207.8"/>
    <n v="139.1"/>
    <n v="114.8"/>
    <n v="149.5"/>
    <n v="131.1"/>
    <n v="158.5"/>
    <n v="154.4"/>
    <n v="170.8"/>
    <n v="147"/>
    <n v="133.19999999999999"/>
    <n v="144.9"/>
    <n v="153.9"/>
    <n v="135.1"/>
    <n v="140.1"/>
    <n v="143.80000000000001"/>
    <n v="126.1"/>
    <n v="137.19999999999999"/>
    <n v="152.1"/>
    <n v="142.1"/>
    <n v="138.4"/>
    <n v="148.19999999999999"/>
  </r>
  <r>
    <s v="Rural+Urban"/>
    <x v="7"/>
    <x v="0"/>
    <n v="144.30000000000001"/>
    <n v="167.4"/>
    <n v="154.9"/>
    <n v="150.1"/>
    <n v="129.9"/>
    <n v="143.19999999999999"/>
    <n v="197"/>
    <n v="140.4"/>
    <n v="114.1"/>
    <n v="150.9"/>
    <n v="136.1"/>
    <n v="158.6"/>
    <n v="153.5"/>
    <n v="169.2"/>
    <n v="150.5"/>
    <n v="141.5"/>
    <n v="149.19999999999999"/>
    <n v="153.9"/>
    <n v="144.6"/>
    <n v="146.19999999999999"/>
    <n v="151.19999999999999"/>
    <n v="130.9"/>
    <n v="142.80000000000001"/>
    <n v="156.1"/>
    <n v="142.30000000000001"/>
    <n v="143.4"/>
    <n v="150.19999999999999"/>
  </r>
  <r>
    <s v="Rural"/>
    <x v="7"/>
    <x v="1"/>
    <n v="144.19999999999999"/>
    <n v="167.5"/>
    <n v="150.9"/>
    <n v="150.9"/>
    <n v="133.69999999999999"/>
    <n v="140.69999999999999"/>
    <n v="165.1"/>
    <n v="141.80000000000001"/>
    <n v="113.1"/>
    <n v="152.80000000000001"/>
    <n v="140.1"/>
    <n v="159.19999999999999"/>
    <n v="149.80000000000001"/>
    <n v="169.4"/>
    <n v="153"/>
    <n v="147.5"/>
    <n v="152.30000000000001"/>
    <n v="139.25443548387088"/>
    <n v="152.30000000000001"/>
    <n v="151.80000000000001"/>
    <n v="156.19999999999999"/>
    <n v="136"/>
    <n v="150.4"/>
    <n v="161.9"/>
    <n v="143.4"/>
    <n v="148.4"/>
    <n v="150.4"/>
  </r>
  <r>
    <s v="Urban"/>
    <x v="7"/>
    <x v="1"/>
    <n v="146.19999999999999"/>
    <n v="167.6"/>
    <n v="153.1"/>
    <n v="150.69999999999999"/>
    <n v="127.4"/>
    <n v="143.1"/>
    <n v="181.7"/>
    <n v="139.6"/>
    <n v="114.6"/>
    <n v="150.4"/>
    <n v="131.5"/>
    <n v="159"/>
    <n v="151.69999999999999"/>
    <n v="172"/>
    <n v="147.30000000000001"/>
    <n v="133.5"/>
    <n v="145.19999999999999"/>
    <n v="154.80000000000001"/>
    <n v="138.9"/>
    <n v="140.4"/>
    <n v="144.4"/>
    <n v="125.2"/>
    <n v="137.69999999999999"/>
    <n v="152.19999999999999"/>
    <n v="143.5"/>
    <n v="138.4"/>
    <n v="147.69999999999999"/>
  </r>
  <r>
    <s v="Rural+Urban"/>
    <x v="7"/>
    <x v="1"/>
    <n v="144.80000000000001"/>
    <n v="167.5"/>
    <n v="151.80000000000001"/>
    <n v="150.80000000000001"/>
    <n v="131.4"/>
    <n v="141.80000000000001"/>
    <n v="170.7"/>
    <n v="141.1"/>
    <n v="113.6"/>
    <n v="152"/>
    <n v="136.5"/>
    <n v="159.1"/>
    <n v="150.5"/>
    <n v="170.1"/>
    <n v="150.80000000000001"/>
    <n v="141.69999999999999"/>
    <n v="149.5"/>
    <n v="154.80000000000001"/>
    <n v="147.19999999999999"/>
    <n v="146.4"/>
    <n v="151.69999999999999"/>
    <n v="130.30000000000001"/>
    <n v="143.19999999999999"/>
    <n v="156.19999999999999"/>
    <n v="143.4"/>
    <n v="143.6"/>
    <n v="149.1"/>
  </r>
  <r>
    <s v="Rural"/>
    <x v="7"/>
    <x v="2"/>
    <n v="144.4"/>
    <n v="166.8"/>
    <n v="147.6"/>
    <n v="151.69999999999999"/>
    <n v="133.30000000000001"/>
    <n v="141.80000000000001"/>
    <n v="152.30000000000001"/>
    <n v="141.80000000000001"/>
    <n v="112.6"/>
    <n v="154"/>
    <n v="140.1"/>
    <n v="160"/>
    <n v="148.19999999999999"/>
    <n v="170.5"/>
    <n v="153.4"/>
    <n v="147.6"/>
    <n v="152.5"/>
    <n v="139.25443548387088"/>
    <n v="153.4"/>
    <n v="151.5"/>
    <n v="156.69999999999999"/>
    <n v="135.80000000000001"/>
    <n v="151.19999999999999"/>
    <n v="161.19999999999999"/>
    <n v="145.1"/>
    <n v="148.6"/>
    <n v="149.80000000000001"/>
  </r>
  <r>
    <s v="Urban"/>
    <x v="7"/>
    <x v="2"/>
    <n v="146.5"/>
    <n v="167.5"/>
    <n v="148.9"/>
    <n v="151.1"/>
    <n v="127.5"/>
    <n v="143.30000000000001"/>
    <n v="167"/>
    <n v="139.69999999999999"/>
    <n v="114.4"/>
    <n v="151.5"/>
    <n v="131.9"/>
    <n v="159.1"/>
    <n v="150.1"/>
    <n v="173.3"/>
    <n v="147.69999999999999"/>
    <n v="133.80000000000001"/>
    <n v="145.6"/>
    <n v="154.5"/>
    <n v="141.4"/>
    <n v="140.80000000000001"/>
    <n v="145"/>
    <n v="124.6"/>
    <n v="137.9"/>
    <n v="152.5"/>
    <n v="145.30000000000001"/>
    <n v="138.69999999999999"/>
    <n v="147.30000000000001"/>
  </r>
  <r>
    <s v="Rural+Urban"/>
    <x v="7"/>
    <x v="2"/>
    <n v="145.1"/>
    <n v="167"/>
    <n v="148.1"/>
    <n v="151.5"/>
    <n v="131.19999999999999"/>
    <n v="142.5"/>
    <n v="157.30000000000001"/>
    <n v="141.1"/>
    <n v="113.2"/>
    <n v="153.19999999999999"/>
    <n v="136.69999999999999"/>
    <n v="159.6"/>
    <n v="148.9"/>
    <n v="171.2"/>
    <n v="151.19999999999999"/>
    <n v="141.9"/>
    <n v="149.80000000000001"/>
    <n v="154.5"/>
    <n v="148.9"/>
    <n v="146.4"/>
    <n v="152.30000000000001"/>
    <n v="129.9"/>
    <n v="143.69999999999999"/>
    <n v="156.1"/>
    <n v="145.19999999999999"/>
    <n v="143.80000000000001"/>
    <n v="148.6"/>
  </r>
  <r>
    <s v="Rural"/>
    <x v="7"/>
    <x v="3"/>
    <n v="147.19999999999999"/>
    <n v="153.84444444444446"/>
    <n v="146.9"/>
    <n v="155.6"/>
    <n v="137.1"/>
    <n v="147.30000000000001"/>
    <n v="162.69999999999999"/>
    <n v="150.19999999999999"/>
    <n v="119.8"/>
    <n v="158.69999999999999"/>
    <n v="139.19999999999999"/>
    <n v="147.67777777777781"/>
    <n v="150.1"/>
    <n v="151.47777777777776"/>
    <n v="145.4"/>
    <n v="141.66666666666666"/>
    <n v="144.9"/>
    <n v="139.25443548387088"/>
    <n v="148.4"/>
    <n v="138.46666666666664"/>
    <n v="154.30000000000001"/>
    <n v="130.41111111111113"/>
    <n v="135.30000000000001"/>
    <n v="139.93333333333334"/>
    <n v="133.67777777777781"/>
    <n v="135.84444444444446"/>
    <n v="139.05555555555554"/>
  </r>
  <r>
    <s v="Urban"/>
    <x v="7"/>
    <x v="3"/>
    <n v="151.80000000000001"/>
    <n v="157.72222222222223"/>
    <n v="151.9"/>
    <n v="155.5"/>
    <n v="131.6"/>
    <n v="152.9"/>
    <n v="180"/>
    <n v="150.80000000000001"/>
    <n v="121.2"/>
    <n v="154"/>
    <n v="133.5"/>
    <n v="148.84444444444446"/>
    <n v="153.5"/>
    <n v="155.54444444444445"/>
    <n v="138.6"/>
    <n v="129.83333333333334"/>
    <n v="137.25555555555559"/>
    <n v="155.6"/>
    <n v="137.1"/>
    <n v="132.87777777777779"/>
    <n v="144.80000000000001"/>
    <n v="125.47777777777777"/>
    <n v="131.17777777777778"/>
    <n v="137.34444444444446"/>
    <n v="133.43333333333334"/>
    <n v="131.56666666666666"/>
    <n v="137.10000000000002"/>
  </r>
  <r>
    <s v="Rural+Urban"/>
    <x v="7"/>
    <x v="3"/>
    <n v="148.69999999999999"/>
    <n v="181.27727272727273"/>
    <n v="148.80000000000001"/>
    <n v="155.6"/>
    <n v="135.1"/>
    <n v="149.9"/>
    <n v="168.6"/>
    <n v="150.4"/>
    <n v="120.3"/>
    <n v="157.1"/>
    <n v="136.80000000000001"/>
    <n v="160.69"/>
    <n v="151.4"/>
    <n v="177.60181818181817"/>
    <n v="151.92363636363638"/>
    <n v="143.13727272727272"/>
    <n v="150.63272727272727"/>
    <n v="155.6"/>
    <n v="144.1"/>
    <n v="146.72090909090909"/>
    <n v="150.69999999999999"/>
    <n v="135.36636363636364"/>
    <n v="145.14181818181817"/>
    <n v="155.82"/>
    <n v="150.17636363636367"/>
    <n v="146.45454545454547"/>
    <n v="152.12090909090912"/>
  </r>
  <r>
    <s v="Rural"/>
    <x v="7"/>
    <x v="4"/>
    <n v="136.14000000000001"/>
    <n v="156.48000000000002"/>
    <n v="136.22999999999999"/>
    <n v="140.92999999999998"/>
    <n v="138.20999999999998"/>
    <n v="144.72999999999999"/>
    <n v="134.4"/>
    <n v="140.70000000000002"/>
    <n v="110.71"/>
    <n v="145.65"/>
    <n v="138.46"/>
    <n v="149.5"/>
    <n v="140.27000000000001"/>
    <n v="153.53"/>
    <n v="147.06"/>
    <n v="143.36000000000001"/>
    <n v="146.53"/>
    <n v="139.25443548387088"/>
    <n v="144.67272727272726"/>
    <n v="143.78775941230489"/>
    <n v="150.1"/>
    <n v="130.00502295684112"/>
    <n v="141.42905417814507"/>
    <n v="152.85434343434343"/>
    <n v="142.50795224977043"/>
    <n v="141.56051423324149"/>
    <n v="147.23422405876951"/>
  </r>
  <r>
    <s v="Urban"/>
    <x v="7"/>
    <x v="4"/>
    <n v="137.51000000000002"/>
    <n v="160.40000000000003"/>
    <n v="136.33999999999997"/>
    <n v="140.28000000000003"/>
    <n v="129.09"/>
    <n v="146.31"/>
    <n v="151.45999999999998"/>
    <n v="141.88"/>
    <n v="110.39000000000001"/>
    <n v="147.13000000000002"/>
    <n v="131.69"/>
    <n v="149.9"/>
    <n v="143.04"/>
    <n v="157.63000000000002"/>
    <n v="139.68"/>
    <n v="130.47"/>
    <n v="138.29"/>
    <n v="139.05000000000001"/>
    <n v="133.48000000000002"/>
    <n v="134.06"/>
    <n v="136.07"/>
    <n v="125.57000000000001"/>
    <n v="132.17000000000002"/>
    <n v="138.74"/>
    <n v="133.68"/>
    <n v="132.29999999999998"/>
    <n v="138.41999999999999"/>
  </r>
  <r>
    <s v="Rural+Urban"/>
    <x v="7"/>
    <x v="4"/>
    <n v="136.57"/>
    <n v="157.85"/>
    <n v="136.28000000000003"/>
    <n v="140.69999999999999"/>
    <n v="134.86000000000001"/>
    <n v="145.49"/>
    <n v="140.19"/>
    <n v="141.10999999999999"/>
    <n v="110.6"/>
    <n v="146.15000000000003"/>
    <n v="135.65"/>
    <n v="149.69"/>
    <n v="141.29"/>
    <n v="154.61999999999998"/>
    <n v="144.16"/>
    <n v="138.01000000000002"/>
    <n v="143.26000000000002"/>
    <n v="139.05000000000001"/>
    <n v="138.52000000000001"/>
    <n v="137.43"/>
    <n v="139.67000000000002"/>
    <n v="128.13"/>
    <n v="134.26"/>
    <n v="140.32"/>
    <n v="134.14000000000001"/>
    <n v="134.9"/>
    <n v="139.53"/>
  </r>
  <r>
    <s v="Rural"/>
    <x v="7"/>
    <x v="5"/>
    <n v="148.19999999999999"/>
    <n v="190.3"/>
    <n v="149.4"/>
    <n v="153.30000000000001"/>
    <n v="138.19999999999999"/>
    <n v="143.19999999999999"/>
    <n v="148.9"/>
    <n v="150.30000000000001"/>
    <n v="113.2"/>
    <n v="159.80000000000001"/>
    <n v="142.1"/>
    <n v="161.80000000000001"/>
    <n v="152.30000000000001"/>
    <n v="182.4"/>
    <n v="154.69999999999999"/>
    <n v="150"/>
    <n v="154.1"/>
    <n v="139.25443548387088"/>
    <n v="144.9"/>
    <n v="151.69999999999999"/>
    <n v="158.19999999999999"/>
    <n v="141.4"/>
    <n v="153.19999999999999"/>
    <n v="161.80000000000001"/>
    <n v="151.19999999999999"/>
    <n v="151.69999999999999"/>
    <n v="152.69999999999999"/>
  </r>
  <r>
    <s v="Urban"/>
    <x v="7"/>
    <x v="5"/>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s v="Rural+Urban"/>
    <x v="7"/>
    <x v="5"/>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s v="Rural"/>
    <x v="7"/>
    <x v="6"/>
    <n v="148.19999999999999"/>
    <n v="190.3"/>
    <n v="149.4"/>
    <n v="153.30000000000001"/>
    <n v="138.19999999999999"/>
    <n v="143.19999999999999"/>
    <n v="148.9"/>
    <n v="150.30000000000001"/>
    <n v="113.2"/>
    <n v="159.80000000000001"/>
    <n v="142.1"/>
    <n v="161.80000000000001"/>
    <n v="152.30000000000001"/>
    <n v="182.4"/>
    <n v="154.69999999999999"/>
    <n v="150"/>
    <n v="154.1"/>
    <n v="139.25443548387088"/>
    <n v="144.9"/>
    <n v="151.69999999999999"/>
    <n v="158.19999999999999"/>
    <n v="141.4"/>
    <n v="153.19999999999999"/>
    <n v="161.80000000000001"/>
    <n v="151.19999999999999"/>
    <n v="151.69999999999999"/>
    <n v="152.69999999999999"/>
  </r>
  <r>
    <s v="Urban"/>
    <x v="7"/>
    <x v="6"/>
    <n v="152.69999999999999"/>
    <n v="197"/>
    <n v="154.6"/>
    <n v="153.4"/>
    <n v="132.9"/>
    <n v="151.80000000000001"/>
    <n v="171.2"/>
    <n v="152"/>
    <n v="116.3"/>
    <n v="158.80000000000001"/>
    <n v="135.6"/>
    <n v="161.69999999999999"/>
    <n v="157"/>
    <n v="186.7"/>
    <n v="149.1"/>
    <n v="136.6"/>
    <n v="147.19999999999999"/>
    <n v="154.69999999999999"/>
    <n v="137.1"/>
    <n v="140.4"/>
    <n v="148.1"/>
    <n v="129.30000000000001"/>
    <n v="144.5"/>
    <n v="152.5"/>
    <n v="152.19999999999999"/>
    <n v="142"/>
    <n v="150.80000000000001"/>
  </r>
  <r>
    <s v="Rural+Urban"/>
    <x v="7"/>
    <x v="6"/>
    <n v="149.6"/>
    <n v="192.7"/>
    <n v="151.4"/>
    <n v="153.30000000000001"/>
    <n v="136.30000000000001"/>
    <n v="147.19999999999999"/>
    <n v="156.5"/>
    <n v="150.9"/>
    <n v="114.2"/>
    <n v="159.5"/>
    <n v="139.4"/>
    <n v="161.80000000000001"/>
    <n v="154"/>
    <n v="183.5"/>
    <n v="152.5"/>
    <n v="144.4"/>
    <n v="151.4"/>
    <n v="154.69999999999999"/>
    <n v="141.9"/>
    <n v="146.4"/>
    <n v="154.4"/>
    <n v="135"/>
    <n v="148.30000000000001"/>
    <n v="156.4"/>
    <n v="151.6"/>
    <n v="147"/>
    <n v="151.80000000000001"/>
  </r>
  <r>
    <s v="Rural"/>
    <x v="7"/>
    <x v="7"/>
    <n v="147.6"/>
    <n v="187.2"/>
    <n v="148.4"/>
    <n v="153.30000000000001"/>
    <n v="139.80000000000001"/>
    <n v="146.9"/>
    <n v="171"/>
    <n v="149.9"/>
    <n v="114.2"/>
    <n v="160"/>
    <n v="143.5"/>
    <n v="161.5"/>
    <n v="155.30000000000001"/>
    <n v="180.9"/>
    <n v="155.1"/>
    <n v="149.30000000000001"/>
    <n v="154.30000000000001"/>
    <n v="139.25443548387088"/>
    <n v="145.80000000000001"/>
    <n v="151.9"/>
    <n v="158.80000000000001"/>
    <n v="143.6"/>
    <n v="152.19999999999999"/>
    <n v="162.69999999999999"/>
    <n v="153.6"/>
    <n v="153"/>
    <n v="154.69999999999999"/>
  </r>
  <r>
    <s v="Urban"/>
    <x v="7"/>
    <x v="7"/>
    <n v="151.6"/>
    <n v="197.8"/>
    <n v="154.5"/>
    <n v="153.4"/>
    <n v="133.4"/>
    <n v="154.5"/>
    <n v="191.9"/>
    <n v="151.30000000000001"/>
    <n v="116.8"/>
    <n v="160"/>
    <n v="136.5"/>
    <n v="163.30000000000001"/>
    <n v="159.9"/>
    <n v="187.2"/>
    <n v="150"/>
    <n v="135.19999999999999"/>
    <n v="147.80000000000001"/>
    <n v="155.5"/>
    <n v="138.30000000000001"/>
    <n v="144.5"/>
    <n v="148.69999999999999"/>
    <n v="133.9"/>
    <n v="141.19999999999999"/>
    <n v="155.5"/>
    <n v="155.19999999999999"/>
    <n v="144.80000000000001"/>
    <n v="152.9"/>
  </r>
  <r>
    <s v="Rural+Urban"/>
    <x v="7"/>
    <x v="7"/>
    <n v="148.9"/>
    <n v="190.9"/>
    <n v="150.80000000000001"/>
    <n v="153.30000000000001"/>
    <n v="137.4"/>
    <n v="150.4"/>
    <n v="178.1"/>
    <n v="150.4"/>
    <n v="115.1"/>
    <n v="160"/>
    <n v="140.6"/>
    <n v="162.30000000000001"/>
    <n v="157"/>
    <n v="182.6"/>
    <n v="153.1"/>
    <n v="143.4"/>
    <n v="151.69999999999999"/>
    <n v="155.5"/>
    <n v="143"/>
    <n v="148.4"/>
    <n v="155"/>
    <n v="138.5"/>
    <n v="146"/>
    <n v="158.5"/>
    <n v="154.30000000000001"/>
    <n v="149"/>
    <n v="153.9"/>
  </r>
  <r>
    <s v="Rural"/>
    <x v="7"/>
    <x v="8"/>
    <n v="146.9"/>
    <n v="183.9"/>
    <n v="149.5"/>
    <n v="153.4"/>
    <n v="140.4"/>
    <n v="147"/>
    <n v="178.8"/>
    <n v="149.30000000000001"/>
    <n v="115.1"/>
    <n v="160"/>
    <n v="145.4"/>
    <n v="161.6"/>
    <n v="156.1"/>
    <n v="182.9"/>
    <n v="155.4"/>
    <n v="149.9"/>
    <n v="154.6"/>
    <n v="139.25443548387088"/>
    <n v="146.4"/>
    <n v="151.6"/>
    <n v="159.1"/>
    <n v="144.6"/>
    <n v="152.80000000000001"/>
    <n v="161.1"/>
    <n v="157.4"/>
    <n v="153.69999999999999"/>
    <n v="155.4"/>
  </r>
  <r>
    <s v="Urban"/>
    <x v="7"/>
    <x v="8"/>
    <n v="151.5"/>
    <n v="193.1"/>
    <n v="157.30000000000001"/>
    <n v="153.9"/>
    <n v="134.4"/>
    <n v="155.4"/>
    <n v="202"/>
    <n v="150.80000000000001"/>
    <n v="118.9"/>
    <n v="160.9"/>
    <n v="137.69999999999999"/>
    <n v="164.4"/>
    <n v="161.30000000000001"/>
    <n v="188.7"/>
    <n v="150.19999999999999"/>
    <n v="136.30000000000001"/>
    <n v="148.1"/>
    <n v="156.30000000000001"/>
    <n v="137.19999999999999"/>
    <n v="145.4"/>
    <n v="150"/>
    <n v="135.1"/>
    <n v="141.80000000000001"/>
    <n v="154.9"/>
    <n v="159.80000000000001"/>
    <n v="146"/>
    <n v="154"/>
  </r>
  <r>
    <s v="Rural+Urban"/>
    <x v="7"/>
    <x v="8"/>
    <n v="148.4"/>
    <n v="187.1"/>
    <n v="152.5"/>
    <n v="153.6"/>
    <n v="138.19999999999999"/>
    <n v="150.9"/>
    <n v="186.7"/>
    <n v="149.80000000000001"/>
    <n v="116.4"/>
    <n v="160.30000000000001"/>
    <n v="142.19999999999999"/>
    <n v="162.9"/>
    <n v="158"/>
    <n v="184.4"/>
    <n v="153.4"/>
    <n v="144.30000000000001"/>
    <n v="152"/>
    <n v="156.30000000000001"/>
    <n v="142.9"/>
    <n v="148.69999999999999"/>
    <n v="155.6"/>
    <n v="139.6"/>
    <n v="146.6"/>
    <n v="157.5"/>
    <n v="158.4"/>
    <n v="150"/>
    <n v="154.69999999999999"/>
  </r>
  <r>
    <s v="Rural"/>
    <x v="7"/>
    <x v="9"/>
    <n v="146"/>
    <n v="186.3"/>
    <n v="159.19999999999999"/>
    <n v="153.6"/>
    <n v="142.6"/>
    <n v="147.19999999999999"/>
    <n v="200.6"/>
    <n v="150.30000000000001"/>
    <n v="115.3"/>
    <n v="160.9"/>
    <n v="147.4"/>
    <n v="161.9"/>
    <n v="159.6"/>
    <n v="182.7"/>
    <n v="155.69999999999999"/>
    <n v="150.6"/>
    <n v="155"/>
    <n v="139.25443548387088"/>
    <n v="146.80000000000001"/>
    <n v="152"/>
    <n v="159.5"/>
    <n v="146.4"/>
    <n v="152.4"/>
    <n v="162.5"/>
    <n v="156.19999999999999"/>
    <n v="154.30000000000001"/>
    <n v="157.5"/>
  </r>
  <r>
    <s v="Urban"/>
    <x v="7"/>
    <x v="9"/>
    <n v="150.6"/>
    <n v="193.7"/>
    <n v="164.8"/>
    <n v="153.69999999999999"/>
    <n v="135.69999999999999"/>
    <n v="155.69999999999999"/>
    <n v="155.64126344086017"/>
    <n v="152.19999999999999"/>
    <n v="118.1"/>
    <n v="161.30000000000001"/>
    <n v="139.19999999999999"/>
    <n v="164.8"/>
    <n v="164.4"/>
    <n v="188.7"/>
    <n v="150.5"/>
    <n v="136.1"/>
    <n v="148.30000000000001"/>
    <n v="156.5"/>
    <n v="137.1"/>
    <n v="145.1"/>
    <n v="151"/>
    <n v="135.4"/>
    <n v="142"/>
    <n v="155.69999999999999"/>
    <n v="158.1"/>
    <n v="146.19999999999999"/>
    <n v="155.19999999999999"/>
  </r>
  <r>
    <s v="Rural+Urban"/>
    <x v="7"/>
    <x v="9"/>
    <n v="147.5"/>
    <n v="188.9"/>
    <n v="161.4"/>
    <n v="153.6"/>
    <n v="140.1"/>
    <n v="151.19999999999999"/>
    <n v="209.2"/>
    <n v="150.9"/>
    <n v="116.2"/>
    <n v="161"/>
    <n v="144"/>
    <n v="163.19999999999999"/>
    <n v="161.4"/>
    <n v="184.3"/>
    <n v="153.69999999999999"/>
    <n v="144.6"/>
    <n v="152.30000000000001"/>
    <n v="156.5"/>
    <n v="143.1"/>
    <n v="148.69999999999999"/>
    <n v="156.30000000000001"/>
    <n v="140.6"/>
    <n v="146.5"/>
    <n v="158.5"/>
    <n v="157"/>
    <n v="150.4"/>
    <n v="156.4"/>
  </r>
  <r>
    <s v="Rural"/>
    <x v="7"/>
    <x v="11"/>
    <n v="145.4"/>
    <n v="188.6"/>
    <n v="171.6"/>
    <n v="153.80000000000001"/>
    <n v="145.4"/>
    <n v="146.5"/>
    <n v="222.2"/>
    <n v="155.9"/>
    <n v="114.9"/>
    <n v="162"/>
    <n v="150"/>
    <n v="162.69999999999999"/>
    <n v="163.4"/>
    <n v="183.4"/>
    <n v="156.30000000000001"/>
    <n v="151"/>
    <n v="155.5"/>
    <n v="139.25443548387088"/>
    <n v="147.5"/>
    <n v="152.80000000000001"/>
    <n v="160.4"/>
    <n v="146.1"/>
    <n v="153.6"/>
    <n v="161.6"/>
    <n v="156.19999999999999"/>
    <n v="154.5"/>
    <n v="159.80000000000001"/>
  </r>
  <r>
    <s v="Urban"/>
    <x v="7"/>
    <x v="11"/>
    <n v="149.69999999999999"/>
    <n v="195.5"/>
    <n v="176.9"/>
    <n v="153.9"/>
    <n v="138"/>
    <n v="150.5"/>
    <n v="155.64126344086017"/>
    <n v="158.69999999999999"/>
    <n v="117.2"/>
    <n v="161.4"/>
    <n v="141.5"/>
    <n v="165.1"/>
    <n v="167"/>
    <n v="188.8"/>
    <n v="151.1"/>
    <n v="136.4"/>
    <n v="148.80000000000001"/>
    <n v="158"/>
    <n v="137.30000000000001"/>
    <n v="145.1"/>
    <n v="152"/>
    <n v="135.19999999999999"/>
    <n v="144.4"/>
    <n v="156.4"/>
    <n v="157.9"/>
    <n v="146.6"/>
    <n v="156.69999999999999"/>
  </r>
  <r>
    <s v="Rural+Urban"/>
    <x v="7"/>
    <x v="11"/>
    <n v="146.80000000000001"/>
    <n v="191"/>
    <n v="173.6"/>
    <n v="153.80000000000001"/>
    <n v="142.69999999999999"/>
    <n v="148.4"/>
    <n v="155.64126344086017"/>
    <n v="156.80000000000001"/>
    <n v="115.7"/>
    <n v="161.80000000000001"/>
    <n v="146.5"/>
    <n v="163.80000000000001"/>
    <n v="164.7"/>
    <n v="184.8"/>
    <n v="154.30000000000001"/>
    <n v="144.9"/>
    <n v="152.80000000000001"/>
    <n v="158"/>
    <n v="143.6"/>
    <n v="149.19999999999999"/>
    <n v="157.19999999999999"/>
    <n v="140.4"/>
    <n v="148.4"/>
    <n v="158.6"/>
    <n v="156.9"/>
    <n v="150.69999999999999"/>
    <n v="158.4"/>
  </r>
  <r>
    <s v="Rural"/>
    <x v="7"/>
    <x v="12"/>
    <n v="144.6"/>
    <n v="188.5"/>
    <n v="173.4"/>
    <n v="154"/>
    <n v="150"/>
    <n v="145.9"/>
    <n v="225.2"/>
    <n v="159.5"/>
    <n v="114.4"/>
    <n v="163.5"/>
    <n v="153.4"/>
    <n v="163.6"/>
    <n v="164.5"/>
    <n v="183.6"/>
    <n v="157"/>
    <n v="151.6"/>
    <n v="156.30000000000001"/>
    <n v="139.25443548387088"/>
    <n v="148.69999999999999"/>
    <n v="153.4"/>
    <n v="161.6"/>
    <n v="146.4"/>
    <n v="153.9"/>
    <n v="162.9"/>
    <n v="156.6"/>
    <n v="155.19999999999999"/>
    <n v="160.69999999999999"/>
  </r>
  <r>
    <s v="Urban"/>
    <x v="7"/>
    <x v="12"/>
    <n v="149"/>
    <n v="195.7"/>
    <n v="178.3"/>
    <n v="154.19999999999999"/>
    <n v="140.69999999999999"/>
    <n v="149.69999999999999"/>
    <n v="155.64126344086017"/>
    <n v="161.5"/>
    <n v="117.1"/>
    <n v="161.9"/>
    <n v="143.30000000000001"/>
    <n v="166.1"/>
    <n v="167"/>
    <n v="190.2"/>
    <n v="151.9"/>
    <n v="136.69999999999999"/>
    <n v="149.6"/>
    <n v="158.4"/>
    <n v="137.9"/>
    <n v="145.5"/>
    <n v="152.9"/>
    <n v="135.5"/>
    <n v="144.30000000000001"/>
    <n v="156.9"/>
    <n v="157.9"/>
    <n v="146.9"/>
    <n v="156.9"/>
  </r>
  <r>
    <s v="Rural+Urban"/>
    <x v="7"/>
    <x v="12"/>
    <n v="146"/>
    <n v="191"/>
    <n v="175.3"/>
    <n v="154.1"/>
    <n v="146.6"/>
    <n v="147.69999999999999"/>
    <n v="155.64126344086017"/>
    <n v="160.19999999999999"/>
    <n v="115.3"/>
    <n v="163"/>
    <n v="149.19999999999999"/>
    <n v="164.8"/>
    <n v="165.4"/>
    <n v="185.4"/>
    <n v="155"/>
    <n v="145.4"/>
    <n v="153.6"/>
    <n v="158.4"/>
    <n v="144.6"/>
    <n v="149.69999999999999"/>
    <n v="158.30000000000001"/>
    <n v="140.69999999999999"/>
    <n v="148.5"/>
    <n v="159.4"/>
    <n v="157.1"/>
    <n v="151.19999999999999"/>
    <n v="158.9"/>
  </r>
  <r>
    <s v="Rural"/>
    <x v="8"/>
    <x v="0"/>
    <n v="143.4"/>
    <n v="187.5"/>
    <n v="173.4"/>
    <n v="154"/>
    <n v="154.80000000000001"/>
    <n v="147"/>
    <n v="187.8"/>
    <n v="159.5"/>
    <n v="113.8"/>
    <n v="164.5"/>
    <n v="156.1"/>
    <n v="164.3"/>
    <n v="159.6"/>
    <n v="184.6"/>
    <n v="157.5"/>
    <n v="152.4"/>
    <n v="156.80000000000001"/>
    <n v="139.25443548387088"/>
    <n v="150.9"/>
    <n v="153.9"/>
    <n v="162.5"/>
    <n v="147.5"/>
    <n v="155.1"/>
    <n v="163.5"/>
    <n v="156.19999999999999"/>
    <n v="155.9"/>
    <n v="158.5"/>
  </r>
  <r>
    <s v="Urban"/>
    <x v="8"/>
    <x v="0"/>
    <n v="148"/>
    <n v="194.8"/>
    <n v="178.4"/>
    <n v="154.4"/>
    <n v="144.1"/>
    <n v="152.6"/>
    <n v="206.8"/>
    <n v="162.1"/>
    <n v="116.3"/>
    <n v="163"/>
    <n v="145.9"/>
    <n v="167.2"/>
    <n v="163.4"/>
    <n v="191.8"/>
    <n v="152.5"/>
    <n v="137.30000000000001"/>
    <n v="150.19999999999999"/>
    <n v="157.69999999999999"/>
    <n v="142.9"/>
    <n v="145.69999999999999"/>
    <n v="154.1"/>
    <n v="136.9"/>
    <n v="145.4"/>
    <n v="156.1"/>
    <n v="157.69999999999999"/>
    <n v="147.6"/>
    <n v="156"/>
  </r>
  <r>
    <s v="Rural+Urban"/>
    <x v="8"/>
    <x v="0"/>
    <n v="144.9"/>
    <n v="190.1"/>
    <n v="175.3"/>
    <n v="154.1"/>
    <n v="150.9"/>
    <n v="149.6"/>
    <n v="194.2"/>
    <n v="160.4"/>
    <n v="114.6"/>
    <n v="164"/>
    <n v="151.80000000000001"/>
    <n v="165.6"/>
    <n v="161"/>
    <n v="186.5"/>
    <n v="155.5"/>
    <n v="146.1"/>
    <n v="154.19999999999999"/>
    <n v="157.69999999999999"/>
    <n v="147.9"/>
    <n v="150"/>
    <n v="159.30000000000001"/>
    <n v="141.9"/>
    <n v="149.6"/>
    <n v="159.19999999999999"/>
    <n v="156.80000000000001"/>
    <n v="151.9"/>
    <n v="157.30000000000001"/>
  </r>
  <r>
    <s v="Rural"/>
    <x v="8"/>
    <x v="1"/>
    <n v="142.80000000000001"/>
    <n v="184"/>
    <n v="168"/>
    <n v="154.4"/>
    <n v="163"/>
    <n v="147.80000000000001"/>
    <n v="149.69999999999999"/>
    <n v="158.30000000000001"/>
    <n v="111.8"/>
    <n v="165"/>
    <n v="160"/>
    <n v="165.8"/>
    <n v="154.69999999999999"/>
    <n v="186.5"/>
    <n v="159.1"/>
    <n v="153.9"/>
    <n v="158.4"/>
    <n v="139.25443548387088"/>
    <n v="154.4"/>
    <n v="154.80000000000001"/>
    <n v="164.3"/>
    <n v="150.19999999999999"/>
    <n v="157"/>
    <n v="163.6"/>
    <n v="155.19999999999999"/>
    <n v="157.19999999999999"/>
    <n v="156.69999999999999"/>
  </r>
  <r>
    <s v="Urban"/>
    <x v="8"/>
    <x v="1"/>
    <n v="147.6"/>
    <n v="191.2"/>
    <n v="169.9"/>
    <n v="155.1"/>
    <n v="151.4"/>
    <n v="154"/>
    <n v="180.2"/>
    <n v="159.80000000000001"/>
    <n v="114.9"/>
    <n v="162.5"/>
    <n v="149.19999999999999"/>
    <n v="169.4"/>
    <n v="160.80000000000001"/>
    <n v="193.3"/>
    <n v="154.19999999999999"/>
    <n v="138.19999999999999"/>
    <n v="151.80000000000001"/>
    <n v="159.80000000000001"/>
    <n v="149.1"/>
    <n v="146.5"/>
    <n v="156.30000000000001"/>
    <n v="140.5"/>
    <n v="147.30000000000001"/>
    <n v="156.6"/>
    <n v="156.69999999999999"/>
    <n v="149.30000000000001"/>
    <n v="156.5"/>
  </r>
  <r>
    <s v="Rural+Urban"/>
    <x v="8"/>
    <x v="1"/>
    <n v="144.30000000000001"/>
    <n v="186.5"/>
    <n v="168.7"/>
    <n v="154.69999999999999"/>
    <n v="158.69999999999999"/>
    <n v="150.69999999999999"/>
    <n v="160"/>
    <n v="158.80000000000001"/>
    <n v="112.8"/>
    <n v="164.2"/>
    <n v="155.5"/>
    <n v="167.5"/>
    <n v="156.9"/>
    <n v="188.3"/>
    <n v="157.19999999999999"/>
    <n v="147.4"/>
    <n v="155.80000000000001"/>
    <n v="159.80000000000001"/>
    <n v="152.4"/>
    <n v="150.9"/>
    <n v="161.30000000000001"/>
    <n v="145.1"/>
    <n v="151.5"/>
    <n v="159.5"/>
    <n v="155.80000000000001"/>
    <n v="153.4"/>
    <n v="156.6"/>
  </r>
  <r>
    <s v="Rural"/>
    <x v="8"/>
    <x v="2"/>
    <n v="142.5"/>
    <n v="189.4"/>
    <n v="163.19999999999999"/>
    <n v="154.5"/>
    <n v="168.2"/>
    <n v="150.5"/>
    <n v="141"/>
    <n v="159.19999999999999"/>
    <n v="111.7"/>
    <n v="164"/>
    <n v="160.6"/>
    <n v="166.4"/>
    <n v="154.5"/>
    <n v="186.1"/>
    <n v="159.6"/>
    <n v="154.4"/>
    <n v="158.9"/>
    <n v="139.25443548387088"/>
    <n v="156"/>
    <n v="154.80000000000001"/>
    <n v="164.6"/>
    <n v="151.30000000000001"/>
    <n v="157.80000000000001"/>
    <n v="163.80000000000001"/>
    <n v="153.1"/>
    <n v="157.30000000000001"/>
    <n v="156.69999999999999"/>
  </r>
  <r>
    <s v="Urban"/>
    <x v="8"/>
    <x v="2"/>
    <n v="147.5"/>
    <n v="197.5"/>
    <n v="164.7"/>
    <n v="155.6"/>
    <n v="156.4"/>
    <n v="157.30000000000001"/>
    <n v="166.1"/>
    <n v="161.1"/>
    <n v="114.3"/>
    <n v="162.6"/>
    <n v="150.69999999999999"/>
    <n v="170.3"/>
    <n v="160.4"/>
    <n v="193.5"/>
    <n v="155.1"/>
    <n v="138.69999999999999"/>
    <n v="152.6"/>
    <n v="159.9"/>
    <n v="154.80000000000001"/>
    <n v="147.19999999999999"/>
    <n v="156.9"/>
    <n v="141.69999999999999"/>
    <n v="148.6"/>
    <n v="157.6"/>
    <n v="154.9"/>
    <n v="150"/>
    <n v="156.9"/>
  </r>
  <r>
    <s v="Rural+Urban"/>
    <x v="8"/>
    <x v="2"/>
    <n v="144.1"/>
    <n v="192.2"/>
    <n v="163.80000000000001"/>
    <n v="154.9"/>
    <n v="163.9"/>
    <n v="153.69999999999999"/>
    <n v="149.5"/>
    <n v="159.80000000000001"/>
    <n v="112.6"/>
    <n v="163.5"/>
    <n v="156.5"/>
    <n v="168.2"/>
    <n v="156.69999999999999"/>
    <n v="188.1"/>
    <n v="157.80000000000001"/>
    <n v="147.9"/>
    <n v="156.4"/>
    <n v="159.9"/>
    <n v="155.5"/>
    <n v="151.19999999999999"/>
    <n v="161.69999999999999"/>
    <n v="146.19999999999999"/>
    <n v="152.6"/>
    <n v="160.19999999999999"/>
    <n v="153.80000000000001"/>
    <n v="153.80000000000001"/>
    <n v="156.80000000000001"/>
  </r>
  <r>
    <s v="Rural"/>
    <x v="8"/>
    <x v="3"/>
    <n v="142.69999999999999"/>
    <n v="195.5"/>
    <n v="163.4"/>
    <n v="155"/>
    <n v="175.2"/>
    <n v="160.6"/>
    <n v="135.1"/>
    <n v="161.1"/>
    <n v="112.2"/>
    <n v="164.4"/>
    <n v="161.9"/>
    <n v="166.8"/>
    <n v="155.6"/>
    <n v="186.8"/>
    <n v="160.69999999999999"/>
    <n v="155.1"/>
    <n v="159.9"/>
    <n v="139.25443548387088"/>
    <n v="156"/>
    <n v="155.5"/>
    <n v="165.3"/>
    <n v="151.69999999999999"/>
    <n v="158.6"/>
    <n v="164.1"/>
    <n v="154.6"/>
    <n v="158"/>
    <n v="157.6"/>
  </r>
  <r>
    <s v="Urban"/>
    <x v="8"/>
    <x v="3"/>
    <n v="147.6"/>
    <n v="202.5"/>
    <n v="166.4"/>
    <n v="156"/>
    <n v="161.4"/>
    <n v="168.8"/>
    <n v="161.6"/>
    <n v="162.80000000000001"/>
    <n v="114.8"/>
    <n v="162.80000000000001"/>
    <n v="151.5"/>
    <n v="171.4"/>
    <n v="162"/>
    <n v="194.4"/>
    <n v="155.9"/>
    <n v="139.30000000000001"/>
    <n v="153.4"/>
    <n v="161.4"/>
    <n v="154.9"/>
    <n v="147.6"/>
    <n v="157.5"/>
    <n v="142.1"/>
    <n v="149.1"/>
    <n v="157.6"/>
    <n v="156.6"/>
    <n v="150.5"/>
    <n v="158"/>
  </r>
  <r>
    <s v="Rural+Urban"/>
    <x v="8"/>
    <x v="3"/>
    <n v="144.30000000000001"/>
    <n v="198"/>
    <n v="164.6"/>
    <n v="155.4"/>
    <n v="170.1"/>
    <n v="164.4"/>
    <n v="144.1"/>
    <n v="161.69999999999999"/>
    <n v="113.1"/>
    <n v="163.9"/>
    <n v="157.6"/>
    <n v="168.9"/>
    <n v="158"/>
    <n v="188.8"/>
    <n v="158.80000000000001"/>
    <n v="148.5"/>
    <n v="157.30000000000001"/>
    <n v="161.4"/>
    <n v="155.6"/>
    <n v="151.80000000000001"/>
    <n v="162.30000000000001"/>
    <n v="146.6"/>
    <n v="153.19999999999999"/>
    <n v="160.30000000000001"/>
    <n v="155.4"/>
    <n v="154.4"/>
    <n v="157.80000000000001"/>
  </r>
  <r>
    <s v="Rural"/>
    <x v="8"/>
    <x v="4"/>
    <n v="145.1"/>
    <n v="198.5"/>
    <n v="168.6"/>
    <n v="155.80000000000001"/>
    <n v="184.4"/>
    <n v="162.30000000000001"/>
    <n v="138.4"/>
    <n v="165.1"/>
    <n v="114.3"/>
    <n v="169.7"/>
    <n v="164.6"/>
    <n v="169.8"/>
    <n v="158.69999999999999"/>
    <n v="189.6"/>
    <n v="165.3"/>
    <n v="160.6"/>
    <n v="164.5"/>
    <n v="139.25443548387088"/>
    <n v="161.69999999999999"/>
    <n v="158.80000000000001"/>
    <n v="169.1"/>
    <n v="153.19999999999999"/>
    <n v="160"/>
    <n v="167.6"/>
    <n v="159.30000000000001"/>
    <n v="161.1"/>
    <n v="161.1"/>
  </r>
  <r>
    <s v="Urban"/>
    <x v="8"/>
    <x v="4"/>
    <n v="148.80000000000001"/>
    <n v="204.3"/>
    <n v="173"/>
    <n v="156.5"/>
    <n v="168.8"/>
    <n v="172.5"/>
    <n v="166.5"/>
    <n v="165.9"/>
    <n v="115.9"/>
    <n v="165.2"/>
    <n v="152"/>
    <n v="171.1"/>
    <n v="164.2"/>
    <n v="198.2"/>
    <n v="156.5"/>
    <n v="140.19999999999999"/>
    <n v="154.1"/>
    <n v="161.6"/>
    <n v="155.5"/>
    <n v="150.1"/>
    <n v="160.4"/>
    <n v="145"/>
    <n v="152.6"/>
    <n v="156.6"/>
    <n v="157.5"/>
    <n v="152.30000000000001"/>
    <n v="159.5"/>
  </r>
  <r>
    <s v="Rural+Urban"/>
    <x v="8"/>
    <x v="4"/>
    <n v="146.30000000000001"/>
    <n v="200.5"/>
    <n v="170.3"/>
    <n v="156.1"/>
    <n v="178.7"/>
    <n v="167.1"/>
    <n v="147.9"/>
    <n v="165.4"/>
    <n v="114.8"/>
    <n v="168.2"/>
    <n v="159.30000000000001"/>
    <n v="170.4"/>
    <n v="160.69999999999999"/>
    <n v="191.9"/>
    <n v="161.80000000000001"/>
    <n v="152.1"/>
    <n v="160.4"/>
    <n v="161.6"/>
    <n v="159.4"/>
    <n v="154.69999999999999"/>
    <n v="165.8"/>
    <n v="148.9"/>
    <n v="155.80000000000001"/>
    <n v="161.19999999999999"/>
    <n v="158.6"/>
    <n v="156.80000000000001"/>
    <n v="160.4"/>
  </r>
  <r>
    <s v="Rural"/>
    <x v="8"/>
    <x v="5"/>
    <n v="145.6"/>
    <n v="200.1"/>
    <n v="179.3"/>
    <n v="156.1"/>
    <n v="132.1418279569892"/>
    <n v="158.6"/>
    <n v="144.69999999999999"/>
    <n v="165.5"/>
    <n v="114.6"/>
    <n v="170"/>
    <n v="165.5"/>
    <n v="171.7"/>
    <n v="160.5"/>
    <n v="189.1"/>
    <n v="165.3"/>
    <n v="159.9"/>
    <n v="164.6"/>
    <n v="139.25443548387088"/>
    <n v="162.1"/>
    <n v="159.19999999999999"/>
    <n v="169.7"/>
    <n v="154.19999999999999"/>
    <n v="160.4"/>
    <n v="166.8"/>
    <n v="159.4"/>
    <n v="161.5"/>
    <n v="162.1"/>
  </r>
  <r>
    <s v="Urban"/>
    <x v="8"/>
    <x v="5"/>
    <n v="149.19999999999999"/>
    <n v="205.5"/>
    <n v="182.8"/>
    <n v="156.5"/>
    <n v="172.2"/>
    <n v="171.5"/>
    <n v="176.2"/>
    <n v="166.9"/>
    <n v="116.1"/>
    <n v="165.5"/>
    <n v="152.30000000000001"/>
    <n v="173.3"/>
    <n v="166.2"/>
    <n v="195.6"/>
    <n v="157.30000000000001"/>
    <n v="140.5"/>
    <n v="154.80000000000001"/>
    <n v="160.5"/>
    <n v="156.1"/>
    <n v="149.80000000000001"/>
    <n v="160.80000000000001"/>
    <n v="147.5"/>
    <n v="150.69999999999999"/>
    <n v="158.1"/>
    <n v="158"/>
    <n v="153.4"/>
    <n v="160.4"/>
  </r>
  <r>
    <s v="Rural+Urban"/>
    <x v="8"/>
    <x v="5"/>
    <n v="146.69999999999999"/>
    <n v="202"/>
    <n v="180.7"/>
    <n v="156.19999999999999"/>
    <n v="183.7"/>
    <n v="164.6"/>
    <n v="155.4"/>
    <n v="166"/>
    <n v="115.1"/>
    <n v="168.5"/>
    <n v="160"/>
    <n v="172.4"/>
    <n v="162.6"/>
    <n v="190.8"/>
    <n v="162.19999999999999"/>
    <n v="151.80000000000001"/>
    <n v="160.69999999999999"/>
    <n v="160.5"/>
    <n v="159.80000000000001"/>
    <n v="154.80000000000001"/>
    <n v="166.3"/>
    <n v="150.69999999999999"/>
    <n v="154.9"/>
    <n v="161.69999999999999"/>
    <n v="158.80000000000001"/>
    <n v="157.6"/>
    <n v="161.30000000000001"/>
  </r>
  <r>
    <s v="Rural"/>
    <x v="8"/>
    <x v="6"/>
    <n v="145.1"/>
    <n v="204.5"/>
    <n v="180.4"/>
    <n v="157.1"/>
    <n v="132.1418279569892"/>
    <n v="157.69999999999999"/>
    <n v="152.80000000000001"/>
    <n v="163.6"/>
    <n v="113.9"/>
    <n v="169.7"/>
    <n v="166.2"/>
    <n v="171"/>
    <n v="161.69999999999999"/>
    <n v="189.7"/>
    <n v="166"/>
    <n v="161.1"/>
    <n v="165.3"/>
    <n v="139.25443548387088"/>
    <n v="162.5"/>
    <n v="160.30000000000001"/>
    <n v="170.4"/>
    <n v="157.1"/>
    <n v="160.69999999999999"/>
    <n v="167.2"/>
    <n v="160.4"/>
    <n v="162.80000000000001"/>
    <n v="163.19999999999999"/>
  </r>
  <r>
    <s v="Urban"/>
    <x v="8"/>
    <x v="6"/>
    <n v="149.1"/>
    <n v="210.9"/>
    <n v="185"/>
    <n v="158.19999999999999"/>
    <n v="170.6"/>
    <n v="170.9"/>
    <n v="186.4"/>
    <n v="164.7"/>
    <n v="115.7"/>
    <n v="165.5"/>
    <n v="153.4"/>
    <n v="173.5"/>
    <n v="167.9"/>
    <n v="195.5"/>
    <n v="157.9"/>
    <n v="141.9"/>
    <n v="155.5"/>
    <n v="161.5"/>
    <n v="157.69999999999999"/>
    <n v="150.69999999999999"/>
    <n v="161.5"/>
    <n v="149.5"/>
    <n v="151.19999999999999"/>
    <n v="160.30000000000001"/>
    <n v="159.6"/>
    <n v="155"/>
    <n v="161.80000000000001"/>
  </r>
  <r>
    <s v="Rural+Urban"/>
    <x v="8"/>
    <x v="6"/>
    <n v="146.4"/>
    <n v="206.8"/>
    <n v="182.2"/>
    <n v="157.5"/>
    <n v="182.1"/>
    <n v="163.9"/>
    <n v="164.2"/>
    <n v="164"/>
    <n v="114.5"/>
    <n v="168.3"/>
    <n v="160.9"/>
    <n v="172.2"/>
    <n v="164"/>
    <n v="191.2"/>
    <n v="162.80000000000001"/>
    <n v="153.1"/>
    <n v="161.4"/>
    <n v="161.5"/>
    <n v="160.69999999999999"/>
    <n v="155.80000000000001"/>
    <n v="167"/>
    <n v="153.1"/>
    <n v="155.30000000000001"/>
    <n v="163.19999999999999"/>
    <n v="160.1"/>
    <n v="159"/>
    <n v="162.5"/>
  </r>
  <r>
    <s v="Rural"/>
    <x v="8"/>
    <x v="7"/>
    <n v="144.9"/>
    <n v="202.3"/>
    <n v="176.5"/>
    <n v="157.5"/>
    <n v="132.1418279569892"/>
    <n v="155.69999999999999"/>
    <n v="153.9"/>
    <n v="162.80000000000001"/>
    <n v="115.2"/>
    <n v="169.8"/>
    <n v="167.6"/>
    <n v="171.9"/>
    <n v="161.80000000000001"/>
    <n v="190.2"/>
    <n v="167"/>
    <n v="162.6"/>
    <n v="166.3"/>
    <n v="139.25443548387088"/>
    <n v="163.1"/>
    <n v="160.9"/>
    <n v="171.1"/>
    <n v="157.69999999999999"/>
    <n v="161.1"/>
    <n v="167.5"/>
    <n v="160.30000000000001"/>
    <n v="163.30000000000001"/>
    <n v="163.6"/>
  </r>
  <r>
    <s v="Urban"/>
    <x v="8"/>
    <x v="7"/>
    <n v="149.30000000000001"/>
    <n v="207.4"/>
    <n v="174.1"/>
    <n v="159.19999999999999"/>
    <n v="175"/>
    <n v="161.30000000000001"/>
    <n v="183.3"/>
    <n v="164.5"/>
    <n v="120.4"/>
    <n v="166.2"/>
    <n v="154.80000000000001"/>
    <n v="175.1"/>
    <n v="167.3"/>
    <n v="196.5"/>
    <n v="159.80000000000001"/>
    <n v="143.6"/>
    <n v="157.30000000000001"/>
    <n v="162.1"/>
    <n v="160.69999999999999"/>
    <n v="153.19999999999999"/>
    <n v="162.80000000000001"/>
    <n v="150.4"/>
    <n v="153.69999999999999"/>
    <n v="160.4"/>
    <n v="159.6"/>
    <n v="156"/>
    <n v="162.30000000000001"/>
  </r>
  <r>
    <s v="Rural+Urban"/>
    <x v="8"/>
    <x v="7"/>
    <n v="146.6"/>
    <n v="204"/>
    <n v="172.8"/>
    <n v="158.4"/>
    <n v="132.1418279569892"/>
    <n v="156.80000000000001"/>
    <n v="162.19999999999999"/>
    <n v="164.1"/>
    <n v="119.7"/>
    <n v="168.8"/>
    <n v="162.69999999999999"/>
    <n v="173.9"/>
    <n v="164"/>
    <n v="192.1"/>
    <n v="164.5"/>
    <n v="155.30000000000001"/>
    <n v="163.19999999999999"/>
    <n v="162.1"/>
    <n v="162.6"/>
    <n v="157.5"/>
    <n v="168.4"/>
    <n v="154"/>
    <n v="157.6"/>
    <n v="163.80000000000001"/>
    <n v="160"/>
    <n v="160"/>
    <n v="163.19999999999999"/>
  </r>
  <r>
    <s v="Rural"/>
    <x v="8"/>
    <x v="8"/>
    <n v="145.4"/>
    <n v="202.1"/>
    <n v="172"/>
    <n v="158"/>
    <n v="132.1418279569892"/>
    <n v="152.69999999999999"/>
    <n v="151.4"/>
    <n v="163.9"/>
    <n v="119.3"/>
    <n v="170.1"/>
    <n v="168.3"/>
    <n v="172.8"/>
    <n v="162.1"/>
    <n v="190.5"/>
    <n v="167.7"/>
    <n v="163.6"/>
    <n v="167.1"/>
    <n v="139.25443548387088"/>
    <n v="163.69999999999999"/>
    <n v="161.30000000000001"/>
    <n v="171.9"/>
    <n v="157.80000000000001"/>
    <n v="162.69999999999999"/>
    <n v="168.5"/>
    <n v="160.19999999999999"/>
    <n v="163.80000000000001"/>
    <n v="164"/>
  </r>
  <r>
    <s v="Urban"/>
    <x v="8"/>
    <x v="8"/>
    <n v="149.30000000000001"/>
    <n v="207.4"/>
    <n v="174.1"/>
    <n v="159.1"/>
    <n v="175"/>
    <n v="161.19999999999999"/>
    <n v="183.5"/>
    <n v="164.5"/>
    <n v="120.4"/>
    <n v="166.2"/>
    <n v="154.80000000000001"/>
    <n v="175.1"/>
    <n v="167.3"/>
    <n v="196.5"/>
    <n v="159.80000000000001"/>
    <n v="143.6"/>
    <n v="157.4"/>
    <n v="162.1"/>
    <n v="160.80000000000001"/>
    <n v="153.30000000000001"/>
    <n v="162.80000000000001"/>
    <n v="150.5"/>
    <n v="153.9"/>
    <n v="160.30000000000001"/>
    <n v="159.6"/>
    <n v="156"/>
    <n v="162.30000000000001"/>
  </r>
  <r>
    <s v="Rural+Urban"/>
    <x v="8"/>
    <x v="8"/>
    <n v="146.6"/>
    <n v="204"/>
    <n v="172.8"/>
    <n v="158.4"/>
    <n v="132.1418279569892"/>
    <n v="156.69999999999999"/>
    <n v="162.30000000000001"/>
    <n v="164.1"/>
    <n v="119.7"/>
    <n v="168.8"/>
    <n v="162.69999999999999"/>
    <n v="173.9"/>
    <n v="164"/>
    <n v="192.1"/>
    <n v="164.6"/>
    <n v="155.30000000000001"/>
    <n v="163.30000000000001"/>
    <n v="162.1"/>
    <n v="162.6"/>
    <n v="157.5"/>
    <n v="168.4"/>
    <n v="154"/>
    <n v="157.69999999999999"/>
    <n v="163.69999999999999"/>
    <n v="160"/>
    <n v="160"/>
    <n v="163.19999999999999"/>
  </r>
  <r>
    <s v="Rural"/>
    <x v="8"/>
    <x v="9"/>
    <n v="146.1"/>
    <n v="202.5"/>
    <n v="170.1"/>
    <n v="158.4"/>
    <n v="132.1418279569892"/>
    <n v="152.6"/>
    <n v="170.4"/>
    <n v="165.2"/>
    <n v="121.6"/>
    <n v="170.6"/>
    <n v="168.8"/>
    <n v="173.6"/>
    <n v="165.5"/>
    <n v="191.2"/>
    <n v="168.9"/>
    <n v="164.8"/>
    <n v="168.3"/>
    <n v="139.25443548387088"/>
    <n v="165.5"/>
    <n v="162"/>
    <n v="172.5"/>
    <n v="159.5"/>
    <n v="163.19999999999999"/>
    <n v="169"/>
    <n v="161.1"/>
    <n v="164.7"/>
    <n v="166.3"/>
  </r>
  <r>
    <s v="Urban"/>
    <x v="8"/>
    <x v="9"/>
    <n v="150.1"/>
    <n v="208.4"/>
    <n v="173"/>
    <n v="159.19999999999999"/>
    <n v="176.6"/>
    <n v="159.30000000000001"/>
    <n v="214.4"/>
    <n v="165.3"/>
    <n v="122.5"/>
    <n v="166.8"/>
    <n v="155.4"/>
    <n v="175.9"/>
    <n v="171.5"/>
    <n v="197"/>
    <n v="160.80000000000001"/>
    <n v="144.4"/>
    <n v="158.30000000000001"/>
    <n v="163.6"/>
    <n v="162.19999999999999"/>
    <n v="154.30000000000001"/>
    <n v="163.5"/>
    <n v="152.19999999999999"/>
    <n v="155.1"/>
    <n v="160.30000000000001"/>
    <n v="160.30000000000001"/>
    <n v="157"/>
    <n v="164.6"/>
  </r>
  <r>
    <s v="Rural+Urban"/>
    <x v="8"/>
    <x v="9"/>
    <n v="147.4"/>
    <n v="204.6"/>
    <n v="171.2"/>
    <n v="158.69999999999999"/>
    <n v="132.1418279569892"/>
    <n v="155.69999999999999"/>
    <n v="185.3"/>
    <n v="165.2"/>
    <n v="121.9"/>
    <n v="169.3"/>
    <n v="163.19999999999999"/>
    <n v="174.7"/>
    <n v="167.7"/>
    <n v="192.7"/>
    <n v="165.7"/>
    <n v="156.30000000000001"/>
    <n v="164.3"/>
    <n v="163.6"/>
    <n v="164.2"/>
    <n v="158.4"/>
    <n v="169.1"/>
    <n v="155.69999999999999"/>
    <n v="158.6"/>
    <n v="163.9"/>
    <n v="160.80000000000001"/>
    <n v="161"/>
    <n v="165.5"/>
  </r>
  <r>
    <s v="Rural"/>
    <x v="8"/>
    <x v="11"/>
    <n v="146.9"/>
    <n v="199.8"/>
    <n v="171.5"/>
    <n v="159.1"/>
    <n v="132.1418279569892"/>
    <n v="153.19999999999999"/>
    <n v="183.9"/>
    <n v="165.4"/>
    <n v="122.1"/>
    <n v="170.8"/>
    <n v="169.1"/>
    <n v="174.3"/>
    <n v="167.5"/>
    <n v="191.4"/>
    <n v="170.4"/>
    <n v="166"/>
    <n v="169.8"/>
    <n v="139.25443548387088"/>
    <n v="165.3"/>
    <n v="162.9"/>
    <n v="173.4"/>
    <n v="158.9"/>
    <n v="163.80000000000001"/>
    <n v="169.3"/>
    <n v="162.4"/>
    <n v="165.2"/>
    <n v="167.6"/>
  </r>
  <r>
    <s v="Urban"/>
    <x v="8"/>
    <x v="11"/>
    <n v="151"/>
    <n v="204.9"/>
    <n v="175.4"/>
    <n v="159.6"/>
    <n v="175.8"/>
    <n v="160.30000000000001"/>
    <n v="155.64126344086017"/>
    <n v="165.1"/>
    <n v="123.1"/>
    <n v="167.2"/>
    <n v="156.1"/>
    <n v="176.8"/>
    <n v="173.5"/>
    <n v="197"/>
    <n v="162.30000000000001"/>
    <n v="145.30000000000001"/>
    <n v="159.69999999999999"/>
    <n v="164.2"/>
    <n v="161.6"/>
    <n v="155.19999999999999"/>
    <n v="164.2"/>
    <n v="151.19999999999999"/>
    <n v="156.69999999999999"/>
    <n v="160.80000000000001"/>
    <n v="161.80000000000001"/>
    <n v="157.30000000000001"/>
    <n v="165.6"/>
  </r>
  <r>
    <s v="Rural+Urban"/>
    <x v="8"/>
    <x v="11"/>
    <n v="148.19999999999999"/>
    <n v="201.6"/>
    <n v="173"/>
    <n v="159.30000000000001"/>
    <n v="132.1418279569892"/>
    <n v="156.5"/>
    <n v="199.2"/>
    <n v="165.3"/>
    <n v="122.4"/>
    <n v="169.6"/>
    <n v="163.69999999999999"/>
    <n v="175.5"/>
    <n v="169.7"/>
    <n v="192.9"/>
    <n v="167.2"/>
    <n v="157.4"/>
    <n v="165.8"/>
    <n v="164.2"/>
    <n v="163.9"/>
    <n v="159.30000000000001"/>
    <n v="169.9"/>
    <n v="154.80000000000001"/>
    <n v="159.80000000000001"/>
    <n v="164.3"/>
    <n v="162.19999999999999"/>
    <n v="161.4"/>
    <n v="166.7"/>
  </r>
  <r>
    <s v="Rural"/>
    <x v="8"/>
    <x v="12"/>
    <n v="147.4"/>
    <n v="197"/>
    <n v="176.5"/>
    <n v="159.80000000000001"/>
    <n v="132.1418279569892"/>
    <n v="152"/>
    <n v="172.3"/>
    <n v="164.5"/>
    <n v="120.6"/>
    <n v="171.7"/>
    <n v="169.7"/>
    <n v="175.1"/>
    <n v="165.8"/>
    <n v="190.8"/>
    <n v="171.8"/>
    <n v="167.3"/>
    <n v="171.2"/>
    <n v="139.25443548387088"/>
    <n v="165.6"/>
    <n v="163.9"/>
    <n v="174"/>
    <n v="160.1"/>
    <n v="164.5"/>
    <n v="169.7"/>
    <n v="162.80000000000001"/>
    <n v="166"/>
    <n v="167"/>
  </r>
  <r>
    <s v="Urban"/>
    <x v="8"/>
    <x v="12"/>
    <n v="151.6"/>
    <n v="202.2"/>
    <n v="180"/>
    <n v="160"/>
    <n v="173.5"/>
    <n v="158.30000000000001"/>
    <n v="219.5"/>
    <n v="164.2"/>
    <n v="121.9"/>
    <n v="168.2"/>
    <n v="156.5"/>
    <n v="178.2"/>
    <n v="172.2"/>
    <n v="196.8"/>
    <n v="163.30000000000001"/>
    <n v="146.69999999999999"/>
    <n v="160.69999999999999"/>
    <n v="163.4"/>
    <n v="161.69999999999999"/>
    <n v="156"/>
    <n v="165.1"/>
    <n v="151.80000000000001"/>
    <n v="157.6"/>
    <n v="160.6"/>
    <n v="162.4"/>
    <n v="157.80000000000001"/>
    <n v="165.2"/>
  </r>
  <r>
    <s v="Rural+Urban"/>
    <x v="8"/>
    <x v="12"/>
    <n v="148.69999999999999"/>
    <n v="198.8"/>
    <n v="177.9"/>
    <n v="159.9"/>
    <n v="132.1418279569892"/>
    <n v="154.9"/>
    <n v="188.3"/>
    <n v="164.4"/>
    <n v="121"/>
    <n v="170.5"/>
    <n v="164.2"/>
    <n v="176.5"/>
    <n v="168.2"/>
    <n v="192.4"/>
    <n v="168.5"/>
    <n v="158.69999999999999"/>
    <n v="167"/>
    <n v="163.4"/>
    <n v="164.1"/>
    <n v="160.19999999999999"/>
    <n v="170.6"/>
    <n v="155.69999999999999"/>
    <n v="160.6"/>
    <n v="164.4"/>
    <n v="162.6"/>
    <n v="162"/>
    <n v="166.2"/>
  </r>
  <r>
    <s v="Rural"/>
    <x v="9"/>
    <x v="0"/>
    <n v="148.30000000000001"/>
    <n v="196.9"/>
    <n v="178"/>
    <n v="160.5"/>
    <n v="132.1418279569892"/>
    <n v="151.19999999999999"/>
    <n v="159.19999999999999"/>
    <n v="164"/>
    <n v="119.3"/>
    <n v="173.3"/>
    <n v="169.8"/>
    <n v="175.8"/>
    <n v="164.1"/>
    <n v="190.7"/>
    <n v="173.2"/>
    <n v="169.3"/>
    <n v="172.7"/>
    <n v="139.25443548387088"/>
    <n v="165.8"/>
    <n v="164.9"/>
    <n v="174.7"/>
    <n v="160.80000000000001"/>
    <n v="164.9"/>
    <n v="169.9"/>
    <n v="163.19999999999999"/>
    <n v="166.6"/>
    <n v="166.4"/>
  </r>
  <r>
    <s v="Urban"/>
    <x v="9"/>
    <x v="0"/>
    <n v="152.19999999999999"/>
    <n v="202.1"/>
    <n v="180.1"/>
    <n v="160.4"/>
    <n v="171"/>
    <n v="156.5"/>
    <n v="203.6"/>
    <n v="163.80000000000001"/>
    <n v="121.3"/>
    <n v="169.8"/>
    <n v="156.6"/>
    <n v="179"/>
    <n v="170.3"/>
    <n v="196.4"/>
    <n v="164.7"/>
    <n v="148.5"/>
    <n v="162.19999999999999"/>
    <n v="164.5"/>
    <n v="161.6"/>
    <n v="156.80000000000001"/>
    <n v="166.1"/>
    <n v="152.69999999999999"/>
    <n v="158.4"/>
    <n v="161"/>
    <n v="162.80000000000001"/>
    <n v="158.6"/>
    <n v="165"/>
  </r>
  <r>
    <s v="Rural+Urban"/>
    <x v="9"/>
    <x v="0"/>
    <n v="149.5"/>
    <n v="198.7"/>
    <n v="178.8"/>
    <n v="160.5"/>
    <n v="184.7"/>
    <n v="153.69999999999999"/>
    <n v="174.3"/>
    <n v="163.9"/>
    <n v="120"/>
    <n v="172.1"/>
    <n v="164.3"/>
    <n v="177.3"/>
    <n v="166.4"/>
    <n v="192.2"/>
    <n v="169.9"/>
    <n v="160.69999999999999"/>
    <n v="168.5"/>
    <n v="164.5"/>
    <n v="164.2"/>
    <n v="161.1"/>
    <n v="171.4"/>
    <n v="156.5"/>
    <n v="161.19999999999999"/>
    <n v="164.7"/>
    <n v="163"/>
    <n v="162.69999999999999"/>
    <n v="165.7"/>
  </r>
  <r>
    <s v="Rural"/>
    <x v="9"/>
    <x v="1"/>
    <n v="148.80000000000001"/>
    <n v="198.1"/>
    <n v="175.5"/>
    <n v="160.69999999999999"/>
    <n v="132.1418279569892"/>
    <n v="151.4"/>
    <n v="155.19999999999999"/>
    <n v="163.9"/>
    <n v="118.1"/>
    <n v="175.4"/>
    <n v="170.5"/>
    <n v="176.3"/>
    <n v="163.9"/>
    <n v="191.5"/>
    <n v="174.1"/>
    <n v="171"/>
    <n v="173.7"/>
    <n v="139.25443548387088"/>
    <n v="167.4"/>
    <n v="165.7"/>
    <n v="175.3"/>
    <n v="161.19999999999999"/>
    <n v="165.5"/>
    <n v="170.3"/>
    <n v="164.5"/>
    <n v="167.3"/>
    <n v="166.7"/>
  </r>
  <r>
    <s v="Urban"/>
    <x v="9"/>
    <x v="1"/>
    <n v="152.5"/>
    <n v="205.2"/>
    <n v="176.4"/>
    <n v="160.6"/>
    <n v="171.5"/>
    <n v="156.4"/>
    <n v="198"/>
    <n v="163.19999999999999"/>
    <n v="120.6"/>
    <n v="172.2"/>
    <n v="156.69999999999999"/>
    <n v="180"/>
    <n v="170.2"/>
    <n v="196.5"/>
    <n v="165.7"/>
    <n v="150.4"/>
    <n v="163.4"/>
    <n v="165.5"/>
    <n v="163"/>
    <n v="157.4"/>
    <n v="167.2"/>
    <n v="153.1"/>
    <n v="159.5"/>
    <n v="162"/>
    <n v="164.2"/>
    <n v="159.4"/>
    <n v="165.5"/>
  </r>
  <r>
    <s v="Rural+Urban"/>
    <x v="9"/>
    <x v="1"/>
    <n v="150"/>
    <n v="200.6"/>
    <n v="175.8"/>
    <n v="160.69999999999999"/>
    <n v="184.9"/>
    <n v="153.69999999999999"/>
    <n v="169.7"/>
    <n v="163.69999999999999"/>
    <n v="118.9"/>
    <n v="174.3"/>
    <n v="164.7"/>
    <n v="178"/>
    <n v="166.2"/>
    <n v="192.8"/>
    <n v="170.8"/>
    <n v="162.4"/>
    <n v="169.6"/>
    <n v="165.5"/>
    <n v="165.7"/>
    <n v="161.80000000000001"/>
    <n v="172.2"/>
    <n v="156.9"/>
    <n v="162.1"/>
    <n v="165.4"/>
    <n v="164.4"/>
    <n v="163.5"/>
    <n v="166.1"/>
  </r>
  <r>
    <s v="Rural"/>
    <x v="9"/>
    <x v="2"/>
    <n v="150.19999999999999"/>
    <n v="208"/>
    <n v="167.9"/>
    <n v="162"/>
    <n v="132.1418279569892"/>
    <n v="155.9"/>
    <n v="155.80000000000001"/>
    <n v="164.2"/>
    <n v="118.1"/>
    <n v="178.7"/>
    <n v="171.2"/>
    <n v="177.4"/>
    <n v="166.6"/>
    <n v="192.3"/>
    <n v="175.4"/>
    <n v="173.2"/>
    <n v="175.1"/>
    <n v="139.25443548387088"/>
    <n v="168.9"/>
    <n v="166.5"/>
    <n v="176"/>
    <n v="162"/>
    <n v="166.6"/>
    <n v="170.6"/>
    <n v="167.4"/>
    <n v="168.3"/>
    <n v="168.7"/>
  </r>
  <r>
    <s v="Urban"/>
    <x v="9"/>
    <x v="2"/>
    <n v="153.69999999999999"/>
    <n v="215.8"/>
    <n v="167.7"/>
    <n v="162.6"/>
    <n v="180"/>
    <n v="159.6"/>
    <n v="188.4"/>
    <n v="163.4"/>
    <n v="120.3"/>
    <n v="174.7"/>
    <n v="157.1"/>
    <n v="181.5"/>
    <n v="171.5"/>
    <n v="197.5"/>
    <n v="167.1"/>
    <n v="152.6"/>
    <n v="164.9"/>
    <n v="165.3"/>
    <n v="164.5"/>
    <n v="158.6"/>
    <n v="168.2"/>
    <n v="154.19999999999999"/>
    <n v="160.80000000000001"/>
    <n v="162.69999999999999"/>
    <n v="166.8"/>
    <n v="160.6"/>
    <n v="166.5"/>
  </r>
  <r>
    <s v="Rural+Urban"/>
    <x v="9"/>
    <x v="2"/>
    <n v="151.30000000000001"/>
    <n v="210.7"/>
    <n v="167.8"/>
    <n v="162.19999999999999"/>
    <n v="132.1418279569892"/>
    <n v="157.6"/>
    <n v="166.9"/>
    <n v="163.9"/>
    <n v="118.8"/>
    <n v="177.4"/>
    <n v="165.3"/>
    <n v="179.3"/>
    <n v="168.4"/>
    <n v="193.7"/>
    <n v="172.1"/>
    <n v="164.6"/>
    <n v="171.1"/>
    <n v="165.3"/>
    <n v="167.2"/>
    <n v="162.80000000000001"/>
    <n v="173"/>
    <n v="157.9"/>
    <n v="163.30000000000001"/>
    <n v="166"/>
    <n v="167.2"/>
    <n v="164.6"/>
    <n v="167.7"/>
  </r>
  <r>
    <s v="Rural"/>
    <x v="9"/>
    <x v="3"/>
    <n v="151.80000000000001"/>
    <n v="209.7"/>
    <n v="164.5"/>
    <n v="163.80000000000001"/>
    <n v="132.1418279569892"/>
    <n v="169.7"/>
    <n v="153.6"/>
    <n v="165.1"/>
    <n v="118.2"/>
    <n v="182.9"/>
    <n v="172.4"/>
    <n v="178.9"/>
    <n v="168.6"/>
    <n v="192.8"/>
    <n v="177.5"/>
    <n v="175.1"/>
    <n v="177.1"/>
    <n v="139.25443548387088"/>
    <n v="173.3"/>
    <n v="167.7"/>
    <n v="177"/>
    <n v="166.2"/>
    <n v="167.2"/>
    <n v="170.9"/>
    <n v="169"/>
    <n v="170.2"/>
    <n v="170.8"/>
  </r>
  <r>
    <s v="Urban"/>
    <x v="9"/>
    <x v="3"/>
    <n v="155.4"/>
    <n v="215.8"/>
    <n v="164.6"/>
    <n v="164.2"/>
    <n v="132.1418279569892"/>
    <n v="175.9"/>
    <n v="190.7"/>
    <n v="164"/>
    <n v="120.5"/>
    <n v="178"/>
    <n v="157.5"/>
    <n v="183.3"/>
    <n v="174.5"/>
    <n v="197.1"/>
    <n v="168.4"/>
    <n v="154.5"/>
    <n v="166.3"/>
    <n v="167"/>
    <n v="170.5"/>
    <n v="159.80000000000001"/>
    <n v="169"/>
    <n v="159.30000000000001"/>
    <n v="162.19999999999999"/>
    <n v="164"/>
    <n v="168.4"/>
    <n v="163.1"/>
    <n v="169.2"/>
  </r>
  <r>
    <s v="Rural+Urban"/>
    <x v="9"/>
    <x v="3"/>
    <n v="152.9"/>
    <n v="211.8"/>
    <n v="164.5"/>
    <n v="163.9"/>
    <n v="132.1418279569892"/>
    <n v="172.6"/>
    <n v="166.2"/>
    <n v="164.7"/>
    <n v="119"/>
    <n v="181.3"/>
    <n v="166.2"/>
    <n v="180.9"/>
    <n v="170.8"/>
    <n v="193.9"/>
    <n v="173.9"/>
    <n v="166.5"/>
    <n v="172.8"/>
    <n v="167"/>
    <n v="172.2"/>
    <n v="164"/>
    <n v="174"/>
    <n v="162.6"/>
    <n v="164.4"/>
    <n v="166.9"/>
    <n v="168.8"/>
    <n v="166.8"/>
    <n v="170.1"/>
  </r>
  <r>
    <s v="Rural"/>
    <x v="9"/>
    <x v="4"/>
    <n v="152.9"/>
    <n v="214.7"/>
    <n v="161.4"/>
    <n v="164.6"/>
    <n v="132.1418279569892"/>
    <n v="168"/>
    <n v="160.4"/>
    <n v="165"/>
    <n v="118.9"/>
    <n v="186.6"/>
    <n v="173.2"/>
    <n v="180.4"/>
    <n v="170.8"/>
    <n v="192.9"/>
    <n v="179.3"/>
    <n v="177.2"/>
    <n v="179"/>
    <n v="139.25443548387088"/>
    <n v="175.3"/>
    <n v="168.9"/>
    <n v="177.7"/>
    <n v="167.1"/>
    <n v="167.6"/>
    <n v="171.8"/>
    <n v="168.5"/>
    <n v="170.9"/>
    <n v="172.5"/>
  </r>
  <r>
    <s v="Urban"/>
    <x v="9"/>
    <x v="4"/>
    <n v="156.69999999999999"/>
    <n v="221.2"/>
    <n v="164.1"/>
    <n v="165.4"/>
    <n v="132.1418279569892"/>
    <n v="174.5"/>
    <n v="203.2"/>
    <n v="164.1"/>
    <n v="121.2"/>
    <n v="181.4"/>
    <n v="158.5"/>
    <n v="184.9"/>
    <n v="177.5"/>
    <n v="197.5"/>
    <n v="170"/>
    <n v="155.9"/>
    <n v="167.8"/>
    <n v="167.5"/>
    <n v="173.5"/>
    <n v="161.1"/>
    <n v="170.1"/>
    <n v="159.4"/>
    <n v="163.19999999999999"/>
    <n v="165.2"/>
    <n v="168.2"/>
    <n v="163.80000000000001"/>
    <n v="170.8"/>
  </r>
  <r>
    <s v="Rural+Urban"/>
    <x v="9"/>
    <x v="4"/>
    <n v="154.1"/>
    <n v="217"/>
    <n v="162.4"/>
    <n v="164.9"/>
    <n v="132.1418279569892"/>
    <n v="171"/>
    <n v="174.9"/>
    <n v="164.7"/>
    <n v="119.7"/>
    <n v="184.9"/>
    <n v="167.1"/>
    <n v="182.5"/>
    <n v="173.3"/>
    <n v="194.1"/>
    <n v="175.6"/>
    <n v="168.4"/>
    <n v="174.6"/>
    <n v="167.5"/>
    <n v="174.6"/>
    <n v="165.2"/>
    <n v="174.8"/>
    <n v="163"/>
    <n v="165.1"/>
    <n v="167.9"/>
    <n v="168.4"/>
    <n v="167.5"/>
    <n v="171.7"/>
  </r>
  <r>
    <s v="Rural"/>
    <x v="9"/>
    <x v="5"/>
    <n v="153.80000000000001"/>
    <n v="217.2"/>
    <n v="169.6"/>
    <n v="165.4"/>
    <n v="132.1418279569892"/>
    <n v="165.8"/>
    <n v="167.3"/>
    <n v="164.6"/>
    <n v="119.1"/>
    <n v="188.9"/>
    <n v="174.2"/>
    <n v="181.9"/>
    <n v="172.4"/>
    <n v="192.9"/>
    <n v="180.7"/>
    <n v="178.7"/>
    <n v="180.4"/>
    <n v="139.25443548387088"/>
    <n v="176.7"/>
    <n v="170.3"/>
    <n v="178.2"/>
    <n v="165.5"/>
    <n v="168"/>
    <n v="172.6"/>
    <n v="169.5"/>
    <n v="171"/>
    <n v="173.6"/>
  </r>
  <r>
    <s v="Urban"/>
    <x v="9"/>
    <x v="5"/>
    <n v="157.5"/>
    <n v="223.4"/>
    <n v="172.8"/>
    <n v="166.4"/>
    <n v="132.1418279569892"/>
    <n v="174.1"/>
    <n v="211.5"/>
    <n v="163.6"/>
    <n v="121.4"/>
    <n v="183.5"/>
    <n v="159.1"/>
    <n v="186.3"/>
    <n v="179.3"/>
    <n v="198.3"/>
    <n v="171.6"/>
    <n v="157.4"/>
    <n v="169.4"/>
    <n v="166.8"/>
    <n v="174.9"/>
    <n v="162.1"/>
    <n v="170.9"/>
    <n v="157.19999999999999"/>
    <n v="164.1"/>
    <n v="166.5"/>
    <n v="169.2"/>
    <n v="163.80000000000001"/>
    <n v="171.4"/>
  </r>
  <r>
    <s v="Rural+Urban"/>
    <x v="9"/>
    <x v="5"/>
    <n v="155"/>
    <n v="219.4"/>
    <n v="170.8"/>
    <n v="165.8"/>
    <n v="132.1418279569892"/>
    <n v="169.7"/>
    <n v="182.3"/>
    <n v="164.3"/>
    <n v="119.9"/>
    <n v="187.1"/>
    <n v="167.9"/>
    <n v="183.9"/>
    <n v="174.9"/>
    <n v="194.3"/>
    <n v="177.1"/>
    <n v="169.9"/>
    <n v="176"/>
    <n v="166.8"/>
    <n v="176"/>
    <n v="166.4"/>
    <n v="175.4"/>
    <n v="161.1"/>
    <n v="165.8"/>
    <n v="169"/>
    <n v="169.4"/>
    <n v="167.5"/>
    <n v="172.6"/>
  </r>
  <r>
    <s v="Rural"/>
    <x v="9"/>
    <x v="6"/>
    <n v="155.19999999999999"/>
    <n v="210.8"/>
    <n v="174.3"/>
    <n v="166.3"/>
    <n v="132.1418279569892"/>
    <n v="169.6"/>
    <n v="168.6"/>
    <n v="164.4"/>
    <n v="119.2"/>
    <n v="191.8"/>
    <n v="174.5"/>
    <n v="183.1"/>
    <n v="172.5"/>
    <n v="193.2"/>
    <n v="182"/>
    <n v="180.3"/>
    <n v="181.7"/>
    <n v="139.25443548387088"/>
    <n v="179.6"/>
    <n v="171.3"/>
    <n v="178.8"/>
    <n v="166.3"/>
    <n v="168.6"/>
    <n v="174.7"/>
    <n v="169.7"/>
    <n v="171.8"/>
    <n v="174.3"/>
  </r>
  <r>
    <s v="Urban"/>
    <x v="9"/>
    <x v="6"/>
    <n v="159.30000000000001"/>
    <n v="217.1"/>
    <n v="176.6"/>
    <n v="167.1"/>
    <n v="184.8"/>
    <n v="179.5"/>
    <n v="208.5"/>
    <n v="164"/>
    <n v="121.5"/>
    <n v="186.3"/>
    <n v="159.80000000000001"/>
    <n v="187.7"/>
    <n v="179.4"/>
    <n v="198.6"/>
    <n v="172.7"/>
    <n v="158.69999999999999"/>
    <n v="170.6"/>
    <n v="167.8"/>
    <n v="179.5"/>
    <n v="163.1"/>
    <n v="171.7"/>
    <n v="157.4"/>
    <n v="164.6"/>
    <n v="169.1"/>
    <n v="169.8"/>
    <n v="164.7"/>
    <n v="172.3"/>
  </r>
  <r>
    <s v="Rural+Urban"/>
    <x v="9"/>
    <x v="6"/>
    <n v="156.5"/>
    <n v="213"/>
    <n v="175.2"/>
    <n v="166.6"/>
    <n v="132.1418279569892"/>
    <n v="174.2"/>
    <n v="182.1"/>
    <n v="164.3"/>
    <n v="120"/>
    <n v="190"/>
    <n v="168.4"/>
    <n v="185.2"/>
    <n v="175"/>
    <n v="194.6"/>
    <n v="178.3"/>
    <n v="171.3"/>
    <n v="177.3"/>
    <n v="167.8"/>
    <n v="179.6"/>
    <n v="167.4"/>
    <n v="176.1"/>
    <n v="161.6"/>
    <n v="166.3"/>
    <n v="171.4"/>
    <n v="169.7"/>
    <n v="168.4"/>
    <n v="173.4"/>
  </r>
  <r>
    <s v="Rural"/>
    <x v="9"/>
    <x v="7"/>
    <n v="159.5"/>
    <n v="204.1"/>
    <n v="168.3"/>
    <n v="167.9"/>
    <n v="132.1418279569892"/>
    <n v="169.2"/>
    <n v="173.1"/>
    <n v="167.1"/>
    <n v="120.2"/>
    <n v="195.6"/>
    <n v="174.8"/>
    <n v="184"/>
    <n v="173.9"/>
    <n v="193.7"/>
    <n v="183.2"/>
    <n v="181.7"/>
    <n v="183"/>
    <n v="139.25443548387088"/>
    <n v="179.1"/>
    <n v="172.3"/>
    <n v="179.4"/>
    <n v="166.6"/>
    <n v="169.3"/>
    <n v="175.7"/>
    <n v="171.1"/>
    <n v="172.6"/>
    <n v="175.3"/>
  </r>
  <r>
    <s v="Urban"/>
    <x v="9"/>
    <x v="7"/>
    <n v="162.1"/>
    <n v="210.9"/>
    <n v="170.6"/>
    <n v="168.4"/>
    <n v="182.5"/>
    <n v="177.1"/>
    <n v="213.1"/>
    <n v="167.3"/>
    <n v="122.2"/>
    <n v="189.7"/>
    <n v="160.5"/>
    <n v="188.9"/>
    <n v="180.4"/>
    <n v="198.7"/>
    <n v="173.7"/>
    <n v="160"/>
    <n v="171.6"/>
    <n v="169"/>
    <n v="178.4"/>
    <n v="164.2"/>
    <n v="172.6"/>
    <n v="157.69999999999999"/>
    <n v="165.1"/>
    <n v="169.9"/>
    <n v="171.4"/>
    <n v="165.4"/>
    <n v="173.1"/>
  </r>
  <r>
    <s v="Rural+Urban"/>
    <x v="9"/>
    <x v="7"/>
    <n v="160.30000000000001"/>
    <n v="206.5"/>
    <n v="169.2"/>
    <n v="168.1"/>
    <n v="132.1418279569892"/>
    <n v="172.9"/>
    <n v="186.7"/>
    <n v="167.2"/>
    <n v="120.9"/>
    <n v="193.6"/>
    <n v="168.8"/>
    <n v="186.3"/>
    <n v="176.3"/>
    <n v="195"/>
    <n v="179.5"/>
    <n v="172.7"/>
    <n v="178.5"/>
    <n v="169"/>
    <n v="178.8"/>
    <n v="168.5"/>
    <n v="176.8"/>
    <n v="161.9"/>
    <n v="166.9"/>
    <n v="172.3"/>
    <n v="171.2"/>
    <n v="169.1"/>
    <n v="174.3"/>
  </r>
  <r>
    <s v="Rural"/>
    <x v="9"/>
    <x v="8"/>
    <n v="162.9"/>
    <n v="206.7"/>
    <n v="169"/>
    <n v="169.5"/>
    <n v="132.1418279569892"/>
    <n v="164.1"/>
    <n v="176.9"/>
    <n v="169"/>
    <n v="120.8"/>
    <n v="199.1"/>
    <n v="175.4"/>
    <n v="184.8"/>
    <n v="175.5"/>
    <n v="194.5"/>
    <n v="184.7"/>
    <n v="183.3"/>
    <n v="184.5"/>
    <n v="139.25443548387088"/>
    <n v="179.7"/>
    <n v="173.6"/>
    <n v="180.2"/>
    <n v="166.9"/>
    <n v="170"/>
    <n v="176.2"/>
    <n v="170.8"/>
    <n v="173.1"/>
    <n v="176.4"/>
  </r>
  <r>
    <s v="Urban"/>
    <x v="9"/>
    <x v="8"/>
    <n v="164.9"/>
    <n v="213.7"/>
    <n v="170.9"/>
    <n v="170.1"/>
    <n v="179.3"/>
    <n v="167.5"/>
    <n v="220.8"/>
    <n v="169.2"/>
    <n v="123.1"/>
    <n v="193.6"/>
    <n v="161.1"/>
    <n v="190.4"/>
    <n v="181.8"/>
    <n v="199.7"/>
    <n v="175"/>
    <n v="161.69999999999999"/>
    <n v="173"/>
    <n v="169.5"/>
    <n v="179.2"/>
    <n v="165"/>
    <n v="173.8"/>
    <n v="158.19999999999999"/>
    <n v="165.8"/>
    <n v="170.9"/>
    <n v="171.1"/>
    <n v="166.1"/>
    <n v="174.1"/>
  </r>
  <r>
    <s v="Rural+Urban"/>
    <x v="9"/>
    <x v="8"/>
    <n v="163.5"/>
    <n v="209.2"/>
    <n v="169.7"/>
    <n v="169.7"/>
    <n v="132.1418279569892"/>
    <n v="165.7"/>
    <n v="191.8"/>
    <n v="169.1"/>
    <n v="121.6"/>
    <n v="197.3"/>
    <n v="169.4"/>
    <n v="187.4"/>
    <n v="177.8"/>
    <n v="195.9"/>
    <n v="180.9"/>
    <n v="174.3"/>
    <n v="179.9"/>
    <n v="169.5"/>
    <n v="179.5"/>
    <n v="169.5"/>
    <n v="177.8"/>
    <n v="162.30000000000001"/>
    <n v="167.6"/>
    <n v="173.1"/>
    <n v="170.9"/>
    <n v="169.7"/>
    <n v="175.3"/>
  </r>
  <r>
    <s v="Rural"/>
    <x v="9"/>
    <x v="9"/>
    <n v="164.7"/>
    <n v="208.8"/>
    <n v="170.3"/>
    <n v="170.9"/>
    <n v="132.1418279569892"/>
    <n v="162.19999999999999"/>
    <n v="184.8"/>
    <n v="169.7"/>
    <n v="121.1"/>
    <n v="201.6"/>
    <n v="175.8"/>
    <n v="185.6"/>
    <n v="177.4"/>
    <n v="194.9"/>
    <n v="186.1"/>
    <n v="136.00585288367549"/>
    <n v="185.9"/>
    <n v="139.25443548387088"/>
    <n v="180.8"/>
    <n v="174.4"/>
    <n v="181.2"/>
    <n v="167.4"/>
    <n v="170.6"/>
    <n v="176.5"/>
    <n v="172"/>
    <n v="173.9"/>
    <n v="177.9"/>
  </r>
  <r>
    <s v="Urban"/>
    <x v="9"/>
    <x v="9"/>
    <n v="166.4"/>
    <n v="214.9"/>
    <n v="171.9"/>
    <n v="171"/>
    <n v="177.7"/>
    <n v="165.7"/>
    <n v="155.64126344086017"/>
    <n v="169.9"/>
    <n v="123.4"/>
    <n v="196.4"/>
    <n v="161.6"/>
    <n v="191.5"/>
    <n v="183.3"/>
    <n v="200.1"/>
    <n v="175.5"/>
    <n v="162.6"/>
    <n v="173.6"/>
    <n v="171.2"/>
    <n v="180"/>
    <n v="166"/>
    <n v="174.7"/>
    <n v="158.80000000000001"/>
    <n v="166.3"/>
    <n v="171.2"/>
    <n v="172.3"/>
    <n v="166.8"/>
    <n v="175.3"/>
  </r>
  <r>
    <s v="Rural+Urban"/>
    <x v="9"/>
    <x v="9"/>
    <n v="165.2"/>
    <n v="210.9"/>
    <n v="170.9"/>
    <n v="170.9"/>
    <n v="132.1418279569892"/>
    <n v="163.80000000000001"/>
    <n v="199.7"/>
    <n v="169.8"/>
    <n v="121.9"/>
    <n v="199.9"/>
    <n v="169.9"/>
    <n v="188.3"/>
    <n v="179.6"/>
    <n v="196.3"/>
    <n v="181.9"/>
    <n v="175.3"/>
    <n v="181"/>
    <n v="171.2"/>
    <n v="180.5"/>
    <n v="170.4"/>
    <n v="178.7"/>
    <n v="162.9"/>
    <n v="168.2"/>
    <n v="173.4"/>
    <n v="172.1"/>
    <n v="170.5"/>
    <n v="176.7"/>
  </r>
  <r>
    <s v="Rural"/>
    <x v="9"/>
    <x v="11"/>
    <n v="166.9"/>
    <n v="207.2"/>
    <n v="180.2"/>
    <n v="172.3"/>
    <n v="132.1418279569892"/>
    <n v="159.1"/>
    <n v="171.6"/>
    <n v="170.2"/>
    <n v="121.5"/>
    <n v="204.8"/>
    <n v="176.4"/>
    <n v="186.9"/>
    <n v="176.6"/>
    <n v="195.5"/>
    <n v="187.2"/>
    <n v="136.00585288367549"/>
    <n v="186.9"/>
    <n v="139.25443548387088"/>
    <n v="181.9"/>
    <n v="175.5"/>
    <n v="182.3"/>
    <n v="167.5"/>
    <n v="170.8"/>
    <n v="176.9"/>
    <n v="173.4"/>
    <n v="174.6"/>
    <n v="177.8"/>
  </r>
  <r>
    <s v="Urban"/>
    <x v="9"/>
    <x v="11"/>
    <n v="168.4"/>
    <n v="213.4"/>
    <n v="183.2"/>
    <n v="172.3"/>
    <n v="180"/>
    <n v="162.6"/>
    <n v="205.5"/>
    <n v="171"/>
    <n v="123.4"/>
    <n v="198.8"/>
    <n v="162.1"/>
    <n v="192.4"/>
    <n v="181.3"/>
    <n v="200.6"/>
    <n v="176.7"/>
    <n v="163.5"/>
    <n v="174.7"/>
    <n v="171.8"/>
    <n v="180.3"/>
    <n v="166.9"/>
    <n v="175.8"/>
    <n v="158.9"/>
    <n v="166.7"/>
    <n v="171.5"/>
    <n v="173.8"/>
    <n v="167.4"/>
    <n v="174.1"/>
  </r>
  <r>
    <s v="Rural+Urban"/>
    <x v="9"/>
    <x v="11"/>
    <n v="167.4"/>
    <n v="209.4"/>
    <n v="181.4"/>
    <n v="172.3"/>
    <n v="132.1418279569892"/>
    <n v="160.69999999999999"/>
    <n v="183.1"/>
    <n v="170.5"/>
    <n v="122.1"/>
    <n v="202.8"/>
    <n v="170.4"/>
    <n v="189.5"/>
    <n v="178.3"/>
    <n v="196.9"/>
    <n v="183.1"/>
    <n v="176.2"/>
    <n v="182.1"/>
    <n v="171.8"/>
    <n v="181.3"/>
    <n v="171.4"/>
    <n v="179.8"/>
    <n v="163"/>
    <n v="168.5"/>
    <n v="173.7"/>
    <n v="173.6"/>
    <n v="171.1"/>
    <n v="176.5"/>
  </r>
  <r>
    <s v="Rural"/>
    <x v="9"/>
    <x v="12"/>
    <n v="168.8"/>
    <n v="206.9"/>
    <n v="189.1"/>
    <n v="173.4"/>
    <n v="132.1418279569892"/>
    <n v="156.69999999999999"/>
    <n v="150.19999999999999"/>
    <n v="170.5"/>
    <n v="121.2"/>
    <n v="207.5"/>
    <n v="176.8"/>
    <n v="187.7"/>
    <n v="174.4"/>
    <n v="195.9"/>
    <n v="188.1"/>
    <n v="136.00585288367549"/>
    <n v="187.8"/>
    <n v="139.25443548387088"/>
    <n v="182.8"/>
    <n v="176.4"/>
    <n v="183.5"/>
    <n v="167.8"/>
    <n v="171.2"/>
    <n v="177.3"/>
    <n v="175.7"/>
    <n v="175.5"/>
    <n v="177.1"/>
  </r>
  <r>
    <s v="Urban"/>
    <x v="9"/>
    <x v="12"/>
    <n v="170.2"/>
    <n v="212.9"/>
    <n v="191.9"/>
    <n v="173.9"/>
    <n v="179.1"/>
    <n v="159.5"/>
    <n v="178.7"/>
    <n v="171.3"/>
    <n v="123.1"/>
    <n v="200.5"/>
    <n v="162.80000000000001"/>
    <n v="193.3"/>
    <n v="178.6"/>
    <n v="201.1"/>
    <n v="177.7"/>
    <n v="164.5"/>
    <n v="175.7"/>
    <n v="170.7"/>
    <n v="180.6"/>
    <n v="167.3"/>
    <n v="177.2"/>
    <n v="159.4"/>
    <n v="167.1"/>
    <n v="171.8"/>
    <n v="176"/>
    <n v="168.2"/>
    <n v="174.1"/>
  </r>
  <r>
    <s v="Rural+Urban"/>
    <x v="9"/>
    <x v="12"/>
    <n v="169.2"/>
    <n v="209"/>
    <n v="190.2"/>
    <n v="173.6"/>
    <n v="132.1418279569892"/>
    <n v="158"/>
    <n v="159.9"/>
    <n v="170.8"/>
    <n v="121.8"/>
    <n v="205.2"/>
    <n v="171"/>
    <n v="190.3"/>
    <n v="175.9"/>
    <n v="197.3"/>
    <n v="184"/>
    <n v="177"/>
    <n v="183"/>
    <n v="170.7"/>
    <n v="182"/>
    <n v="172.1"/>
    <n v="181.1"/>
    <n v="163.4"/>
    <n v="168.9"/>
    <n v="174.1"/>
    <n v="175.8"/>
    <n v="172"/>
    <n v="175.7"/>
  </r>
  <r>
    <s v="Rural"/>
    <x v="10"/>
    <x v="0"/>
    <n v="174"/>
    <n v="208.3"/>
    <n v="192.9"/>
    <n v="174.3"/>
    <n v="132.1418279569892"/>
    <n v="156.30000000000001"/>
    <n v="142.9"/>
    <n v="170.7"/>
    <n v="120.3"/>
    <n v="210.5"/>
    <n v="176.9"/>
    <n v="188.5"/>
    <n v="175"/>
    <n v="196.9"/>
    <n v="189"/>
    <n v="136.00585288367549"/>
    <n v="188.6"/>
    <n v="139.25443548387088"/>
    <n v="183.2"/>
    <n v="177.2"/>
    <n v="184.7"/>
    <n v="168.2"/>
    <n v="171.8"/>
    <n v="177.8"/>
    <n v="178.4"/>
    <n v="176.5"/>
    <n v="177.8"/>
  </r>
  <r>
    <s v="Urban"/>
    <x v="10"/>
    <x v="0"/>
    <n v="173.3"/>
    <n v="215.2"/>
    <n v="197"/>
    <n v="175.2"/>
    <n v="178"/>
    <n v="160.5"/>
    <n v="175.3"/>
    <n v="171.2"/>
    <n v="122.7"/>
    <n v="204.3"/>
    <n v="163.69999999999999"/>
    <n v="194.3"/>
    <n v="179.5"/>
    <n v="201.6"/>
    <n v="178.7"/>
    <n v="165.3"/>
    <n v="176.6"/>
    <n v="172.1"/>
    <n v="180.1"/>
    <n v="168"/>
    <n v="178.5"/>
    <n v="159.5"/>
    <n v="167.8"/>
    <n v="171.8"/>
    <n v="178.8"/>
    <n v="168.9"/>
    <n v="174.9"/>
  </r>
  <r>
    <s v="Rural+Urban"/>
    <x v="10"/>
    <x v="0"/>
    <n v="173.8"/>
    <n v="210.7"/>
    <n v="194.5"/>
    <n v="174.6"/>
    <n v="132.1418279569892"/>
    <n v="158.30000000000001"/>
    <n v="153.9"/>
    <n v="170.9"/>
    <n v="121.1"/>
    <n v="208.4"/>
    <n v="171.4"/>
    <n v="191.2"/>
    <n v="176.7"/>
    <n v="198.2"/>
    <n v="184.9"/>
    <n v="177.6"/>
    <n v="183.8"/>
    <n v="172.1"/>
    <n v="182"/>
    <n v="172.9"/>
    <n v="182.3"/>
    <n v="163.6"/>
    <n v="169.5"/>
    <n v="174.3"/>
    <n v="178.6"/>
    <n v="172.8"/>
    <n v="176.5"/>
  </r>
  <r>
    <s v="Rural"/>
    <x v="10"/>
    <x v="1"/>
    <n v="174.2"/>
    <n v="205.2"/>
    <n v="173.9"/>
    <n v="177"/>
    <n v="183.4"/>
    <n v="167.2"/>
    <n v="140.9"/>
    <n v="170.4"/>
    <n v="119.1"/>
    <n v="144.53663978494632"/>
    <n v="177.6"/>
    <n v="189.9"/>
    <n v="174.8"/>
    <n v="198.3"/>
    <n v="190"/>
    <n v="136.00585288367549"/>
    <n v="189.6"/>
    <n v="139.25443548387088"/>
    <n v="181.6"/>
    <n v="178.6"/>
    <n v="186.6"/>
    <n v="169"/>
    <n v="172.8"/>
    <n v="178.5"/>
    <n v="180.7"/>
    <n v="177.9"/>
    <n v="178"/>
  </r>
  <r>
    <s v="Urban"/>
    <x v="10"/>
    <x v="1"/>
    <n v="174.7"/>
    <n v="212.2"/>
    <n v="177.2"/>
    <n v="177.9"/>
    <n v="172.2"/>
    <n v="172.1"/>
    <n v="175.8"/>
    <n v="172.2"/>
    <n v="121.9"/>
    <n v="204.8"/>
    <n v="164.9"/>
    <n v="196.6"/>
    <n v="180.7"/>
    <n v="202.7"/>
    <n v="180.3"/>
    <n v="167"/>
    <n v="178.2"/>
    <n v="173.5"/>
    <n v="182.8"/>
    <n v="169.2"/>
    <n v="180.8"/>
    <n v="159.80000000000001"/>
    <n v="168.4"/>
    <n v="172.5"/>
    <n v="181.4"/>
    <n v="170"/>
    <n v="176.3"/>
  </r>
  <r>
    <s v="Rural+Urban"/>
    <x v="10"/>
    <x v="1"/>
    <n v="174.4"/>
    <n v="207.7"/>
    <n v="175.2"/>
    <n v="177.3"/>
    <n v="179.3"/>
    <n v="169.5"/>
    <n v="152.69999999999999"/>
    <n v="171"/>
    <n v="120"/>
    <n v="209.7"/>
    <n v="172.3"/>
    <n v="193"/>
    <n v="177"/>
    <n v="199.5"/>
    <n v="186.2"/>
    <n v="178.7"/>
    <n v="185.1"/>
    <n v="173.5"/>
    <n v="182.1"/>
    <n v="174.2"/>
    <n v="184.4"/>
    <n v="164.2"/>
    <n v="170.3"/>
    <n v="175"/>
    <n v="181"/>
    <n v="174.1"/>
    <n v="177.2"/>
  </r>
  <r>
    <s v="Rural"/>
    <x v="10"/>
    <x v="2"/>
    <n v="174.3"/>
    <n v="205.2"/>
    <n v="173.9"/>
    <n v="177"/>
    <n v="183.3"/>
    <n v="167.2"/>
    <n v="140.9"/>
    <n v="170.5"/>
    <n v="119.1"/>
    <n v="144.53663978494632"/>
    <n v="177.6"/>
    <n v="189.9"/>
    <n v="174.8"/>
    <n v="198.4"/>
    <n v="190"/>
    <n v="136.00585288367549"/>
    <n v="189.6"/>
    <n v="139.25443548387088"/>
    <n v="181.4"/>
    <n v="178.6"/>
    <n v="186.6"/>
    <n v="169"/>
    <n v="172.8"/>
    <n v="178.5"/>
    <n v="180.7"/>
    <n v="177.9"/>
    <n v="178"/>
  </r>
  <r>
    <s v="Urban"/>
    <x v="10"/>
    <x v="2"/>
    <n v="174.7"/>
    <n v="212.2"/>
    <n v="177.2"/>
    <n v="177.9"/>
    <n v="172.2"/>
    <n v="172.1"/>
    <n v="175.9"/>
    <n v="172.2"/>
    <n v="121.9"/>
    <n v="204.8"/>
    <n v="164.9"/>
    <n v="196.6"/>
    <n v="180.8"/>
    <n v="202.7"/>
    <n v="180.2"/>
    <n v="167"/>
    <n v="178.2"/>
    <n v="173.5"/>
    <n v="182.6"/>
    <n v="169.2"/>
    <n v="180.8"/>
    <n v="159.80000000000001"/>
    <n v="168.4"/>
    <n v="172.5"/>
    <n v="181.5"/>
    <n v="170"/>
    <n v="176.3"/>
  </r>
  <r>
    <s v="Rural+Urban"/>
    <x v="10"/>
    <x v="2"/>
    <n v="174.4"/>
    <n v="207.7"/>
    <n v="175.2"/>
    <n v="177.3"/>
    <n v="179.2"/>
    <n v="169.5"/>
    <n v="152.80000000000001"/>
    <n v="171.1"/>
    <n v="120"/>
    <n v="209.7"/>
    <n v="172.3"/>
    <n v="193"/>
    <n v="177"/>
    <n v="199.5"/>
    <n v="186.1"/>
    <n v="178.7"/>
    <n v="185.1"/>
    <n v="173.5"/>
    <n v="181.9"/>
    <n v="174.2"/>
    <n v="184.4"/>
    <n v="164.2"/>
    <n v="170.3"/>
    <n v="175"/>
    <n v="181"/>
    <n v="174.1"/>
    <n v="177.2"/>
  </r>
  <r>
    <s v="Rural"/>
    <x v="10"/>
    <x v="3"/>
    <n v="173.3"/>
    <n v="206.9"/>
    <n v="167.9"/>
    <n v="178.2"/>
    <n v="178.5"/>
    <n v="173.7"/>
    <n v="142.80000000000001"/>
    <n v="172.8"/>
    <n v="120.4"/>
    <n v="144.53663978494632"/>
    <n v="178.2"/>
    <n v="190.5"/>
    <n v="175.5"/>
    <n v="199.5"/>
    <n v="190.7"/>
    <n v="136.00585288367549"/>
    <n v="190.2"/>
    <n v="139.25443548387088"/>
    <n v="181.5"/>
    <n v="179.1"/>
    <n v="187.2"/>
    <n v="169.4"/>
    <n v="173.2"/>
    <n v="179.4"/>
    <n v="183.8"/>
    <n v="178.9"/>
    <n v="178.8"/>
  </r>
  <r>
    <s v="Urban"/>
    <x v="10"/>
    <x v="3"/>
    <n v="174.8"/>
    <n v="213.7"/>
    <n v="172.4"/>
    <n v="178.8"/>
    <n v="168.7"/>
    <n v="179.2"/>
    <n v="179.9"/>
    <n v="174.7"/>
    <n v="123.1"/>
    <n v="207.8"/>
    <n v="165.5"/>
    <n v="197"/>
    <n v="182.1"/>
    <n v="203.5"/>
    <n v="181"/>
    <n v="167.7"/>
    <n v="178.9"/>
    <n v="175.2"/>
    <n v="182.1"/>
    <n v="169.6"/>
    <n v="181.5"/>
    <n v="160.1"/>
    <n v="168.8"/>
    <n v="174.2"/>
    <n v="184.4"/>
    <n v="170.9"/>
    <n v="177.4"/>
  </r>
  <r>
    <s v="Rural+Urban"/>
    <x v="10"/>
    <x v="3"/>
    <n v="173.8"/>
    <n v="209.3"/>
    <n v="169.6"/>
    <n v="178.4"/>
    <n v="174.9"/>
    <n v="176.3"/>
    <n v="155.4"/>
    <n v="173.4"/>
    <n v="121.3"/>
    <n v="144.53663978494632"/>
    <n v="172.9"/>
    <n v="193.5"/>
    <n v="177.9"/>
    <n v="200.6"/>
    <n v="186.9"/>
    <n v="179.2"/>
    <n v="185.7"/>
    <n v="175.2"/>
    <n v="181.7"/>
    <n v="174.6"/>
    <n v="185"/>
    <n v="164.5"/>
    <n v="170.7"/>
    <n v="176.4"/>
    <n v="184"/>
    <n v="175"/>
    <n v="178.1"/>
  </r>
  <r>
    <s v="Rural"/>
    <x v="10"/>
    <x v="4"/>
    <n v="173.2"/>
    <n v="211.5"/>
    <n v="171"/>
    <n v="179.6"/>
    <n v="173.3"/>
    <n v="169"/>
    <n v="148.69999999999999"/>
    <n v="174.9"/>
    <n v="121.9"/>
    <n v="144.53663978494632"/>
    <n v="178.7"/>
    <n v="191.1"/>
    <n v="176.8"/>
    <n v="199.9"/>
    <n v="191.2"/>
    <n v="136.00585288367549"/>
    <n v="190.8"/>
    <n v="139.25443548387088"/>
    <n v="182.5"/>
    <n v="179.8"/>
    <n v="187.8"/>
    <n v="169.7"/>
    <n v="173.8"/>
    <n v="180.3"/>
    <n v="184.9"/>
    <n v="179.5"/>
    <n v="179.8"/>
  </r>
  <r>
    <s v="Urban"/>
    <x v="10"/>
    <x v="4"/>
    <n v="174.7"/>
    <n v="219.4"/>
    <n v="176.7"/>
    <n v="179.4"/>
    <n v="164.4"/>
    <n v="175.8"/>
    <n v="185"/>
    <n v="176.9"/>
    <n v="124.2"/>
    <n v="144.53663978494632"/>
    <n v="165.9"/>
    <n v="197.7"/>
    <n v="183.1"/>
    <n v="204.2"/>
    <n v="181.3"/>
    <n v="168.1"/>
    <n v="179.3"/>
    <n v="175.6"/>
    <n v="183.4"/>
    <n v="170.1"/>
    <n v="182.2"/>
    <n v="160.4"/>
    <n v="169.2"/>
    <n v="174.8"/>
    <n v="185.6"/>
    <n v="171.6"/>
    <n v="178.2"/>
  </r>
  <r>
    <s v="Rural+Urban"/>
    <x v="10"/>
    <x v="4"/>
    <n v="173.7"/>
    <n v="214.3"/>
    <n v="173.2"/>
    <n v="179.5"/>
    <n v="170"/>
    <n v="172.2"/>
    <n v="161"/>
    <n v="175.6"/>
    <n v="122.7"/>
    <n v="144.53663978494632"/>
    <n v="173.4"/>
    <n v="194.2"/>
    <n v="179.1"/>
    <n v="201"/>
    <n v="187.3"/>
    <n v="179.7"/>
    <n v="186.2"/>
    <n v="175.6"/>
    <n v="182.8"/>
    <n v="175.2"/>
    <n v="185.7"/>
    <n v="164.8"/>
    <n v="171.2"/>
    <n v="177.1"/>
    <n v="185.2"/>
    <n v="175.7"/>
    <n v="17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1CA9C7-E422-4B5F-9265-6C3BDDBA9692}" name="PivotTable16"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3:G258" firstHeaderRow="1" firstDataRow="3" firstDataCol="1"/>
  <pivotFields count="11">
    <pivotField showAll="0"/>
    <pivotField axis="axisCol" showAll="0">
      <items count="12">
        <item h="1" x="0"/>
        <item h="1" x="1"/>
        <item h="1" x="2"/>
        <item h="1" x="3"/>
        <item h="1" x="4"/>
        <item h="1" x="5"/>
        <item h="1" x="6"/>
        <item x="7"/>
        <item h="1" x="8"/>
        <item h="1" x="9"/>
        <item h="1" x="10"/>
        <item t="default"/>
      </items>
    </pivotField>
    <pivotField axis="axisRow" showAll="0">
      <items count="14">
        <item x="0"/>
        <item x="1"/>
        <item x="2"/>
        <item x="3"/>
        <item x="4"/>
        <item x="5"/>
        <item x="6"/>
        <item x="7"/>
        <item x="8"/>
        <item x="9"/>
        <item x="11"/>
        <item x="12"/>
        <item x="10"/>
        <item t="default"/>
      </items>
    </pivotField>
    <pivotField dataField="1" numFmtId="2" showAll="0"/>
    <pivotField dataField="1" numFmtId="2" showAll="0"/>
    <pivotField dataField="1" numFmtId="2" showAll="0"/>
    <pivotField numFmtId="2" showAll="0"/>
    <pivotField numFmtId="2" showAll="0"/>
    <pivotField numFmtId="2" showAll="0"/>
    <pivotField numFmtId="2" showAll="0"/>
    <pivotField numFmtId="2" showAll="0"/>
  </pivotFields>
  <rowFields count="1">
    <field x="2"/>
  </rowFields>
  <rowItems count="13">
    <i>
      <x/>
    </i>
    <i>
      <x v="1"/>
    </i>
    <i>
      <x v="2"/>
    </i>
    <i>
      <x v="3"/>
    </i>
    <i>
      <x v="4"/>
    </i>
    <i>
      <x v="5"/>
    </i>
    <i>
      <x v="6"/>
    </i>
    <i>
      <x v="7"/>
    </i>
    <i>
      <x v="8"/>
    </i>
    <i>
      <x v="9"/>
    </i>
    <i>
      <x v="10"/>
    </i>
    <i>
      <x v="11"/>
    </i>
    <i t="grand">
      <x/>
    </i>
  </rowItems>
  <colFields count="2">
    <field x="-2"/>
    <field x="1"/>
  </colFields>
  <colItems count="6">
    <i>
      <x/>
      <x v="7"/>
    </i>
    <i i="1">
      <x v="1"/>
      <x v="7"/>
    </i>
    <i i="2">
      <x v="2"/>
      <x v="7"/>
    </i>
    <i t="grand">
      <x/>
    </i>
    <i t="grand" i="1">
      <x/>
    </i>
    <i t="grand" i="2">
      <x/>
    </i>
  </colItems>
  <dataFields count="3">
    <dataField name="Sum of Food and Beverages" fld="3" baseField="0" baseItem="0"/>
    <dataField name="Sum of Healthcare and Well-being" fld="4" baseField="0" baseItem="0"/>
    <dataField name="Sum of Essential Services and Utiliti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5AB9A2-D8D9-4F51-8E62-149DBECC420A}" name="PivotTable15"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0:Y190" firstHeaderRow="1" firstDataRow="3" firstDataCol="1"/>
  <pivotFields count="30">
    <pivotField showAll="0"/>
    <pivotField axis="axisCol" showAll="0">
      <items count="12">
        <item h="1" x="0"/>
        <item h="1" x="1"/>
        <item h="1" x="2"/>
        <item h="1" x="3"/>
        <item h="1" x="4"/>
        <item h="1" x="5"/>
        <item h="1" x="6"/>
        <item h="1" x="7"/>
        <item h="1" x="8"/>
        <item x="9"/>
        <item h="1" x="10"/>
        <item t="default"/>
      </items>
    </pivotField>
    <pivotField axis="axisRow" showAll="0">
      <items count="14">
        <item h="1" x="0"/>
        <item h="1" x="1"/>
        <item h="1" x="2"/>
        <item h="1" x="3"/>
        <item h="1" x="4"/>
        <item x="5"/>
        <item x="6"/>
        <item x="7"/>
        <item x="8"/>
        <item x="9"/>
        <item x="11"/>
        <item x="12"/>
        <item x="1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8">
    <i>
      <x v="5"/>
    </i>
    <i>
      <x v="6"/>
    </i>
    <i>
      <x v="7"/>
    </i>
    <i>
      <x v="8"/>
    </i>
    <i>
      <x v="9"/>
    </i>
    <i>
      <x v="10"/>
    </i>
    <i>
      <x v="11"/>
    </i>
    <i t="grand">
      <x/>
    </i>
  </rowItems>
  <colFields count="2">
    <field x="1"/>
    <field x="-2"/>
  </colFields>
  <colItems count="24">
    <i>
      <x v="9"/>
      <x/>
    </i>
    <i r="1" i="1">
      <x v="1"/>
    </i>
    <i r="1" i="2">
      <x v="2"/>
    </i>
    <i r="1" i="3">
      <x v="3"/>
    </i>
    <i r="1" i="4">
      <x v="4"/>
    </i>
    <i r="1" i="5">
      <x v="5"/>
    </i>
    <i r="1" i="6">
      <x v="6"/>
    </i>
    <i r="1" i="7">
      <x v="7"/>
    </i>
    <i r="1" i="8">
      <x v="8"/>
    </i>
    <i r="1" i="9">
      <x v="9"/>
    </i>
    <i r="1" i="10">
      <x v="10"/>
    </i>
    <i r="1" i="11">
      <x v="11"/>
    </i>
    <i t="grand">
      <x/>
    </i>
    <i t="grand" i="1">
      <x/>
    </i>
    <i t="grand" i="2">
      <x/>
    </i>
    <i t="grand" i="3">
      <x/>
    </i>
    <i t="grand" i="4">
      <x/>
    </i>
    <i t="grand" i="5">
      <x/>
    </i>
    <i t="grand" i="6">
      <x/>
    </i>
    <i t="grand" i="7">
      <x/>
    </i>
    <i t="grand" i="8">
      <x/>
    </i>
    <i t="grand" i="9">
      <x/>
    </i>
    <i t="grand" i="10">
      <x/>
    </i>
    <i t="grand" i="11">
      <x/>
    </i>
  </colItems>
  <dataFields count="12">
    <dataField name="Sum of Cereals and products" fld="3" baseField="0" baseItem="0"/>
    <dataField name="Sum of Meat and fish" fld="4" baseField="0" baseItem="0"/>
    <dataField name="Sum of Egg" fld="5" baseField="0" baseItem="0"/>
    <dataField name="Sum of Oils and fats" fld="7" baseField="0" baseItem="0"/>
    <dataField name="Sum of Milk and products" fld="6" baseField="0" baseItem="0"/>
    <dataField name="Sum of Fruits" fld="8" baseField="0" baseItem="0"/>
    <dataField name="Sum of Vegetables" fld="9" baseField="0" baseItem="0"/>
    <dataField name="Sum of Pulses and products" fld="10" baseField="0" baseItem="0"/>
    <dataField name="Sum of Sugar and Confectionery" fld="11" baseField="0" baseItem="0"/>
    <dataField name="Sum of Spices" fld="12" baseField="0" baseItem="0"/>
    <dataField name="Sum of Non-alcoholic beverages" fld="13" baseField="0" baseItem="0"/>
    <dataField name="Sum of Prepared meals, snacks, sweets etc."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9EF9A7-B60E-4079-ABA3-4ADDC3FB76DE}" name="PivotTable12"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1:D135" firstHeaderRow="1" firstDataRow="2" firstDataCol="1"/>
  <pivotFields count="11">
    <pivotField showAll="0"/>
    <pivotField axis="axisCol" showAll="0">
      <items count="12">
        <item h="1" x="0"/>
        <item h="1" x="1"/>
        <item h="1" x="2"/>
        <item h="1" x="3"/>
        <item h="1" x="4"/>
        <item h="1" x="5"/>
        <item h="1" x="6"/>
        <item h="1" x="7"/>
        <item h="1" x="8"/>
        <item x="9"/>
        <item x="10"/>
        <item t="default"/>
      </items>
    </pivotField>
    <pivotField axis="axisRow" showAll="0">
      <items count="14">
        <item x="0"/>
        <item x="1"/>
        <item x="2"/>
        <item x="3"/>
        <item x="4"/>
        <item x="5"/>
        <item x="6"/>
        <item x="7"/>
        <item x="8"/>
        <item x="9"/>
        <item x="11"/>
        <item x="12"/>
        <item x="10"/>
        <item t="default"/>
      </items>
    </pivotField>
    <pivotField dataField="1" numFmtId="2" showAll="0"/>
    <pivotField numFmtId="2" showAll="0"/>
    <pivotField numFmtId="2" showAll="0"/>
    <pivotField numFmtId="2" showAll="0"/>
    <pivotField numFmtId="2" showAll="0"/>
    <pivotField numFmtId="2" showAll="0"/>
    <pivotField numFmtId="2" showAll="0"/>
    <pivotField numFmtId="2" showAll="0"/>
  </pivotFields>
  <rowFields count="1">
    <field x="2"/>
  </rowFields>
  <rowItems count="13">
    <i>
      <x/>
    </i>
    <i>
      <x v="1"/>
    </i>
    <i>
      <x v="2"/>
    </i>
    <i>
      <x v="3"/>
    </i>
    <i>
      <x v="4"/>
    </i>
    <i>
      <x v="5"/>
    </i>
    <i>
      <x v="6"/>
    </i>
    <i>
      <x v="7"/>
    </i>
    <i>
      <x v="8"/>
    </i>
    <i>
      <x v="9"/>
    </i>
    <i>
      <x v="10"/>
    </i>
    <i>
      <x v="11"/>
    </i>
    <i t="grand">
      <x/>
    </i>
  </rowItems>
  <colFields count="1">
    <field x="1"/>
  </colFields>
  <colItems count="3">
    <i>
      <x v="9"/>
    </i>
    <i>
      <x v="10"/>
    </i>
    <i t="grand">
      <x/>
    </i>
  </colItems>
  <dataFields count="1">
    <dataField name="Sum of Food and Beverage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78B0980-4221-4479-A058-B9940750FD1A}" name="PivotTable10" cacheId="4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6:N71" firstHeaderRow="1" firstDataRow="2" firstDataCol="1"/>
  <pivotFields count="11">
    <pivotField axis="axisRow" showAll="0">
      <items count="4">
        <item h="1" x="0"/>
        <item x="2"/>
        <item h="1" x="1"/>
        <item t="default"/>
      </items>
    </pivotField>
    <pivotField axis="axisCol" showAll="0">
      <items count="12">
        <item x="0"/>
        <item x="1"/>
        <item x="2"/>
        <item x="3"/>
        <item x="4"/>
        <item x="5"/>
        <item x="6"/>
        <item x="7"/>
        <item x="8"/>
        <item x="9"/>
        <item x="10"/>
        <item t="default"/>
      </items>
    </pivotField>
    <pivotField axis="axisRow" showAll="0">
      <items count="14">
        <item x="0"/>
        <item x="1"/>
        <item x="2"/>
        <item x="3"/>
        <item x="4"/>
        <item x="5"/>
        <item x="6"/>
        <item x="7"/>
        <item x="8"/>
        <item x="9"/>
        <item x="11"/>
        <item x="12"/>
        <item x="10"/>
        <item t="default"/>
      </items>
    </pivotField>
    <pivotField numFmtId="2" showAll="0"/>
    <pivotField numFmtId="2" showAll="0"/>
    <pivotField numFmtId="2" showAll="0"/>
    <pivotField numFmtId="2" showAll="0"/>
    <pivotField numFmtId="2" showAll="0"/>
    <pivotField numFmtId="2" showAll="0"/>
    <pivotField numFmtId="2" showAll="0"/>
    <pivotField dataField="1" numFmtId="2" showAll="0"/>
  </pivotFields>
  <rowFields count="2">
    <field x="0"/>
    <field x="2"/>
  </rowFields>
  <rowItems count="14">
    <i>
      <x v="1"/>
    </i>
    <i r="1">
      <x/>
    </i>
    <i r="1">
      <x v="1"/>
    </i>
    <i r="1">
      <x v="2"/>
    </i>
    <i r="1">
      <x v="3"/>
    </i>
    <i r="1">
      <x v="4"/>
    </i>
    <i r="1">
      <x v="5"/>
    </i>
    <i r="1">
      <x v="6"/>
    </i>
    <i r="1">
      <x v="7"/>
    </i>
    <i r="1">
      <x v="8"/>
    </i>
    <i r="1">
      <x v="9"/>
    </i>
    <i r="1">
      <x v="10"/>
    </i>
    <i r="1">
      <x v="11"/>
    </i>
    <i t="grand">
      <x/>
    </i>
  </rowItems>
  <colFields count="1">
    <field x="1"/>
  </colFields>
  <colItems count="12">
    <i>
      <x/>
    </i>
    <i>
      <x v="1"/>
    </i>
    <i>
      <x v="2"/>
    </i>
    <i>
      <x v="3"/>
    </i>
    <i>
      <x v="4"/>
    </i>
    <i>
      <x v="5"/>
    </i>
    <i>
      <x v="6"/>
    </i>
    <i>
      <x v="7"/>
    </i>
    <i>
      <x v="8"/>
    </i>
    <i>
      <x v="9"/>
    </i>
    <i>
      <x v="10"/>
    </i>
    <i t="grand">
      <x/>
    </i>
  </colItems>
  <dataFields count="1">
    <dataField name="Sum of total"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7CD006-95DE-48A0-AB37-40C2CF4F7EEA}" name="PivotTable4"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16:X26" firstHeaderRow="1" firstDataRow="4" firstDataCol="1"/>
  <pivotFields count="10">
    <pivotField axis="axisCol" showAll="0">
      <items count="4">
        <item x="0"/>
        <item x="2"/>
        <item x="1"/>
        <item t="default"/>
      </items>
    </pivotField>
    <pivotField axis="axisCol" showAll="0">
      <items count="12">
        <item h="1" x="0"/>
        <item h="1" x="1"/>
        <item h="1" x="2"/>
        <item h="1" x="3"/>
        <item h="1" x="4"/>
        <item h="1" x="5"/>
        <item h="1" x="6"/>
        <item h="1" x="7"/>
        <item h="1" x="8"/>
        <item h="1" x="9"/>
        <item x="10"/>
        <item t="default"/>
      </items>
    </pivotField>
    <pivotField axis="axisCol" showAll="0">
      <items count="14">
        <item h="1" x="0"/>
        <item h="1" x="1"/>
        <item h="1" x="2"/>
        <item h="1" x="3"/>
        <item x="4"/>
        <item h="1" x="5"/>
        <item h="1" x="6"/>
        <item h="1" x="7"/>
        <item h="1" x="8"/>
        <item h="1" x="9"/>
        <item h="1" x="11"/>
        <item h="1" x="12"/>
        <item h="1" x="10"/>
        <item t="default"/>
      </items>
    </pivotField>
    <pivotField dataField="1" numFmtId="2" showAll="0"/>
    <pivotField dataField="1" numFmtId="2" showAll="0"/>
    <pivotField dataField="1" numFmtId="2" showAll="0"/>
    <pivotField dataField="1" numFmtId="2" showAll="0"/>
    <pivotField dataField="1" numFmtId="2" showAll="0"/>
    <pivotField dataField="1" numFmtId="2" showAll="0"/>
    <pivotField dataField="1" numFmtId="2" showAll="0"/>
  </pivotFields>
  <rowFields count="1">
    <field x="-2"/>
  </rowFields>
  <rowItems count="7">
    <i>
      <x/>
    </i>
    <i i="1">
      <x v="1"/>
    </i>
    <i i="2">
      <x v="2"/>
    </i>
    <i i="3">
      <x v="3"/>
    </i>
    <i i="4">
      <x v="4"/>
    </i>
    <i i="5">
      <x v="5"/>
    </i>
    <i i="6">
      <x v="6"/>
    </i>
  </rowItems>
  <colFields count="3">
    <field x="1"/>
    <field x="2"/>
    <field x="0"/>
  </colFields>
  <colItems count="6">
    <i>
      <x v="10"/>
      <x v="4"/>
      <x/>
    </i>
    <i r="2">
      <x v="1"/>
    </i>
    <i r="2">
      <x v="2"/>
    </i>
    <i t="default" r="1">
      <x v="4"/>
    </i>
    <i t="default">
      <x v="10"/>
    </i>
    <i t="grand">
      <x/>
    </i>
  </colItems>
  <dataFields count="7">
    <dataField name="Sum of Food and Beverages" fld="3" baseField="0" baseItem="0"/>
    <dataField name="Sum of Healthcare and Well-being" fld="4" baseField="0" baseItem="0"/>
    <dataField name="Sum of Essential Services and Utilities" fld="5" baseField="0" baseItem="0"/>
    <dataField name="Sum of Recreation and Leisure" fld="6" baseField="0" baseItem="0"/>
    <dataField name="Sum of Miscellaneous and General Index" fld="7" baseField="0" baseItem="0"/>
    <dataField name="Sum of FASHION" fld="8" baseField="0" baseItem="0"/>
    <dataField name="Sum of Pan, tobacco and intoxicant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FC73-3D8D-42EC-B7A3-1A74F2FDEA42}">
  <dimension ref="A1:AD382"/>
  <sheetViews>
    <sheetView topLeftCell="Q1" zoomScale="55" zoomScaleNormal="55" workbookViewId="0">
      <pane ySplit="1" topLeftCell="A324" activePane="bottomLeft" state="frozen"/>
      <selection pane="bottomLeft" activeCell="H12" sqref="A1:AD373"/>
    </sheetView>
  </sheetViews>
  <sheetFormatPr defaultRowHeight="14.4"/>
  <cols>
    <col min="1" max="1" width="13.21875" bestFit="1" customWidth="1"/>
    <col min="2" max="2" width="6.21875" bestFit="1" customWidth="1"/>
    <col min="3" max="3" width="11.77734375" bestFit="1" customWidth="1"/>
    <col min="4" max="4" width="21.5546875" bestFit="1" customWidth="1"/>
    <col min="5" max="6" width="14.6640625" bestFit="1" customWidth="1"/>
    <col min="7" max="7" width="18.109375" bestFit="1" customWidth="1"/>
    <col min="8" max="10" width="14.6640625" bestFit="1" customWidth="1"/>
    <col min="11" max="11" width="20.33203125" bestFit="1" customWidth="1"/>
    <col min="12" max="12" width="25.33203125" bestFit="1" customWidth="1"/>
    <col min="13" max="13" width="14.6640625" bestFit="1" customWidth="1"/>
    <col min="14" max="14" width="25.109375" bestFit="1" customWidth="1"/>
    <col min="15" max="15" width="35.44140625" bestFit="1" customWidth="1"/>
    <col min="16" max="16" width="21.109375" bestFit="1" customWidth="1"/>
    <col min="17" max="17" width="29.44140625" bestFit="1" customWidth="1"/>
    <col min="18" max="19" width="14.6640625" bestFit="1" customWidth="1"/>
    <col min="20" max="20" width="22.77734375" bestFit="1" customWidth="1"/>
    <col min="21" max="22" width="14.6640625" bestFit="1" customWidth="1"/>
    <col min="23" max="23" width="30.44140625" bestFit="1" customWidth="1"/>
    <col min="24" max="24" width="14.6640625" bestFit="1" customWidth="1"/>
    <col min="25" max="25" width="30.44140625" bestFit="1" customWidth="1"/>
    <col min="26" max="26" width="28.21875" bestFit="1" customWidth="1"/>
    <col min="27" max="27" width="14.6640625" bestFit="1" customWidth="1"/>
    <col min="28" max="28" width="25.5546875" bestFit="1" customWidth="1"/>
    <col min="29" max="30" width="14.88671875" bestFit="1" customWidth="1"/>
  </cols>
  <sheetData>
    <row r="1" spans="1:30" s="9" customFormat="1" ht="15" thickBot="1">
      <c r="A1" s="7"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row>
    <row r="2" spans="1:30">
      <c r="A2" s="1" t="s">
        <v>30</v>
      </c>
      <c r="B2" s="1">
        <v>2013</v>
      </c>
      <c r="C2" s="1" t="s">
        <v>31</v>
      </c>
      <c r="D2" s="1">
        <v>107.5</v>
      </c>
      <c r="E2" s="1">
        <v>106.3</v>
      </c>
      <c r="F2" s="1">
        <v>108.1</v>
      </c>
      <c r="G2" s="1">
        <v>104.9</v>
      </c>
      <c r="H2" s="1">
        <v>106.1</v>
      </c>
      <c r="I2" s="1">
        <v>103.9</v>
      </c>
      <c r="J2" s="1">
        <v>101.9</v>
      </c>
      <c r="K2" s="1">
        <v>106.1</v>
      </c>
      <c r="L2" s="1">
        <v>106.8</v>
      </c>
      <c r="M2" s="1">
        <v>103.1</v>
      </c>
      <c r="N2" s="1">
        <v>104.8</v>
      </c>
      <c r="O2" s="1">
        <v>106.7</v>
      </c>
      <c r="P2" s="1">
        <v>105.5</v>
      </c>
      <c r="Q2" s="1">
        <v>105.1</v>
      </c>
      <c r="R2" s="12">
        <v>106.5</v>
      </c>
      <c r="S2" s="12">
        <v>105.8</v>
      </c>
      <c r="T2" s="12">
        <v>106.4</v>
      </c>
      <c r="U2" s="13">
        <v>139.25443548387088</v>
      </c>
      <c r="V2" s="12">
        <v>105.5</v>
      </c>
      <c r="W2" s="12">
        <v>104.8</v>
      </c>
      <c r="X2" s="12">
        <v>104</v>
      </c>
      <c r="Y2" s="12">
        <v>103.3</v>
      </c>
      <c r="Z2" s="12">
        <v>103.4</v>
      </c>
      <c r="AA2" s="12">
        <v>103.8</v>
      </c>
      <c r="AB2" s="12">
        <v>104.7</v>
      </c>
      <c r="AC2" s="1">
        <v>104</v>
      </c>
      <c r="AD2" s="1">
        <v>105.1</v>
      </c>
    </row>
    <row r="3" spans="1:30">
      <c r="A3" s="1" t="s">
        <v>32</v>
      </c>
      <c r="B3" s="1">
        <v>2013</v>
      </c>
      <c r="C3" s="1" t="s">
        <v>31</v>
      </c>
      <c r="D3" s="1">
        <v>110.5</v>
      </c>
      <c r="E3" s="1">
        <v>109.1</v>
      </c>
      <c r="F3" s="1">
        <v>113</v>
      </c>
      <c r="G3" s="1">
        <v>103.6</v>
      </c>
      <c r="H3" s="1">
        <v>103.4</v>
      </c>
      <c r="I3" s="1">
        <v>102.3</v>
      </c>
      <c r="J3" s="1">
        <v>102.9</v>
      </c>
      <c r="K3" s="1">
        <v>105.8</v>
      </c>
      <c r="L3" s="1">
        <v>105.1</v>
      </c>
      <c r="M3" s="1">
        <v>101.8</v>
      </c>
      <c r="N3" s="1">
        <v>105.1</v>
      </c>
      <c r="O3" s="1">
        <v>107.9</v>
      </c>
      <c r="P3" s="1">
        <v>105.9</v>
      </c>
      <c r="Q3" s="1">
        <v>105.2</v>
      </c>
      <c r="R3" s="1">
        <v>105.9</v>
      </c>
      <c r="S3" s="1">
        <v>105</v>
      </c>
      <c r="T3" s="1">
        <v>105.8</v>
      </c>
      <c r="U3" s="1">
        <v>100.3</v>
      </c>
      <c r="V3" s="1">
        <v>105.4</v>
      </c>
      <c r="W3" s="1">
        <v>104.8</v>
      </c>
      <c r="X3" s="12">
        <v>104.1</v>
      </c>
      <c r="Y3" s="1">
        <v>103.2</v>
      </c>
      <c r="Z3" s="1">
        <v>102.9</v>
      </c>
      <c r="AA3" s="1">
        <v>103.5</v>
      </c>
      <c r="AB3" s="12">
        <v>104.3</v>
      </c>
      <c r="AC3" s="1">
        <v>103.7</v>
      </c>
      <c r="AD3" s="1">
        <v>104</v>
      </c>
    </row>
    <row r="4" spans="1:30">
      <c r="A4" s="1" t="s">
        <v>33</v>
      </c>
      <c r="B4" s="1">
        <v>2013</v>
      </c>
      <c r="C4" s="1" t="s">
        <v>31</v>
      </c>
      <c r="D4" s="1">
        <v>108.4</v>
      </c>
      <c r="E4" s="1">
        <v>107.3</v>
      </c>
      <c r="F4" s="1">
        <v>110</v>
      </c>
      <c r="G4" s="1">
        <v>104.4</v>
      </c>
      <c r="H4" s="1">
        <v>105.1</v>
      </c>
      <c r="I4" s="1">
        <v>103.2</v>
      </c>
      <c r="J4" s="1">
        <v>102.2</v>
      </c>
      <c r="K4" s="1">
        <v>106</v>
      </c>
      <c r="L4" s="1">
        <v>106.2</v>
      </c>
      <c r="M4" s="1">
        <v>102.7</v>
      </c>
      <c r="N4" s="1">
        <v>104.9</v>
      </c>
      <c r="O4" s="1">
        <v>107.3</v>
      </c>
      <c r="P4" s="1">
        <v>105.6</v>
      </c>
      <c r="Q4" s="1">
        <v>105.1</v>
      </c>
      <c r="R4" s="1">
        <v>106.3</v>
      </c>
      <c r="S4" s="1">
        <v>105.5</v>
      </c>
      <c r="T4" s="1">
        <v>106.2</v>
      </c>
      <c r="U4" s="1">
        <v>100.3</v>
      </c>
      <c r="V4" s="1">
        <v>105.5</v>
      </c>
      <c r="W4" s="1">
        <v>104.8</v>
      </c>
      <c r="X4" s="12">
        <v>104</v>
      </c>
      <c r="Y4" s="1">
        <v>103.2</v>
      </c>
      <c r="Z4" s="1">
        <v>103.1</v>
      </c>
      <c r="AA4" s="1">
        <v>103.6</v>
      </c>
      <c r="AB4" s="12">
        <v>104.5</v>
      </c>
      <c r="AC4" s="1">
        <v>103.9</v>
      </c>
      <c r="AD4" s="1">
        <v>104.6</v>
      </c>
    </row>
    <row r="5" spans="1:30">
      <c r="A5" s="1" t="s">
        <v>30</v>
      </c>
      <c r="B5" s="1">
        <v>2013</v>
      </c>
      <c r="C5" s="1" t="s">
        <v>34</v>
      </c>
      <c r="D5" s="1">
        <v>109.2</v>
      </c>
      <c r="E5" s="1">
        <v>108.7</v>
      </c>
      <c r="F5" s="1">
        <v>110.2</v>
      </c>
      <c r="G5" s="1">
        <v>105.4</v>
      </c>
      <c r="H5" s="1">
        <v>106.7</v>
      </c>
      <c r="I5" s="1">
        <v>104</v>
      </c>
      <c r="J5" s="1">
        <v>102.4</v>
      </c>
      <c r="K5" s="1">
        <v>105.9</v>
      </c>
      <c r="L5" s="1">
        <v>105.7</v>
      </c>
      <c r="M5" s="1">
        <v>103.1</v>
      </c>
      <c r="N5" s="1">
        <v>105.1</v>
      </c>
      <c r="O5" s="1">
        <v>107.7</v>
      </c>
      <c r="P5" s="1">
        <v>106.3</v>
      </c>
      <c r="Q5" s="1">
        <v>105.6</v>
      </c>
      <c r="R5" s="1">
        <v>107.1</v>
      </c>
      <c r="S5" s="1">
        <v>106.3</v>
      </c>
      <c r="T5" s="1">
        <v>107</v>
      </c>
      <c r="U5" s="6">
        <v>139.25443548387088</v>
      </c>
      <c r="V5" s="1">
        <v>106.2</v>
      </c>
      <c r="W5" s="1">
        <v>105.2</v>
      </c>
      <c r="X5" s="12">
        <v>104.4</v>
      </c>
      <c r="Y5" s="1">
        <v>103.9</v>
      </c>
      <c r="Z5" s="1">
        <v>104</v>
      </c>
      <c r="AA5" s="1">
        <v>104.1</v>
      </c>
      <c r="AB5" s="12">
        <v>104.6</v>
      </c>
      <c r="AC5" s="1">
        <v>104.4</v>
      </c>
      <c r="AD5" s="1">
        <v>105.8</v>
      </c>
    </row>
    <row r="6" spans="1:30">
      <c r="A6" s="1" t="s">
        <v>32</v>
      </c>
      <c r="B6" s="1">
        <v>2013</v>
      </c>
      <c r="C6" s="1" t="s">
        <v>34</v>
      </c>
      <c r="D6" s="1">
        <v>112.9</v>
      </c>
      <c r="E6" s="1">
        <v>112.9</v>
      </c>
      <c r="F6" s="1">
        <v>116.9</v>
      </c>
      <c r="G6" s="1">
        <v>104</v>
      </c>
      <c r="H6" s="1">
        <v>103.5</v>
      </c>
      <c r="I6" s="1">
        <v>103.1</v>
      </c>
      <c r="J6" s="1">
        <v>104.9</v>
      </c>
      <c r="K6" s="1">
        <v>104.1</v>
      </c>
      <c r="L6" s="1">
        <v>103.8</v>
      </c>
      <c r="M6" s="1">
        <v>102.3</v>
      </c>
      <c r="N6" s="1">
        <v>106</v>
      </c>
      <c r="O6" s="1">
        <v>109</v>
      </c>
      <c r="P6" s="1">
        <v>107.2</v>
      </c>
      <c r="Q6" s="1">
        <v>106</v>
      </c>
      <c r="R6" s="1">
        <v>106.6</v>
      </c>
      <c r="S6" s="1">
        <v>105.5</v>
      </c>
      <c r="T6" s="1">
        <v>106.4</v>
      </c>
      <c r="U6" s="1">
        <v>100.4</v>
      </c>
      <c r="V6" s="1">
        <v>105.7</v>
      </c>
      <c r="W6" s="1">
        <v>105.2</v>
      </c>
      <c r="X6" s="12">
        <v>104.7</v>
      </c>
      <c r="Y6" s="1">
        <v>104.4</v>
      </c>
      <c r="Z6" s="1">
        <v>103.3</v>
      </c>
      <c r="AA6" s="1">
        <v>103.7</v>
      </c>
      <c r="AB6" s="12">
        <v>104.3</v>
      </c>
      <c r="AC6" s="1">
        <v>104.3</v>
      </c>
      <c r="AD6" s="1">
        <v>104.7</v>
      </c>
    </row>
    <row r="7" spans="1:30">
      <c r="A7" s="1" t="s">
        <v>33</v>
      </c>
      <c r="B7" s="1">
        <v>2013</v>
      </c>
      <c r="C7" s="1" t="s">
        <v>34</v>
      </c>
      <c r="D7" s="1">
        <v>110.4</v>
      </c>
      <c r="E7" s="1">
        <v>110.2</v>
      </c>
      <c r="F7" s="1">
        <v>112.8</v>
      </c>
      <c r="G7" s="1">
        <v>104.9</v>
      </c>
      <c r="H7" s="1">
        <v>105.5</v>
      </c>
      <c r="I7" s="1">
        <v>103.6</v>
      </c>
      <c r="J7" s="1">
        <v>103.2</v>
      </c>
      <c r="K7" s="1">
        <v>105.3</v>
      </c>
      <c r="L7" s="1">
        <v>105.1</v>
      </c>
      <c r="M7" s="1">
        <v>102.8</v>
      </c>
      <c r="N7" s="1">
        <v>105.5</v>
      </c>
      <c r="O7" s="1">
        <v>108.3</v>
      </c>
      <c r="P7" s="1">
        <v>106.6</v>
      </c>
      <c r="Q7" s="1">
        <v>105.7</v>
      </c>
      <c r="R7" s="1">
        <v>106.9</v>
      </c>
      <c r="S7" s="1">
        <v>106</v>
      </c>
      <c r="T7" s="1">
        <v>106.8</v>
      </c>
      <c r="U7" s="1">
        <v>100.4</v>
      </c>
      <c r="V7" s="1">
        <v>106</v>
      </c>
      <c r="W7" s="1">
        <v>105.2</v>
      </c>
      <c r="X7" s="12">
        <v>104.5</v>
      </c>
      <c r="Y7" s="1">
        <v>104.2</v>
      </c>
      <c r="Z7" s="1">
        <v>103.6</v>
      </c>
      <c r="AA7" s="1">
        <v>103.9</v>
      </c>
      <c r="AB7" s="12">
        <v>104.5</v>
      </c>
      <c r="AC7" s="1">
        <v>104.4</v>
      </c>
      <c r="AD7" s="1">
        <v>105.3</v>
      </c>
    </row>
    <row r="8" spans="1:30">
      <c r="A8" s="1" t="s">
        <v>30</v>
      </c>
      <c r="B8" s="1">
        <v>2013</v>
      </c>
      <c r="C8" s="1" t="s">
        <v>35</v>
      </c>
      <c r="D8" s="1">
        <v>110.2</v>
      </c>
      <c r="E8" s="1">
        <v>108.8</v>
      </c>
      <c r="F8" s="1">
        <v>109.9</v>
      </c>
      <c r="G8" s="1">
        <v>105.6</v>
      </c>
      <c r="H8" s="1">
        <v>106.2</v>
      </c>
      <c r="I8" s="1">
        <v>105.7</v>
      </c>
      <c r="J8" s="1">
        <v>101.4</v>
      </c>
      <c r="K8" s="1">
        <v>105.7</v>
      </c>
      <c r="L8" s="1">
        <v>105</v>
      </c>
      <c r="M8" s="1">
        <v>103.3</v>
      </c>
      <c r="N8" s="1">
        <v>105.6</v>
      </c>
      <c r="O8" s="1">
        <v>108.2</v>
      </c>
      <c r="P8" s="1">
        <v>106.6</v>
      </c>
      <c r="Q8" s="1">
        <v>106.5</v>
      </c>
      <c r="R8" s="1">
        <v>107.6</v>
      </c>
      <c r="S8" s="1">
        <v>106.8</v>
      </c>
      <c r="T8" s="1">
        <v>107.5</v>
      </c>
      <c r="U8" s="6">
        <v>139.25443548387088</v>
      </c>
      <c r="V8" s="1">
        <v>106.1</v>
      </c>
      <c r="W8" s="1">
        <v>105.6</v>
      </c>
      <c r="X8" s="12">
        <v>104.7</v>
      </c>
      <c r="Y8" s="1">
        <v>104.6</v>
      </c>
      <c r="Z8" s="1">
        <v>104</v>
      </c>
      <c r="AA8" s="1">
        <v>104.3</v>
      </c>
      <c r="AB8" s="12">
        <v>104.3</v>
      </c>
      <c r="AC8" s="1">
        <v>104.6</v>
      </c>
      <c r="AD8" s="1">
        <v>106</v>
      </c>
    </row>
    <row r="9" spans="1:30">
      <c r="A9" s="1" t="s">
        <v>32</v>
      </c>
      <c r="B9" s="1">
        <v>2013</v>
      </c>
      <c r="C9" s="1" t="s">
        <v>35</v>
      </c>
      <c r="D9" s="1">
        <v>113.9</v>
      </c>
      <c r="E9" s="1">
        <v>111.4</v>
      </c>
      <c r="F9" s="1">
        <v>113.2</v>
      </c>
      <c r="G9" s="1">
        <v>104.3</v>
      </c>
      <c r="H9" s="1">
        <v>102.7</v>
      </c>
      <c r="I9" s="1">
        <v>104.9</v>
      </c>
      <c r="J9" s="1">
        <v>103.8</v>
      </c>
      <c r="K9" s="1">
        <v>103.5</v>
      </c>
      <c r="L9" s="1">
        <v>102.6</v>
      </c>
      <c r="M9" s="1">
        <v>102.4</v>
      </c>
      <c r="N9" s="1">
        <v>107</v>
      </c>
      <c r="O9" s="1">
        <v>109.8</v>
      </c>
      <c r="P9" s="1">
        <v>107.3</v>
      </c>
      <c r="Q9" s="1">
        <v>106.8</v>
      </c>
      <c r="R9" s="1">
        <v>107.2</v>
      </c>
      <c r="S9" s="1">
        <v>106</v>
      </c>
      <c r="T9" s="1">
        <v>107</v>
      </c>
      <c r="U9" s="1">
        <v>100.4</v>
      </c>
      <c r="V9" s="1">
        <v>106</v>
      </c>
      <c r="W9" s="1">
        <v>105.7</v>
      </c>
      <c r="X9" s="12">
        <v>105.2</v>
      </c>
      <c r="Y9" s="1">
        <v>105.5</v>
      </c>
      <c r="Z9" s="1">
        <v>103.5</v>
      </c>
      <c r="AA9" s="1">
        <v>103.8</v>
      </c>
      <c r="AB9" s="12">
        <v>104.2</v>
      </c>
      <c r="AC9" s="1">
        <v>104.9</v>
      </c>
      <c r="AD9" s="1">
        <v>105</v>
      </c>
    </row>
    <row r="10" spans="1:30">
      <c r="A10" s="1" t="s">
        <v>33</v>
      </c>
      <c r="B10" s="1">
        <v>2013</v>
      </c>
      <c r="C10" s="1" t="s">
        <v>35</v>
      </c>
      <c r="D10" s="1">
        <v>111.4</v>
      </c>
      <c r="E10" s="1">
        <v>109.7</v>
      </c>
      <c r="F10" s="1">
        <v>111.2</v>
      </c>
      <c r="G10" s="1">
        <v>105.1</v>
      </c>
      <c r="H10" s="1">
        <v>104.9</v>
      </c>
      <c r="I10" s="1">
        <v>105.3</v>
      </c>
      <c r="J10" s="1">
        <v>102.2</v>
      </c>
      <c r="K10" s="1">
        <v>105</v>
      </c>
      <c r="L10" s="1">
        <v>104.2</v>
      </c>
      <c r="M10" s="1">
        <v>103</v>
      </c>
      <c r="N10" s="1">
        <v>106.2</v>
      </c>
      <c r="O10" s="1">
        <v>108.9</v>
      </c>
      <c r="P10" s="1">
        <v>106.9</v>
      </c>
      <c r="Q10" s="1">
        <v>106.6</v>
      </c>
      <c r="R10" s="1">
        <v>107.4</v>
      </c>
      <c r="S10" s="1">
        <v>106.5</v>
      </c>
      <c r="T10" s="1">
        <v>107.3</v>
      </c>
      <c r="U10" s="1">
        <v>100.4</v>
      </c>
      <c r="V10" s="1">
        <v>106.1</v>
      </c>
      <c r="W10" s="1">
        <v>105.6</v>
      </c>
      <c r="X10" s="12">
        <v>104.9</v>
      </c>
      <c r="Y10" s="1">
        <v>105.1</v>
      </c>
      <c r="Z10" s="1">
        <v>103.7</v>
      </c>
      <c r="AA10" s="1">
        <v>104</v>
      </c>
      <c r="AB10" s="12">
        <v>104.3</v>
      </c>
      <c r="AC10" s="1">
        <v>104.7</v>
      </c>
      <c r="AD10" s="1">
        <v>105.5</v>
      </c>
    </row>
    <row r="11" spans="1:30">
      <c r="A11" s="1" t="s">
        <v>30</v>
      </c>
      <c r="B11" s="1">
        <v>2013</v>
      </c>
      <c r="C11" s="1" t="s">
        <v>36</v>
      </c>
      <c r="D11" s="1">
        <v>110.2</v>
      </c>
      <c r="E11" s="1">
        <v>109.5</v>
      </c>
      <c r="F11" s="1">
        <v>106.9</v>
      </c>
      <c r="G11" s="1">
        <v>106.3</v>
      </c>
      <c r="H11" s="1">
        <v>105.7</v>
      </c>
      <c r="I11" s="1">
        <v>108.3</v>
      </c>
      <c r="J11" s="1">
        <v>103.4</v>
      </c>
      <c r="K11" s="1">
        <v>105.7</v>
      </c>
      <c r="L11" s="1">
        <v>104.2</v>
      </c>
      <c r="M11" s="1">
        <v>103.2</v>
      </c>
      <c r="N11" s="1">
        <v>106.5</v>
      </c>
      <c r="O11" s="1">
        <v>108.8</v>
      </c>
      <c r="P11" s="1">
        <v>107.1</v>
      </c>
      <c r="Q11" s="1">
        <v>107.1</v>
      </c>
      <c r="R11" s="1">
        <v>108.1</v>
      </c>
      <c r="S11" s="1">
        <v>107.4</v>
      </c>
      <c r="T11" s="1">
        <v>108</v>
      </c>
      <c r="U11" s="6">
        <v>139.25443548387088</v>
      </c>
      <c r="V11" s="1">
        <v>106.5</v>
      </c>
      <c r="W11" s="1">
        <v>106.1</v>
      </c>
      <c r="X11" s="1">
        <v>105.1</v>
      </c>
      <c r="Y11" s="1">
        <v>104.4</v>
      </c>
      <c r="Z11" s="1">
        <v>104.5</v>
      </c>
      <c r="AA11" s="1">
        <v>104.8</v>
      </c>
      <c r="AB11" s="1">
        <v>102.7</v>
      </c>
      <c r="AC11" s="1">
        <v>104.6</v>
      </c>
      <c r="AD11" s="1">
        <v>106.4</v>
      </c>
    </row>
    <row r="12" spans="1:30">
      <c r="A12" s="1" t="s">
        <v>32</v>
      </c>
      <c r="B12" s="1">
        <v>2013</v>
      </c>
      <c r="C12" s="1" t="s">
        <v>36</v>
      </c>
      <c r="D12" s="1">
        <v>114.6</v>
      </c>
      <c r="E12" s="1">
        <v>113.4</v>
      </c>
      <c r="F12" s="1">
        <v>106</v>
      </c>
      <c r="G12" s="1">
        <v>104.7</v>
      </c>
      <c r="H12" s="1">
        <v>102.1</v>
      </c>
      <c r="I12" s="1">
        <v>109.5</v>
      </c>
      <c r="J12" s="1">
        <v>109.7</v>
      </c>
      <c r="K12" s="1">
        <v>104.6</v>
      </c>
      <c r="L12" s="1">
        <v>102</v>
      </c>
      <c r="M12" s="1">
        <v>103.5</v>
      </c>
      <c r="N12" s="1">
        <v>108.2</v>
      </c>
      <c r="O12" s="1">
        <v>110.6</v>
      </c>
      <c r="P12" s="1">
        <v>108.8</v>
      </c>
      <c r="Q12" s="1">
        <v>108.5</v>
      </c>
      <c r="R12" s="1">
        <v>107.9</v>
      </c>
      <c r="S12" s="1">
        <v>106.4</v>
      </c>
      <c r="T12" s="1">
        <v>107.7</v>
      </c>
      <c r="U12" s="1">
        <v>100.5</v>
      </c>
      <c r="V12" s="1">
        <v>106.4</v>
      </c>
      <c r="W12" s="1">
        <v>106.5</v>
      </c>
      <c r="X12" s="1">
        <v>105.7</v>
      </c>
      <c r="Y12" s="1">
        <v>105</v>
      </c>
      <c r="Z12" s="1">
        <v>104</v>
      </c>
      <c r="AA12" s="1">
        <v>105.2</v>
      </c>
      <c r="AB12" s="1">
        <v>103.2</v>
      </c>
      <c r="AC12" s="1">
        <v>105.1</v>
      </c>
      <c r="AD12" s="1">
        <v>105.7</v>
      </c>
    </row>
    <row r="13" spans="1:30">
      <c r="A13" s="1" t="s">
        <v>33</v>
      </c>
      <c r="B13" s="1">
        <v>2013</v>
      </c>
      <c r="C13" s="1" t="s">
        <v>36</v>
      </c>
      <c r="D13" s="1">
        <v>111.6</v>
      </c>
      <c r="E13" s="1">
        <v>110.9</v>
      </c>
      <c r="F13" s="1">
        <v>106.6</v>
      </c>
      <c r="G13" s="1">
        <v>105.7</v>
      </c>
      <c r="H13" s="1">
        <v>104.4</v>
      </c>
      <c r="I13" s="1">
        <v>108.9</v>
      </c>
      <c r="J13" s="1">
        <v>105.5</v>
      </c>
      <c r="K13" s="1">
        <v>105.3</v>
      </c>
      <c r="L13" s="1">
        <v>103.5</v>
      </c>
      <c r="M13" s="1">
        <v>103.3</v>
      </c>
      <c r="N13" s="1">
        <v>107.2</v>
      </c>
      <c r="O13" s="1">
        <v>109.6</v>
      </c>
      <c r="P13" s="1">
        <v>107.7</v>
      </c>
      <c r="Q13" s="1">
        <v>107.5</v>
      </c>
      <c r="R13" s="1">
        <v>108</v>
      </c>
      <c r="S13" s="1">
        <v>107</v>
      </c>
      <c r="T13" s="1">
        <v>107.9</v>
      </c>
      <c r="U13" s="1">
        <v>100.5</v>
      </c>
      <c r="V13" s="1">
        <v>106.5</v>
      </c>
      <c r="W13" s="1">
        <v>106.3</v>
      </c>
      <c r="X13" s="1">
        <v>105.3</v>
      </c>
      <c r="Y13" s="1">
        <v>104.7</v>
      </c>
      <c r="Z13" s="1">
        <v>104.2</v>
      </c>
      <c r="AA13" s="1">
        <v>105</v>
      </c>
      <c r="AB13" s="1">
        <v>102.9</v>
      </c>
      <c r="AC13" s="1">
        <v>104.8</v>
      </c>
      <c r="AD13" s="1">
        <v>106.1</v>
      </c>
    </row>
    <row r="14" spans="1:30">
      <c r="A14" s="1" t="s">
        <v>30</v>
      </c>
      <c r="B14" s="1">
        <v>2013</v>
      </c>
      <c r="C14" s="1" t="s">
        <v>37</v>
      </c>
      <c r="D14" s="1">
        <v>110.9</v>
      </c>
      <c r="E14" s="1">
        <v>109.8</v>
      </c>
      <c r="F14" s="1">
        <v>105.9</v>
      </c>
      <c r="G14" s="1">
        <v>107.5</v>
      </c>
      <c r="H14" s="1">
        <v>105.3</v>
      </c>
      <c r="I14" s="1">
        <v>108.1</v>
      </c>
      <c r="J14" s="1">
        <v>107.3</v>
      </c>
      <c r="K14" s="1">
        <v>106.1</v>
      </c>
      <c r="L14" s="1">
        <v>103.7</v>
      </c>
      <c r="M14" s="1">
        <v>104</v>
      </c>
      <c r="N14" s="1">
        <v>107.4</v>
      </c>
      <c r="O14" s="1">
        <v>109.9</v>
      </c>
      <c r="P14" s="1">
        <v>108.1</v>
      </c>
      <c r="Q14" s="1">
        <v>108.1</v>
      </c>
      <c r="R14" s="1">
        <v>108.8</v>
      </c>
      <c r="S14" s="1">
        <v>107.9</v>
      </c>
      <c r="T14" s="1">
        <v>108.6</v>
      </c>
      <c r="U14" s="6">
        <v>139.25443548387088</v>
      </c>
      <c r="V14" s="1">
        <v>107.5</v>
      </c>
      <c r="W14" s="1">
        <v>106.8</v>
      </c>
      <c r="X14" s="1">
        <v>105.7</v>
      </c>
      <c r="Y14" s="1">
        <v>104.1</v>
      </c>
      <c r="Z14" s="1">
        <v>105</v>
      </c>
      <c r="AA14" s="1">
        <v>105.5</v>
      </c>
      <c r="AB14" s="1">
        <v>102.1</v>
      </c>
      <c r="AC14" s="1">
        <v>104.8</v>
      </c>
      <c r="AD14" s="1">
        <v>107.2</v>
      </c>
    </row>
    <row r="15" spans="1:30">
      <c r="A15" s="1" t="s">
        <v>32</v>
      </c>
      <c r="B15" s="1">
        <v>2013</v>
      </c>
      <c r="C15" s="1" t="s">
        <v>37</v>
      </c>
      <c r="D15" s="1">
        <v>115.4</v>
      </c>
      <c r="E15" s="1">
        <v>114.2</v>
      </c>
      <c r="F15" s="1">
        <v>102.7</v>
      </c>
      <c r="G15" s="1">
        <v>105.5</v>
      </c>
      <c r="H15" s="1">
        <v>101.5</v>
      </c>
      <c r="I15" s="1">
        <v>110.6</v>
      </c>
      <c r="J15" s="1">
        <v>123.7</v>
      </c>
      <c r="K15" s="1">
        <v>105.2</v>
      </c>
      <c r="L15" s="1">
        <v>101.9</v>
      </c>
      <c r="M15" s="1">
        <v>105</v>
      </c>
      <c r="N15" s="1">
        <v>109.1</v>
      </c>
      <c r="O15" s="1">
        <v>111.3</v>
      </c>
      <c r="P15" s="1">
        <v>111.1</v>
      </c>
      <c r="Q15" s="1">
        <v>109.8</v>
      </c>
      <c r="R15" s="1">
        <v>108.5</v>
      </c>
      <c r="S15" s="1">
        <v>106.7</v>
      </c>
      <c r="T15" s="1">
        <v>108.3</v>
      </c>
      <c r="U15" s="1">
        <v>100.5</v>
      </c>
      <c r="V15" s="1">
        <v>107.2</v>
      </c>
      <c r="W15" s="1">
        <v>107.1</v>
      </c>
      <c r="X15" s="1">
        <v>106.2</v>
      </c>
      <c r="Y15" s="1">
        <v>103.9</v>
      </c>
      <c r="Z15" s="1">
        <v>104.6</v>
      </c>
      <c r="AA15" s="1">
        <v>105.7</v>
      </c>
      <c r="AB15" s="1">
        <v>102.6</v>
      </c>
      <c r="AC15" s="1">
        <v>104.9</v>
      </c>
      <c r="AD15" s="1">
        <v>106.6</v>
      </c>
    </row>
    <row r="16" spans="1:30">
      <c r="A16" s="1" t="s">
        <v>33</v>
      </c>
      <c r="B16" s="1">
        <v>2013</v>
      </c>
      <c r="C16" s="1" t="s">
        <v>37</v>
      </c>
      <c r="D16" s="1">
        <v>112.3</v>
      </c>
      <c r="E16" s="1">
        <v>111.3</v>
      </c>
      <c r="F16" s="1">
        <v>104.7</v>
      </c>
      <c r="G16" s="1">
        <v>106.8</v>
      </c>
      <c r="H16" s="1">
        <v>103.9</v>
      </c>
      <c r="I16" s="1">
        <v>109.3</v>
      </c>
      <c r="J16" s="1">
        <v>112.9</v>
      </c>
      <c r="K16" s="1">
        <v>105.8</v>
      </c>
      <c r="L16" s="1">
        <v>103.1</v>
      </c>
      <c r="M16" s="1">
        <v>104.3</v>
      </c>
      <c r="N16" s="1">
        <v>108.1</v>
      </c>
      <c r="O16" s="1">
        <v>110.5</v>
      </c>
      <c r="P16" s="1">
        <v>109.2</v>
      </c>
      <c r="Q16" s="1">
        <v>108.6</v>
      </c>
      <c r="R16" s="1">
        <v>108.7</v>
      </c>
      <c r="S16" s="1">
        <v>107.4</v>
      </c>
      <c r="T16" s="1">
        <v>108.5</v>
      </c>
      <c r="U16" s="1">
        <v>100.5</v>
      </c>
      <c r="V16" s="1">
        <v>107.4</v>
      </c>
      <c r="W16" s="1">
        <v>106.9</v>
      </c>
      <c r="X16" s="1">
        <v>105.9</v>
      </c>
      <c r="Y16" s="1">
        <v>104</v>
      </c>
      <c r="Z16" s="1">
        <v>104.8</v>
      </c>
      <c r="AA16" s="1">
        <v>105.6</v>
      </c>
      <c r="AB16" s="1">
        <v>102.3</v>
      </c>
      <c r="AC16" s="1">
        <v>104.8</v>
      </c>
      <c r="AD16" s="1">
        <v>106.9</v>
      </c>
    </row>
    <row r="17" spans="1:30">
      <c r="A17" s="1" t="s">
        <v>30</v>
      </c>
      <c r="B17" s="1">
        <v>2013</v>
      </c>
      <c r="C17" s="1" t="s">
        <v>38</v>
      </c>
      <c r="D17" s="1">
        <v>112.3</v>
      </c>
      <c r="E17" s="1">
        <v>112.1</v>
      </c>
      <c r="F17" s="1">
        <v>108.1</v>
      </c>
      <c r="G17" s="1">
        <v>108.3</v>
      </c>
      <c r="H17" s="1">
        <v>105.9</v>
      </c>
      <c r="I17" s="1">
        <v>109.2</v>
      </c>
      <c r="J17" s="1">
        <v>118</v>
      </c>
      <c r="K17" s="1">
        <v>106.8</v>
      </c>
      <c r="L17" s="1">
        <v>104.1</v>
      </c>
      <c r="M17" s="1">
        <v>105.4</v>
      </c>
      <c r="N17" s="1">
        <v>108.2</v>
      </c>
      <c r="O17" s="1">
        <v>111</v>
      </c>
      <c r="P17" s="1">
        <v>110.6</v>
      </c>
      <c r="Q17" s="1">
        <v>109</v>
      </c>
      <c r="R17" s="1">
        <v>109.7</v>
      </c>
      <c r="S17" s="1">
        <v>108.8</v>
      </c>
      <c r="T17" s="1">
        <v>109.5</v>
      </c>
      <c r="U17" s="6">
        <v>139.25443548387088</v>
      </c>
      <c r="V17" s="1">
        <v>108.5</v>
      </c>
      <c r="W17" s="1">
        <v>107.5</v>
      </c>
      <c r="X17" s="1">
        <v>106.3</v>
      </c>
      <c r="Y17" s="1">
        <v>105</v>
      </c>
      <c r="Z17" s="1">
        <v>105.6</v>
      </c>
      <c r="AA17" s="1">
        <v>106.5</v>
      </c>
      <c r="AB17" s="1">
        <v>102.5</v>
      </c>
      <c r="AC17" s="1">
        <v>105.5</v>
      </c>
      <c r="AD17" s="1">
        <v>108.9</v>
      </c>
    </row>
    <row r="18" spans="1:30">
      <c r="A18" s="1" t="s">
        <v>32</v>
      </c>
      <c r="B18" s="1">
        <v>2013</v>
      </c>
      <c r="C18" s="1" t="s">
        <v>38</v>
      </c>
      <c r="D18" s="1">
        <v>117</v>
      </c>
      <c r="E18" s="1">
        <v>120.1</v>
      </c>
      <c r="F18" s="1">
        <v>112.5</v>
      </c>
      <c r="G18" s="1">
        <v>107.3</v>
      </c>
      <c r="H18" s="1">
        <v>101.3</v>
      </c>
      <c r="I18" s="1">
        <v>112.4</v>
      </c>
      <c r="J18" s="1">
        <v>143.6</v>
      </c>
      <c r="K18" s="1">
        <v>105.4</v>
      </c>
      <c r="L18" s="1">
        <v>101.4</v>
      </c>
      <c r="M18" s="1">
        <v>106.4</v>
      </c>
      <c r="N18" s="1">
        <v>110</v>
      </c>
      <c r="O18" s="1">
        <v>112.2</v>
      </c>
      <c r="P18" s="1">
        <v>115</v>
      </c>
      <c r="Q18" s="1">
        <v>110.9</v>
      </c>
      <c r="R18" s="1">
        <v>109.2</v>
      </c>
      <c r="S18" s="1">
        <v>107.2</v>
      </c>
      <c r="T18" s="1">
        <v>108.9</v>
      </c>
      <c r="U18" s="1">
        <v>106.6</v>
      </c>
      <c r="V18" s="1">
        <v>108</v>
      </c>
      <c r="W18" s="1">
        <v>107.7</v>
      </c>
      <c r="X18" s="1">
        <v>106.5</v>
      </c>
      <c r="Y18" s="1">
        <v>105.2</v>
      </c>
      <c r="Z18" s="1">
        <v>105.2</v>
      </c>
      <c r="AA18" s="1">
        <v>108.1</v>
      </c>
      <c r="AB18" s="1">
        <v>103.3</v>
      </c>
      <c r="AC18" s="1">
        <v>106.1</v>
      </c>
      <c r="AD18" s="1">
        <v>109.7</v>
      </c>
    </row>
    <row r="19" spans="1:30">
      <c r="A19" s="1" t="s">
        <v>33</v>
      </c>
      <c r="B19" s="1">
        <v>2013</v>
      </c>
      <c r="C19" s="1" t="s">
        <v>38</v>
      </c>
      <c r="D19" s="1">
        <v>113.8</v>
      </c>
      <c r="E19" s="1">
        <v>114.9</v>
      </c>
      <c r="F19" s="1">
        <v>109.8</v>
      </c>
      <c r="G19" s="1">
        <v>107.9</v>
      </c>
      <c r="H19" s="1">
        <v>104.2</v>
      </c>
      <c r="I19" s="1">
        <v>110.7</v>
      </c>
      <c r="J19" s="1">
        <v>126.7</v>
      </c>
      <c r="K19" s="1">
        <v>106.3</v>
      </c>
      <c r="L19" s="1">
        <v>103.2</v>
      </c>
      <c r="M19" s="1">
        <v>105.7</v>
      </c>
      <c r="N19" s="1">
        <v>109</v>
      </c>
      <c r="O19" s="1">
        <v>111.6</v>
      </c>
      <c r="P19" s="1">
        <v>112.2</v>
      </c>
      <c r="Q19" s="1">
        <v>109.5</v>
      </c>
      <c r="R19" s="1">
        <v>109.5</v>
      </c>
      <c r="S19" s="1">
        <v>108.1</v>
      </c>
      <c r="T19" s="1">
        <v>109.3</v>
      </c>
      <c r="U19" s="1">
        <v>106.6</v>
      </c>
      <c r="V19" s="1">
        <v>108.3</v>
      </c>
      <c r="W19" s="1">
        <v>107.6</v>
      </c>
      <c r="X19" s="1">
        <v>106.4</v>
      </c>
      <c r="Y19" s="1">
        <v>105.1</v>
      </c>
      <c r="Z19" s="1">
        <v>105.4</v>
      </c>
      <c r="AA19" s="1">
        <v>107.4</v>
      </c>
      <c r="AB19" s="1">
        <v>102.8</v>
      </c>
      <c r="AC19" s="1">
        <v>105.8</v>
      </c>
      <c r="AD19" s="1">
        <v>109.3</v>
      </c>
    </row>
    <row r="20" spans="1:30">
      <c r="A20" s="1" t="s">
        <v>30</v>
      </c>
      <c r="B20" s="1">
        <v>2013</v>
      </c>
      <c r="C20" s="1" t="s">
        <v>39</v>
      </c>
      <c r="D20" s="1">
        <v>113.4</v>
      </c>
      <c r="E20" s="1">
        <v>114.9</v>
      </c>
      <c r="F20" s="1">
        <v>110.5</v>
      </c>
      <c r="G20" s="1">
        <v>109.3</v>
      </c>
      <c r="H20" s="1">
        <v>106.2</v>
      </c>
      <c r="I20" s="1">
        <v>110.3</v>
      </c>
      <c r="J20" s="1">
        <v>129.19999999999999</v>
      </c>
      <c r="K20" s="1">
        <v>107.1</v>
      </c>
      <c r="L20" s="1">
        <v>104.3</v>
      </c>
      <c r="M20" s="1">
        <v>106.4</v>
      </c>
      <c r="N20" s="1">
        <v>109.1</v>
      </c>
      <c r="O20" s="1">
        <v>112.1</v>
      </c>
      <c r="P20" s="1">
        <v>113.1</v>
      </c>
      <c r="Q20" s="1">
        <v>109.8</v>
      </c>
      <c r="R20" s="1">
        <v>110.5</v>
      </c>
      <c r="S20" s="1">
        <v>109.5</v>
      </c>
      <c r="T20" s="1">
        <v>110.3</v>
      </c>
      <c r="U20" s="6">
        <v>139.25443548387088</v>
      </c>
      <c r="V20" s="1">
        <v>109.5</v>
      </c>
      <c r="W20" s="1">
        <v>108.3</v>
      </c>
      <c r="X20" s="1">
        <v>106.9</v>
      </c>
      <c r="Y20" s="1">
        <v>106.8</v>
      </c>
      <c r="Z20" s="1">
        <v>106.4</v>
      </c>
      <c r="AA20" s="1">
        <v>107.8</v>
      </c>
      <c r="AB20" s="1">
        <v>102.5</v>
      </c>
      <c r="AC20" s="1">
        <v>106.5</v>
      </c>
      <c r="AD20" s="1">
        <v>110.7</v>
      </c>
    </row>
    <row r="21" spans="1:30">
      <c r="A21" s="1" t="s">
        <v>32</v>
      </c>
      <c r="B21" s="1">
        <v>2013</v>
      </c>
      <c r="C21" s="1" t="s">
        <v>39</v>
      </c>
      <c r="D21" s="1">
        <v>117.8</v>
      </c>
      <c r="E21" s="1">
        <v>119.2</v>
      </c>
      <c r="F21" s="1">
        <v>114</v>
      </c>
      <c r="G21" s="1">
        <v>108.3</v>
      </c>
      <c r="H21" s="1">
        <v>101.1</v>
      </c>
      <c r="I21" s="1">
        <v>113.2</v>
      </c>
      <c r="J21" s="1">
        <v>160.9</v>
      </c>
      <c r="K21" s="1">
        <v>105.1</v>
      </c>
      <c r="L21" s="1">
        <v>101.3</v>
      </c>
      <c r="M21" s="1">
        <v>107.5</v>
      </c>
      <c r="N21" s="1">
        <v>110.4</v>
      </c>
      <c r="O21" s="1">
        <v>113.1</v>
      </c>
      <c r="P21" s="1">
        <v>117.5</v>
      </c>
      <c r="Q21" s="1">
        <v>111.7</v>
      </c>
      <c r="R21" s="1">
        <v>109.8</v>
      </c>
      <c r="S21" s="1">
        <v>107.8</v>
      </c>
      <c r="T21" s="1">
        <v>109.5</v>
      </c>
      <c r="U21" s="1">
        <v>107.7</v>
      </c>
      <c r="V21" s="1">
        <v>108.6</v>
      </c>
      <c r="W21" s="1">
        <v>108.1</v>
      </c>
      <c r="X21" s="1">
        <v>107.1</v>
      </c>
      <c r="Y21" s="1">
        <v>107.3</v>
      </c>
      <c r="Z21" s="1">
        <v>105.9</v>
      </c>
      <c r="AA21" s="1">
        <v>110.1</v>
      </c>
      <c r="AB21" s="1">
        <v>103.2</v>
      </c>
      <c r="AC21" s="1">
        <v>107.3</v>
      </c>
      <c r="AD21" s="1">
        <v>111.4</v>
      </c>
    </row>
    <row r="22" spans="1:30">
      <c r="A22" s="1" t="s">
        <v>33</v>
      </c>
      <c r="B22" s="1">
        <v>2013</v>
      </c>
      <c r="C22" s="1" t="s">
        <v>39</v>
      </c>
      <c r="D22" s="1">
        <v>114.8</v>
      </c>
      <c r="E22" s="1">
        <v>116.4</v>
      </c>
      <c r="F22" s="1">
        <v>111.9</v>
      </c>
      <c r="G22" s="1">
        <v>108.9</v>
      </c>
      <c r="H22" s="1">
        <v>104.3</v>
      </c>
      <c r="I22" s="1">
        <v>111.7</v>
      </c>
      <c r="J22" s="1">
        <v>140</v>
      </c>
      <c r="K22" s="1">
        <v>106.4</v>
      </c>
      <c r="L22" s="1">
        <v>103.3</v>
      </c>
      <c r="M22" s="1">
        <v>106.8</v>
      </c>
      <c r="N22" s="1">
        <v>109.6</v>
      </c>
      <c r="O22" s="1">
        <v>112.6</v>
      </c>
      <c r="P22" s="1">
        <v>114.7</v>
      </c>
      <c r="Q22" s="1">
        <v>110.3</v>
      </c>
      <c r="R22" s="1">
        <v>110.2</v>
      </c>
      <c r="S22" s="1">
        <v>108.8</v>
      </c>
      <c r="T22" s="1">
        <v>110</v>
      </c>
      <c r="U22" s="1">
        <v>107.7</v>
      </c>
      <c r="V22" s="1">
        <v>109.2</v>
      </c>
      <c r="W22" s="1">
        <v>108.2</v>
      </c>
      <c r="X22" s="1">
        <v>107</v>
      </c>
      <c r="Y22" s="1">
        <v>107.1</v>
      </c>
      <c r="Z22" s="1">
        <v>106.1</v>
      </c>
      <c r="AA22" s="1">
        <v>109.1</v>
      </c>
      <c r="AB22" s="1">
        <v>102.8</v>
      </c>
      <c r="AC22" s="1">
        <v>106.9</v>
      </c>
      <c r="AD22" s="1">
        <v>111</v>
      </c>
    </row>
    <row r="23" spans="1:30">
      <c r="A23" s="1" t="s">
        <v>30</v>
      </c>
      <c r="B23" s="1">
        <v>2013</v>
      </c>
      <c r="C23" s="1" t="s">
        <v>40</v>
      </c>
      <c r="D23" s="1">
        <v>114.3</v>
      </c>
      <c r="E23" s="1">
        <v>115.4</v>
      </c>
      <c r="F23" s="1">
        <v>111.1</v>
      </c>
      <c r="G23" s="1">
        <v>110</v>
      </c>
      <c r="H23" s="1">
        <v>106.4</v>
      </c>
      <c r="I23" s="1">
        <v>110.8</v>
      </c>
      <c r="J23" s="1">
        <v>138.9</v>
      </c>
      <c r="K23" s="1">
        <v>107.4</v>
      </c>
      <c r="L23" s="1">
        <v>104.1</v>
      </c>
      <c r="M23" s="1">
        <v>106.9</v>
      </c>
      <c r="N23" s="1">
        <v>109.7</v>
      </c>
      <c r="O23" s="1">
        <v>112.6</v>
      </c>
      <c r="P23" s="1">
        <v>114.9</v>
      </c>
      <c r="Q23" s="1">
        <v>110.7</v>
      </c>
      <c r="R23" s="1">
        <v>111.3</v>
      </c>
      <c r="S23" s="1">
        <v>110.2</v>
      </c>
      <c r="T23" s="1">
        <v>111.1</v>
      </c>
      <c r="U23" s="6">
        <v>139.25443548387088</v>
      </c>
      <c r="V23" s="1">
        <v>109.9</v>
      </c>
      <c r="W23" s="1">
        <v>108.7</v>
      </c>
      <c r="X23" s="1">
        <v>107.5</v>
      </c>
      <c r="Y23" s="1">
        <v>107.8</v>
      </c>
      <c r="Z23" s="1">
        <v>106.8</v>
      </c>
      <c r="AA23" s="1">
        <v>108.7</v>
      </c>
      <c r="AB23" s="1">
        <v>105</v>
      </c>
      <c r="AC23" s="1">
        <v>107.5</v>
      </c>
      <c r="AD23" s="1">
        <v>112.1</v>
      </c>
    </row>
    <row r="24" spans="1:30">
      <c r="A24" s="1" t="s">
        <v>32</v>
      </c>
      <c r="B24" s="1">
        <v>2013</v>
      </c>
      <c r="C24" s="1" t="s">
        <v>40</v>
      </c>
      <c r="D24" s="1">
        <v>118.3</v>
      </c>
      <c r="E24" s="1">
        <v>120.4</v>
      </c>
      <c r="F24" s="1">
        <v>112.7</v>
      </c>
      <c r="G24" s="1">
        <v>108.9</v>
      </c>
      <c r="H24" s="1">
        <v>101.1</v>
      </c>
      <c r="I24" s="1">
        <v>108.7</v>
      </c>
      <c r="J24" s="1">
        <v>177</v>
      </c>
      <c r="K24" s="1">
        <v>104.7</v>
      </c>
      <c r="L24" s="1">
        <v>101</v>
      </c>
      <c r="M24" s="1">
        <v>108.5</v>
      </c>
      <c r="N24" s="1">
        <v>110.9</v>
      </c>
      <c r="O24" s="1">
        <v>114.3</v>
      </c>
      <c r="P24" s="1">
        <v>119.6</v>
      </c>
      <c r="Q24" s="1">
        <v>112.4</v>
      </c>
      <c r="R24" s="1">
        <v>110.6</v>
      </c>
      <c r="S24" s="1">
        <v>108.3</v>
      </c>
      <c r="T24" s="1">
        <v>110.2</v>
      </c>
      <c r="U24" s="1">
        <v>108.9</v>
      </c>
      <c r="V24" s="1">
        <v>109.3</v>
      </c>
      <c r="W24" s="1">
        <v>108.7</v>
      </c>
      <c r="X24" s="1">
        <v>107.6</v>
      </c>
      <c r="Y24" s="1">
        <v>108.1</v>
      </c>
      <c r="Z24" s="1">
        <v>106.5</v>
      </c>
      <c r="AA24" s="1">
        <v>110.8</v>
      </c>
      <c r="AB24" s="1">
        <v>106</v>
      </c>
      <c r="AC24" s="1">
        <v>108.3</v>
      </c>
      <c r="AD24" s="1">
        <v>112.7</v>
      </c>
    </row>
    <row r="25" spans="1:30">
      <c r="A25" s="1" t="s">
        <v>33</v>
      </c>
      <c r="B25" s="1">
        <v>2013</v>
      </c>
      <c r="C25" s="1" t="s">
        <v>40</v>
      </c>
      <c r="D25" s="1">
        <v>115.6</v>
      </c>
      <c r="E25" s="1">
        <v>117.2</v>
      </c>
      <c r="F25" s="1">
        <v>111.7</v>
      </c>
      <c r="G25" s="1">
        <v>109.6</v>
      </c>
      <c r="H25" s="1">
        <v>104.5</v>
      </c>
      <c r="I25" s="1">
        <v>109.8</v>
      </c>
      <c r="J25" s="1">
        <v>151.80000000000001</v>
      </c>
      <c r="K25" s="1">
        <v>106.5</v>
      </c>
      <c r="L25" s="1">
        <v>103.1</v>
      </c>
      <c r="M25" s="1">
        <v>107.4</v>
      </c>
      <c r="N25" s="1">
        <v>110.2</v>
      </c>
      <c r="O25" s="1">
        <v>113.4</v>
      </c>
      <c r="P25" s="1">
        <v>116.6</v>
      </c>
      <c r="Q25" s="1">
        <v>111.2</v>
      </c>
      <c r="R25" s="1">
        <v>111</v>
      </c>
      <c r="S25" s="1">
        <v>109.4</v>
      </c>
      <c r="T25" s="1">
        <v>110.7</v>
      </c>
      <c r="U25" s="1">
        <v>108.9</v>
      </c>
      <c r="V25" s="1">
        <v>109.7</v>
      </c>
      <c r="W25" s="1">
        <v>108.7</v>
      </c>
      <c r="X25" s="1">
        <v>107.5</v>
      </c>
      <c r="Y25" s="1">
        <v>108</v>
      </c>
      <c r="Z25" s="1">
        <v>106.6</v>
      </c>
      <c r="AA25" s="1">
        <v>109.9</v>
      </c>
      <c r="AB25" s="1">
        <v>105.4</v>
      </c>
      <c r="AC25" s="1">
        <v>107.9</v>
      </c>
      <c r="AD25" s="1">
        <v>112.4</v>
      </c>
    </row>
    <row r="26" spans="1:30">
      <c r="A26" s="1" t="s">
        <v>30</v>
      </c>
      <c r="B26" s="1">
        <v>2013</v>
      </c>
      <c r="C26" s="1" t="s">
        <v>41</v>
      </c>
      <c r="D26" s="1">
        <v>115.4</v>
      </c>
      <c r="E26" s="1">
        <v>115.7</v>
      </c>
      <c r="F26" s="1">
        <v>111.7</v>
      </c>
      <c r="G26" s="1">
        <v>111</v>
      </c>
      <c r="H26" s="1">
        <v>107.4</v>
      </c>
      <c r="I26" s="1">
        <v>110.9</v>
      </c>
      <c r="J26" s="1">
        <v>154</v>
      </c>
      <c r="K26" s="1">
        <v>108.1</v>
      </c>
      <c r="L26" s="1">
        <v>104.2</v>
      </c>
      <c r="M26" s="1">
        <v>107.9</v>
      </c>
      <c r="N26" s="1">
        <v>110.4</v>
      </c>
      <c r="O26" s="1">
        <v>114</v>
      </c>
      <c r="P26" s="1">
        <v>117.8</v>
      </c>
      <c r="Q26" s="1">
        <v>111.7</v>
      </c>
      <c r="R26" s="1">
        <v>112.7</v>
      </c>
      <c r="S26" s="1">
        <v>111.4</v>
      </c>
      <c r="T26" s="1">
        <v>112.5</v>
      </c>
      <c r="U26" s="6">
        <v>139.25443548387088</v>
      </c>
      <c r="V26" s="1">
        <v>111.1</v>
      </c>
      <c r="W26" s="1">
        <v>109.6</v>
      </c>
      <c r="X26" s="1">
        <v>108.3</v>
      </c>
      <c r="Y26" s="1">
        <v>109.3</v>
      </c>
      <c r="Z26" s="1">
        <v>107.7</v>
      </c>
      <c r="AA26" s="1">
        <v>109.8</v>
      </c>
      <c r="AB26" s="1">
        <v>106.7</v>
      </c>
      <c r="AC26" s="1">
        <v>108.7</v>
      </c>
      <c r="AD26" s="1">
        <v>114.2</v>
      </c>
    </row>
    <row r="27" spans="1:30">
      <c r="A27" s="1" t="s">
        <v>32</v>
      </c>
      <c r="B27" s="1">
        <v>2013</v>
      </c>
      <c r="C27" s="1" t="s">
        <v>41</v>
      </c>
      <c r="D27" s="1">
        <v>118.6</v>
      </c>
      <c r="E27" s="1">
        <v>119.1</v>
      </c>
      <c r="F27" s="1">
        <v>113.2</v>
      </c>
      <c r="G27" s="1">
        <v>109.6</v>
      </c>
      <c r="H27" s="1">
        <v>101.7</v>
      </c>
      <c r="I27" s="1">
        <v>103.2</v>
      </c>
      <c r="J27" s="1">
        <v>174.3</v>
      </c>
      <c r="K27" s="1">
        <v>105.1</v>
      </c>
      <c r="L27" s="1">
        <v>100.8</v>
      </c>
      <c r="M27" s="1">
        <v>109.1</v>
      </c>
      <c r="N27" s="1">
        <v>111.1</v>
      </c>
      <c r="O27" s="1">
        <v>115.4</v>
      </c>
      <c r="P27" s="1">
        <v>119.2</v>
      </c>
      <c r="Q27" s="1">
        <v>112.9</v>
      </c>
      <c r="R27" s="1">
        <v>111.4</v>
      </c>
      <c r="S27" s="1">
        <v>109</v>
      </c>
      <c r="T27" s="1">
        <v>111.1</v>
      </c>
      <c r="U27" s="1">
        <v>109.7</v>
      </c>
      <c r="V27" s="1">
        <v>109.5</v>
      </c>
      <c r="W27" s="1">
        <v>109.6</v>
      </c>
      <c r="X27" s="1">
        <v>107.9</v>
      </c>
      <c r="Y27" s="1">
        <v>110.4</v>
      </c>
      <c r="Z27" s="1">
        <v>107.4</v>
      </c>
      <c r="AA27" s="1">
        <v>111.2</v>
      </c>
      <c r="AB27" s="1">
        <v>106.9</v>
      </c>
      <c r="AC27" s="1">
        <v>109.4</v>
      </c>
      <c r="AD27" s="1">
        <v>113.2</v>
      </c>
    </row>
    <row r="28" spans="1:30">
      <c r="A28" s="1" t="s">
        <v>33</v>
      </c>
      <c r="B28" s="1">
        <v>2013</v>
      </c>
      <c r="C28" s="1" t="s">
        <v>41</v>
      </c>
      <c r="D28" s="1">
        <v>116.4</v>
      </c>
      <c r="E28" s="1">
        <v>116.9</v>
      </c>
      <c r="F28" s="1">
        <v>112.3</v>
      </c>
      <c r="G28" s="1">
        <v>110.5</v>
      </c>
      <c r="H28" s="1">
        <v>105.3</v>
      </c>
      <c r="I28" s="1">
        <v>107.3</v>
      </c>
      <c r="J28" s="1">
        <v>160.9</v>
      </c>
      <c r="K28" s="1">
        <v>107.1</v>
      </c>
      <c r="L28" s="1">
        <v>103.1</v>
      </c>
      <c r="M28" s="1">
        <v>108.3</v>
      </c>
      <c r="N28" s="1">
        <v>110.7</v>
      </c>
      <c r="O28" s="1">
        <v>114.6</v>
      </c>
      <c r="P28" s="1">
        <v>118.3</v>
      </c>
      <c r="Q28" s="1">
        <v>112</v>
      </c>
      <c r="R28" s="1">
        <v>112.2</v>
      </c>
      <c r="S28" s="1">
        <v>110.4</v>
      </c>
      <c r="T28" s="1">
        <v>111.9</v>
      </c>
      <c r="U28" s="1">
        <v>109.7</v>
      </c>
      <c r="V28" s="1">
        <v>110.5</v>
      </c>
      <c r="W28" s="1">
        <v>109.6</v>
      </c>
      <c r="X28" s="1">
        <v>108.1</v>
      </c>
      <c r="Y28" s="1">
        <v>109.9</v>
      </c>
      <c r="Z28" s="1">
        <v>107.5</v>
      </c>
      <c r="AA28" s="1">
        <v>110.6</v>
      </c>
      <c r="AB28" s="1">
        <v>106.8</v>
      </c>
      <c r="AC28" s="1">
        <v>109</v>
      </c>
      <c r="AD28" s="1">
        <v>113.7</v>
      </c>
    </row>
    <row r="29" spans="1:30">
      <c r="A29" s="1" t="s">
        <v>30</v>
      </c>
      <c r="B29" s="1">
        <v>2013</v>
      </c>
      <c r="C29" s="1" t="s">
        <v>42</v>
      </c>
      <c r="D29" s="1">
        <v>116.3</v>
      </c>
      <c r="E29" s="1">
        <v>115.4</v>
      </c>
      <c r="F29" s="1">
        <v>112.6</v>
      </c>
      <c r="G29" s="1">
        <v>111.7</v>
      </c>
      <c r="H29" s="1">
        <v>107.7</v>
      </c>
      <c r="I29" s="1">
        <v>113.2</v>
      </c>
      <c r="J29" s="1">
        <v>164.9</v>
      </c>
      <c r="K29" s="1">
        <v>108.3</v>
      </c>
      <c r="L29" s="1">
        <v>103.9</v>
      </c>
      <c r="M29" s="1">
        <v>108.2</v>
      </c>
      <c r="N29" s="1">
        <v>111.1</v>
      </c>
      <c r="O29" s="1">
        <v>114.9</v>
      </c>
      <c r="P29" s="1">
        <v>119.8</v>
      </c>
      <c r="Q29" s="1">
        <v>112.2</v>
      </c>
      <c r="R29" s="1">
        <v>113.6</v>
      </c>
      <c r="S29" s="1">
        <v>112.3</v>
      </c>
      <c r="T29" s="1">
        <v>113.4</v>
      </c>
      <c r="U29" s="6">
        <v>139.25443548387088</v>
      </c>
      <c r="V29" s="1">
        <v>111.6</v>
      </c>
      <c r="W29" s="1">
        <v>110.4</v>
      </c>
      <c r="X29" s="1">
        <v>108.9</v>
      </c>
      <c r="Y29" s="1">
        <v>109.3</v>
      </c>
      <c r="Z29" s="1">
        <v>108.3</v>
      </c>
      <c r="AA29" s="1">
        <v>110.2</v>
      </c>
      <c r="AB29" s="1">
        <v>107.5</v>
      </c>
      <c r="AC29" s="1">
        <v>109.1</v>
      </c>
      <c r="AD29" s="1">
        <v>115.5</v>
      </c>
    </row>
    <row r="30" spans="1:30">
      <c r="A30" s="1" t="s">
        <v>32</v>
      </c>
      <c r="B30" s="1">
        <v>2013</v>
      </c>
      <c r="C30" s="1" t="s">
        <v>42</v>
      </c>
      <c r="D30" s="1">
        <v>118.9</v>
      </c>
      <c r="E30" s="1">
        <v>118.1</v>
      </c>
      <c r="F30" s="1">
        <v>114.5</v>
      </c>
      <c r="G30" s="1">
        <v>110.4</v>
      </c>
      <c r="H30" s="1">
        <v>102.3</v>
      </c>
      <c r="I30" s="1">
        <v>106.2</v>
      </c>
      <c r="J30" s="1">
        <v>183.5</v>
      </c>
      <c r="K30" s="1">
        <v>105.3</v>
      </c>
      <c r="L30" s="1">
        <v>100.2</v>
      </c>
      <c r="M30" s="1">
        <v>109.6</v>
      </c>
      <c r="N30" s="1">
        <v>111.4</v>
      </c>
      <c r="O30" s="1">
        <v>116</v>
      </c>
      <c r="P30" s="1">
        <v>120.8</v>
      </c>
      <c r="Q30" s="1">
        <v>113.5</v>
      </c>
      <c r="R30" s="1">
        <v>112.5</v>
      </c>
      <c r="S30" s="1">
        <v>109.7</v>
      </c>
      <c r="T30" s="1">
        <v>112</v>
      </c>
      <c r="U30" s="1">
        <v>110.5</v>
      </c>
      <c r="V30" s="1">
        <v>109.7</v>
      </c>
      <c r="W30" s="1">
        <v>110.2</v>
      </c>
      <c r="X30" s="1">
        <v>108.2</v>
      </c>
      <c r="Y30" s="1">
        <v>109.7</v>
      </c>
      <c r="Z30" s="1">
        <v>108</v>
      </c>
      <c r="AA30" s="1">
        <v>111.3</v>
      </c>
      <c r="AB30" s="1">
        <v>107.3</v>
      </c>
      <c r="AC30" s="1">
        <v>109.4</v>
      </c>
      <c r="AD30" s="1">
        <v>114</v>
      </c>
    </row>
    <row r="31" spans="1:30">
      <c r="A31" s="1" t="s">
        <v>33</v>
      </c>
      <c r="B31" s="1">
        <v>2013</v>
      </c>
      <c r="C31" s="1" t="s">
        <v>42</v>
      </c>
      <c r="D31" s="1">
        <v>117.1</v>
      </c>
      <c r="E31" s="1">
        <v>116.3</v>
      </c>
      <c r="F31" s="1">
        <v>113.3</v>
      </c>
      <c r="G31" s="1">
        <v>111.2</v>
      </c>
      <c r="H31" s="1">
        <v>105.7</v>
      </c>
      <c r="I31" s="1">
        <v>109.9</v>
      </c>
      <c r="J31" s="1">
        <v>171.2</v>
      </c>
      <c r="K31" s="1">
        <v>107.3</v>
      </c>
      <c r="L31" s="1">
        <v>102.7</v>
      </c>
      <c r="M31" s="1">
        <v>108.7</v>
      </c>
      <c r="N31" s="1">
        <v>111.2</v>
      </c>
      <c r="O31" s="1">
        <v>115.4</v>
      </c>
      <c r="P31" s="1">
        <v>120.2</v>
      </c>
      <c r="Q31" s="1">
        <v>112.5</v>
      </c>
      <c r="R31" s="1">
        <v>113.2</v>
      </c>
      <c r="S31" s="1">
        <v>111.2</v>
      </c>
      <c r="T31" s="1">
        <v>112.8</v>
      </c>
      <c r="U31" s="1">
        <v>110.5</v>
      </c>
      <c r="V31" s="1">
        <v>110.9</v>
      </c>
      <c r="W31" s="1">
        <v>110.3</v>
      </c>
      <c r="X31" s="1">
        <v>108.6</v>
      </c>
      <c r="Y31" s="1">
        <v>109.5</v>
      </c>
      <c r="Z31" s="1">
        <v>108.1</v>
      </c>
      <c r="AA31" s="1">
        <v>110.8</v>
      </c>
      <c r="AB31" s="1">
        <v>107.4</v>
      </c>
      <c r="AC31" s="1">
        <v>109.2</v>
      </c>
      <c r="AD31" s="1">
        <v>114.8</v>
      </c>
    </row>
    <row r="32" spans="1:30">
      <c r="A32" s="1" t="s">
        <v>30</v>
      </c>
      <c r="B32" s="1">
        <v>2013</v>
      </c>
      <c r="C32" s="1" t="s">
        <v>43</v>
      </c>
      <c r="D32" s="1">
        <v>117.3</v>
      </c>
      <c r="E32" s="1">
        <v>114.9</v>
      </c>
      <c r="F32" s="1">
        <v>116.2</v>
      </c>
      <c r="G32" s="1">
        <v>112.8</v>
      </c>
      <c r="H32" s="1">
        <v>108.9</v>
      </c>
      <c r="I32" s="1">
        <v>116.6</v>
      </c>
      <c r="J32" s="1">
        <v>178.1</v>
      </c>
      <c r="K32" s="1">
        <v>109.1</v>
      </c>
      <c r="L32" s="1">
        <v>103.6</v>
      </c>
      <c r="M32" s="1">
        <v>109</v>
      </c>
      <c r="N32" s="1">
        <v>111.8</v>
      </c>
      <c r="O32" s="1">
        <v>116</v>
      </c>
      <c r="P32" s="1">
        <v>122.5</v>
      </c>
      <c r="Q32" s="1">
        <v>112.8</v>
      </c>
      <c r="R32" s="1">
        <v>114.6</v>
      </c>
      <c r="S32" s="1">
        <v>113.1</v>
      </c>
      <c r="T32" s="1">
        <v>114.4</v>
      </c>
      <c r="U32" s="6">
        <v>139.25443548387088</v>
      </c>
      <c r="V32" s="1">
        <v>112.6</v>
      </c>
      <c r="W32" s="1">
        <v>111.3</v>
      </c>
      <c r="X32" s="1">
        <v>109.7</v>
      </c>
      <c r="Y32" s="1">
        <v>109.6</v>
      </c>
      <c r="Z32" s="1">
        <v>108.7</v>
      </c>
      <c r="AA32" s="1">
        <v>111</v>
      </c>
      <c r="AB32" s="1">
        <v>108.2</v>
      </c>
      <c r="AC32" s="1">
        <v>109.8</v>
      </c>
      <c r="AD32" s="1">
        <v>117.4</v>
      </c>
    </row>
    <row r="33" spans="1:30">
      <c r="A33" s="1" t="s">
        <v>32</v>
      </c>
      <c r="B33" s="1">
        <v>2013</v>
      </c>
      <c r="C33" s="1" t="s">
        <v>44</v>
      </c>
      <c r="D33" s="1">
        <v>119.8</v>
      </c>
      <c r="E33" s="1">
        <v>116.3</v>
      </c>
      <c r="F33" s="1">
        <v>122.6</v>
      </c>
      <c r="G33" s="1">
        <v>112</v>
      </c>
      <c r="H33" s="1">
        <v>103.2</v>
      </c>
      <c r="I33" s="1">
        <v>110</v>
      </c>
      <c r="J33" s="1">
        <v>192.8</v>
      </c>
      <c r="K33" s="1">
        <v>106.3</v>
      </c>
      <c r="L33" s="1">
        <v>99.5</v>
      </c>
      <c r="M33" s="1">
        <v>110.3</v>
      </c>
      <c r="N33" s="1">
        <v>111.8</v>
      </c>
      <c r="O33" s="1">
        <v>117.1</v>
      </c>
      <c r="P33" s="1">
        <v>122.9</v>
      </c>
      <c r="Q33" s="1">
        <v>114.1</v>
      </c>
      <c r="R33" s="1">
        <v>113.5</v>
      </c>
      <c r="S33" s="1">
        <v>110.3</v>
      </c>
      <c r="T33" s="1">
        <v>113</v>
      </c>
      <c r="U33" s="1">
        <v>111.1</v>
      </c>
      <c r="V33" s="1">
        <v>110</v>
      </c>
      <c r="W33" s="1">
        <v>110.9</v>
      </c>
      <c r="X33" s="1">
        <v>108.6</v>
      </c>
      <c r="Y33" s="1">
        <v>109.5</v>
      </c>
      <c r="Z33" s="1">
        <v>108.5</v>
      </c>
      <c r="AA33" s="1">
        <v>111.3</v>
      </c>
      <c r="AB33" s="1">
        <v>107.9</v>
      </c>
      <c r="AC33" s="1">
        <v>109.6</v>
      </c>
      <c r="AD33" s="1">
        <v>115</v>
      </c>
    </row>
    <row r="34" spans="1:30">
      <c r="A34" s="1" t="s">
        <v>33</v>
      </c>
      <c r="B34" s="1">
        <v>2013</v>
      </c>
      <c r="C34" s="1" t="s">
        <v>44</v>
      </c>
      <c r="D34" s="1">
        <v>118.1</v>
      </c>
      <c r="E34" s="1">
        <v>115.4</v>
      </c>
      <c r="F34" s="1">
        <v>118.7</v>
      </c>
      <c r="G34" s="1">
        <v>112.5</v>
      </c>
      <c r="H34" s="1">
        <v>106.8</v>
      </c>
      <c r="I34" s="1">
        <v>113.5</v>
      </c>
      <c r="J34" s="1">
        <v>183.1</v>
      </c>
      <c r="K34" s="1">
        <v>108.2</v>
      </c>
      <c r="L34" s="1">
        <v>102.2</v>
      </c>
      <c r="M34" s="1">
        <v>109.4</v>
      </c>
      <c r="N34" s="1">
        <v>111.8</v>
      </c>
      <c r="O34" s="1">
        <v>116.5</v>
      </c>
      <c r="P34" s="1">
        <v>122.6</v>
      </c>
      <c r="Q34" s="1">
        <v>113.1</v>
      </c>
      <c r="R34" s="1">
        <v>114.2</v>
      </c>
      <c r="S34" s="1">
        <v>111.9</v>
      </c>
      <c r="T34" s="1">
        <v>113.8</v>
      </c>
      <c r="U34" s="1">
        <v>111.1</v>
      </c>
      <c r="V34" s="1">
        <v>111.6</v>
      </c>
      <c r="W34" s="1">
        <v>111.1</v>
      </c>
      <c r="X34" s="1">
        <v>109.3</v>
      </c>
      <c r="Y34" s="1">
        <v>109.5</v>
      </c>
      <c r="Z34" s="1">
        <v>108.6</v>
      </c>
      <c r="AA34" s="1">
        <v>111.2</v>
      </c>
      <c r="AB34" s="1">
        <v>108.1</v>
      </c>
      <c r="AC34" s="1">
        <v>109.7</v>
      </c>
      <c r="AD34" s="1">
        <v>116.3</v>
      </c>
    </row>
    <row r="35" spans="1:30">
      <c r="A35" s="1" t="s">
        <v>30</v>
      </c>
      <c r="B35" s="1">
        <v>2013</v>
      </c>
      <c r="C35" s="1" t="s">
        <v>45</v>
      </c>
      <c r="D35" s="1">
        <v>118.4</v>
      </c>
      <c r="E35" s="1">
        <v>115.9</v>
      </c>
      <c r="F35" s="1">
        <v>120.4</v>
      </c>
      <c r="G35" s="1">
        <v>113.8</v>
      </c>
      <c r="H35" s="1">
        <v>109.5</v>
      </c>
      <c r="I35" s="1">
        <v>115.5</v>
      </c>
      <c r="J35" s="1">
        <v>145.69999999999999</v>
      </c>
      <c r="K35" s="1">
        <v>109.5</v>
      </c>
      <c r="L35" s="1">
        <v>102.9</v>
      </c>
      <c r="M35" s="1">
        <v>109.8</v>
      </c>
      <c r="N35" s="1">
        <v>112.1</v>
      </c>
      <c r="O35" s="1">
        <v>116.8</v>
      </c>
      <c r="P35" s="1">
        <v>118.7</v>
      </c>
      <c r="Q35" s="1">
        <v>113.6</v>
      </c>
      <c r="R35" s="1">
        <v>115.8</v>
      </c>
      <c r="S35" s="1">
        <v>114</v>
      </c>
      <c r="T35" s="1">
        <v>115.5</v>
      </c>
      <c r="U35" s="6">
        <v>139.25443548387088</v>
      </c>
      <c r="V35" s="1">
        <v>112.8</v>
      </c>
      <c r="W35" s="1">
        <v>112.1</v>
      </c>
      <c r="X35" s="1">
        <v>110.1</v>
      </c>
      <c r="Y35" s="1">
        <v>109.9</v>
      </c>
      <c r="Z35" s="1">
        <v>109.2</v>
      </c>
      <c r="AA35" s="1">
        <v>111.6</v>
      </c>
      <c r="AB35" s="1">
        <v>108.1</v>
      </c>
      <c r="AC35" s="1">
        <v>110.1</v>
      </c>
      <c r="AD35" s="1">
        <v>115.5</v>
      </c>
    </row>
    <row r="36" spans="1:30">
      <c r="A36" s="1" t="s">
        <v>32</v>
      </c>
      <c r="B36" s="1">
        <v>2013</v>
      </c>
      <c r="C36" s="1" t="s">
        <v>45</v>
      </c>
      <c r="D36" s="1">
        <v>120.5</v>
      </c>
      <c r="E36" s="1">
        <v>118.1</v>
      </c>
      <c r="F36" s="1">
        <v>128.5</v>
      </c>
      <c r="G36" s="1">
        <v>112.8</v>
      </c>
      <c r="H36" s="1">
        <v>103.4</v>
      </c>
      <c r="I36" s="1">
        <v>110.7</v>
      </c>
      <c r="J36" s="1">
        <v>144.80000000000001</v>
      </c>
      <c r="K36" s="1">
        <v>107.1</v>
      </c>
      <c r="L36" s="1">
        <v>98.6</v>
      </c>
      <c r="M36" s="1">
        <v>111.9</v>
      </c>
      <c r="N36" s="1">
        <v>112.1</v>
      </c>
      <c r="O36" s="1">
        <v>118.1</v>
      </c>
      <c r="P36" s="1">
        <v>117.8</v>
      </c>
      <c r="Q36" s="1">
        <v>115</v>
      </c>
      <c r="R36" s="1">
        <v>114.2</v>
      </c>
      <c r="S36" s="1">
        <v>110.9</v>
      </c>
      <c r="T36" s="1">
        <v>113.7</v>
      </c>
      <c r="U36" s="1">
        <v>110.7</v>
      </c>
      <c r="V36" s="1">
        <v>110.4</v>
      </c>
      <c r="W36" s="1">
        <v>111.3</v>
      </c>
      <c r="X36" s="1">
        <v>109</v>
      </c>
      <c r="Y36" s="1">
        <v>109.7</v>
      </c>
      <c r="Z36" s="1">
        <v>108.9</v>
      </c>
      <c r="AA36" s="1">
        <v>111.4</v>
      </c>
      <c r="AB36" s="1">
        <v>107.7</v>
      </c>
      <c r="AC36" s="1">
        <v>109.8</v>
      </c>
      <c r="AD36" s="1">
        <v>113.3</v>
      </c>
    </row>
    <row r="37" spans="1:30">
      <c r="A37" s="1" t="s">
        <v>33</v>
      </c>
      <c r="B37" s="1">
        <v>2013</v>
      </c>
      <c r="C37" s="1" t="s">
        <v>45</v>
      </c>
      <c r="D37" s="1">
        <v>119.1</v>
      </c>
      <c r="E37" s="1">
        <v>116.7</v>
      </c>
      <c r="F37" s="1">
        <v>123.5</v>
      </c>
      <c r="G37" s="1">
        <v>113.4</v>
      </c>
      <c r="H37" s="1">
        <v>107.3</v>
      </c>
      <c r="I37" s="1">
        <v>113.3</v>
      </c>
      <c r="J37" s="1">
        <v>145.4</v>
      </c>
      <c r="K37" s="1">
        <v>108.7</v>
      </c>
      <c r="L37" s="1">
        <v>101.5</v>
      </c>
      <c r="M37" s="1">
        <v>110.5</v>
      </c>
      <c r="N37" s="1">
        <v>112.1</v>
      </c>
      <c r="O37" s="1">
        <v>117.4</v>
      </c>
      <c r="P37" s="1">
        <v>118.4</v>
      </c>
      <c r="Q37" s="1">
        <v>114</v>
      </c>
      <c r="R37" s="1">
        <v>115.2</v>
      </c>
      <c r="S37" s="1">
        <v>112.7</v>
      </c>
      <c r="T37" s="1">
        <v>114.8</v>
      </c>
      <c r="U37" s="1">
        <v>110.7</v>
      </c>
      <c r="V37" s="1">
        <v>111.9</v>
      </c>
      <c r="W37" s="1">
        <v>111.7</v>
      </c>
      <c r="X37" s="1">
        <v>109.7</v>
      </c>
      <c r="Y37" s="1">
        <v>109.8</v>
      </c>
      <c r="Z37" s="1">
        <v>109</v>
      </c>
      <c r="AA37" s="1">
        <v>111.5</v>
      </c>
      <c r="AB37" s="1">
        <v>107.9</v>
      </c>
      <c r="AC37" s="1">
        <v>110</v>
      </c>
      <c r="AD37" s="1">
        <v>114.5</v>
      </c>
    </row>
    <row r="38" spans="1:30">
      <c r="A38" s="1" t="s">
        <v>30</v>
      </c>
      <c r="B38" s="1">
        <v>2014</v>
      </c>
      <c r="C38" s="1" t="s">
        <v>31</v>
      </c>
      <c r="D38" s="1">
        <v>118.9</v>
      </c>
      <c r="E38" s="1">
        <v>117.1</v>
      </c>
      <c r="F38" s="1">
        <v>120.5</v>
      </c>
      <c r="G38" s="1">
        <v>114.4</v>
      </c>
      <c r="H38" s="1">
        <v>109</v>
      </c>
      <c r="I38" s="1">
        <v>115.5</v>
      </c>
      <c r="J38" s="1">
        <v>123.9</v>
      </c>
      <c r="K38" s="1">
        <v>109.6</v>
      </c>
      <c r="L38" s="1">
        <v>101.8</v>
      </c>
      <c r="M38" s="1">
        <v>110.2</v>
      </c>
      <c r="N38" s="1">
        <v>112.4</v>
      </c>
      <c r="O38" s="1">
        <v>117.3</v>
      </c>
      <c r="P38" s="1">
        <v>116</v>
      </c>
      <c r="Q38" s="1">
        <v>114</v>
      </c>
      <c r="R38" s="1">
        <v>116.5</v>
      </c>
      <c r="S38" s="1">
        <v>114.5</v>
      </c>
      <c r="T38" s="1">
        <v>116.2</v>
      </c>
      <c r="U38" s="6">
        <v>139.25443548387088</v>
      </c>
      <c r="V38" s="1">
        <v>113</v>
      </c>
      <c r="W38" s="1">
        <v>112.6</v>
      </c>
      <c r="X38" s="1">
        <v>110.6</v>
      </c>
      <c r="Y38" s="1">
        <v>110.5</v>
      </c>
      <c r="Z38" s="1">
        <v>109.6</v>
      </c>
      <c r="AA38" s="1">
        <v>111.8</v>
      </c>
      <c r="AB38" s="1">
        <v>108.3</v>
      </c>
      <c r="AC38" s="1">
        <v>110.6</v>
      </c>
      <c r="AD38" s="1">
        <v>114.2</v>
      </c>
    </row>
    <row r="39" spans="1:30">
      <c r="A39" s="1" t="s">
        <v>32</v>
      </c>
      <c r="B39" s="1">
        <v>2014</v>
      </c>
      <c r="C39" s="1" t="s">
        <v>31</v>
      </c>
      <c r="D39" s="1">
        <v>121.2</v>
      </c>
      <c r="E39" s="1">
        <v>122</v>
      </c>
      <c r="F39" s="1">
        <v>129.9</v>
      </c>
      <c r="G39" s="1">
        <v>113.6</v>
      </c>
      <c r="H39" s="1">
        <v>102.9</v>
      </c>
      <c r="I39" s="1">
        <v>112.1</v>
      </c>
      <c r="J39" s="1">
        <v>118.9</v>
      </c>
      <c r="K39" s="1">
        <v>107.5</v>
      </c>
      <c r="L39" s="1">
        <v>96.9</v>
      </c>
      <c r="M39" s="1">
        <v>112.7</v>
      </c>
      <c r="N39" s="1">
        <v>112.1</v>
      </c>
      <c r="O39" s="1">
        <v>119</v>
      </c>
      <c r="P39" s="1">
        <v>115.5</v>
      </c>
      <c r="Q39" s="1">
        <v>115.7</v>
      </c>
      <c r="R39" s="1">
        <v>114.8</v>
      </c>
      <c r="S39" s="1">
        <v>111.3</v>
      </c>
      <c r="T39" s="1">
        <v>114.3</v>
      </c>
      <c r="U39" s="1">
        <v>111.6</v>
      </c>
      <c r="V39" s="1">
        <v>111</v>
      </c>
      <c r="W39" s="1">
        <v>111.9</v>
      </c>
      <c r="X39" s="1">
        <v>109.7</v>
      </c>
      <c r="Y39" s="1">
        <v>110.8</v>
      </c>
      <c r="Z39" s="1">
        <v>109.8</v>
      </c>
      <c r="AA39" s="1">
        <v>111.5</v>
      </c>
      <c r="AB39" s="1">
        <v>108</v>
      </c>
      <c r="AC39" s="1">
        <v>110.5</v>
      </c>
      <c r="AD39" s="1">
        <v>112.9</v>
      </c>
    </row>
    <row r="40" spans="1:30">
      <c r="A40" s="1" t="s">
        <v>33</v>
      </c>
      <c r="B40" s="1">
        <v>2014</v>
      </c>
      <c r="C40" s="1" t="s">
        <v>31</v>
      </c>
      <c r="D40" s="1">
        <v>119.6</v>
      </c>
      <c r="E40" s="1">
        <v>118.8</v>
      </c>
      <c r="F40" s="1">
        <v>124.1</v>
      </c>
      <c r="G40" s="1">
        <v>114.1</v>
      </c>
      <c r="H40" s="1">
        <v>106.8</v>
      </c>
      <c r="I40" s="1">
        <v>113.9</v>
      </c>
      <c r="J40" s="1">
        <v>122.2</v>
      </c>
      <c r="K40" s="1">
        <v>108.9</v>
      </c>
      <c r="L40" s="1">
        <v>100.2</v>
      </c>
      <c r="M40" s="1">
        <v>111</v>
      </c>
      <c r="N40" s="1">
        <v>112.3</v>
      </c>
      <c r="O40" s="1">
        <v>118.1</v>
      </c>
      <c r="P40" s="1">
        <v>115.8</v>
      </c>
      <c r="Q40" s="1">
        <v>114.5</v>
      </c>
      <c r="R40" s="1">
        <v>115.8</v>
      </c>
      <c r="S40" s="1">
        <v>113.2</v>
      </c>
      <c r="T40" s="1">
        <v>115.4</v>
      </c>
      <c r="U40" s="1">
        <v>111.6</v>
      </c>
      <c r="V40" s="1">
        <v>112.2</v>
      </c>
      <c r="W40" s="1">
        <v>112.3</v>
      </c>
      <c r="X40" s="1">
        <v>110.3</v>
      </c>
      <c r="Y40" s="1">
        <v>110.7</v>
      </c>
      <c r="Z40" s="1">
        <v>109.7</v>
      </c>
      <c r="AA40" s="1">
        <v>111.6</v>
      </c>
      <c r="AB40" s="1">
        <v>108.2</v>
      </c>
      <c r="AC40" s="1">
        <v>110.6</v>
      </c>
      <c r="AD40" s="1">
        <v>113.6</v>
      </c>
    </row>
    <row r="41" spans="1:30">
      <c r="A41" s="1" t="s">
        <v>30</v>
      </c>
      <c r="B41" s="1">
        <v>2014</v>
      </c>
      <c r="C41" s="1" t="s">
        <v>34</v>
      </c>
      <c r="D41" s="1">
        <v>119.4</v>
      </c>
      <c r="E41" s="1">
        <v>117.7</v>
      </c>
      <c r="F41" s="1">
        <v>121.2</v>
      </c>
      <c r="G41" s="1">
        <v>115</v>
      </c>
      <c r="H41" s="1">
        <v>109</v>
      </c>
      <c r="I41" s="1">
        <v>116.6</v>
      </c>
      <c r="J41" s="1">
        <v>116</v>
      </c>
      <c r="K41" s="1">
        <v>109.8</v>
      </c>
      <c r="L41" s="1">
        <v>101.1</v>
      </c>
      <c r="M41" s="1">
        <v>110.4</v>
      </c>
      <c r="N41" s="1">
        <v>112.9</v>
      </c>
      <c r="O41" s="1">
        <v>117.8</v>
      </c>
      <c r="P41" s="1">
        <v>115.3</v>
      </c>
      <c r="Q41" s="1">
        <v>114.2</v>
      </c>
      <c r="R41" s="1">
        <v>117.1</v>
      </c>
      <c r="S41" s="1">
        <v>114.5</v>
      </c>
      <c r="T41" s="1">
        <v>116.7</v>
      </c>
      <c r="U41" s="6">
        <v>139.25443548387088</v>
      </c>
      <c r="V41" s="1">
        <v>113.2</v>
      </c>
      <c r="W41" s="1">
        <v>112.9</v>
      </c>
      <c r="X41" s="1">
        <v>110.9</v>
      </c>
      <c r="Y41" s="1">
        <v>110.8</v>
      </c>
      <c r="Z41" s="1">
        <v>109.9</v>
      </c>
      <c r="AA41" s="1">
        <v>112</v>
      </c>
      <c r="AB41" s="1">
        <v>108.7</v>
      </c>
      <c r="AC41" s="1">
        <v>110.9</v>
      </c>
      <c r="AD41" s="1">
        <v>114</v>
      </c>
    </row>
    <row r="42" spans="1:30">
      <c r="A42" s="1" t="s">
        <v>32</v>
      </c>
      <c r="B42" s="1">
        <v>2014</v>
      </c>
      <c r="C42" s="1" t="s">
        <v>34</v>
      </c>
      <c r="D42" s="1">
        <v>121.9</v>
      </c>
      <c r="E42" s="1">
        <v>122</v>
      </c>
      <c r="F42" s="1">
        <v>124.5</v>
      </c>
      <c r="G42" s="1">
        <v>115.2</v>
      </c>
      <c r="H42" s="1">
        <v>102.5</v>
      </c>
      <c r="I42" s="1">
        <v>114.1</v>
      </c>
      <c r="J42" s="1">
        <v>111.5</v>
      </c>
      <c r="K42" s="1">
        <v>108.2</v>
      </c>
      <c r="L42" s="1">
        <v>95.4</v>
      </c>
      <c r="M42" s="1">
        <v>113.5</v>
      </c>
      <c r="N42" s="1">
        <v>112.1</v>
      </c>
      <c r="O42" s="1">
        <v>119.9</v>
      </c>
      <c r="P42" s="1">
        <v>115.2</v>
      </c>
      <c r="Q42" s="1">
        <v>116.2</v>
      </c>
      <c r="R42" s="1">
        <v>115.3</v>
      </c>
      <c r="S42" s="1">
        <v>111.7</v>
      </c>
      <c r="T42" s="1">
        <v>114.7</v>
      </c>
      <c r="U42" s="1">
        <v>112.5</v>
      </c>
      <c r="V42" s="1">
        <v>111.1</v>
      </c>
      <c r="W42" s="1">
        <v>112.6</v>
      </c>
      <c r="X42" s="1">
        <v>110.4</v>
      </c>
      <c r="Y42" s="1">
        <v>111.3</v>
      </c>
      <c r="Z42" s="1">
        <v>110.3</v>
      </c>
      <c r="AA42" s="1">
        <v>111.6</v>
      </c>
      <c r="AB42" s="1">
        <v>108.7</v>
      </c>
      <c r="AC42" s="1">
        <v>111</v>
      </c>
      <c r="AD42" s="1">
        <v>113.1</v>
      </c>
    </row>
    <row r="43" spans="1:30">
      <c r="A43" s="1" t="s">
        <v>33</v>
      </c>
      <c r="B43" s="1">
        <v>2014</v>
      </c>
      <c r="C43" s="1" t="s">
        <v>34</v>
      </c>
      <c r="D43" s="1">
        <v>120.2</v>
      </c>
      <c r="E43" s="1">
        <v>119.2</v>
      </c>
      <c r="F43" s="1">
        <v>122.5</v>
      </c>
      <c r="G43" s="1">
        <v>115.1</v>
      </c>
      <c r="H43" s="1">
        <v>106.6</v>
      </c>
      <c r="I43" s="1">
        <v>115.4</v>
      </c>
      <c r="J43" s="1">
        <v>114.5</v>
      </c>
      <c r="K43" s="1">
        <v>109.3</v>
      </c>
      <c r="L43" s="1">
        <v>99.2</v>
      </c>
      <c r="M43" s="1">
        <v>111.4</v>
      </c>
      <c r="N43" s="1">
        <v>112.6</v>
      </c>
      <c r="O43" s="1">
        <v>118.8</v>
      </c>
      <c r="P43" s="1">
        <v>115.3</v>
      </c>
      <c r="Q43" s="1">
        <v>114.7</v>
      </c>
      <c r="R43" s="1">
        <v>116.4</v>
      </c>
      <c r="S43" s="1">
        <v>113.3</v>
      </c>
      <c r="T43" s="1">
        <v>115.9</v>
      </c>
      <c r="U43" s="1">
        <v>112.5</v>
      </c>
      <c r="V43" s="1">
        <v>112.4</v>
      </c>
      <c r="W43" s="1">
        <v>112.8</v>
      </c>
      <c r="X43" s="1">
        <v>110.7</v>
      </c>
      <c r="Y43" s="1">
        <v>111.1</v>
      </c>
      <c r="Z43" s="1">
        <v>110.1</v>
      </c>
      <c r="AA43" s="1">
        <v>111.8</v>
      </c>
      <c r="AB43" s="1">
        <v>108.7</v>
      </c>
      <c r="AC43" s="1">
        <v>110.9</v>
      </c>
      <c r="AD43" s="1">
        <v>113.6</v>
      </c>
    </row>
    <row r="44" spans="1:30">
      <c r="A44" s="1" t="s">
        <v>30</v>
      </c>
      <c r="B44" s="1">
        <v>2014</v>
      </c>
      <c r="C44" s="1" t="s">
        <v>35</v>
      </c>
      <c r="D44" s="1">
        <v>120.1</v>
      </c>
      <c r="E44" s="1">
        <v>118.1</v>
      </c>
      <c r="F44" s="1">
        <v>120.7</v>
      </c>
      <c r="G44" s="1">
        <v>116.1</v>
      </c>
      <c r="H44" s="1">
        <v>109.3</v>
      </c>
      <c r="I44" s="1">
        <v>119.6</v>
      </c>
      <c r="J44" s="1">
        <v>117.9</v>
      </c>
      <c r="K44" s="1">
        <v>110.2</v>
      </c>
      <c r="L44" s="1">
        <v>101.2</v>
      </c>
      <c r="M44" s="1">
        <v>110.7</v>
      </c>
      <c r="N44" s="1">
        <v>113</v>
      </c>
      <c r="O44" s="1">
        <v>118.3</v>
      </c>
      <c r="P44" s="1">
        <v>116.2</v>
      </c>
      <c r="Q44" s="1">
        <v>114.6</v>
      </c>
      <c r="R44" s="1">
        <v>117.5</v>
      </c>
      <c r="S44" s="1">
        <v>114.9</v>
      </c>
      <c r="T44" s="1">
        <v>117.2</v>
      </c>
      <c r="U44" s="6">
        <v>139.25443548387088</v>
      </c>
      <c r="V44" s="1">
        <v>113.4</v>
      </c>
      <c r="W44" s="1">
        <v>113.4</v>
      </c>
      <c r="X44" s="1">
        <v>111.4</v>
      </c>
      <c r="Y44" s="1">
        <v>111.2</v>
      </c>
      <c r="Z44" s="1">
        <v>110.2</v>
      </c>
      <c r="AA44" s="1">
        <v>112.4</v>
      </c>
      <c r="AB44" s="1">
        <v>108.9</v>
      </c>
      <c r="AC44" s="1">
        <v>111.3</v>
      </c>
      <c r="AD44" s="1">
        <v>114.6</v>
      </c>
    </row>
    <row r="45" spans="1:30">
      <c r="A45" s="1" t="s">
        <v>32</v>
      </c>
      <c r="B45" s="1">
        <v>2014</v>
      </c>
      <c r="C45" s="1" t="s">
        <v>35</v>
      </c>
      <c r="D45" s="1">
        <v>122.1</v>
      </c>
      <c r="E45" s="1">
        <v>121.4</v>
      </c>
      <c r="F45" s="1">
        <v>121.5</v>
      </c>
      <c r="G45" s="1">
        <v>116.2</v>
      </c>
      <c r="H45" s="1">
        <v>102.8</v>
      </c>
      <c r="I45" s="1">
        <v>117.7</v>
      </c>
      <c r="J45" s="1">
        <v>113.3</v>
      </c>
      <c r="K45" s="1">
        <v>108.9</v>
      </c>
      <c r="L45" s="1">
        <v>96.3</v>
      </c>
      <c r="M45" s="1">
        <v>114.1</v>
      </c>
      <c r="N45" s="1">
        <v>112.2</v>
      </c>
      <c r="O45" s="1">
        <v>120.5</v>
      </c>
      <c r="P45" s="1">
        <v>116</v>
      </c>
      <c r="Q45" s="1">
        <v>116.7</v>
      </c>
      <c r="R45" s="1">
        <v>115.8</v>
      </c>
      <c r="S45" s="1">
        <v>112.1</v>
      </c>
      <c r="T45" s="1">
        <v>115.2</v>
      </c>
      <c r="U45" s="1">
        <v>113.2</v>
      </c>
      <c r="V45" s="1">
        <v>110.9</v>
      </c>
      <c r="W45" s="1">
        <v>113</v>
      </c>
      <c r="X45" s="1">
        <v>110.8</v>
      </c>
      <c r="Y45" s="1">
        <v>111.6</v>
      </c>
      <c r="Z45" s="1">
        <v>110.9</v>
      </c>
      <c r="AA45" s="1">
        <v>111.8</v>
      </c>
      <c r="AB45" s="1">
        <v>109.2</v>
      </c>
      <c r="AC45" s="1">
        <v>111.4</v>
      </c>
      <c r="AD45" s="1">
        <v>113.7</v>
      </c>
    </row>
    <row r="46" spans="1:30">
      <c r="A46" s="1" t="s">
        <v>33</v>
      </c>
      <c r="B46" s="1">
        <v>2014</v>
      </c>
      <c r="C46" s="1" t="s">
        <v>35</v>
      </c>
      <c r="D46" s="1">
        <v>120.7</v>
      </c>
      <c r="E46" s="1">
        <v>119.3</v>
      </c>
      <c r="F46" s="1">
        <v>121</v>
      </c>
      <c r="G46" s="1">
        <v>116.1</v>
      </c>
      <c r="H46" s="1">
        <v>106.9</v>
      </c>
      <c r="I46" s="1">
        <v>118.7</v>
      </c>
      <c r="J46" s="1">
        <v>116.3</v>
      </c>
      <c r="K46" s="1">
        <v>109.8</v>
      </c>
      <c r="L46" s="1">
        <v>99.6</v>
      </c>
      <c r="M46" s="1">
        <v>111.8</v>
      </c>
      <c r="N46" s="1">
        <v>112.7</v>
      </c>
      <c r="O46" s="1">
        <v>119.3</v>
      </c>
      <c r="P46" s="1">
        <v>116.1</v>
      </c>
      <c r="Q46" s="1">
        <v>115.2</v>
      </c>
      <c r="R46" s="1">
        <v>116.8</v>
      </c>
      <c r="S46" s="1">
        <v>113.7</v>
      </c>
      <c r="T46" s="1">
        <v>116.4</v>
      </c>
      <c r="U46" s="1">
        <v>113.2</v>
      </c>
      <c r="V46" s="1">
        <v>112.5</v>
      </c>
      <c r="W46" s="1">
        <v>113.2</v>
      </c>
      <c r="X46" s="1">
        <v>111.2</v>
      </c>
      <c r="Y46" s="1">
        <v>111.4</v>
      </c>
      <c r="Z46" s="1">
        <v>110.6</v>
      </c>
      <c r="AA46" s="1">
        <v>112</v>
      </c>
      <c r="AB46" s="1">
        <v>109</v>
      </c>
      <c r="AC46" s="1">
        <v>111.3</v>
      </c>
      <c r="AD46" s="1">
        <v>114.2</v>
      </c>
    </row>
    <row r="47" spans="1:30">
      <c r="A47" s="1" t="s">
        <v>30</v>
      </c>
      <c r="B47" s="1">
        <v>2014</v>
      </c>
      <c r="C47" s="1" t="s">
        <v>36</v>
      </c>
      <c r="D47" s="1">
        <v>120.2</v>
      </c>
      <c r="E47" s="1">
        <v>118.9</v>
      </c>
      <c r="F47" s="1">
        <v>118.1</v>
      </c>
      <c r="G47" s="1">
        <v>117</v>
      </c>
      <c r="H47" s="1">
        <v>109.7</v>
      </c>
      <c r="I47" s="1">
        <v>125.5</v>
      </c>
      <c r="J47" s="1">
        <v>120.5</v>
      </c>
      <c r="K47" s="1">
        <v>111</v>
      </c>
      <c r="L47" s="1">
        <v>102.6</v>
      </c>
      <c r="M47" s="1">
        <v>111.2</v>
      </c>
      <c r="N47" s="1">
        <v>113.5</v>
      </c>
      <c r="O47" s="1">
        <v>118.7</v>
      </c>
      <c r="P47" s="1">
        <v>117.2</v>
      </c>
      <c r="Q47" s="1">
        <v>115.4</v>
      </c>
      <c r="R47" s="1">
        <v>118.1</v>
      </c>
      <c r="S47" s="1">
        <v>116.1</v>
      </c>
      <c r="T47" s="1">
        <v>117.8</v>
      </c>
      <c r="U47" s="6">
        <v>139.25443548387088</v>
      </c>
      <c r="V47" s="1">
        <v>113.4</v>
      </c>
      <c r="W47" s="1">
        <v>113.7</v>
      </c>
      <c r="X47" s="1">
        <v>111.8</v>
      </c>
      <c r="Y47" s="1">
        <v>111.2</v>
      </c>
      <c r="Z47" s="1">
        <v>110.5</v>
      </c>
      <c r="AA47" s="1">
        <v>113</v>
      </c>
      <c r="AB47" s="1">
        <v>108.9</v>
      </c>
      <c r="AC47" s="1">
        <v>111.5</v>
      </c>
      <c r="AD47" s="1">
        <v>115.4</v>
      </c>
    </row>
    <row r="48" spans="1:30">
      <c r="A48" s="1" t="s">
        <v>32</v>
      </c>
      <c r="B48" s="1">
        <v>2014</v>
      </c>
      <c r="C48" s="1" t="s">
        <v>36</v>
      </c>
      <c r="D48" s="1">
        <v>122.5</v>
      </c>
      <c r="E48" s="1">
        <v>121.7</v>
      </c>
      <c r="F48" s="1">
        <v>113.3</v>
      </c>
      <c r="G48" s="1">
        <v>117</v>
      </c>
      <c r="H48" s="1">
        <v>103.1</v>
      </c>
      <c r="I48" s="1">
        <v>126.7</v>
      </c>
      <c r="J48" s="1">
        <v>121.2</v>
      </c>
      <c r="K48" s="1">
        <v>111</v>
      </c>
      <c r="L48" s="1">
        <v>100.3</v>
      </c>
      <c r="M48" s="1">
        <v>115.3</v>
      </c>
      <c r="N48" s="1">
        <v>112.7</v>
      </c>
      <c r="O48" s="1">
        <v>121</v>
      </c>
      <c r="P48" s="1">
        <v>118.2</v>
      </c>
      <c r="Q48" s="1">
        <v>117.6</v>
      </c>
      <c r="R48" s="1">
        <v>116.3</v>
      </c>
      <c r="S48" s="1">
        <v>112.5</v>
      </c>
      <c r="T48" s="1">
        <v>115.7</v>
      </c>
      <c r="U48" s="1">
        <v>113.9</v>
      </c>
      <c r="V48" s="1">
        <v>110.9</v>
      </c>
      <c r="W48" s="1">
        <v>113.4</v>
      </c>
      <c r="X48" s="1">
        <v>111</v>
      </c>
      <c r="Y48" s="1">
        <v>111.2</v>
      </c>
      <c r="Z48" s="1">
        <v>111.2</v>
      </c>
      <c r="AA48" s="1">
        <v>112.5</v>
      </c>
      <c r="AB48" s="1">
        <v>109.1</v>
      </c>
      <c r="AC48" s="1">
        <v>111.4</v>
      </c>
      <c r="AD48" s="1">
        <v>114.7</v>
      </c>
    </row>
    <row r="49" spans="1:30">
      <c r="A49" s="1" t="s">
        <v>33</v>
      </c>
      <c r="B49" s="1">
        <v>2014</v>
      </c>
      <c r="C49" s="1" t="s">
        <v>36</v>
      </c>
      <c r="D49" s="1">
        <v>120.9</v>
      </c>
      <c r="E49" s="1">
        <v>119.9</v>
      </c>
      <c r="F49" s="1">
        <v>116.2</v>
      </c>
      <c r="G49" s="1">
        <v>117</v>
      </c>
      <c r="H49" s="1">
        <v>107.3</v>
      </c>
      <c r="I49" s="1">
        <v>126.1</v>
      </c>
      <c r="J49" s="1">
        <v>120.7</v>
      </c>
      <c r="K49" s="1">
        <v>111</v>
      </c>
      <c r="L49" s="1">
        <v>101.8</v>
      </c>
      <c r="M49" s="1">
        <v>112.6</v>
      </c>
      <c r="N49" s="1">
        <v>113.2</v>
      </c>
      <c r="O49" s="1">
        <v>119.8</v>
      </c>
      <c r="P49" s="1">
        <v>117.6</v>
      </c>
      <c r="Q49" s="1">
        <v>116</v>
      </c>
      <c r="R49" s="1">
        <v>117.4</v>
      </c>
      <c r="S49" s="1">
        <v>114.6</v>
      </c>
      <c r="T49" s="1">
        <v>117</v>
      </c>
      <c r="U49" s="1">
        <v>113.9</v>
      </c>
      <c r="V49" s="1">
        <v>112.5</v>
      </c>
      <c r="W49" s="1">
        <v>113.6</v>
      </c>
      <c r="X49" s="1">
        <v>111.5</v>
      </c>
      <c r="Y49" s="1">
        <v>111.2</v>
      </c>
      <c r="Z49" s="1">
        <v>110.9</v>
      </c>
      <c r="AA49" s="1">
        <v>112.7</v>
      </c>
      <c r="AB49" s="1">
        <v>109</v>
      </c>
      <c r="AC49" s="1">
        <v>111.5</v>
      </c>
      <c r="AD49" s="1">
        <v>115.1</v>
      </c>
    </row>
    <row r="50" spans="1:30">
      <c r="A50" s="1" t="s">
        <v>30</v>
      </c>
      <c r="B50" s="1">
        <v>2014</v>
      </c>
      <c r="C50" s="1" t="s">
        <v>37</v>
      </c>
      <c r="D50" s="1">
        <v>120.3</v>
      </c>
      <c r="E50" s="1">
        <v>120.2</v>
      </c>
      <c r="F50" s="1">
        <v>116.9</v>
      </c>
      <c r="G50" s="1">
        <v>118</v>
      </c>
      <c r="H50" s="1">
        <v>110.1</v>
      </c>
      <c r="I50" s="1">
        <v>126.3</v>
      </c>
      <c r="J50" s="1">
        <v>123.9</v>
      </c>
      <c r="K50" s="1">
        <v>111.5</v>
      </c>
      <c r="L50" s="1">
        <v>103.5</v>
      </c>
      <c r="M50" s="1">
        <v>111.6</v>
      </c>
      <c r="N50" s="1">
        <v>114.2</v>
      </c>
      <c r="O50" s="1">
        <v>119.2</v>
      </c>
      <c r="P50" s="1">
        <v>118.2</v>
      </c>
      <c r="Q50" s="1">
        <v>116.3</v>
      </c>
      <c r="R50" s="1">
        <v>118.7</v>
      </c>
      <c r="S50" s="1">
        <v>116.8</v>
      </c>
      <c r="T50" s="1">
        <v>118.5</v>
      </c>
      <c r="U50" s="6">
        <v>139.25443548387088</v>
      </c>
      <c r="V50" s="1">
        <v>113.4</v>
      </c>
      <c r="W50" s="1">
        <v>114.1</v>
      </c>
      <c r="X50" s="1">
        <v>112.1</v>
      </c>
      <c r="Y50" s="1">
        <v>111.4</v>
      </c>
      <c r="Z50" s="1">
        <v>110.9</v>
      </c>
      <c r="AA50" s="1">
        <v>113.1</v>
      </c>
      <c r="AB50" s="1">
        <v>108.9</v>
      </c>
      <c r="AC50" s="1">
        <v>111.8</v>
      </c>
      <c r="AD50" s="1">
        <v>116</v>
      </c>
    </row>
    <row r="51" spans="1:30">
      <c r="A51" s="1" t="s">
        <v>32</v>
      </c>
      <c r="B51" s="1">
        <v>2014</v>
      </c>
      <c r="C51" s="1" t="s">
        <v>37</v>
      </c>
      <c r="D51" s="1">
        <v>122.7</v>
      </c>
      <c r="E51" s="1">
        <v>124.1</v>
      </c>
      <c r="F51" s="1">
        <v>114.2</v>
      </c>
      <c r="G51" s="1">
        <v>119.1</v>
      </c>
      <c r="H51" s="1">
        <v>103.5</v>
      </c>
      <c r="I51" s="1">
        <v>129.19999999999999</v>
      </c>
      <c r="J51" s="1">
        <v>127</v>
      </c>
      <c r="K51" s="1">
        <v>112.6</v>
      </c>
      <c r="L51" s="1">
        <v>101.3</v>
      </c>
      <c r="M51" s="1">
        <v>117</v>
      </c>
      <c r="N51" s="1">
        <v>112.9</v>
      </c>
      <c r="O51" s="1">
        <v>121.7</v>
      </c>
      <c r="P51" s="1">
        <v>120</v>
      </c>
      <c r="Q51" s="1">
        <v>118.3</v>
      </c>
      <c r="R51" s="1">
        <v>116.8</v>
      </c>
      <c r="S51" s="1">
        <v>112.9</v>
      </c>
      <c r="T51" s="1">
        <v>116.2</v>
      </c>
      <c r="U51" s="1">
        <v>114.3</v>
      </c>
      <c r="V51" s="1">
        <v>111.1</v>
      </c>
      <c r="W51" s="1">
        <v>114.1</v>
      </c>
      <c r="X51" s="1">
        <v>111.2</v>
      </c>
      <c r="Y51" s="1">
        <v>111.3</v>
      </c>
      <c r="Z51" s="1">
        <v>111.5</v>
      </c>
      <c r="AA51" s="1">
        <v>112.9</v>
      </c>
      <c r="AB51" s="1">
        <v>109.3</v>
      </c>
      <c r="AC51" s="1">
        <v>111.7</v>
      </c>
      <c r="AD51" s="1">
        <v>115.6</v>
      </c>
    </row>
    <row r="52" spans="1:30">
      <c r="A52" s="1" t="s">
        <v>33</v>
      </c>
      <c r="B52" s="1">
        <v>2014</v>
      </c>
      <c r="C52" s="1" t="s">
        <v>37</v>
      </c>
      <c r="D52" s="1">
        <v>121.1</v>
      </c>
      <c r="E52" s="1">
        <v>121.6</v>
      </c>
      <c r="F52" s="1">
        <v>115.9</v>
      </c>
      <c r="G52" s="1">
        <v>118.4</v>
      </c>
      <c r="H52" s="1">
        <v>107.7</v>
      </c>
      <c r="I52" s="1">
        <v>127.7</v>
      </c>
      <c r="J52" s="1">
        <v>125</v>
      </c>
      <c r="K52" s="1">
        <v>111.9</v>
      </c>
      <c r="L52" s="1">
        <v>102.8</v>
      </c>
      <c r="M52" s="1">
        <v>113.4</v>
      </c>
      <c r="N52" s="1">
        <v>113.7</v>
      </c>
      <c r="O52" s="1">
        <v>120.4</v>
      </c>
      <c r="P52" s="1">
        <v>118.9</v>
      </c>
      <c r="Q52" s="1">
        <v>116.8</v>
      </c>
      <c r="R52" s="1">
        <v>118</v>
      </c>
      <c r="S52" s="1">
        <v>115.2</v>
      </c>
      <c r="T52" s="1">
        <v>117.6</v>
      </c>
      <c r="U52" s="1">
        <v>114.3</v>
      </c>
      <c r="V52" s="1">
        <v>112.5</v>
      </c>
      <c r="W52" s="1">
        <v>114.1</v>
      </c>
      <c r="X52" s="1">
        <v>111.8</v>
      </c>
      <c r="Y52" s="1">
        <v>111.3</v>
      </c>
      <c r="Z52" s="1">
        <v>111.2</v>
      </c>
      <c r="AA52" s="1">
        <v>113</v>
      </c>
      <c r="AB52" s="1">
        <v>109.1</v>
      </c>
      <c r="AC52" s="1">
        <v>111.8</v>
      </c>
      <c r="AD52" s="1">
        <v>115.8</v>
      </c>
    </row>
    <row r="53" spans="1:30">
      <c r="A53" s="1" t="s">
        <v>30</v>
      </c>
      <c r="B53" s="1">
        <v>2014</v>
      </c>
      <c r="C53" s="1" t="s">
        <v>38</v>
      </c>
      <c r="D53" s="1">
        <v>120.7</v>
      </c>
      <c r="E53" s="1">
        <v>121.6</v>
      </c>
      <c r="F53" s="1">
        <v>116.1</v>
      </c>
      <c r="G53" s="1">
        <v>119.3</v>
      </c>
      <c r="H53" s="1">
        <v>110.3</v>
      </c>
      <c r="I53" s="1">
        <v>125.8</v>
      </c>
      <c r="J53" s="1">
        <v>129.30000000000001</v>
      </c>
      <c r="K53" s="1">
        <v>112.2</v>
      </c>
      <c r="L53" s="1">
        <v>103.6</v>
      </c>
      <c r="M53" s="1">
        <v>112.3</v>
      </c>
      <c r="N53" s="1">
        <v>114.9</v>
      </c>
      <c r="O53" s="1">
        <v>120.1</v>
      </c>
      <c r="P53" s="1">
        <v>119.5</v>
      </c>
      <c r="Q53" s="1">
        <v>117.3</v>
      </c>
      <c r="R53" s="1">
        <v>119.7</v>
      </c>
      <c r="S53" s="1">
        <v>117.3</v>
      </c>
      <c r="T53" s="1">
        <v>119.3</v>
      </c>
      <c r="U53" s="6">
        <v>139.25443548387088</v>
      </c>
      <c r="V53" s="1">
        <v>114.4</v>
      </c>
      <c r="W53" s="1">
        <v>114.9</v>
      </c>
      <c r="X53" s="1">
        <v>112.8</v>
      </c>
      <c r="Y53" s="1">
        <v>112.2</v>
      </c>
      <c r="Z53" s="1">
        <v>111.4</v>
      </c>
      <c r="AA53" s="1">
        <v>114.3</v>
      </c>
      <c r="AB53" s="1">
        <v>108</v>
      </c>
      <c r="AC53" s="1">
        <v>112.3</v>
      </c>
      <c r="AD53" s="1">
        <v>117</v>
      </c>
    </row>
    <row r="54" spans="1:30">
      <c r="A54" s="1" t="s">
        <v>32</v>
      </c>
      <c r="B54" s="1">
        <v>2014</v>
      </c>
      <c r="C54" s="1" t="s">
        <v>38</v>
      </c>
      <c r="D54" s="1">
        <v>123.1</v>
      </c>
      <c r="E54" s="1">
        <v>125.9</v>
      </c>
      <c r="F54" s="1">
        <v>115.4</v>
      </c>
      <c r="G54" s="1">
        <v>120.4</v>
      </c>
      <c r="H54" s="1">
        <v>103.4</v>
      </c>
      <c r="I54" s="1">
        <v>131.19999999999999</v>
      </c>
      <c r="J54" s="1">
        <v>137.5</v>
      </c>
      <c r="K54" s="1">
        <v>112.8</v>
      </c>
      <c r="L54" s="1">
        <v>101.4</v>
      </c>
      <c r="M54" s="1">
        <v>118.3</v>
      </c>
      <c r="N54" s="1">
        <v>113.2</v>
      </c>
      <c r="O54" s="1">
        <v>122.4</v>
      </c>
      <c r="P54" s="1">
        <v>122</v>
      </c>
      <c r="Q54" s="1">
        <v>119</v>
      </c>
      <c r="R54" s="1">
        <v>117.4</v>
      </c>
      <c r="S54" s="1">
        <v>113.2</v>
      </c>
      <c r="T54" s="1">
        <v>116.7</v>
      </c>
      <c r="U54" s="1">
        <v>113.9</v>
      </c>
      <c r="V54" s="1">
        <v>111.2</v>
      </c>
      <c r="W54" s="1">
        <v>114.3</v>
      </c>
      <c r="X54" s="1">
        <v>111.4</v>
      </c>
      <c r="Y54" s="1">
        <v>111.5</v>
      </c>
      <c r="Z54" s="1">
        <v>111.8</v>
      </c>
      <c r="AA54" s="1">
        <v>115.1</v>
      </c>
      <c r="AB54" s="1">
        <v>108.7</v>
      </c>
      <c r="AC54" s="1">
        <v>112.2</v>
      </c>
      <c r="AD54" s="1">
        <v>116.4</v>
      </c>
    </row>
    <row r="55" spans="1:30">
      <c r="A55" s="1" t="s">
        <v>33</v>
      </c>
      <c r="B55" s="1">
        <v>2014</v>
      </c>
      <c r="C55" s="1" t="s">
        <v>38</v>
      </c>
      <c r="D55" s="1">
        <v>121.5</v>
      </c>
      <c r="E55" s="1">
        <v>123.1</v>
      </c>
      <c r="F55" s="1">
        <v>115.8</v>
      </c>
      <c r="G55" s="1">
        <v>119.7</v>
      </c>
      <c r="H55" s="1">
        <v>107.8</v>
      </c>
      <c r="I55" s="1">
        <v>128.30000000000001</v>
      </c>
      <c r="J55" s="1">
        <v>132.1</v>
      </c>
      <c r="K55" s="1">
        <v>112.4</v>
      </c>
      <c r="L55" s="1">
        <v>102.9</v>
      </c>
      <c r="M55" s="1">
        <v>114.3</v>
      </c>
      <c r="N55" s="1">
        <v>114.2</v>
      </c>
      <c r="O55" s="1">
        <v>121.2</v>
      </c>
      <c r="P55" s="1">
        <v>120.4</v>
      </c>
      <c r="Q55" s="1">
        <v>117.8</v>
      </c>
      <c r="R55" s="1">
        <v>118.8</v>
      </c>
      <c r="S55" s="1">
        <v>115.6</v>
      </c>
      <c r="T55" s="1">
        <v>118.3</v>
      </c>
      <c r="U55" s="1">
        <v>113.9</v>
      </c>
      <c r="V55" s="1">
        <v>113.2</v>
      </c>
      <c r="W55" s="1">
        <v>114.6</v>
      </c>
      <c r="X55" s="1">
        <v>112.3</v>
      </c>
      <c r="Y55" s="1">
        <v>111.8</v>
      </c>
      <c r="Z55" s="1">
        <v>111.6</v>
      </c>
      <c r="AA55" s="1">
        <v>114.8</v>
      </c>
      <c r="AB55" s="1">
        <v>108.3</v>
      </c>
      <c r="AC55" s="1">
        <v>112.3</v>
      </c>
      <c r="AD55" s="1">
        <v>116.7</v>
      </c>
    </row>
    <row r="56" spans="1:30">
      <c r="A56" s="1" t="s">
        <v>30</v>
      </c>
      <c r="B56" s="1">
        <v>2014</v>
      </c>
      <c r="C56" s="1" t="s">
        <v>39</v>
      </c>
      <c r="D56" s="1">
        <v>121.7</v>
      </c>
      <c r="E56" s="1">
        <v>122.5</v>
      </c>
      <c r="F56" s="1">
        <v>117.7</v>
      </c>
      <c r="G56" s="1">
        <v>120.6</v>
      </c>
      <c r="H56" s="1">
        <v>110.4</v>
      </c>
      <c r="I56" s="1">
        <v>129.1</v>
      </c>
      <c r="J56" s="1">
        <v>150.1</v>
      </c>
      <c r="K56" s="1">
        <v>113.2</v>
      </c>
      <c r="L56" s="1">
        <v>104.8</v>
      </c>
      <c r="M56" s="1">
        <v>113.3</v>
      </c>
      <c r="N56" s="1">
        <v>115.6</v>
      </c>
      <c r="O56" s="1">
        <v>120.9</v>
      </c>
      <c r="P56" s="1">
        <v>123.3</v>
      </c>
      <c r="Q56" s="1">
        <v>118</v>
      </c>
      <c r="R56" s="1">
        <v>120.7</v>
      </c>
      <c r="S56" s="1">
        <v>118.3</v>
      </c>
      <c r="T56" s="1">
        <v>120.3</v>
      </c>
      <c r="U56" s="6">
        <v>139.25443548387088</v>
      </c>
      <c r="V56" s="1">
        <v>115.3</v>
      </c>
      <c r="W56" s="1">
        <v>115.4</v>
      </c>
      <c r="X56" s="1">
        <v>113.4</v>
      </c>
      <c r="Y56" s="1">
        <v>113.2</v>
      </c>
      <c r="Z56" s="1">
        <v>111.8</v>
      </c>
      <c r="AA56" s="1">
        <v>115.5</v>
      </c>
      <c r="AB56" s="1">
        <v>108.8</v>
      </c>
      <c r="AC56" s="1">
        <v>113.1</v>
      </c>
      <c r="AD56" s="1">
        <v>119.5</v>
      </c>
    </row>
    <row r="57" spans="1:30">
      <c r="A57" s="1" t="s">
        <v>32</v>
      </c>
      <c r="B57" s="1">
        <v>2014</v>
      </c>
      <c r="C57" s="1" t="s">
        <v>39</v>
      </c>
      <c r="D57" s="1">
        <v>123.8</v>
      </c>
      <c r="E57" s="1">
        <v>126.4</v>
      </c>
      <c r="F57" s="1">
        <v>118</v>
      </c>
      <c r="G57" s="1">
        <v>121.6</v>
      </c>
      <c r="H57" s="1">
        <v>103.5</v>
      </c>
      <c r="I57" s="1">
        <v>133.69999999999999</v>
      </c>
      <c r="J57" s="1">
        <v>172.4</v>
      </c>
      <c r="K57" s="1">
        <v>113.1</v>
      </c>
      <c r="L57" s="1">
        <v>102.7</v>
      </c>
      <c r="M57" s="1">
        <v>120</v>
      </c>
      <c r="N57" s="1">
        <v>113.8</v>
      </c>
      <c r="O57" s="1">
        <v>123.4</v>
      </c>
      <c r="P57" s="1">
        <v>127.1</v>
      </c>
      <c r="Q57" s="1">
        <v>121</v>
      </c>
      <c r="R57" s="1">
        <v>118</v>
      </c>
      <c r="S57" s="1">
        <v>113.6</v>
      </c>
      <c r="T57" s="1">
        <v>117.4</v>
      </c>
      <c r="U57" s="1">
        <v>114.8</v>
      </c>
      <c r="V57" s="1">
        <v>111.6</v>
      </c>
      <c r="W57" s="1">
        <v>114.9</v>
      </c>
      <c r="X57" s="1">
        <v>111.5</v>
      </c>
      <c r="Y57" s="1">
        <v>113</v>
      </c>
      <c r="Z57" s="1">
        <v>112.4</v>
      </c>
      <c r="AA57" s="1">
        <v>117.8</v>
      </c>
      <c r="AB57" s="1">
        <v>109.7</v>
      </c>
      <c r="AC57" s="1">
        <v>113.5</v>
      </c>
      <c r="AD57" s="1">
        <v>118.9</v>
      </c>
    </row>
    <row r="58" spans="1:30">
      <c r="A58" s="1" t="s">
        <v>33</v>
      </c>
      <c r="B58" s="1">
        <v>2014</v>
      </c>
      <c r="C58" s="1" t="s">
        <v>39</v>
      </c>
      <c r="D58" s="1">
        <v>122.4</v>
      </c>
      <c r="E58" s="1">
        <v>123.9</v>
      </c>
      <c r="F58" s="1">
        <v>117.8</v>
      </c>
      <c r="G58" s="1">
        <v>121</v>
      </c>
      <c r="H58" s="1">
        <v>107.9</v>
      </c>
      <c r="I58" s="1">
        <v>131.19999999999999</v>
      </c>
      <c r="J58" s="1">
        <v>157.69999999999999</v>
      </c>
      <c r="K58" s="1">
        <v>113.2</v>
      </c>
      <c r="L58" s="1">
        <v>104.1</v>
      </c>
      <c r="M58" s="1">
        <v>115.5</v>
      </c>
      <c r="N58" s="1">
        <v>114.8</v>
      </c>
      <c r="O58" s="1">
        <v>122.1</v>
      </c>
      <c r="P58" s="1">
        <v>124.7</v>
      </c>
      <c r="Q58" s="1">
        <v>118.8</v>
      </c>
      <c r="R58" s="1">
        <v>119.6</v>
      </c>
      <c r="S58" s="1">
        <v>116.3</v>
      </c>
      <c r="T58" s="1">
        <v>119.1</v>
      </c>
      <c r="U58" s="1">
        <v>114.8</v>
      </c>
      <c r="V58" s="1">
        <v>113.9</v>
      </c>
      <c r="W58" s="1">
        <v>115.2</v>
      </c>
      <c r="X58" s="1">
        <v>112.7</v>
      </c>
      <c r="Y58" s="1">
        <v>113.1</v>
      </c>
      <c r="Z58" s="1">
        <v>112.1</v>
      </c>
      <c r="AA58" s="1">
        <v>116.8</v>
      </c>
      <c r="AB58" s="1">
        <v>109.2</v>
      </c>
      <c r="AC58" s="1">
        <v>113.3</v>
      </c>
      <c r="AD58" s="1">
        <v>119.2</v>
      </c>
    </row>
    <row r="59" spans="1:30">
      <c r="A59" s="1" t="s">
        <v>30</v>
      </c>
      <c r="B59" s="1">
        <v>2014</v>
      </c>
      <c r="C59" s="1" t="s">
        <v>40</v>
      </c>
      <c r="D59" s="1">
        <v>121.8</v>
      </c>
      <c r="E59" s="1">
        <v>122.8</v>
      </c>
      <c r="F59" s="1">
        <v>117.8</v>
      </c>
      <c r="G59" s="1">
        <v>121.9</v>
      </c>
      <c r="H59" s="1">
        <v>110.6</v>
      </c>
      <c r="I59" s="1">
        <v>129.69999999999999</v>
      </c>
      <c r="J59" s="1">
        <v>161.1</v>
      </c>
      <c r="K59" s="1">
        <v>114.1</v>
      </c>
      <c r="L59" s="1">
        <v>105.1</v>
      </c>
      <c r="M59" s="1">
        <v>114.6</v>
      </c>
      <c r="N59" s="1">
        <v>115.8</v>
      </c>
      <c r="O59" s="1">
        <v>121.7</v>
      </c>
      <c r="P59" s="1">
        <v>125.3</v>
      </c>
      <c r="Q59" s="1">
        <v>118.8</v>
      </c>
      <c r="R59" s="1">
        <v>120.9</v>
      </c>
      <c r="S59" s="1">
        <v>118.8</v>
      </c>
      <c r="T59" s="1">
        <v>120.7</v>
      </c>
      <c r="U59" s="6">
        <v>139.25443548387088</v>
      </c>
      <c r="V59" s="1">
        <v>115.4</v>
      </c>
      <c r="W59" s="1">
        <v>115.9</v>
      </c>
      <c r="X59" s="1">
        <v>114</v>
      </c>
      <c r="Y59" s="1">
        <v>113.2</v>
      </c>
      <c r="Z59" s="1">
        <v>112.2</v>
      </c>
      <c r="AA59" s="1">
        <v>116.2</v>
      </c>
      <c r="AB59" s="1">
        <v>109.4</v>
      </c>
      <c r="AC59" s="1">
        <v>113.5</v>
      </c>
      <c r="AD59" s="1">
        <v>120.7</v>
      </c>
    </row>
    <row r="60" spans="1:30">
      <c r="A60" s="1" t="s">
        <v>32</v>
      </c>
      <c r="B60" s="1">
        <v>2014</v>
      </c>
      <c r="C60" s="1" t="s">
        <v>40</v>
      </c>
      <c r="D60" s="1">
        <v>124.8</v>
      </c>
      <c r="E60" s="1">
        <v>127.3</v>
      </c>
      <c r="F60" s="1">
        <v>116.5</v>
      </c>
      <c r="G60" s="1">
        <v>122.2</v>
      </c>
      <c r="H60" s="1">
        <v>103.6</v>
      </c>
      <c r="I60" s="1">
        <v>132.69999999999999</v>
      </c>
      <c r="J60" s="1">
        <v>181.9</v>
      </c>
      <c r="K60" s="1">
        <v>115.2</v>
      </c>
      <c r="L60" s="1">
        <v>102.7</v>
      </c>
      <c r="M60" s="1">
        <v>122.1</v>
      </c>
      <c r="N60" s="1">
        <v>114.4</v>
      </c>
      <c r="O60" s="1">
        <v>124.7</v>
      </c>
      <c r="P60" s="1">
        <v>128.9</v>
      </c>
      <c r="Q60" s="1">
        <v>123</v>
      </c>
      <c r="R60" s="1">
        <v>118.6</v>
      </c>
      <c r="S60" s="1">
        <v>114.1</v>
      </c>
      <c r="T60" s="1">
        <v>117.9</v>
      </c>
      <c r="U60" s="1">
        <v>115.5</v>
      </c>
      <c r="V60" s="1">
        <v>111.8</v>
      </c>
      <c r="W60" s="1">
        <v>115.3</v>
      </c>
      <c r="X60" s="1">
        <v>112.2</v>
      </c>
      <c r="Y60" s="1">
        <v>112.5</v>
      </c>
      <c r="Z60" s="1">
        <v>112.9</v>
      </c>
      <c r="AA60" s="1">
        <v>119.2</v>
      </c>
      <c r="AB60" s="1">
        <v>110.5</v>
      </c>
      <c r="AC60" s="1">
        <v>113.9</v>
      </c>
      <c r="AD60" s="1">
        <v>119.9</v>
      </c>
    </row>
    <row r="61" spans="1:30">
      <c r="A61" s="1" t="s">
        <v>33</v>
      </c>
      <c r="B61" s="1">
        <v>2014</v>
      </c>
      <c r="C61" s="1" t="s">
        <v>40</v>
      </c>
      <c r="D61" s="1">
        <v>122.7</v>
      </c>
      <c r="E61" s="1">
        <v>124.4</v>
      </c>
      <c r="F61" s="1">
        <v>117.3</v>
      </c>
      <c r="G61" s="1">
        <v>122</v>
      </c>
      <c r="H61" s="1">
        <v>108</v>
      </c>
      <c r="I61" s="1">
        <v>131.1</v>
      </c>
      <c r="J61" s="1">
        <v>168.2</v>
      </c>
      <c r="K61" s="1">
        <v>114.5</v>
      </c>
      <c r="L61" s="1">
        <v>104.3</v>
      </c>
      <c r="M61" s="1">
        <v>117.1</v>
      </c>
      <c r="N61" s="1">
        <v>115.2</v>
      </c>
      <c r="O61" s="1">
        <v>123.1</v>
      </c>
      <c r="P61" s="1">
        <v>126.6</v>
      </c>
      <c r="Q61" s="1">
        <v>119.9</v>
      </c>
      <c r="R61" s="1">
        <v>120</v>
      </c>
      <c r="S61" s="1">
        <v>116.8</v>
      </c>
      <c r="T61" s="1">
        <v>119.6</v>
      </c>
      <c r="U61" s="1">
        <v>115.5</v>
      </c>
      <c r="V61" s="1">
        <v>114</v>
      </c>
      <c r="W61" s="1">
        <v>115.6</v>
      </c>
      <c r="X61" s="1">
        <v>113.3</v>
      </c>
      <c r="Y61" s="1">
        <v>112.8</v>
      </c>
      <c r="Z61" s="1">
        <v>112.6</v>
      </c>
      <c r="AA61" s="1">
        <v>118</v>
      </c>
      <c r="AB61" s="1">
        <v>109.9</v>
      </c>
      <c r="AC61" s="1">
        <v>113.7</v>
      </c>
      <c r="AD61" s="1">
        <v>120.3</v>
      </c>
    </row>
    <row r="62" spans="1:30">
      <c r="A62" s="1" t="s">
        <v>30</v>
      </c>
      <c r="B62" s="1">
        <v>2014</v>
      </c>
      <c r="C62" s="1" t="s">
        <v>41</v>
      </c>
      <c r="D62" s="1">
        <v>122.3</v>
      </c>
      <c r="E62" s="1">
        <v>122.4</v>
      </c>
      <c r="F62" s="1">
        <v>117.8</v>
      </c>
      <c r="G62" s="1">
        <v>122.7</v>
      </c>
      <c r="H62" s="1">
        <v>110.4</v>
      </c>
      <c r="I62" s="1">
        <v>129.80000000000001</v>
      </c>
      <c r="J62" s="1">
        <v>158.80000000000001</v>
      </c>
      <c r="K62" s="1">
        <v>115</v>
      </c>
      <c r="L62" s="1">
        <v>104.7</v>
      </c>
      <c r="M62" s="1">
        <v>114.9</v>
      </c>
      <c r="N62" s="1">
        <v>116.5</v>
      </c>
      <c r="O62" s="1">
        <v>122.6</v>
      </c>
      <c r="P62" s="1">
        <v>125.3</v>
      </c>
      <c r="Q62" s="1">
        <v>119.5</v>
      </c>
      <c r="R62" s="1">
        <v>121.7</v>
      </c>
      <c r="S62" s="1">
        <v>119.2</v>
      </c>
      <c r="T62" s="1">
        <v>121.3</v>
      </c>
      <c r="U62" s="6">
        <v>139.25443548387088</v>
      </c>
      <c r="V62" s="1">
        <v>115.8</v>
      </c>
      <c r="W62" s="1">
        <v>116.7</v>
      </c>
      <c r="X62" s="1">
        <v>114.5</v>
      </c>
      <c r="Y62" s="1">
        <v>112.8</v>
      </c>
      <c r="Z62" s="1">
        <v>112.6</v>
      </c>
      <c r="AA62" s="1">
        <v>116.6</v>
      </c>
      <c r="AB62" s="1">
        <v>109.1</v>
      </c>
      <c r="AC62" s="1">
        <v>113.7</v>
      </c>
      <c r="AD62" s="1">
        <v>120.9</v>
      </c>
    </row>
    <row r="63" spans="1:30">
      <c r="A63" s="1" t="s">
        <v>32</v>
      </c>
      <c r="B63" s="1">
        <v>2014</v>
      </c>
      <c r="C63" s="1" t="s">
        <v>41</v>
      </c>
      <c r="D63" s="1">
        <v>124.2</v>
      </c>
      <c r="E63" s="1">
        <v>125.4</v>
      </c>
      <c r="F63" s="1">
        <v>116.4</v>
      </c>
      <c r="G63" s="1">
        <v>122.7</v>
      </c>
      <c r="H63" s="1">
        <v>103.5</v>
      </c>
      <c r="I63" s="1">
        <v>124.5</v>
      </c>
      <c r="J63" s="1">
        <v>168.6</v>
      </c>
      <c r="K63" s="1">
        <v>116.9</v>
      </c>
      <c r="L63" s="1">
        <v>101.9</v>
      </c>
      <c r="M63" s="1">
        <v>122.9</v>
      </c>
      <c r="N63" s="1">
        <v>114.8</v>
      </c>
      <c r="O63" s="1">
        <v>125.2</v>
      </c>
      <c r="P63" s="1">
        <v>126.7</v>
      </c>
      <c r="Q63" s="1">
        <v>124.3</v>
      </c>
      <c r="R63" s="1">
        <v>119.2</v>
      </c>
      <c r="S63" s="1">
        <v>114.5</v>
      </c>
      <c r="T63" s="1">
        <v>118.4</v>
      </c>
      <c r="U63" s="1">
        <v>116.1</v>
      </c>
      <c r="V63" s="1">
        <v>111.8</v>
      </c>
      <c r="W63" s="1">
        <v>115.5</v>
      </c>
      <c r="X63" s="1">
        <v>112.3</v>
      </c>
      <c r="Y63" s="1">
        <v>111.2</v>
      </c>
      <c r="Z63" s="1">
        <v>113.4</v>
      </c>
      <c r="AA63" s="1">
        <v>120</v>
      </c>
      <c r="AB63" s="1">
        <v>110</v>
      </c>
      <c r="AC63" s="1">
        <v>113.6</v>
      </c>
      <c r="AD63" s="1">
        <v>119.2</v>
      </c>
    </row>
    <row r="64" spans="1:30">
      <c r="A64" s="1" t="s">
        <v>33</v>
      </c>
      <c r="B64" s="1">
        <v>2014</v>
      </c>
      <c r="C64" s="1" t="s">
        <v>41</v>
      </c>
      <c r="D64" s="1">
        <v>122.9</v>
      </c>
      <c r="E64" s="1">
        <v>123.5</v>
      </c>
      <c r="F64" s="1">
        <v>117.3</v>
      </c>
      <c r="G64" s="1">
        <v>122.7</v>
      </c>
      <c r="H64" s="1">
        <v>107.9</v>
      </c>
      <c r="I64" s="1">
        <v>127.3</v>
      </c>
      <c r="J64" s="1">
        <v>162.1</v>
      </c>
      <c r="K64" s="1">
        <v>115.6</v>
      </c>
      <c r="L64" s="1">
        <v>103.8</v>
      </c>
      <c r="M64" s="1">
        <v>117.6</v>
      </c>
      <c r="N64" s="1">
        <v>115.8</v>
      </c>
      <c r="O64" s="1">
        <v>123.8</v>
      </c>
      <c r="P64" s="1">
        <v>125.8</v>
      </c>
      <c r="Q64" s="1">
        <v>120.8</v>
      </c>
      <c r="R64" s="1">
        <v>120.7</v>
      </c>
      <c r="S64" s="1">
        <v>117.2</v>
      </c>
      <c r="T64" s="1">
        <v>120.1</v>
      </c>
      <c r="U64" s="1">
        <v>116.1</v>
      </c>
      <c r="V64" s="1">
        <v>114.3</v>
      </c>
      <c r="W64" s="1">
        <v>116.1</v>
      </c>
      <c r="X64" s="1">
        <v>113.7</v>
      </c>
      <c r="Y64" s="1">
        <v>112</v>
      </c>
      <c r="Z64" s="1">
        <v>113.1</v>
      </c>
      <c r="AA64" s="1">
        <v>118.6</v>
      </c>
      <c r="AB64" s="1">
        <v>109.5</v>
      </c>
      <c r="AC64" s="1">
        <v>113.7</v>
      </c>
      <c r="AD64" s="1">
        <v>120.1</v>
      </c>
    </row>
    <row r="65" spans="1:30">
      <c r="A65" s="1" t="s">
        <v>30</v>
      </c>
      <c r="B65" s="1">
        <v>2014</v>
      </c>
      <c r="C65" s="1" t="s">
        <v>42</v>
      </c>
      <c r="D65" s="1">
        <v>122.6</v>
      </c>
      <c r="E65" s="1">
        <v>122.5</v>
      </c>
      <c r="F65" s="1">
        <v>118.3</v>
      </c>
      <c r="G65" s="1">
        <v>123.2</v>
      </c>
      <c r="H65" s="1">
        <v>110.5</v>
      </c>
      <c r="I65" s="1">
        <v>128.9</v>
      </c>
      <c r="J65" s="1">
        <v>155.30000000000001</v>
      </c>
      <c r="K65" s="1">
        <v>115.5</v>
      </c>
      <c r="L65" s="1">
        <v>104</v>
      </c>
      <c r="M65" s="1">
        <v>115.3</v>
      </c>
      <c r="N65" s="1">
        <v>116.8</v>
      </c>
      <c r="O65" s="1">
        <v>123.2</v>
      </c>
      <c r="P65" s="1">
        <v>125.1</v>
      </c>
      <c r="Q65" s="1">
        <v>120</v>
      </c>
      <c r="R65" s="1">
        <v>122.7</v>
      </c>
      <c r="S65" s="1">
        <v>120.3</v>
      </c>
      <c r="T65" s="1">
        <v>122.3</v>
      </c>
      <c r="U65" s="6">
        <v>139.25443548387088</v>
      </c>
      <c r="V65" s="1">
        <v>116.4</v>
      </c>
      <c r="W65" s="1">
        <v>117.5</v>
      </c>
      <c r="X65" s="1">
        <v>115.3</v>
      </c>
      <c r="Y65" s="1">
        <v>112.6</v>
      </c>
      <c r="Z65" s="1">
        <v>113</v>
      </c>
      <c r="AA65" s="1">
        <v>116.9</v>
      </c>
      <c r="AB65" s="1">
        <v>109.3</v>
      </c>
      <c r="AC65" s="1">
        <v>114</v>
      </c>
      <c r="AD65" s="1">
        <v>121</v>
      </c>
    </row>
    <row r="66" spans="1:30">
      <c r="A66" s="1" t="s">
        <v>32</v>
      </c>
      <c r="B66" s="1">
        <v>2014</v>
      </c>
      <c r="C66" s="1" t="s">
        <v>42</v>
      </c>
      <c r="D66" s="1">
        <v>124.6</v>
      </c>
      <c r="E66" s="1">
        <v>126.1</v>
      </c>
      <c r="F66" s="1">
        <v>117.8</v>
      </c>
      <c r="G66" s="1">
        <v>123.1</v>
      </c>
      <c r="H66" s="1">
        <v>103.5</v>
      </c>
      <c r="I66" s="1">
        <v>123.5</v>
      </c>
      <c r="J66" s="1">
        <v>159.6</v>
      </c>
      <c r="K66" s="1">
        <v>117.4</v>
      </c>
      <c r="L66" s="1">
        <v>101.2</v>
      </c>
      <c r="M66" s="1">
        <v>123.8</v>
      </c>
      <c r="N66" s="1">
        <v>115.2</v>
      </c>
      <c r="O66" s="1">
        <v>125.9</v>
      </c>
      <c r="P66" s="1">
        <v>125.8</v>
      </c>
      <c r="Q66" s="1">
        <v>124.3</v>
      </c>
      <c r="R66" s="1">
        <v>119.6</v>
      </c>
      <c r="S66" s="1">
        <v>114.9</v>
      </c>
      <c r="T66" s="1">
        <v>118.9</v>
      </c>
      <c r="U66" s="1">
        <v>116.7</v>
      </c>
      <c r="V66" s="1">
        <v>112</v>
      </c>
      <c r="W66" s="1">
        <v>115.8</v>
      </c>
      <c r="X66" s="1">
        <v>112.6</v>
      </c>
      <c r="Y66" s="1">
        <v>111</v>
      </c>
      <c r="Z66" s="1">
        <v>113.6</v>
      </c>
      <c r="AA66" s="1">
        <v>120.2</v>
      </c>
      <c r="AB66" s="1">
        <v>110.1</v>
      </c>
      <c r="AC66" s="1">
        <v>113.7</v>
      </c>
      <c r="AD66" s="1">
        <v>119.1</v>
      </c>
    </row>
    <row r="67" spans="1:30">
      <c r="A67" s="1" t="s">
        <v>33</v>
      </c>
      <c r="B67" s="1">
        <v>2014</v>
      </c>
      <c r="C67" s="1" t="s">
        <v>42</v>
      </c>
      <c r="D67" s="1">
        <v>123.2</v>
      </c>
      <c r="E67" s="1">
        <v>123.8</v>
      </c>
      <c r="F67" s="1">
        <v>118.1</v>
      </c>
      <c r="G67" s="1">
        <v>123.2</v>
      </c>
      <c r="H67" s="1">
        <v>107.9</v>
      </c>
      <c r="I67" s="1">
        <v>126.4</v>
      </c>
      <c r="J67" s="1">
        <v>156.80000000000001</v>
      </c>
      <c r="K67" s="1">
        <v>116.1</v>
      </c>
      <c r="L67" s="1">
        <v>103.1</v>
      </c>
      <c r="M67" s="1">
        <v>118.1</v>
      </c>
      <c r="N67" s="1">
        <v>116.1</v>
      </c>
      <c r="O67" s="1">
        <v>124.5</v>
      </c>
      <c r="P67" s="1">
        <v>125.4</v>
      </c>
      <c r="Q67" s="1">
        <v>121.1</v>
      </c>
      <c r="R67" s="1">
        <v>121.5</v>
      </c>
      <c r="S67" s="1">
        <v>118.1</v>
      </c>
      <c r="T67" s="1">
        <v>121</v>
      </c>
      <c r="U67" s="1">
        <v>116.7</v>
      </c>
      <c r="V67" s="1">
        <v>114.7</v>
      </c>
      <c r="W67" s="1">
        <v>116.7</v>
      </c>
      <c r="X67" s="1">
        <v>114.3</v>
      </c>
      <c r="Y67" s="1">
        <v>111.8</v>
      </c>
      <c r="Z67" s="1">
        <v>113.3</v>
      </c>
      <c r="AA67" s="1">
        <v>118.8</v>
      </c>
      <c r="AB67" s="1">
        <v>109.6</v>
      </c>
      <c r="AC67" s="1">
        <v>113.9</v>
      </c>
      <c r="AD67" s="1">
        <v>120.1</v>
      </c>
    </row>
    <row r="68" spans="1:30">
      <c r="A68" s="1" t="s">
        <v>30</v>
      </c>
      <c r="B68" s="1">
        <v>2014</v>
      </c>
      <c r="C68" s="1" t="s">
        <v>44</v>
      </c>
      <c r="D68" s="1">
        <v>122.7</v>
      </c>
      <c r="E68" s="1">
        <v>122.6</v>
      </c>
      <c r="F68" s="1">
        <v>119.9</v>
      </c>
      <c r="G68" s="1">
        <v>124</v>
      </c>
      <c r="H68" s="1">
        <v>110.5</v>
      </c>
      <c r="I68" s="1">
        <v>128.80000000000001</v>
      </c>
      <c r="J68" s="1">
        <v>152</v>
      </c>
      <c r="K68" s="1">
        <v>116.2</v>
      </c>
      <c r="L68" s="1">
        <v>103.3</v>
      </c>
      <c r="M68" s="1">
        <v>115.8</v>
      </c>
      <c r="N68" s="1">
        <v>116.8</v>
      </c>
      <c r="O68" s="1">
        <v>124.5</v>
      </c>
      <c r="P68" s="1">
        <v>124.9</v>
      </c>
      <c r="Q68" s="1">
        <v>120.8</v>
      </c>
      <c r="R68" s="1">
        <v>123.3</v>
      </c>
      <c r="S68" s="1">
        <v>120.5</v>
      </c>
      <c r="T68" s="1">
        <v>122.9</v>
      </c>
      <c r="U68" s="6">
        <v>139.25443548387088</v>
      </c>
      <c r="V68" s="1">
        <v>117.3</v>
      </c>
      <c r="W68" s="1">
        <v>118.1</v>
      </c>
      <c r="X68" s="1">
        <v>115.9</v>
      </c>
      <c r="Y68" s="1">
        <v>112</v>
      </c>
      <c r="Z68" s="1">
        <v>113.3</v>
      </c>
      <c r="AA68" s="1">
        <v>117.2</v>
      </c>
      <c r="AB68" s="1">
        <v>108.8</v>
      </c>
      <c r="AC68" s="1">
        <v>114.1</v>
      </c>
      <c r="AD68" s="1">
        <v>121.1</v>
      </c>
    </row>
    <row r="69" spans="1:30">
      <c r="A69" s="1" t="s">
        <v>32</v>
      </c>
      <c r="B69" s="1">
        <v>2014</v>
      </c>
      <c r="C69" s="1" t="s">
        <v>44</v>
      </c>
      <c r="D69" s="1">
        <v>124.5</v>
      </c>
      <c r="E69" s="1">
        <v>125.6</v>
      </c>
      <c r="F69" s="1">
        <v>122.7</v>
      </c>
      <c r="G69" s="1">
        <v>124.6</v>
      </c>
      <c r="H69" s="1">
        <v>103.2</v>
      </c>
      <c r="I69" s="1">
        <v>122.2</v>
      </c>
      <c r="J69" s="1">
        <v>153.19999999999999</v>
      </c>
      <c r="K69" s="1">
        <v>119.3</v>
      </c>
      <c r="L69" s="1">
        <v>99.8</v>
      </c>
      <c r="M69" s="1">
        <v>124.6</v>
      </c>
      <c r="N69" s="1">
        <v>115.8</v>
      </c>
      <c r="O69" s="1">
        <v>126.9</v>
      </c>
      <c r="P69" s="1">
        <v>125.4</v>
      </c>
      <c r="Q69" s="1">
        <v>125.8</v>
      </c>
      <c r="R69" s="1">
        <v>120.3</v>
      </c>
      <c r="S69" s="1">
        <v>115.4</v>
      </c>
      <c r="T69" s="1">
        <v>119.5</v>
      </c>
      <c r="U69" s="1">
        <v>117.1</v>
      </c>
      <c r="V69" s="1">
        <v>112.6</v>
      </c>
      <c r="W69" s="1">
        <v>116.4</v>
      </c>
      <c r="X69" s="1">
        <v>113</v>
      </c>
      <c r="Y69" s="1">
        <v>109.7</v>
      </c>
      <c r="Z69" s="1">
        <v>114</v>
      </c>
      <c r="AA69" s="1">
        <v>120.3</v>
      </c>
      <c r="AB69" s="1">
        <v>109.6</v>
      </c>
      <c r="AC69" s="1">
        <v>113.4</v>
      </c>
      <c r="AD69" s="1">
        <v>119</v>
      </c>
    </row>
    <row r="70" spans="1:30">
      <c r="A70" s="1" t="s">
        <v>33</v>
      </c>
      <c r="B70" s="1">
        <v>2014</v>
      </c>
      <c r="C70" s="1" t="s">
        <v>44</v>
      </c>
      <c r="D70" s="1">
        <v>123.3</v>
      </c>
      <c r="E70" s="1">
        <v>123.7</v>
      </c>
      <c r="F70" s="1">
        <v>121</v>
      </c>
      <c r="G70" s="1">
        <v>124.2</v>
      </c>
      <c r="H70" s="1">
        <v>107.8</v>
      </c>
      <c r="I70" s="1">
        <v>125.7</v>
      </c>
      <c r="J70" s="1">
        <v>152.4</v>
      </c>
      <c r="K70" s="1">
        <v>117.2</v>
      </c>
      <c r="L70" s="1">
        <v>102.1</v>
      </c>
      <c r="M70" s="1">
        <v>118.7</v>
      </c>
      <c r="N70" s="1">
        <v>116.4</v>
      </c>
      <c r="O70" s="1">
        <v>125.6</v>
      </c>
      <c r="P70" s="1">
        <v>125.1</v>
      </c>
      <c r="Q70" s="1">
        <v>122.1</v>
      </c>
      <c r="R70" s="1">
        <v>122.1</v>
      </c>
      <c r="S70" s="1">
        <v>118.4</v>
      </c>
      <c r="T70" s="1">
        <v>121.6</v>
      </c>
      <c r="U70" s="1">
        <v>117.1</v>
      </c>
      <c r="V70" s="1">
        <v>115.5</v>
      </c>
      <c r="W70" s="1">
        <v>117.3</v>
      </c>
      <c r="X70" s="1">
        <v>114.8</v>
      </c>
      <c r="Y70" s="1">
        <v>110.8</v>
      </c>
      <c r="Z70" s="1">
        <v>113.7</v>
      </c>
      <c r="AA70" s="1">
        <v>119</v>
      </c>
      <c r="AB70" s="1">
        <v>109.1</v>
      </c>
      <c r="AC70" s="1">
        <v>113.8</v>
      </c>
      <c r="AD70" s="1">
        <v>120.1</v>
      </c>
    </row>
    <row r="71" spans="1:30">
      <c r="A71" s="1" t="s">
        <v>30</v>
      </c>
      <c r="B71" s="1">
        <v>2014</v>
      </c>
      <c r="C71" s="1" t="s">
        <v>45</v>
      </c>
      <c r="D71" s="1">
        <v>122.4</v>
      </c>
      <c r="E71" s="1">
        <v>122.4</v>
      </c>
      <c r="F71" s="1">
        <v>121.8</v>
      </c>
      <c r="G71" s="1">
        <v>124.2</v>
      </c>
      <c r="H71" s="1">
        <v>110.2</v>
      </c>
      <c r="I71" s="1">
        <v>128.6</v>
      </c>
      <c r="J71" s="1">
        <v>140.30000000000001</v>
      </c>
      <c r="K71" s="1">
        <v>116.3</v>
      </c>
      <c r="L71" s="1">
        <v>102</v>
      </c>
      <c r="M71" s="1">
        <v>116</v>
      </c>
      <c r="N71" s="1">
        <v>117.3</v>
      </c>
      <c r="O71" s="1">
        <v>124.8</v>
      </c>
      <c r="P71" s="1">
        <v>123.3</v>
      </c>
      <c r="Q71" s="1">
        <v>121.7</v>
      </c>
      <c r="R71" s="1">
        <v>123.8</v>
      </c>
      <c r="S71" s="1">
        <v>120.6</v>
      </c>
      <c r="T71" s="1">
        <v>123.3</v>
      </c>
      <c r="U71" s="6">
        <v>139.25443548387088</v>
      </c>
      <c r="V71" s="1">
        <v>117.4</v>
      </c>
      <c r="W71" s="1">
        <v>118.2</v>
      </c>
      <c r="X71" s="1">
        <v>116.2</v>
      </c>
      <c r="Y71" s="1">
        <v>111.5</v>
      </c>
      <c r="Z71" s="1">
        <v>113.3</v>
      </c>
      <c r="AA71" s="1">
        <v>117.7</v>
      </c>
      <c r="AB71" s="1">
        <v>109.4</v>
      </c>
      <c r="AC71" s="1">
        <v>114.2</v>
      </c>
      <c r="AD71" s="1">
        <v>120.3</v>
      </c>
    </row>
    <row r="72" spans="1:30">
      <c r="A72" s="1" t="s">
        <v>32</v>
      </c>
      <c r="B72" s="1">
        <v>2014</v>
      </c>
      <c r="C72" s="1" t="s">
        <v>45</v>
      </c>
      <c r="D72" s="1">
        <v>124</v>
      </c>
      <c r="E72" s="1">
        <v>124.7</v>
      </c>
      <c r="F72" s="1">
        <v>126.3</v>
      </c>
      <c r="G72" s="1">
        <v>124.9</v>
      </c>
      <c r="H72" s="1">
        <v>103</v>
      </c>
      <c r="I72" s="1">
        <v>122.3</v>
      </c>
      <c r="J72" s="1">
        <v>141</v>
      </c>
      <c r="K72" s="1">
        <v>120.1</v>
      </c>
      <c r="L72" s="1">
        <v>97.8</v>
      </c>
      <c r="M72" s="1">
        <v>125.4</v>
      </c>
      <c r="N72" s="1">
        <v>116.1</v>
      </c>
      <c r="O72" s="1">
        <v>127.6</v>
      </c>
      <c r="P72" s="1">
        <v>124</v>
      </c>
      <c r="Q72" s="1">
        <v>126.4</v>
      </c>
      <c r="R72" s="1">
        <v>120.7</v>
      </c>
      <c r="S72" s="1">
        <v>115.8</v>
      </c>
      <c r="T72" s="1">
        <v>120</v>
      </c>
      <c r="U72" s="1">
        <v>116.5</v>
      </c>
      <c r="V72" s="1">
        <v>113</v>
      </c>
      <c r="W72" s="1">
        <v>116.8</v>
      </c>
      <c r="X72" s="1">
        <v>113.2</v>
      </c>
      <c r="Y72" s="1">
        <v>108.8</v>
      </c>
      <c r="Z72" s="1">
        <v>114.3</v>
      </c>
      <c r="AA72" s="1">
        <v>120.7</v>
      </c>
      <c r="AB72" s="1">
        <v>110.4</v>
      </c>
      <c r="AC72" s="1">
        <v>113.4</v>
      </c>
      <c r="AD72" s="1">
        <v>118.4</v>
      </c>
    </row>
    <row r="73" spans="1:30">
      <c r="A73" s="1" t="s">
        <v>33</v>
      </c>
      <c r="B73" s="1">
        <v>2014</v>
      </c>
      <c r="C73" s="1" t="s">
        <v>45</v>
      </c>
      <c r="D73" s="1">
        <v>122.9</v>
      </c>
      <c r="E73" s="1">
        <v>123.2</v>
      </c>
      <c r="F73" s="1">
        <v>123.5</v>
      </c>
      <c r="G73" s="1">
        <v>124.5</v>
      </c>
      <c r="H73" s="1">
        <v>107.6</v>
      </c>
      <c r="I73" s="1">
        <v>125.7</v>
      </c>
      <c r="J73" s="1">
        <v>140.5</v>
      </c>
      <c r="K73" s="1">
        <v>117.6</v>
      </c>
      <c r="L73" s="1">
        <v>100.6</v>
      </c>
      <c r="M73" s="1">
        <v>119.1</v>
      </c>
      <c r="N73" s="1">
        <v>116.8</v>
      </c>
      <c r="O73" s="1">
        <v>126.1</v>
      </c>
      <c r="P73" s="1">
        <v>123.6</v>
      </c>
      <c r="Q73" s="1">
        <v>123</v>
      </c>
      <c r="R73" s="1">
        <v>122.6</v>
      </c>
      <c r="S73" s="1">
        <v>118.6</v>
      </c>
      <c r="T73" s="1">
        <v>122</v>
      </c>
      <c r="U73" s="1">
        <v>116.5</v>
      </c>
      <c r="V73" s="1">
        <v>115.7</v>
      </c>
      <c r="W73" s="1">
        <v>117.5</v>
      </c>
      <c r="X73" s="1">
        <v>115.1</v>
      </c>
      <c r="Y73" s="1">
        <v>110.1</v>
      </c>
      <c r="Z73" s="1">
        <v>113.9</v>
      </c>
      <c r="AA73" s="1">
        <v>119.5</v>
      </c>
      <c r="AB73" s="1">
        <v>109.8</v>
      </c>
      <c r="AC73" s="1">
        <v>113.8</v>
      </c>
      <c r="AD73" s="1">
        <v>119.4</v>
      </c>
    </row>
    <row r="74" spans="1:30">
      <c r="A74" s="1" t="s">
        <v>30</v>
      </c>
      <c r="B74" s="1">
        <v>2015</v>
      </c>
      <c r="C74" s="1" t="s">
        <v>31</v>
      </c>
      <c r="D74" s="1">
        <v>123.1</v>
      </c>
      <c r="E74" s="1">
        <v>123.1</v>
      </c>
      <c r="F74" s="1">
        <v>122.1</v>
      </c>
      <c r="G74" s="1">
        <v>124.9</v>
      </c>
      <c r="H74" s="1">
        <v>111</v>
      </c>
      <c r="I74" s="1">
        <v>130.4</v>
      </c>
      <c r="J74" s="1">
        <v>132.30000000000001</v>
      </c>
      <c r="K74" s="1">
        <v>117.2</v>
      </c>
      <c r="L74" s="1">
        <v>100.5</v>
      </c>
      <c r="M74" s="1">
        <v>117.2</v>
      </c>
      <c r="N74" s="1">
        <v>117.9</v>
      </c>
      <c r="O74" s="1">
        <v>125.6</v>
      </c>
      <c r="P74" s="1">
        <v>122.8</v>
      </c>
      <c r="Q74" s="1">
        <v>122.7</v>
      </c>
      <c r="R74" s="1">
        <v>124.4</v>
      </c>
      <c r="S74" s="1">
        <v>121.6</v>
      </c>
      <c r="T74" s="1">
        <v>124</v>
      </c>
      <c r="U74" s="6">
        <v>139.25443548387088</v>
      </c>
      <c r="V74" s="1">
        <v>118.4</v>
      </c>
      <c r="W74" s="1">
        <v>118.9</v>
      </c>
      <c r="X74" s="1">
        <v>116.6</v>
      </c>
      <c r="Y74" s="1">
        <v>111</v>
      </c>
      <c r="Z74" s="1">
        <v>114</v>
      </c>
      <c r="AA74" s="1">
        <v>118.2</v>
      </c>
      <c r="AB74" s="1">
        <v>110.2</v>
      </c>
      <c r="AC74" s="1">
        <v>114.5</v>
      </c>
      <c r="AD74" s="1">
        <v>120.3</v>
      </c>
    </row>
    <row r="75" spans="1:30">
      <c r="A75" s="1" t="s">
        <v>32</v>
      </c>
      <c r="B75" s="1">
        <v>2015</v>
      </c>
      <c r="C75" s="1" t="s">
        <v>31</v>
      </c>
      <c r="D75" s="1">
        <v>124</v>
      </c>
      <c r="E75" s="1">
        <v>125.5</v>
      </c>
      <c r="F75" s="1">
        <v>126.6</v>
      </c>
      <c r="G75" s="1">
        <v>125.2</v>
      </c>
      <c r="H75" s="1">
        <v>104.3</v>
      </c>
      <c r="I75" s="1">
        <v>121.3</v>
      </c>
      <c r="J75" s="1">
        <v>134.4</v>
      </c>
      <c r="K75" s="1">
        <v>122.9</v>
      </c>
      <c r="L75" s="1">
        <v>96.1</v>
      </c>
      <c r="M75" s="1">
        <v>126.6</v>
      </c>
      <c r="N75" s="1">
        <v>116.5</v>
      </c>
      <c r="O75" s="1">
        <v>128</v>
      </c>
      <c r="P75" s="1">
        <v>123.5</v>
      </c>
      <c r="Q75" s="1">
        <v>127.4</v>
      </c>
      <c r="R75" s="1">
        <v>121</v>
      </c>
      <c r="S75" s="1">
        <v>116.1</v>
      </c>
      <c r="T75" s="1">
        <v>120.2</v>
      </c>
      <c r="U75" s="1">
        <v>117.3</v>
      </c>
      <c r="V75" s="1">
        <v>113.4</v>
      </c>
      <c r="W75" s="1">
        <v>117.2</v>
      </c>
      <c r="X75" s="1">
        <v>113.7</v>
      </c>
      <c r="Y75" s="1">
        <v>107.9</v>
      </c>
      <c r="Z75" s="1">
        <v>114.6</v>
      </c>
      <c r="AA75" s="1">
        <v>120.8</v>
      </c>
      <c r="AB75" s="1">
        <v>111.4</v>
      </c>
      <c r="AC75" s="1">
        <v>113.4</v>
      </c>
      <c r="AD75" s="1">
        <v>118.5</v>
      </c>
    </row>
    <row r="76" spans="1:30">
      <c r="A76" s="1" t="s">
        <v>33</v>
      </c>
      <c r="B76" s="1">
        <v>2015</v>
      </c>
      <c r="C76" s="1" t="s">
        <v>31</v>
      </c>
      <c r="D76" s="1">
        <v>123.4</v>
      </c>
      <c r="E76" s="1">
        <v>123.9</v>
      </c>
      <c r="F76" s="1">
        <v>123.8</v>
      </c>
      <c r="G76" s="1">
        <v>125</v>
      </c>
      <c r="H76" s="1">
        <v>108.5</v>
      </c>
      <c r="I76" s="1">
        <v>126.2</v>
      </c>
      <c r="J76" s="1">
        <v>133</v>
      </c>
      <c r="K76" s="1">
        <v>119.1</v>
      </c>
      <c r="L76" s="1">
        <v>99</v>
      </c>
      <c r="M76" s="1">
        <v>120.3</v>
      </c>
      <c r="N76" s="1">
        <v>117.3</v>
      </c>
      <c r="O76" s="1">
        <v>126.7</v>
      </c>
      <c r="P76" s="1">
        <v>123.1</v>
      </c>
      <c r="Q76" s="1">
        <v>124</v>
      </c>
      <c r="R76" s="1">
        <v>123.1</v>
      </c>
      <c r="S76" s="1">
        <v>119.3</v>
      </c>
      <c r="T76" s="1">
        <v>122.5</v>
      </c>
      <c r="U76" s="1">
        <v>117.3</v>
      </c>
      <c r="V76" s="1">
        <v>116.5</v>
      </c>
      <c r="W76" s="1">
        <v>118.1</v>
      </c>
      <c r="X76" s="1">
        <v>115.5</v>
      </c>
      <c r="Y76" s="1">
        <v>109.4</v>
      </c>
      <c r="Z76" s="1">
        <v>114.3</v>
      </c>
      <c r="AA76" s="1">
        <v>119.7</v>
      </c>
      <c r="AB76" s="1">
        <v>110.7</v>
      </c>
      <c r="AC76" s="1">
        <v>114</v>
      </c>
      <c r="AD76" s="1">
        <v>119.5</v>
      </c>
    </row>
    <row r="77" spans="1:30">
      <c r="A77" s="1" t="s">
        <v>30</v>
      </c>
      <c r="B77" s="1">
        <v>2015</v>
      </c>
      <c r="C77" s="1" t="s">
        <v>34</v>
      </c>
      <c r="D77" s="1">
        <v>123.4</v>
      </c>
      <c r="E77" s="1">
        <v>124.4</v>
      </c>
      <c r="F77" s="1">
        <v>122.1</v>
      </c>
      <c r="G77" s="1">
        <v>125.8</v>
      </c>
      <c r="H77" s="1">
        <v>111.5</v>
      </c>
      <c r="I77" s="1">
        <v>129.4</v>
      </c>
      <c r="J77" s="1">
        <v>128.19999999999999</v>
      </c>
      <c r="K77" s="1">
        <v>118.8</v>
      </c>
      <c r="L77" s="1">
        <v>100</v>
      </c>
      <c r="M77" s="1">
        <v>118.6</v>
      </c>
      <c r="N77" s="1">
        <v>118.8</v>
      </c>
      <c r="O77" s="1">
        <v>126.8</v>
      </c>
      <c r="P77" s="1">
        <v>122.8</v>
      </c>
      <c r="Q77" s="1">
        <v>124.2</v>
      </c>
      <c r="R77" s="1">
        <v>125.4</v>
      </c>
      <c r="S77" s="1">
        <v>122.7</v>
      </c>
      <c r="T77" s="1">
        <v>125</v>
      </c>
      <c r="U77" s="6">
        <v>139.25443548387088</v>
      </c>
      <c r="V77" s="1">
        <v>120</v>
      </c>
      <c r="W77" s="1">
        <v>119.6</v>
      </c>
      <c r="X77" s="1">
        <v>117.7</v>
      </c>
      <c r="Y77" s="1">
        <v>110.9</v>
      </c>
      <c r="Z77" s="1">
        <v>114.8</v>
      </c>
      <c r="AA77" s="1">
        <v>118.7</v>
      </c>
      <c r="AB77" s="1">
        <v>110.8</v>
      </c>
      <c r="AC77" s="1">
        <v>115</v>
      </c>
      <c r="AD77" s="1">
        <v>120.6</v>
      </c>
    </row>
    <row r="78" spans="1:30">
      <c r="A78" s="1" t="s">
        <v>32</v>
      </c>
      <c r="B78" s="1">
        <v>2015</v>
      </c>
      <c r="C78" s="1" t="s">
        <v>34</v>
      </c>
      <c r="D78" s="1">
        <v>124.3</v>
      </c>
      <c r="E78" s="1">
        <v>126.5</v>
      </c>
      <c r="F78" s="1">
        <v>119.5</v>
      </c>
      <c r="G78" s="1">
        <v>125.6</v>
      </c>
      <c r="H78" s="1">
        <v>104.9</v>
      </c>
      <c r="I78" s="1">
        <v>121.6</v>
      </c>
      <c r="J78" s="1">
        <v>131.80000000000001</v>
      </c>
      <c r="K78" s="1">
        <v>125.1</v>
      </c>
      <c r="L78" s="1">
        <v>95</v>
      </c>
      <c r="M78" s="1">
        <v>127.7</v>
      </c>
      <c r="N78" s="1">
        <v>116.8</v>
      </c>
      <c r="O78" s="1">
        <v>128.6</v>
      </c>
      <c r="P78" s="1">
        <v>123.7</v>
      </c>
      <c r="Q78" s="1">
        <v>128.1</v>
      </c>
      <c r="R78" s="1">
        <v>121.3</v>
      </c>
      <c r="S78" s="1">
        <v>116.5</v>
      </c>
      <c r="T78" s="1">
        <v>120.6</v>
      </c>
      <c r="U78" s="1">
        <v>118.1</v>
      </c>
      <c r="V78" s="1">
        <v>114</v>
      </c>
      <c r="W78" s="1">
        <v>117.7</v>
      </c>
      <c r="X78" s="1">
        <v>114.1</v>
      </c>
      <c r="Y78" s="1">
        <v>106.8</v>
      </c>
      <c r="Z78" s="1">
        <v>114.9</v>
      </c>
      <c r="AA78" s="1">
        <v>120.4</v>
      </c>
      <c r="AB78" s="1">
        <v>111.7</v>
      </c>
      <c r="AC78" s="1">
        <v>113.2</v>
      </c>
      <c r="AD78" s="1">
        <v>118.7</v>
      </c>
    </row>
    <row r="79" spans="1:30">
      <c r="A79" s="1" t="s">
        <v>33</v>
      </c>
      <c r="B79" s="1">
        <v>2015</v>
      </c>
      <c r="C79" s="1" t="s">
        <v>34</v>
      </c>
      <c r="D79" s="1">
        <v>123.7</v>
      </c>
      <c r="E79" s="1">
        <v>125.1</v>
      </c>
      <c r="F79" s="1">
        <v>121.1</v>
      </c>
      <c r="G79" s="1">
        <v>125.7</v>
      </c>
      <c r="H79" s="1">
        <v>109.1</v>
      </c>
      <c r="I79" s="1">
        <v>125.8</v>
      </c>
      <c r="J79" s="1">
        <v>129.4</v>
      </c>
      <c r="K79" s="1">
        <v>120.9</v>
      </c>
      <c r="L79" s="1">
        <v>98.3</v>
      </c>
      <c r="M79" s="1">
        <v>121.6</v>
      </c>
      <c r="N79" s="1">
        <v>118</v>
      </c>
      <c r="O79" s="1">
        <v>127.6</v>
      </c>
      <c r="P79" s="1">
        <v>123.1</v>
      </c>
      <c r="Q79" s="1">
        <v>125.2</v>
      </c>
      <c r="R79" s="1">
        <v>123.8</v>
      </c>
      <c r="S79" s="1">
        <v>120.1</v>
      </c>
      <c r="T79" s="1">
        <v>123.3</v>
      </c>
      <c r="U79" s="1">
        <v>118.1</v>
      </c>
      <c r="V79" s="1">
        <v>117.7</v>
      </c>
      <c r="W79" s="1">
        <v>118.7</v>
      </c>
      <c r="X79" s="1">
        <v>116.3</v>
      </c>
      <c r="Y79" s="1">
        <v>108.7</v>
      </c>
      <c r="Z79" s="1">
        <v>114.9</v>
      </c>
      <c r="AA79" s="1">
        <v>119.7</v>
      </c>
      <c r="AB79" s="1">
        <v>111.2</v>
      </c>
      <c r="AC79" s="1">
        <v>114.1</v>
      </c>
      <c r="AD79" s="1">
        <v>119.7</v>
      </c>
    </row>
    <row r="80" spans="1:30">
      <c r="A80" s="1" t="s">
        <v>30</v>
      </c>
      <c r="B80" s="1">
        <v>2015</v>
      </c>
      <c r="C80" s="1" t="s">
        <v>35</v>
      </c>
      <c r="D80" s="1">
        <v>123.3</v>
      </c>
      <c r="E80" s="1">
        <v>124.7</v>
      </c>
      <c r="F80" s="1">
        <v>118.9</v>
      </c>
      <c r="G80" s="1">
        <v>126</v>
      </c>
      <c r="H80" s="1">
        <v>111.8</v>
      </c>
      <c r="I80" s="1">
        <v>130.9</v>
      </c>
      <c r="J80" s="1">
        <v>128</v>
      </c>
      <c r="K80" s="1">
        <v>119.9</v>
      </c>
      <c r="L80" s="1">
        <v>98.9</v>
      </c>
      <c r="M80" s="1">
        <v>119.4</v>
      </c>
      <c r="N80" s="1">
        <v>118.9</v>
      </c>
      <c r="O80" s="1">
        <v>127.7</v>
      </c>
      <c r="P80" s="1">
        <v>123.1</v>
      </c>
      <c r="Q80" s="1">
        <v>124.7</v>
      </c>
      <c r="R80" s="1">
        <v>126</v>
      </c>
      <c r="S80" s="1">
        <v>122.9</v>
      </c>
      <c r="T80" s="1">
        <v>125.5</v>
      </c>
      <c r="U80" s="6">
        <v>139.25443548387088</v>
      </c>
      <c r="V80" s="1">
        <v>120.6</v>
      </c>
      <c r="W80" s="1">
        <v>120.2</v>
      </c>
      <c r="X80" s="1">
        <v>118.2</v>
      </c>
      <c r="Y80" s="1">
        <v>111.6</v>
      </c>
      <c r="Z80" s="1">
        <v>115.5</v>
      </c>
      <c r="AA80" s="1">
        <v>119.4</v>
      </c>
      <c r="AB80" s="1">
        <v>110.8</v>
      </c>
      <c r="AC80" s="1">
        <v>115.5</v>
      </c>
      <c r="AD80" s="1">
        <v>121.1</v>
      </c>
    </row>
    <row r="81" spans="1:30">
      <c r="A81" s="1" t="s">
        <v>32</v>
      </c>
      <c r="B81" s="1">
        <v>2015</v>
      </c>
      <c r="C81" s="1" t="s">
        <v>35</v>
      </c>
      <c r="D81" s="1">
        <v>124</v>
      </c>
      <c r="E81" s="1">
        <v>126.7</v>
      </c>
      <c r="F81" s="1">
        <v>113.5</v>
      </c>
      <c r="G81" s="1">
        <v>125.9</v>
      </c>
      <c r="H81" s="1">
        <v>104.8</v>
      </c>
      <c r="I81" s="1">
        <v>123.8</v>
      </c>
      <c r="J81" s="1">
        <v>131.4</v>
      </c>
      <c r="K81" s="1">
        <v>127.2</v>
      </c>
      <c r="L81" s="1">
        <v>93.2</v>
      </c>
      <c r="M81" s="1">
        <v>127.4</v>
      </c>
      <c r="N81" s="1">
        <v>117</v>
      </c>
      <c r="O81" s="1">
        <v>129.19999999999999</v>
      </c>
      <c r="P81" s="1">
        <v>123.9</v>
      </c>
      <c r="Q81" s="1">
        <v>128.80000000000001</v>
      </c>
      <c r="R81" s="1">
        <v>121.7</v>
      </c>
      <c r="S81" s="1">
        <v>116.9</v>
      </c>
      <c r="T81" s="1">
        <v>120.9</v>
      </c>
      <c r="U81" s="1">
        <v>118.6</v>
      </c>
      <c r="V81" s="1">
        <v>114.4</v>
      </c>
      <c r="W81" s="1">
        <v>118</v>
      </c>
      <c r="X81" s="1">
        <v>114.3</v>
      </c>
      <c r="Y81" s="1">
        <v>108.4</v>
      </c>
      <c r="Z81" s="1">
        <v>115.4</v>
      </c>
      <c r="AA81" s="1">
        <v>120.6</v>
      </c>
      <c r="AB81" s="1">
        <v>111.3</v>
      </c>
      <c r="AC81" s="1">
        <v>113.8</v>
      </c>
      <c r="AD81" s="1">
        <v>119.1</v>
      </c>
    </row>
    <row r="82" spans="1:30">
      <c r="A82" s="1" t="s">
        <v>33</v>
      </c>
      <c r="B82" s="1">
        <v>2015</v>
      </c>
      <c r="C82" s="1" t="s">
        <v>35</v>
      </c>
      <c r="D82" s="1">
        <v>123.5</v>
      </c>
      <c r="E82" s="1">
        <v>125.4</v>
      </c>
      <c r="F82" s="1">
        <v>116.8</v>
      </c>
      <c r="G82" s="1">
        <v>126</v>
      </c>
      <c r="H82" s="1">
        <v>109.2</v>
      </c>
      <c r="I82" s="1">
        <v>127.6</v>
      </c>
      <c r="J82" s="1">
        <v>129.19999999999999</v>
      </c>
      <c r="K82" s="1">
        <v>122.4</v>
      </c>
      <c r="L82" s="1">
        <v>97</v>
      </c>
      <c r="M82" s="1">
        <v>122.1</v>
      </c>
      <c r="N82" s="1">
        <v>118.1</v>
      </c>
      <c r="O82" s="1">
        <v>128.4</v>
      </c>
      <c r="P82" s="1">
        <v>123.4</v>
      </c>
      <c r="Q82" s="1">
        <v>125.8</v>
      </c>
      <c r="R82" s="1">
        <v>124.3</v>
      </c>
      <c r="S82" s="1">
        <v>120.4</v>
      </c>
      <c r="T82" s="1">
        <v>123.7</v>
      </c>
      <c r="U82" s="1">
        <v>118.6</v>
      </c>
      <c r="V82" s="1">
        <v>118.3</v>
      </c>
      <c r="W82" s="1">
        <v>119.2</v>
      </c>
      <c r="X82" s="1">
        <v>116.7</v>
      </c>
      <c r="Y82" s="1">
        <v>109.9</v>
      </c>
      <c r="Z82" s="1">
        <v>115.4</v>
      </c>
      <c r="AA82" s="1">
        <v>120.1</v>
      </c>
      <c r="AB82" s="1">
        <v>111</v>
      </c>
      <c r="AC82" s="1">
        <v>114.7</v>
      </c>
      <c r="AD82" s="1">
        <v>120.2</v>
      </c>
    </row>
    <row r="83" spans="1:30">
      <c r="A83" s="1" t="s">
        <v>30</v>
      </c>
      <c r="B83" s="1">
        <v>2015</v>
      </c>
      <c r="C83" s="1" t="s">
        <v>36</v>
      </c>
      <c r="D83" s="1">
        <v>123.3</v>
      </c>
      <c r="E83" s="1">
        <v>125.5</v>
      </c>
      <c r="F83" s="1">
        <v>117.2</v>
      </c>
      <c r="G83" s="1">
        <v>126.8</v>
      </c>
      <c r="H83" s="1">
        <v>111.9</v>
      </c>
      <c r="I83" s="1">
        <v>134.19999999999999</v>
      </c>
      <c r="J83" s="1">
        <v>127.5</v>
      </c>
      <c r="K83" s="1">
        <v>121.5</v>
      </c>
      <c r="L83" s="1">
        <v>97.8</v>
      </c>
      <c r="M83" s="1">
        <v>119.8</v>
      </c>
      <c r="N83" s="1">
        <v>119.4</v>
      </c>
      <c r="O83" s="1">
        <v>128.69999999999999</v>
      </c>
      <c r="P83" s="1">
        <v>123.6</v>
      </c>
      <c r="Q83" s="1">
        <v>125.7</v>
      </c>
      <c r="R83" s="1">
        <v>126.4</v>
      </c>
      <c r="S83" s="1">
        <v>123.3</v>
      </c>
      <c r="T83" s="1">
        <v>126</v>
      </c>
      <c r="U83" s="6">
        <v>139.25443548387088</v>
      </c>
      <c r="V83" s="1">
        <v>121.2</v>
      </c>
      <c r="W83" s="1">
        <v>120.9</v>
      </c>
      <c r="X83" s="1">
        <v>118.6</v>
      </c>
      <c r="Y83" s="1">
        <v>111.9</v>
      </c>
      <c r="Z83" s="1">
        <v>116.2</v>
      </c>
      <c r="AA83" s="1">
        <v>119.9</v>
      </c>
      <c r="AB83" s="1">
        <v>111.6</v>
      </c>
      <c r="AC83" s="1">
        <v>116</v>
      </c>
      <c r="AD83" s="1">
        <v>121.5</v>
      </c>
    </row>
    <row r="84" spans="1:30">
      <c r="A84" s="1" t="s">
        <v>32</v>
      </c>
      <c r="B84" s="1">
        <v>2015</v>
      </c>
      <c r="C84" s="1" t="s">
        <v>36</v>
      </c>
      <c r="D84" s="1">
        <v>123.8</v>
      </c>
      <c r="E84" s="1">
        <v>128.19999999999999</v>
      </c>
      <c r="F84" s="1">
        <v>110</v>
      </c>
      <c r="G84" s="1">
        <v>126.3</v>
      </c>
      <c r="H84" s="1">
        <v>104.5</v>
      </c>
      <c r="I84" s="1">
        <v>130.6</v>
      </c>
      <c r="J84" s="1">
        <v>130.80000000000001</v>
      </c>
      <c r="K84" s="1">
        <v>131.30000000000001</v>
      </c>
      <c r="L84" s="1">
        <v>91.6</v>
      </c>
      <c r="M84" s="1">
        <v>127.7</v>
      </c>
      <c r="N84" s="1">
        <v>117.2</v>
      </c>
      <c r="O84" s="1">
        <v>129.5</v>
      </c>
      <c r="P84" s="1">
        <v>124.6</v>
      </c>
      <c r="Q84" s="1">
        <v>130.1</v>
      </c>
      <c r="R84" s="1">
        <v>122.1</v>
      </c>
      <c r="S84" s="1">
        <v>117.2</v>
      </c>
      <c r="T84" s="1">
        <v>121.3</v>
      </c>
      <c r="U84" s="1">
        <v>119.2</v>
      </c>
      <c r="V84" s="1">
        <v>114.7</v>
      </c>
      <c r="W84" s="1">
        <v>118.4</v>
      </c>
      <c r="X84" s="1">
        <v>114.6</v>
      </c>
      <c r="Y84" s="1">
        <v>108.4</v>
      </c>
      <c r="Z84" s="1">
        <v>115.6</v>
      </c>
      <c r="AA84" s="1">
        <v>121.7</v>
      </c>
      <c r="AB84" s="1">
        <v>111.8</v>
      </c>
      <c r="AC84" s="1">
        <v>114.2</v>
      </c>
      <c r="AD84" s="1">
        <v>119.7</v>
      </c>
    </row>
    <row r="85" spans="1:30">
      <c r="A85" s="1" t="s">
        <v>33</v>
      </c>
      <c r="B85" s="1">
        <v>2015</v>
      </c>
      <c r="C85" s="1" t="s">
        <v>36</v>
      </c>
      <c r="D85" s="1">
        <v>123.5</v>
      </c>
      <c r="E85" s="1">
        <v>126.4</v>
      </c>
      <c r="F85" s="1">
        <v>114.4</v>
      </c>
      <c r="G85" s="1">
        <v>126.6</v>
      </c>
      <c r="H85" s="1">
        <v>109.2</v>
      </c>
      <c r="I85" s="1">
        <v>132.5</v>
      </c>
      <c r="J85" s="1">
        <v>128.6</v>
      </c>
      <c r="K85" s="1">
        <v>124.8</v>
      </c>
      <c r="L85" s="1">
        <v>95.7</v>
      </c>
      <c r="M85" s="1">
        <v>122.4</v>
      </c>
      <c r="N85" s="1">
        <v>118.5</v>
      </c>
      <c r="O85" s="1">
        <v>129.1</v>
      </c>
      <c r="P85" s="1">
        <v>124</v>
      </c>
      <c r="Q85" s="1">
        <v>126.9</v>
      </c>
      <c r="R85" s="1">
        <v>124.7</v>
      </c>
      <c r="S85" s="1">
        <v>120.8</v>
      </c>
      <c r="T85" s="1">
        <v>124.1</v>
      </c>
      <c r="U85" s="1">
        <v>119.2</v>
      </c>
      <c r="V85" s="1">
        <v>118.7</v>
      </c>
      <c r="W85" s="1">
        <v>119.7</v>
      </c>
      <c r="X85" s="1">
        <v>117.1</v>
      </c>
      <c r="Y85" s="1">
        <v>110.1</v>
      </c>
      <c r="Z85" s="1">
        <v>115.9</v>
      </c>
      <c r="AA85" s="1">
        <v>121</v>
      </c>
      <c r="AB85" s="1">
        <v>111.7</v>
      </c>
      <c r="AC85" s="1">
        <v>115.1</v>
      </c>
      <c r="AD85" s="1">
        <v>120.7</v>
      </c>
    </row>
    <row r="86" spans="1:30">
      <c r="A86" s="1" t="s">
        <v>30</v>
      </c>
      <c r="B86" s="1">
        <v>2015</v>
      </c>
      <c r="C86" s="1" t="s">
        <v>37</v>
      </c>
      <c r="D86" s="1">
        <v>123.5</v>
      </c>
      <c r="E86" s="1">
        <v>127.1</v>
      </c>
      <c r="F86" s="1">
        <v>117.3</v>
      </c>
      <c r="G86" s="1">
        <v>127.7</v>
      </c>
      <c r="H86" s="1">
        <v>112.5</v>
      </c>
      <c r="I86" s="1">
        <v>134.1</v>
      </c>
      <c r="J86" s="1">
        <v>128.5</v>
      </c>
      <c r="K86" s="1">
        <v>124.3</v>
      </c>
      <c r="L86" s="1">
        <v>97.6</v>
      </c>
      <c r="M86" s="1">
        <v>120.7</v>
      </c>
      <c r="N86" s="1">
        <v>120.2</v>
      </c>
      <c r="O86" s="1">
        <v>129.80000000000001</v>
      </c>
      <c r="P86" s="1">
        <v>124.4</v>
      </c>
      <c r="Q86" s="1">
        <v>126.7</v>
      </c>
      <c r="R86" s="1">
        <v>127.3</v>
      </c>
      <c r="S86" s="1">
        <v>124.1</v>
      </c>
      <c r="T86" s="1">
        <v>126.8</v>
      </c>
      <c r="U86" s="6">
        <v>139.25443548387088</v>
      </c>
      <c r="V86" s="1">
        <v>121.9</v>
      </c>
      <c r="W86" s="1">
        <v>121.5</v>
      </c>
      <c r="X86" s="1">
        <v>119.4</v>
      </c>
      <c r="Y86" s="1">
        <v>113.3</v>
      </c>
      <c r="Z86" s="1">
        <v>116.7</v>
      </c>
      <c r="AA86" s="1">
        <v>120.5</v>
      </c>
      <c r="AB86" s="1">
        <v>112.3</v>
      </c>
      <c r="AC86" s="1">
        <v>116.9</v>
      </c>
      <c r="AD86" s="1">
        <v>122.4</v>
      </c>
    </row>
    <row r="87" spans="1:30">
      <c r="A87" s="1" t="s">
        <v>32</v>
      </c>
      <c r="B87" s="1">
        <v>2015</v>
      </c>
      <c r="C87" s="1" t="s">
        <v>37</v>
      </c>
      <c r="D87" s="1">
        <v>123.8</v>
      </c>
      <c r="E87" s="1">
        <v>129.69999999999999</v>
      </c>
      <c r="F87" s="1">
        <v>111.3</v>
      </c>
      <c r="G87" s="1">
        <v>126.6</v>
      </c>
      <c r="H87" s="1">
        <v>105.2</v>
      </c>
      <c r="I87" s="1">
        <v>130.80000000000001</v>
      </c>
      <c r="J87" s="1">
        <v>135.6</v>
      </c>
      <c r="K87" s="1">
        <v>142.6</v>
      </c>
      <c r="L87" s="1">
        <v>90.8</v>
      </c>
      <c r="M87" s="1">
        <v>128.80000000000001</v>
      </c>
      <c r="N87" s="1">
        <v>117.7</v>
      </c>
      <c r="O87" s="1">
        <v>129.9</v>
      </c>
      <c r="P87" s="1">
        <v>126.1</v>
      </c>
      <c r="Q87" s="1">
        <v>131.30000000000001</v>
      </c>
      <c r="R87" s="1">
        <v>122.4</v>
      </c>
      <c r="S87" s="1">
        <v>117.4</v>
      </c>
      <c r="T87" s="1">
        <v>121.6</v>
      </c>
      <c r="U87" s="1">
        <v>119.6</v>
      </c>
      <c r="V87" s="1">
        <v>114.9</v>
      </c>
      <c r="W87" s="1">
        <v>118.7</v>
      </c>
      <c r="X87" s="1">
        <v>114.9</v>
      </c>
      <c r="Y87" s="1">
        <v>110.8</v>
      </c>
      <c r="Z87" s="1">
        <v>116</v>
      </c>
      <c r="AA87" s="1">
        <v>122</v>
      </c>
      <c r="AB87" s="1">
        <v>112.4</v>
      </c>
      <c r="AC87" s="1">
        <v>115.2</v>
      </c>
      <c r="AD87" s="1">
        <v>120.7</v>
      </c>
    </row>
    <row r="88" spans="1:30">
      <c r="A88" s="1" t="s">
        <v>33</v>
      </c>
      <c r="B88" s="1">
        <v>2015</v>
      </c>
      <c r="C88" s="1" t="s">
        <v>37</v>
      </c>
      <c r="D88" s="1">
        <v>123.6</v>
      </c>
      <c r="E88" s="1">
        <v>128</v>
      </c>
      <c r="F88" s="1">
        <v>115</v>
      </c>
      <c r="G88" s="1">
        <v>127.3</v>
      </c>
      <c r="H88" s="1">
        <v>109.8</v>
      </c>
      <c r="I88" s="1">
        <v>132.6</v>
      </c>
      <c r="J88" s="1">
        <v>130.9</v>
      </c>
      <c r="K88" s="1">
        <v>130.5</v>
      </c>
      <c r="L88" s="1">
        <v>95.3</v>
      </c>
      <c r="M88" s="1">
        <v>123.4</v>
      </c>
      <c r="N88" s="1">
        <v>119.2</v>
      </c>
      <c r="O88" s="1">
        <v>129.80000000000001</v>
      </c>
      <c r="P88" s="1">
        <v>125</v>
      </c>
      <c r="Q88" s="1">
        <v>127.9</v>
      </c>
      <c r="R88" s="1">
        <v>125.4</v>
      </c>
      <c r="S88" s="1">
        <v>121.3</v>
      </c>
      <c r="T88" s="1">
        <v>124.7</v>
      </c>
      <c r="U88" s="1">
        <v>119.6</v>
      </c>
      <c r="V88" s="1">
        <v>119.2</v>
      </c>
      <c r="W88" s="1">
        <v>120.2</v>
      </c>
      <c r="X88" s="1">
        <v>117.7</v>
      </c>
      <c r="Y88" s="1">
        <v>112</v>
      </c>
      <c r="Z88" s="1">
        <v>116.3</v>
      </c>
      <c r="AA88" s="1">
        <v>121.4</v>
      </c>
      <c r="AB88" s="1">
        <v>112.3</v>
      </c>
      <c r="AC88" s="1">
        <v>116.1</v>
      </c>
      <c r="AD88" s="1">
        <v>121.6</v>
      </c>
    </row>
    <row r="89" spans="1:30">
      <c r="A89" s="1" t="s">
        <v>30</v>
      </c>
      <c r="B89" s="1">
        <v>2015</v>
      </c>
      <c r="C89" s="1" t="s">
        <v>38</v>
      </c>
      <c r="D89" s="1">
        <v>124.1</v>
      </c>
      <c r="E89" s="1">
        <v>130.4</v>
      </c>
      <c r="F89" s="1">
        <v>122.1</v>
      </c>
      <c r="G89" s="1">
        <v>128.69999999999999</v>
      </c>
      <c r="H89" s="1">
        <v>114.1</v>
      </c>
      <c r="I89" s="1">
        <v>133.19999999999999</v>
      </c>
      <c r="J89" s="1">
        <v>135.19999999999999</v>
      </c>
      <c r="K89" s="1">
        <v>131.9</v>
      </c>
      <c r="L89" s="1">
        <v>96.3</v>
      </c>
      <c r="M89" s="1">
        <v>123</v>
      </c>
      <c r="N89" s="1">
        <v>121.1</v>
      </c>
      <c r="O89" s="1">
        <v>131.19999999999999</v>
      </c>
      <c r="P89" s="1">
        <v>126.6</v>
      </c>
      <c r="Q89" s="1">
        <v>128.19999999999999</v>
      </c>
      <c r="R89" s="1">
        <v>128.4</v>
      </c>
      <c r="S89" s="1">
        <v>125.1</v>
      </c>
      <c r="T89" s="1">
        <v>128</v>
      </c>
      <c r="U89" s="6">
        <v>139.25443548387088</v>
      </c>
      <c r="V89" s="1">
        <v>122.6</v>
      </c>
      <c r="W89" s="1">
        <v>122.8</v>
      </c>
      <c r="X89" s="1">
        <v>120.4</v>
      </c>
      <c r="Y89" s="1">
        <v>114.2</v>
      </c>
      <c r="Z89" s="1">
        <v>117.9</v>
      </c>
      <c r="AA89" s="1">
        <v>122</v>
      </c>
      <c r="AB89" s="1">
        <v>113</v>
      </c>
      <c r="AC89" s="1">
        <v>117.9</v>
      </c>
      <c r="AD89" s="1">
        <v>124.1</v>
      </c>
    </row>
    <row r="90" spans="1:30">
      <c r="A90" s="1" t="s">
        <v>32</v>
      </c>
      <c r="B90" s="1">
        <v>2015</v>
      </c>
      <c r="C90" s="1" t="s">
        <v>38</v>
      </c>
      <c r="D90" s="1">
        <v>123.6</v>
      </c>
      <c r="E90" s="1">
        <v>134.4</v>
      </c>
      <c r="F90" s="1">
        <v>120.9</v>
      </c>
      <c r="G90" s="1">
        <v>127.3</v>
      </c>
      <c r="H90" s="1">
        <v>106</v>
      </c>
      <c r="I90" s="1">
        <v>132.30000000000001</v>
      </c>
      <c r="J90" s="1">
        <v>146.69999999999999</v>
      </c>
      <c r="K90" s="1">
        <v>148.1</v>
      </c>
      <c r="L90" s="1">
        <v>89.8</v>
      </c>
      <c r="M90" s="1">
        <v>130.5</v>
      </c>
      <c r="N90" s="1">
        <v>118</v>
      </c>
      <c r="O90" s="1">
        <v>130.5</v>
      </c>
      <c r="P90" s="1">
        <v>128.5</v>
      </c>
      <c r="Q90" s="1">
        <v>132.1</v>
      </c>
      <c r="R90" s="1">
        <v>123.2</v>
      </c>
      <c r="S90" s="1">
        <v>117.6</v>
      </c>
      <c r="T90" s="1">
        <v>122.3</v>
      </c>
      <c r="U90" s="1">
        <v>119</v>
      </c>
      <c r="V90" s="1">
        <v>115.1</v>
      </c>
      <c r="W90" s="1">
        <v>119.2</v>
      </c>
      <c r="X90" s="1">
        <v>115.4</v>
      </c>
      <c r="Y90" s="1">
        <v>111.7</v>
      </c>
      <c r="Z90" s="1">
        <v>116.2</v>
      </c>
      <c r="AA90" s="1">
        <v>123.8</v>
      </c>
      <c r="AB90" s="1">
        <v>112.5</v>
      </c>
      <c r="AC90" s="1">
        <v>116</v>
      </c>
      <c r="AD90" s="1">
        <v>121.7</v>
      </c>
    </row>
    <row r="91" spans="1:30">
      <c r="A91" s="1" t="s">
        <v>33</v>
      </c>
      <c r="B91" s="1">
        <v>2015</v>
      </c>
      <c r="C91" s="1" t="s">
        <v>38</v>
      </c>
      <c r="D91" s="1">
        <v>123.9</v>
      </c>
      <c r="E91" s="1">
        <v>131.80000000000001</v>
      </c>
      <c r="F91" s="1">
        <v>121.6</v>
      </c>
      <c r="G91" s="1">
        <v>128.19999999999999</v>
      </c>
      <c r="H91" s="1">
        <v>111.1</v>
      </c>
      <c r="I91" s="1">
        <v>132.80000000000001</v>
      </c>
      <c r="J91" s="1">
        <v>139.1</v>
      </c>
      <c r="K91" s="1">
        <v>137.4</v>
      </c>
      <c r="L91" s="1">
        <v>94.1</v>
      </c>
      <c r="M91" s="1">
        <v>125.5</v>
      </c>
      <c r="N91" s="1">
        <v>119.8</v>
      </c>
      <c r="O91" s="1">
        <v>130.9</v>
      </c>
      <c r="P91" s="1">
        <v>127.3</v>
      </c>
      <c r="Q91" s="1">
        <v>129.19999999999999</v>
      </c>
      <c r="R91" s="1">
        <v>126.4</v>
      </c>
      <c r="S91" s="1">
        <v>122</v>
      </c>
      <c r="T91" s="1">
        <v>125.7</v>
      </c>
      <c r="U91" s="1">
        <v>119</v>
      </c>
      <c r="V91" s="1">
        <v>119.8</v>
      </c>
      <c r="W91" s="1">
        <v>121.1</v>
      </c>
      <c r="X91" s="1">
        <v>118.5</v>
      </c>
      <c r="Y91" s="1">
        <v>112.9</v>
      </c>
      <c r="Z91" s="1">
        <v>116.9</v>
      </c>
      <c r="AA91" s="1">
        <v>123.1</v>
      </c>
      <c r="AB91" s="1">
        <v>112.8</v>
      </c>
      <c r="AC91" s="1">
        <v>117</v>
      </c>
      <c r="AD91" s="1">
        <v>123</v>
      </c>
    </row>
    <row r="92" spans="1:30">
      <c r="A92" s="1" t="s">
        <v>30</v>
      </c>
      <c r="B92" s="1">
        <v>2015</v>
      </c>
      <c r="C92" s="1" t="s">
        <v>39</v>
      </c>
      <c r="D92" s="1">
        <v>124</v>
      </c>
      <c r="E92" s="1">
        <v>131.5</v>
      </c>
      <c r="F92" s="1">
        <v>122</v>
      </c>
      <c r="G92" s="1">
        <v>128.69999999999999</v>
      </c>
      <c r="H92" s="1">
        <v>113.5</v>
      </c>
      <c r="I92" s="1">
        <v>133.30000000000001</v>
      </c>
      <c r="J92" s="1">
        <v>140.80000000000001</v>
      </c>
      <c r="K92" s="1">
        <v>133.80000000000001</v>
      </c>
      <c r="L92" s="1">
        <v>94.1</v>
      </c>
      <c r="M92" s="1">
        <v>123.4</v>
      </c>
      <c r="N92" s="1">
        <v>121</v>
      </c>
      <c r="O92" s="1">
        <v>131.69999999999999</v>
      </c>
      <c r="P92" s="1">
        <v>127.5</v>
      </c>
      <c r="Q92" s="1">
        <v>129.4</v>
      </c>
      <c r="R92" s="1">
        <v>128.80000000000001</v>
      </c>
      <c r="S92" s="1">
        <v>125.5</v>
      </c>
      <c r="T92" s="1">
        <v>128.30000000000001</v>
      </c>
      <c r="U92" s="6">
        <v>139.25443548387088</v>
      </c>
      <c r="V92" s="1">
        <v>123</v>
      </c>
      <c r="W92" s="1">
        <v>123</v>
      </c>
      <c r="X92" s="1">
        <v>120.8</v>
      </c>
      <c r="Y92" s="1">
        <v>114.1</v>
      </c>
      <c r="Z92" s="1">
        <v>118</v>
      </c>
      <c r="AA92" s="1">
        <v>122.9</v>
      </c>
      <c r="AB92" s="1">
        <v>112.7</v>
      </c>
      <c r="AC92" s="1">
        <v>118.1</v>
      </c>
      <c r="AD92" s="1">
        <v>124.7</v>
      </c>
    </row>
    <row r="93" spans="1:30">
      <c r="A93" s="1" t="s">
        <v>32</v>
      </c>
      <c r="B93" s="1">
        <v>2015</v>
      </c>
      <c r="C93" s="1" t="s">
        <v>39</v>
      </c>
      <c r="D93" s="1">
        <v>123.2</v>
      </c>
      <c r="E93" s="1">
        <v>134.30000000000001</v>
      </c>
      <c r="F93" s="1">
        <v>119.5</v>
      </c>
      <c r="G93" s="1">
        <v>127.7</v>
      </c>
      <c r="H93" s="1">
        <v>106.3</v>
      </c>
      <c r="I93" s="1">
        <v>132.80000000000001</v>
      </c>
      <c r="J93" s="1">
        <v>153.5</v>
      </c>
      <c r="K93" s="1">
        <v>149.5</v>
      </c>
      <c r="L93" s="1">
        <v>85.7</v>
      </c>
      <c r="M93" s="1">
        <v>131.5</v>
      </c>
      <c r="N93" s="1">
        <v>118.3</v>
      </c>
      <c r="O93" s="1">
        <v>131.1</v>
      </c>
      <c r="P93" s="1">
        <v>129.5</v>
      </c>
      <c r="Q93" s="1">
        <v>133.1</v>
      </c>
      <c r="R93" s="1">
        <v>123.5</v>
      </c>
      <c r="S93" s="1">
        <v>117.9</v>
      </c>
      <c r="T93" s="1">
        <v>122.7</v>
      </c>
      <c r="U93" s="1">
        <v>119.9</v>
      </c>
      <c r="V93" s="1">
        <v>115.3</v>
      </c>
      <c r="W93" s="1">
        <v>119.5</v>
      </c>
      <c r="X93" s="1">
        <v>116</v>
      </c>
      <c r="Y93" s="1">
        <v>111.5</v>
      </c>
      <c r="Z93" s="1">
        <v>116.6</v>
      </c>
      <c r="AA93" s="1">
        <v>125.4</v>
      </c>
      <c r="AB93" s="1">
        <v>111.7</v>
      </c>
      <c r="AC93" s="1">
        <v>116.3</v>
      </c>
      <c r="AD93" s="1">
        <v>122.4</v>
      </c>
    </row>
    <row r="94" spans="1:30">
      <c r="A94" s="1" t="s">
        <v>33</v>
      </c>
      <c r="B94" s="1">
        <v>2015</v>
      </c>
      <c r="C94" s="1" t="s">
        <v>39</v>
      </c>
      <c r="D94" s="1">
        <v>123.7</v>
      </c>
      <c r="E94" s="1">
        <v>132.5</v>
      </c>
      <c r="F94" s="1">
        <v>121</v>
      </c>
      <c r="G94" s="1">
        <v>128.30000000000001</v>
      </c>
      <c r="H94" s="1">
        <v>110.9</v>
      </c>
      <c r="I94" s="1">
        <v>133.1</v>
      </c>
      <c r="J94" s="1">
        <v>145.1</v>
      </c>
      <c r="K94" s="1">
        <v>139.1</v>
      </c>
      <c r="L94" s="1">
        <v>91.3</v>
      </c>
      <c r="M94" s="1">
        <v>126.1</v>
      </c>
      <c r="N94" s="1">
        <v>119.9</v>
      </c>
      <c r="O94" s="1">
        <v>131.4</v>
      </c>
      <c r="P94" s="1">
        <v>128.19999999999999</v>
      </c>
      <c r="Q94" s="1">
        <v>130.4</v>
      </c>
      <c r="R94" s="1">
        <v>126.7</v>
      </c>
      <c r="S94" s="1">
        <v>122.3</v>
      </c>
      <c r="T94" s="1">
        <v>126.1</v>
      </c>
      <c r="U94" s="1">
        <v>119.9</v>
      </c>
      <c r="V94" s="1">
        <v>120.1</v>
      </c>
      <c r="W94" s="1">
        <v>121.3</v>
      </c>
      <c r="X94" s="1">
        <v>119</v>
      </c>
      <c r="Y94" s="1">
        <v>112.7</v>
      </c>
      <c r="Z94" s="1">
        <v>117.2</v>
      </c>
      <c r="AA94" s="1">
        <v>124.4</v>
      </c>
      <c r="AB94" s="1">
        <v>112.3</v>
      </c>
      <c r="AC94" s="1">
        <v>117.2</v>
      </c>
      <c r="AD94" s="1">
        <v>123.6</v>
      </c>
    </row>
    <row r="95" spans="1:30">
      <c r="A95" s="1" t="s">
        <v>30</v>
      </c>
      <c r="B95" s="1">
        <v>2015</v>
      </c>
      <c r="C95" s="1" t="s">
        <v>40</v>
      </c>
      <c r="D95" s="1">
        <v>124.7</v>
      </c>
      <c r="E95" s="1">
        <v>131.30000000000001</v>
      </c>
      <c r="F95" s="1">
        <v>121.3</v>
      </c>
      <c r="G95" s="1">
        <v>128.80000000000001</v>
      </c>
      <c r="H95" s="1">
        <v>114</v>
      </c>
      <c r="I95" s="1">
        <v>134.19999999999999</v>
      </c>
      <c r="J95" s="1">
        <v>153.6</v>
      </c>
      <c r="K95" s="1">
        <v>137.9</v>
      </c>
      <c r="L95" s="1">
        <v>93.1</v>
      </c>
      <c r="M95" s="1">
        <v>123.9</v>
      </c>
      <c r="N95" s="1">
        <v>121.5</v>
      </c>
      <c r="O95" s="1">
        <v>132.5</v>
      </c>
      <c r="P95" s="1">
        <v>129.80000000000001</v>
      </c>
      <c r="Q95" s="1">
        <v>130.1</v>
      </c>
      <c r="R95" s="1">
        <v>129.5</v>
      </c>
      <c r="S95" s="1">
        <v>126.3</v>
      </c>
      <c r="T95" s="1">
        <v>129</v>
      </c>
      <c r="U95" s="6">
        <v>139.25443548387088</v>
      </c>
      <c r="V95" s="1">
        <v>123.8</v>
      </c>
      <c r="W95" s="1">
        <v>123.7</v>
      </c>
      <c r="X95" s="1">
        <v>121.1</v>
      </c>
      <c r="Y95" s="1">
        <v>113.6</v>
      </c>
      <c r="Z95" s="1">
        <v>118.5</v>
      </c>
      <c r="AA95" s="1">
        <v>123.6</v>
      </c>
      <c r="AB95" s="1">
        <v>112.5</v>
      </c>
      <c r="AC95" s="1">
        <v>118.2</v>
      </c>
      <c r="AD95" s="1">
        <v>126.1</v>
      </c>
    </row>
    <row r="96" spans="1:30">
      <c r="A96" s="1" t="s">
        <v>32</v>
      </c>
      <c r="B96" s="1">
        <v>2015</v>
      </c>
      <c r="C96" s="1" t="s">
        <v>40</v>
      </c>
      <c r="D96" s="1">
        <v>123.1</v>
      </c>
      <c r="E96" s="1">
        <v>131.69999999999999</v>
      </c>
      <c r="F96" s="1">
        <v>118.1</v>
      </c>
      <c r="G96" s="1">
        <v>128</v>
      </c>
      <c r="H96" s="1">
        <v>106.8</v>
      </c>
      <c r="I96" s="1">
        <v>130.1</v>
      </c>
      <c r="J96" s="1">
        <v>165.5</v>
      </c>
      <c r="K96" s="1">
        <v>156</v>
      </c>
      <c r="L96" s="1">
        <v>85.3</v>
      </c>
      <c r="M96" s="1">
        <v>132.69999999999999</v>
      </c>
      <c r="N96" s="1">
        <v>118.8</v>
      </c>
      <c r="O96" s="1">
        <v>131.69999999999999</v>
      </c>
      <c r="P96" s="1">
        <v>131.1</v>
      </c>
      <c r="Q96" s="1">
        <v>134.19999999999999</v>
      </c>
      <c r="R96" s="1">
        <v>123.7</v>
      </c>
      <c r="S96" s="1">
        <v>118.2</v>
      </c>
      <c r="T96" s="1">
        <v>122.9</v>
      </c>
      <c r="U96" s="1">
        <v>120.9</v>
      </c>
      <c r="V96" s="1">
        <v>115.3</v>
      </c>
      <c r="W96" s="1">
        <v>120</v>
      </c>
      <c r="X96" s="1">
        <v>116.6</v>
      </c>
      <c r="Y96" s="1">
        <v>109.9</v>
      </c>
      <c r="Z96" s="1">
        <v>117.2</v>
      </c>
      <c r="AA96" s="1">
        <v>126.2</v>
      </c>
      <c r="AB96" s="1">
        <v>112</v>
      </c>
      <c r="AC96" s="1">
        <v>116.2</v>
      </c>
      <c r="AD96" s="1">
        <v>123.2</v>
      </c>
    </row>
    <row r="97" spans="1:30">
      <c r="A97" s="1" t="s">
        <v>33</v>
      </c>
      <c r="B97" s="1">
        <v>2015</v>
      </c>
      <c r="C97" s="1" t="s">
        <v>40</v>
      </c>
      <c r="D97" s="1">
        <v>124.2</v>
      </c>
      <c r="E97" s="1">
        <v>131.4</v>
      </c>
      <c r="F97" s="1">
        <v>120.1</v>
      </c>
      <c r="G97" s="1">
        <v>128.5</v>
      </c>
      <c r="H97" s="1">
        <v>111.4</v>
      </c>
      <c r="I97" s="1">
        <v>132.30000000000001</v>
      </c>
      <c r="J97" s="1">
        <v>157.6</v>
      </c>
      <c r="K97" s="1">
        <v>144</v>
      </c>
      <c r="L97" s="1">
        <v>90.5</v>
      </c>
      <c r="M97" s="1">
        <v>126.8</v>
      </c>
      <c r="N97" s="1">
        <v>120.4</v>
      </c>
      <c r="O97" s="1">
        <v>132.1</v>
      </c>
      <c r="P97" s="1">
        <v>130.30000000000001</v>
      </c>
      <c r="Q97" s="1">
        <v>131.19999999999999</v>
      </c>
      <c r="R97" s="1">
        <v>127.2</v>
      </c>
      <c r="S97" s="1">
        <v>122.9</v>
      </c>
      <c r="T97" s="1">
        <v>126.6</v>
      </c>
      <c r="U97" s="1">
        <v>120.9</v>
      </c>
      <c r="V97" s="1">
        <v>120.6</v>
      </c>
      <c r="W97" s="1">
        <v>122</v>
      </c>
      <c r="X97" s="1">
        <v>119.4</v>
      </c>
      <c r="Y97" s="1">
        <v>111.7</v>
      </c>
      <c r="Z97" s="1">
        <v>117.8</v>
      </c>
      <c r="AA97" s="1">
        <v>125.1</v>
      </c>
      <c r="AB97" s="1">
        <v>112.3</v>
      </c>
      <c r="AC97" s="1">
        <v>117.2</v>
      </c>
      <c r="AD97" s="1">
        <v>124.8</v>
      </c>
    </row>
    <row r="98" spans="1:30">
      <c r="A98" s="1" t="s">
        <v>30</v>
      </c>
      <c r="B98" s="1">
        <v>2015</v>
      </c>
      <c r="C98" s="1" t="s">
        <v>41</v>
      </c>
      <c r="D98" s="1">
        <v>125.1</v>
      </c>
      <c r="E98" s="1">
        <v>131.1</v>
      </c>
      <c r="F98" s="1">
        <v>120.7</v>
      </c>
      <c r="G98" s="1">
        <v>129.19999999999999</v>
      </c>
      <c r="H98" s="1">
        <v>114.7</v>
      </c>
      <c r="I98" s="1">
        <v>132.30000000000001</v>
      </c>
      <c r="J98" s="1">
        <v>158.9</v>
      </c>
      <c r="K98" s="1">
        <v>142.1</v>
      </c>
      <c r="L98" s="1">
        <v>92.5</v>
      </c>
      <c r="M98" s="1">
        <v>125.4</v>
      </c>
      <c r="N98" s="1">
        <v>121.9</v>
      </c>
      <c r="O98" s="1">
        <v>132.69999999999999</v>
      </c>
      <c r="P98" s="1">
        <v>131</v>
      </c>
      <c r="Q98" s="1">
        <v>131</v>
      </c>
      <c r="R98" s="1">
        <v>130.4</v>
      </c>
      <c r="S98" s="1">
        <v>126.8</v>
      </c>
      <c r="T98" s="1">
        <v>129.9</v>
      </c>
      <c r="U98" s="6">
        <v>139.25443548387088</v>
      </c>
      <c r="V98" s="1">
        <v>123.7</v>
      </c>
      <c r="W98" s="1">
        <v>124.5</v>
      </c>
      <c r="X98" s="1">
        <v>121.4</v>
      </c>
      <c r="Y98" s="1">
        <v>113.8</v>
      </c>
      <c r="Z98" s="1">
        <v>119.6</v>
      </c>
      <c r="AA98" s="1">
        <v>124.5</v>
      </c>
      <c r="AB98" s="1">
        <v>113.7</v>
      </c>
      <c r="AC98" s="1">
        <v>118.8</v>
      </c>
      <c r="AD98" s="1">
        <v>127</v>
      </c>
    </row>
    <row r="99" spans="1:30">
      <c r="A99" s="1" t="s">
        <v>32</v>
      </c>
      <c r="B99" s="1">
        <v>2015</v>
      </c>
      <c r="C99" s="1" t="s">
        <v>41</v>
      </c>
      <c r="D99" s="1">
        <v>123.4</v>
      </c>
      <c r="E99" s="1">
        <v>129</v>
      </c>
      <c r="F99" s="1">
        <v>115.6</v>
      </c>
      <c r="G99" s="1">
        <v>128.30000000000001</v>
      </c>
      <c r="H99" s="1">
        <v>107</v>
      </c>
      <c r="I99" s="1">
        <v>124</v>
      </c>
      <c r="J99" s="1">
        <v>168.5</v>
      </c>
      <c r="K99" s="1">
        <v>165.4</v>
      </c>
      <c r="L99" s="1">
        <v>86.3</v>
      </c>
      <c r="M99" s="1">
        <v>134.4</v>
      </c>
      <c r="N99" s="1">
        <v>119.1</v>
      </c>
      <c r="O99" s="1">
        <v>132.30000000000001</v>
      </c>
      <c r="P99" s="1">
        <v>131.5</v>
      </c>
      <c r="Q99" s="1">
        <v>134.69999999999999</v>
      </c>
      <c r="R99" s="1">
        <v>124</v>
      </c>
      <c r="S99" s="1">
        <v>118.6</v>
      </c>
      <c r="T99" s="1">
        <v>123.2</v>
      </c>
      <c r="U99" s="1">
        <v>121.6</v>
      </c>
      <c r="V99" s="1">
        <v>115.1</v>
      </c>
      <c r="W99" s="1">
        <v>120.4</v>
      </c>
      <c r="X99" s="1">
        <v>117.1</v>
      </c>
      <c r="Y99" s="1">
        <v>109.1</v>
      </c>
      <c r="Z99" s="1">
        <v>117.3</v>
      </c>
      <c r="AA99" s="1">
        <v>126.5</v>
      </c>
      <c r="AB99" s="1">
        <v>112.9</v>
      </c>
      <c r="AC99" s="1">
        <v>116.2</v>
      </c>
      <c r="AD99" s="1">
        <v>123.5</v>
      </c>
    </row>
    <row r="100" spans="1:30">
      <c r="A100" s="1" t="s">
        <v>33</v>
      </c>
      <c r="B100" s="1">
        <v>2015</v>
      </c>
      <c r="C100" s="1" t="s">
        <v>41</v>
      </c>
      <c r="D100" s="1">
        <v>124.6</v>
      </c>
      <c r="E100" s="1">
        <v>130.4</v>
      </c>
      <c r="F100" s="1">
        <v>118.7</v>
      </c>
      <c r="G100" s="1">
        <v>128.9</v>
      </c>
      <c r="H100" s="1">
        <v>111.9</v>
      </c>
      <c r="I100" s="1">
        <v>128.4</v>
      </c>
      <c r="J100" s="1">
        <v>162.19999999999999</v>
      </c>
      <c r="K100" s="1">
        <v>150</v>
      </c>
      <c r="L100" s="1">
        <v>90.4</v>
      </c>
      <c r="M100" s="1">
        <v>128.4</v>
      </c>
      <c r="N100" s="1">
        <v>120.7</v>
      </c>
      <c r="O100" s="1">
        <v>132.5</v>
      </c>
      <c r="P100" s="1">
        <v>131.19999999999999</v>
      </c>
      <c r="Q100" s="1">
        <v>132</v>
      </c>
      <c r="R100" s="1">
        <v>127.9</v>
      </c>
      <c r="S100" s="1">
        <v>123.4</v>
      </c>
      <c r="T100" s="1">
        <v>127.2</v>
      </c>
      <c r="U100" s="1">
        <v>121.6</v>
      </c>
      <c r="V100" s="1">
        <v>120.4</v>
      </c>
      <c r="W100" s="1">
        <v>122.6</v>
      </c>
      <c r="X100" s="1">
        <v>119.8</v>
      </c>
      <c r="Y100" s="1">
        <v>111.3</v>
      </c>
      <c r="Z100" s="1">
        <v>118.3</v>
      </c>
      <c r="AA100" s="1">
        <v>125.7</v>
      </c>
      <c r="AB100" s="1">
        <v>113.4</v>
      </c>
      <c r="AC100" s="1">
        <v>117.5</v>
      </c>
      <c r="AD100" s="1">
        <v>125.4</v>
      </c>
    </row>
    <row r="101" spans="1:30">
      <c r="A101" s="1" t="s">
        <v>30</v>
      </c>
      <c r="B101" s="1">
        <v>2015</v>
      </c>
      <c r="C101" s="1" t="s">
        <v>42</v>
      </c>
      <c r="D101" s="1">
        <v>125.6</v>
      </c>
      <c r="E101" s="1">
        <v>130.4</v>
      </c>
      <c r="F101" s="1">
        <v>120.8</v>
      </c>
      <c r="G101" s="1">
        <v>129.4</v>
      </c>
      <c r="H101" s="1">
        <v>115.8</v>
      </c>
      <c r="I101" s="1">
        <v>133.19999999999999</v>
      </c>
      <c r="J101" s="1">
        <v>157.69999999999999</v>
      </c>
      <c r="K101" s="1">
        <v>154.19999999999999</v>
      </c>
      <c r="L101" s="1">
        <v>93.7</v>
      </c>
      <c r="M101" s="1">
        <v>126.6</v>
      </c>
      <c r="N101" s="1">
        <v>122.3</v>
      </c>
      <c r="O101" s="1">
        <v>133.1</v>
      </c>
      <c r="P101" s="1">
        <v>131.80000000000001</v>
      </c>
      <c r="Q101" s="1">
        <v>131.5</v>
      </c>
      <c r="R101" s="1">
        <v>131.1</v>
      </c>
      <c r="S101" s="1">
        <v>127.3</v>
      </c>
      <c r="T101" s="1">
        <v>130.6</v>
      </c>
      <c r="U101" s="6">
        <v>139.25443548387088</v>
      </c>
      <c r="V101" s="1">
        <v>124.4</v>
      </c>
      <c r="W101" s="1">
        <v>125.1</v>
      </c>
      <c r="X101" s="1">
        <v>122</v>
      </c>
      <c r="Y101" s="1">
        <v>113.8</v>
      </c>
      <c r="Z101" s="1">
        <v>120.1</v>
      </c>
      <c r="AA101" s="1">
        <v>125.1</v>
      </c>
      <c r="AB101" s="1">
        <v>114.2</v>
      </c>
      <c r="AC101" s="1">
        <v>119.2</v>
      </c>
      <c r="AD101" s="1">
        <v>127.7</v>
      </c>
    </row>
    <row r="102" spans="1:30">
      <c r="A102" s="1" t="s">
        <v>32</v>
      </c>
      <c r="B102" s="1">
        <v>2015</v>
      </c>
      <c r="C102" s="1" t="s">
        <v>42</v>
      </c>
      <c r="D102" s="1">
        <v>123.6</v>
      </c>
      <c r="E102" s="1">
        <v>128.6</v>
      </c>
      <c r="F102" s="1">
        <v>115.9</v>
      </c>
      <c r="G102" s="1">
        <v>128.5</v>
      </c>
      <c r="H102" s="1">
        <v>109</v>
      </c>
      <c r="I102" s="1">
        <v>124.1</v>
      </c>
      <c r="J102" s="1">
        <v>165.8</v>
      </c>
      <c r="K102" s="1">
        <v>187.2</v>
      </c>
      <c r="L102" s="1">
        <v>89.4</v>
      </c>
      <c r="M102" s="1">
        <v>135.80000000000001</v>
      </c>
      <c r="N102" s="1">
        <v>119.4</v>
      </c>
      <c r="O102" s="1">
        <v>132.9</v>
      </c>
      <c r="P102" s="1">
        <v>132.6</v>
      </c>
      <c r="Q102" s="1">
        <v>135.30000000000001</v>
      </c>
      <c r="R102" s="1">
        <v>124.4</v>
      </c>
      <c r="S102" s="1">
        <v>118.8</v>
      </c>
      <c r="T102" s="1">
        <v>123.6</v>
      </c>
      <c r="U102" s="1">
        <v>122.4</v>
      </c>
      <c r="V102" s="1">
        <v>114.9</v>
      </c>
      <c r="W102" s="1">
        <v>120.7</v>
      </c>
      <c r="X102" s="1">
        <v>117.7</v>
      </c>
      <c r="Y102" s="1">
        <v>109.3</v>
      </c>
      <c r="Z102" s="1">
        <v>117.7</v>
      </c>
      <c r="AA102" s="1">
        <v>126.5</v>
      </c>
      <c r="AB102" s="1">
        <v>113.5</v>
      </c>
      <c r="AC102" s="1">
        <v>116.5</v>
      </c>
      <c r="AD102" s="1">
        <v>124.2</v>
      </c>
    </row>
    <row r="103" spans="1:30">
      <c r="A103" s="1" t="s">
        <v>33</v>
      </c>
      <c r="B103" s="1">
        <v>2015</v>
      </c>
      <c r="C103" s="1" t="s">
        <v>42</v>
      </c>
      <c r="D103" s="1">
        <v>125</v>
      </c>
      <c r="E103" s="1">
        <v>129.80000000000001</v>
      </c>
      <c r="F103" s="1">
        <v>118.9</v>
      </c>
      <c r="G103" s="1">
        <v>129.1</v>
      </c>
      <c r="H103" s="1">
        <v>113.3</v>
      </c>
      <c r="I103" s="1">
        <v>129</v>
      </c>
      <c r="J103" s="1">
        <v>160.4</v>
      </c>
      <c r="K103" s="1">
        <v>165.3</v>
      </c>
      <c r="L103" s="1">
        <v>92.3</v>
      </c>
      <c r="M103" s="1">
        <v>129.69999999999999</v>
      </c>
      <c r="N103" s="1">
        <v>121.1</v>
      </c>
      <c r="O103" s="1">
        <v>133</v>
      </c>
      <c r="P103" s="1">
        <v>132.1</v>
      </c>
      <c r="Q103" s="1">
        <v>132.5</v>
      </c>
      <c r="R103" s="1">
        <v>128.5</v>
      </c>
      <c r="S103" s="1">
        <v>123.8</v>
      </c>
      <c r="T103" s="1">
        <v>127.8</v>
      </c>
      <c r="U103" s="1">
        <v>122.4</v>
      </c>
      <c r="V103" s="1">
        <v>120.8</v>
      </c>
      <c r="W103" s="1">
        <v>123</v>
      </c>
      <c r="X103" s="1">
        <v>120.4</v>
      </c>
      <c r="Y103" s="1">
        <v>111.4</v>
      </c>
      <c r="Z103" s="1">
        <v>118.7</v>
      </c>
      <c r="AA103" s="1">
        <v>125.9</v>
      </c>
      <c r="AB103" s="1">
        <v>113.9</v>
      </c>
      <c r="AC103" s="1">
        <v>117.9</v>
      </c>
      <c r="AD103" s="1">
        <v>126.1</v>
      </c>
    </row>
    <row r="104" spans="1:30">
      <c r="A104" s="1" t="s">
        <v>30</v>
      </c>
      <c r="B104" s="1">
        <v>2015</v>
      </c>
      <c r="C104" s="1" t="s">
        <v>44</v>
      </c>
      <c r="D104" s="1">
        <v>126.1</v>
      </c>
      <c r="E104" s="1">
        <v>130.6</v>
      </c>
      <c r="F104" s="1">
        <v>121.7</v>
      </c>
      <c r="G104" s="1">
        <v>129.5</v>
      </c>
      <c r="H104" s="1">
        <v>117.8</v>
      </c>
      <c r="I104" s="1">
        <v>132.1</v>
      </c>
      <c r="J104" s="1">
        <v>155.19999999999999</v>
      </c>
      <c r="K104" s="1">
        <v>160.80000000000001</v>
      </c>
      <c r="L104" s="1">
        <v>94.5</v>
      </c>
      <c r="M104" s="1">
        <v>128.30000000000001</v>
      </c>
      <c r="N104" s="1">
        <v>123.1</v>
      </c>
      <c r="O104" s="1">
        <v>134.19999999999999</v>
      </c>
      <c r="P104" s="1">
        <v>132.4</v>
      </c>
      <c r="Q104" s="1">
        <v>132.19999999999999</v>
      </c>
      <c r="R104" s="1">
        <v>132.1</v>
      </c>
      <c r="S104" s="1">
        <v>128.19999999999999</v>
      </c>
      <c r="T104" s="1">
        <v>131.5</v>
      </c>
      <c r="U104" s="6">
        <v>139.25443548387088</v>
      </c>
      <c r="V104" s="1">
        <v>125.6</v>
      </c>
      <c r="W104" s="1">
        <v>125.6</v>
      </c>
      <c r="X104" s="1">
        <v>122.6</v>
      </c>
      <c r="Y104" s="1">
        <v>114</v>
      </c>
      <c r="Z104" s="1">
        <v>120.9</v>
      </c>
      <c r="AA104" s="1">
        <v>125.8</v>
      </c>
      <c r="AB104" s="1">
        <v>114.2</v>
      </c>
      <c r="AC104" s="1">
        <v>119.6</v>
      </c>
      <c r="AD104" s="1">
        <v>128.30000000000001</v>
      </c>
    </row>
    <row r="105" spans="1:30">
      <c r="A105" s="1" t="s">
        <v>32</v>
      </c>
      <c r="B105" s="1">
        <v>2015</v>
      </c>
      <c r="C105" s="1" t="s">
        <v>44</v>
      </c>
      <c r="D105" s="1">
        <v>124</v>
      </c>
      <c r="E105" s="1">
        <v>129.80000000000001</v>
      </c>
      <c r="F105" s="1">
        <v>121.5</v>
      </c>
      <c r="G105" s="1">
        <v>128.6</v>
      </c>
      <c r="H105" s="1">
        <v>110</v>
      </c>
      <c r="I105" s="1">
        <v>123.7</v>
      </c>
      <c r="J105" s="1">
        <v>164.6</v>
      </c>
      <c r="K105" s="1">
        <v>191.6</v>
      </c>
      <c r="L105" s="1">
        <v>90.8</v>
      </c>
      <c r="M105" s="1">
        <v>137.1</v>
      </c>
      <c r="N105" s="1">
        <v>119.8</v>
      </c>
      <c r="O105" s="1">
        <v>133.69999999999999</v>
      </c>
      <c r="P105" s="1">
        <v>133.30000000000001</v>
      </c>
      <c r="Q105" s="1">
        <v>137.6</v>
      </c>
      <c r="R105" s="1">
        <v>125</v>
      </c>
      <c r="S105" s="1">
        <v>119.3</v>
      </c>
      <c r="T105" s="1">
        <v>124.2</v>
      </c>
      <c r="U105" s="1">
        <v>122.9</v>
      </c>
      <c r="V105" s="1">
        <v>115.1</v>
      </c>
      <c r="W105" s="1">
        <v>121</v>
      </c>
      <c r="X105" s="1">
        <v>118.1</v>
      </c>
      <c r="Y105" s="1">
        <v>109.3</v>
      </c>
      <c r="Z105" s="1">
        <v>117.9</v>
      </c>
      <c r="AA105" s="1">
        <v>126.6</v>
      </c>
      <c r="AB105" s="1">
        <v>113.3</v>
      </c>
      <c r="AC105" s="1">
        <v>116.6</v>
      </c>
      <c r="AD105" s="1">
        <v>124.6</v>
      </c>
    </row>
    <row r="106" spans="1:30">
      <c r="A106" s="1" t="s">
        <v>33</v>
      </c>
      <c r="B106" s="1">
        <v>2015</v>
      </c>
      <c r="C106" s="1" t="s">
        <v>44</v>
      </c>
      <c r="D106" s="1">
        <v>125.4</v>
      </c>
      <c r="E106" s="1">
        <v>130.30000000000001</v>
      </c>
      <c r="F106" s="1">
        <v>121.6</v>
      </c>
      <c r="G106" s="1">
        <v>129.19999999999999</v>
      </c>
      <c r="H106" s="1">
        <v>114.9</v>
      </c>
      <c r="I106" s="1">
        <v>128.19999999999999</v>
      </c>
      <c r="J106" s="1">
        <v>158.4</v>
      </c>
      <c r="K106" s="1">
        <v>171.2</v>
      </c>
      <c r="L106" s="1">
        <v>93.3</v>
      </c>
      <c r="M106" s="1">
        <v>131.19999999999999</v>
      </c>
      <c r="N106" s="1">
        <v>121.7</v>
      </c>
      <c r="O106" s="1">
        <v>134</v>
      </c>
      <c r="P106" s="1">
        <v>132.69999999999999</v>
      </c>
      <c r="Q106" s="1">
        <v>133.6</v>
      </c>
      <c r="R106" s="1">
        <v>129.30000000000001</v>
      </c>
      <c r="S106" s="1">
        <v>124.5</v>
      </c>
      <c r="T106" s="1">
        <v>128.6</v>
      </c>
      <c r="U106" s="1">
        <v>122.9</v>
      </c>
      <c r="V106" s="1">
        <v>121.6</v>
      </c>
      <c r="W106" s="1">
        <v>123.4</v>
      </c>
      <c r="X106" s="1">
        <v>120.9</v>
      </c>
      <c r="Y106" s="1">
        <v>111.5</v>
      </c>
      <c r="Z106" s="1">
        <v>119.2</v>
      </c>
      <c r="AA106" s="1">
        <v>126.3</v>
      </c>
      <c r="AB106" s="1">
        <v>113.8</v>
      </c>
      <c r="AC106" s="1">
        <v>118.1</v>
      </c>
      <c r="AD106" s="1">
        <v>126.6</v>
      </c>
    </row>
    <row r="107" spans="1:30">
      <c r="A107" s="1" t="s">
        <v>30</v>
      </c>
      <c r="B107" s="1">
        <v>2015</v>
      </c>
      <c r="C107" s="1" t="s">
        <v>45</v>
      </c>
      <c r="D107" s="1">
        <v>126.3</v>
      </c>
      <c r="E107" s="1">
        <v>131.30000000000001</v>
      </c>
      <c r="F107" s="1">
        <v>123.3</v>
      </c>
      <c r="G107" s="1">
        <v>129.80000000000001</v>
      </c>
      <c r="H107" s="1">
        <v>118.3</v>
      </c>
      <c r="I107" s="1">
        <v>131.6</v>
      </c>
      <c r="J107" s="1">
        <v>145.5</v>
      </c>
      <c r="K107" s="1">
        <v>162.1</v>
      </c>
      <c r="L107" s="1">
        <v>95.4</v>
      </c>
      <c r="M107" s="1">
        <v>128.9</v>
      </c>
      <c r="N107" s="1">
        <v>123.3</v>
      </c>
      <c r="O107" s="1">
        <v>135.1</v>
      </c>
      <c r="P107" s="1">
        <v>131.4</v>
      </c>
      <c r="Q107" s="1">
        <v>133.1</v>
      </c>
      <c r="R107" s="1">
        <v>132.5</v>
      </c>
      <c r="S107" s="1">
        <v>128.5</v>
      </c>
      <c r="T107" s="1">
        <v>131.9</v>
      </c>
      <c r="U107" s="6">
        <v>139.25443548387088</v>
      </c>
      <c r="V107" s="1">
        <v>125.7</v>
      </c>
      <c r="W107" s="1">
        <v>126</v>
      </c>
      <c r="X107" s="1">
        <v>123.1</v>
      </c>
      <c r="Y107" s="1">
        <v>114</v>
      </c>
      <c r="Z107" s="1">
        <v>121.6</v>
      </c>
      <c r="AA107" s="1">
        <v>125.6</v>
      </c>
      <c r="AB107" s="1">
        <v>114.1</v>
      </c>
      <c r="AC107" s="1">
        <v>119.8</v>
      </c>
      <c r="AD107" s="1">
        <v>127.9</v>
      </c>
    </row>
    <row r="108" spans="1:30">
      <c r="A108" s="1" t="s">
        <v>32</v>
      </c>
      <c r="B108" s="1">
        <v>2015</v>
      </c>
      <c r="C108" s="1" t="s">
        <v>45</v>
      </c>
      <c r="D108" s="1">
        <v>124.3</v>
      </c>
      <c r="E108" s="1">
        <v>131.69999999999999</v>
      </c>
      <c r="F108" s="1">
        <v>127.1</v>
      </c>
      <c r="G108" s="1">
        <v>128.6</v>
      </c>
      <c r="H108" s="1">
        <v>110</v>
      </c>
      <c r="I108" s="1">
        <v>120.8</v>
      </c>
      <c r="J108" s="1">
        <v>149</v>
      </c>
      <c r="K108" s="1">
        <v>190.1</v>
      </c>
      <c r="L108" s="1">
        <v>92.7</v>
      </c>
      <c r="M108" s="1">
        <v>138.6</v>
      </c>
      <c r="N108" s="1">
        <v>120.2</v>
      </c>
      <c r="O108" s="1">
        <v>134.19999999999999</v>
      </c>
      <c r="P108" s="1">
        <v>131.5</v>
      </c>
      <c r="Q108" s="1">
        <v>138.19999999999999</v>
      </c>
      <c r="R108" s="1">
        <v>125.4</v>
      </c>
      <c r="S108" s="1">
        <v>119.5</v>
      </c>
      <c r="T108" s="1">
        <v>124.5</v>
      </c>
      <c r="U108" s="1">
        <v>122.4</v>
      </c>
      <c r="V108" s="1">
        <v>116</v>
      </c>
      <c r="W108" s="1">
        <v>121</v>
      </c>
      <c r="X108" s="1">
        <v>118.6</v>
      </c>
      <c r="Y108" s="1">
        <v>109.3</v>
      </c>
      <c r="Z108" s="1">
        <v>118.1</v>
      </c>
      <c r="AA108" s="1">
        <v>126.6</v>
      </c>
      <c r="AB108" s="1">
        <v>113.2</v>
      </c>
      <c r="AC108" s="1">
        <v>116.7</v>
      </c>
      <c r="AD108" s="1">
        <v>124</v>
      </c>
    </row>
    <row r="109" spans="1:30">
      <c r="A109" s="1" t="s">
        <v>33</v>
      </c>
      <c r="B109" s="1">
        <v>2015</v>
      </c>
      <c r="C109" s="1" t="s">
        <v>45</v>
      </c>
      <c r="D109" s="1">
        <v>125.7</v>
      </c>
      <c r="E109" s="1">
        <v>131.4</v>
      </c>
      <c r="F109" s="1">
        <v>124.8</v>
      </c>
      <c r="G109" s="1">
        <v>129.4</v>
      </c>
      <c r="H109" s="1">
        <v>115.3</v>
      </c>
      <c r="I109" s="1">
        <v>126.6</v>
      </c>
      <c r="J109" s="1">
        <v>146.69999999999999</v>
      </c>
      <c r="K109" s="1">
        <v>171.5</v>
      </c>
      <c r="L109" s="1">
        <v>94.5</v>
      </c>
      <c r="M109" s="1">
        <v>132.1</v>
      </c>
      <c r="N109" s="1">
        <v>122</v>
      </c>
      <c r="O109" s="1">
        <v>134.69999999999999</v>
      </c>
      <c r="P109" s="1">
        <v>131.4</v>
      </c>
      <c r="Q109" s="1">
        <v>134.5</v>
      </c>
      <c r="R109" s="1">
        <v>129.69999999999999</v>
      </c>
      <c r="S109" s="1">
        <v>124.8</v>
      </c>
      <c r="T109" s="1">
        <v>129</v>
      </c>
      <c r="U109" s="1">
        <v>122.4</v>
      </c>
      <c r="V109" s="1">
        <v>122</v>
      </c>
      <c r="W109" s="1">
        <v>123.6</v>
      </c>
      <c r="X109" s="1">
        <v>121.4</v>
      </c>
      <c r="Y109" s="1">
        <v>111.5</v>
      </c>
      <c r="Z109" s="1">
        <v>119.6</v>
      </c>
      <c r="AA109" s="1">
        <v>126.2</v>
      </c>
      <c r="AB109" s="1">
        <v>113.7</v>
      </c>
      <c r="AC109" s="1">
        <v>118.3</v>
      </c>
      <c r="AD109" s="1">
        <v>126.1</v>
      </c>
    </row>
    <row r="110" spans="1:30">
      <c r="A110" s="1" t="s">
        <v>30</v>
      </c>
      <c r="B110" s="1">
        <v>2016</v>
      </c>
      <c r="C110" s="1" t="s">
        <v>31</v>
      </c>
      <c r="D110" s="1">
        <v>126.8</v>
      </c>
      <c r="E110" s="1">
        <v>133.19999999999999</v>
      </c>
      <c r="F110" s="1">
        <v>126.5</v>
      </c>
      <c r="G110" s="1">
        <v>130.30000000000001</v>
      </c>
      <c r="H110" s="1">
        <v>118.9</v>
      </c>
      <c r="I110" s="1">
        <v>131.6</v>
      </c>
      <c r="J110" s="1">
        <v>140.1</v>
      </c>
      <c r="K110" s="1">
        <v>163.80000000000001</v>
      </c>
      <c r="L110" s="1">
        <v>97.7</v>
      </c>
      <c r="M110" s="1">
        <v>129.6</v>
      </c>
      <c r="N110" s="1">
        <v>124.3</v>
      </c>
      <c r="O110" s="1">
        <v>135.9</v>
      </c>
      <c r="P110" s="1">
        <v>131.4</v>
      </c>
      <c r="Q110" s="1">
        <v>133.6</v>
      </c>
      <c r="R110" s="1">
        <v>133.19999999999999</v>
      </c>
      <c r="S110" s="1">
        <v>128.9</v>
      </c>
      <c r="T110" s="1">
        <v>132.6</v>
      </c>
      <c r="U110" s="6">
        <v>139.25443548387088</v>
      </c>
      <c r="V110" s="1">
        <v>126.2</v>
      </c>
      <c r="W110" s="1">
        <v>126.6</v>
      </c>
      <c r="X110" s="1">
        <v>123.7</v>
      </c>
      <c r="Y110" s="1">
        <v>113.6</v>
      </c>
      <c r="Z110" s="1">
        <v>121.4</v>
      </c>
      <c r="AA110" s="1">
        <v>126.2</v>
      </c>
      <c r="AB110" s="1">
        <v>114.9</v>
      </c>
      <c r="AC110" s="1">
        <v>120.1</v>
      </c>
      <c r="AD110" s="1">
        <v>128.1</v>
      </c>
    </row>
    <row r="111" spans="1:30">
      <c r="A111" s="1" t="s">
        <v>32</v>
      </c>
      <c r="B111" s="1">
        <v>2016</v>
      </c>
      <c r="C111" s="1" t="s">
        <v>31</v>
      </c>
      <c r="D111" s="1">
        <v>124.7</v>
      </c>
      <c r="E111" s="1">
        <v>135.9</v>
      </c>
      <c r="F111" s="1">
        <v>132</v>
      </c>
      <c r="G111" s="1">
        <v>129.19999999999999</v>
      </c>
      <c r="H111" s="1">
        <v>109.7</v>
      </c>
      <c r="I111" s="1">
        <v>119</v>
      </c>
      <c r="J111" s="1">
        <v>144.1</v>
      </c>
      <c r="K111" s="1">
        <v>184.2</v>
      </c>
      <c r="L111" s="1">
        <v>96.7</v>
      </c>
      <c r="M111" s="1">
        <v>139.5</v>
      </c>
      <c r="N111" s="1">
        <v>120.5</v>
      </c>
      <c r="O111" s="1">
        <v>134.69999999999999</v>
      </c>
      <c r="P111" s="1">
        <v>131.19999999999999</v>
      </c>
      <c r="Q111" s="1">
        <v>139.5</v>
      </c>
      <c r="R111" s="1">
        <v>125.8</v>
      </c>
      <c r="S111" s="1">
        <v>119.8</v>
      </c>
      <c r="T111" s="1">
        <v>124.9</v>
      </c>
      <c r="U111" s="1">
        <v>123.4</v>
      </c>
      <c r="V111" s="1">
        <v>116.9</v>
      </c>
      <c r="W111" s="1">
        <v>121.6</v>
      </c>
      <c r="X111" s="1">
        <v>119.1</v>
      </c>
      <c r="Y111" s="1">
        <v>108.9</v>
      </c>
      <c r="Z111" s="1">
        <v>118.5</v>
      </c>
      <c r="AA111" s="1">
        <v>126.4</v>
      </c>
      <c r="AB111" s="1">
        <v>114</v>
      </c>
      <c r="AC111" s="1">
        <v>116.8</v>
      </c>
      <c r="AD111" s="1">
        <v>124.2</v>
      </c>
    </row>
    <row r="112" spans="1:30">
      <c r="A112" s="1" t="s">
        <v>33</v>
      </c>
      <c r="B112" s="1">
        <v>2016</v>
      </c>
      <c r="C112" s="1" t="s">
        <v>31</v>
      </c>
      <c r="D112" s="1">
        <v>126.1</v>
      </c>
      <c r="E112" s="1">
        <v>134.1</v>
      </c>
      <c r="F112" s="1">
        <v>128.6</v>
      </c>
      <c r="G112" s="1">
        <v>129.9</v>
      </c>
      <c r="H112" s="1">
        <v>115.5</v>
      </c>
      <c r="I112" s="1">
        <v>125.7</v>
      </c>
      <c r="J112" s="1">
        <v>141.5</v>
      </c>
      <c r="K112" s="1">
        <v>170.7</v>
      </c>
      <c r="L112" s="1">
        <v>97.4</v>
      </c>
      <c r="M112" s="1">
        <v>132.9</v>
      </c>
      <c r="N112" s="1">
        <v>122.7</v>
      </c>
      <c r="O112" s="1">
        <v>135.30000000000001</v>
      </c>
      <c r="P112" s="1">
        <v>131.30000000000001</v>
      </c>
      <c r="Q112" s="1">
        <v>135.19999999999999</v>
      </c>
      <c r="R112" s="1">
        <v>130.30000000000001</v>
      </c>
      <c r="S112" s="1">
        <v>125.1</v>
      </c>
      <c r="T112" s="1">
        <v>129.5</v>
      </c>
      <c r="U112" s="1">
        <v>123.4</v>
      </c>
      <c r="V112" s="1">
        <v>122.7</v>
      </c>
      <c r="W112" s="1">
        <v>124.2</v>
      </c>
      <c r="X112" s="1">
        <v>122</v>
      </c>
      <c r="Y112" s="1">
        <v>111.1</v>
      </c>
      <c r="Z112" s="1">
        <v>119.8</v>
      </c>
      <c r="AA112" s="1">
        <v>126.3</v>
      </c>
      <c r="AB112" s="1">
        <v>114.5</v>
      </c>
      <c r="AC112" s="1">
        <v>118.5</v>
      </c>
      <c r="AD112" s="1">
        <v>126.3</v>
      </c>
    </row>
    <row r="113" spans="1:30">
      <c r="A113" s="1" t="s">
        <v>30</v>
      </c>
      <c r="B113" s="1">
        <v>2016</v>
      </c>
      <c r="C113" s="1" t="s">
        <v>34</v>
      </c>
      <c r="D113" s="1">
        <v>127.1</v>
      </c>
      <c r="E113" s="1">
        <v>133.69999999999999</v>
      </c>
      <c r="F113" s="1">
        <v>127.7</v>
      </c>
      <c r="G113" s="1">
        <v>130.69999999999999</v>
      </c>
      <c r="H113" s="1">
        <v>118.5</v>
      </c>
      <c r="I113" s="1">
        <v>130.4</v>
      </c>
      <c r="J113" s="1">
        <v>130.9</v>
      </c>
      <c r="K113" s="1">
        <v>162.80000000000001</v>
      </c>
      <c r="L113" s="1">
        <v>98.7</v>
      </c>
      <c r="M113" s="1">
        <v>130.6</v>
      </c>
      <c r="N113" s="1">
        <v>124.8</v>
      </c>
      <c r="O113" s="1">
        <v>136.4</v>
      </c>
      <c r="P113" s="1">
        <v>130.30000000000001</v>
      </c>
      <c r="Q113" s="1">
        <v>134.4</v>
      </c>
      <c r="R113" s="1">
        <v>133.9</v>
      </c>
      <c r="S113" s="1">
        <v>129.80000000000001</v>
      </c>
      <c r="T113" s="1">
        <v>133.4</v>
      </c>
      <c r="U113" s="6">
        <v>139.25443548387088</v>
      </c>
      <c r="V113" s="1">
        <v>127.5</v>
      </c>
      <c r="W113" s="1">
        <v>127.1</v>
      </c>
      <c r="X113" s="1">
        <v>124.3</v>
      </c>
      <c r="Y113" s="1">
        <v>113.9</v>
      </c>
      <c r="Z113" s="1">
        <v>122.3</v>
      </c>
      <c r="AA113" s="1">
        <v>127.1</v>
      </c>
      <c r="AB113" s="1">
        <v>116.8</v>
      </c>
      <c r="AC113" s="1">
        <v>120.9</v>
      </c>
      <c r="AD113" s="1">
        <v>127.9</v>
      </c>
    </row>
    <row r="114" spans="1:30">
      <c r="A114" s="1" t="s">
        <v>32</v>
      </c>
      <c r="B114" s="1">
        <v>2016</v>
      </c>
      <c r="C114" s="1" t="s">
        <v>34</v>
      </c>
      <c r="D114" s="1">
        <v>124.8</v>
      </c>
      <c r="E114" s="1">
        <v>135.1</v>
      </c>
      <c r="F114" s="1">
        <v>130.30000000000001</v>
      </c>
      <c r="G114" s="1">
        <v>129.6</v>
      </c>
      <c r="H114" s="1">
        <v>108.4</v>
      </c>
      <c r="I114" s="1">
        <v>118.6</v>
      </c>
      <c r="J114" s="1">
        <v>129.19999999999999</v>
      </c>
      <c r="K114" s="1">
        <v>176.4</v>
      </c>
      <c r="L114" s="1">
        <v>99.1</v>
      </c>
      <c r="M114" s="1">
        <v>139.69999999999999</v>
      </c>
      <c r="N114" s="1">
        <v>120.6</v>
      </c>
      <c r="O114" s="1">
        <v>135.19999999999999</v>
      </c>
      <c r="P114" s="1">
        <v>129.1</v>
      </c>
      <c r="Q114" s="1">
        <v>140</v>
      </c>
      <c r="R114" s="1">
        <v>126.2</v>
      </c>
      <c r="S114" s="1">
        <v>120.1</v>
      </c>
      <c r="T114" s="1">
        <v>125.3</v>
      </c>
      <c r="U114" s="1">
        <v>124.4</v>
      </c>
      <c r="V114" s="1">
        <v>116</v>
      </c>
      <c r="W114" s="1">
        <v>121.8</v>
      </c>
      <c r="X114" s="1">
        <v>119.5</v>
      </c>
      <c r="Y114" s="1">
        <v>109.1</v>
      </c>
      <c r="Z114" s="1">
        <v>118.8</v>
      </c>
      <c r="AA114" s="1">
        <v>126.3</v>
      </c>
      <c r="AB114" s="1">
        <v>116.2</v>
      </c>
      <c r="AC114" s="1">
        <v>117.2</v>
      </c>
      <c r="AD114" s="1">
        <v>123.8</v>
      </c>
    </row>
    <row r="115" spans="1:30">
      <c r="A115" s="1" t="s">
        <v>33</v>
      </c>
      <c r="B115" s="1">
        <v>2016</v>
      </c>
      <c r="C115" s="1" t="s">
        <v>34</v>
      </c>
      <c r="D115" s="1">
        <v>126.4</v>
      </c>
      <c r="E115" s="1">
        <v>134.19999999999999</v>
      </c>
      <c r="F115" s="1">
        <v>128.69999999999999</v>
      </c>
      <c r="G115" s="1">
        <v>130.30000000000001</v>
      </c>
      <c r="H115" s="1">
        <v>114.8</v>
      </c>
      <c r="I115" s="1">
        <v>124.9</v>
      </c>
      <c r="J115" s="1">
        <v>130.30000000000001</v>
      </c>
      <c r="K115" s="1">
        <v>167.4</v>
      </c>
      <c r="L115" s="1">
        <v>98.8</v>
      </c>
      <c r="M115" s="1">
        <v>133.6</v>
      </c>
      <c r="N115" s="1">
        <v>123</v>
      </c>
      <c r="O115" s="1">
        <v>135.80000000000001</v>
      </c>
      <c r="P115" s="1">
        <v>129.9</v>
      </c>
      <c r="Q115" s="1">
        <v>135.9</v>
      </c>
      <c r="R115" s="1">
        <v>130.9</v>
      </c>
      <c r="S115" s="1">
        <v>125.8</v>
      </c>
      <c r="T115" s="1">
        <v>130.19999999999999</v>
      </c>
      <c r="U115" s="1">
        <v>124.4</v>
      </c>
      <c r="V115" s="1">
        <v>123.1</v>
      </c>
      <c r="W115" s="1">
        <v>124.6</v>
      </c>
      <c r="X115" s="1">
        <v>122.5</v>
      </c>
      <c r="Y115" s="1">
        <v>111.4</v>
      </c>
      <c r="Z115" s="1">
        <v>120.3</v>
      </c>
      <c r="AA115" s="1">
        <v>126.6</v>
      </c>
      <c r="AB115" s="1">
        <v>116.6</v>
      </c>
      <c r="AC115" s="1">
        <v>119.1</v>
      </c>
      <c r="AD115" s="1">
        <v>126</v>
      </c>
    </row>
    <row r="116" spans="1:30">
      <c r="A116" s="1" t="s">
        <v>30</v>
      </c>
      <c r="B116" s="1">
        <v>2016</v>
      </c>
      <c r="C116" s="1" t="s">
        <v>35</v>
      </c>
      <c r="D116" s="1">
        <v>127.3</v>
      </c>
      <c r="E116" s="1">
        <v>134.4</v>
      </c>
      <c r="F116" s="1">
        <v>125.1</v>
      </c>
      <c r="G116" s="1">
        <v>130.5</v>
      </c>
      <c r="H116" s="1">
        <v>118.3</v>
      </c>
      <c r="I116" s="1">
        <v>131.69999999999999</v>
      </c>
      <c r="J116" s="1">
        <v>130.69999999999999</v>
      </c>
      <c r="K116" s="1">
        <v>161.19999999999999</v>
      </c>
      <c r="L116" s="1">
        <v>100.4</v>
      </c>
      <c r="M116" s="1">
        <v>130.80000000000001</v>
      </c>
      <c r="N116" s="1">
        <v>124.9</v>
      </c>
      <c r="O116" s="1">
        <v>137</v>
      </c>
      <c r="P116" s="1">
        <v>130.4</v>
      </c>
      <c r="Q116" s="1">
        <v>135</v>
      </c>
      <c r="R116" s="1">
        <v>134.4</v>
      </c>
      <c r="S116" s="1">
        <v>130.19999999999999</v>
      </c>
      <c r="T116" s="1">
        <v>133.80000000000001</v>
      </c>
      <c r="U116" s="6">
        <v>139.25443548387088</v>
      </c>
      <c r="V116" s="1">
        <v>127</v>
      </c>
      <c r="W116" s="1">
        <v>127.7</v>
      </c>
      <c r="X116" s="1">
        <v>124.8</v>
      </c>
      <c r="Y116" s="1">
        <v>113.6</v>
      </c>
      <c r="Z116" s="1">
        <v>122.5</v>
      </c>
      <c r="AA116" s="1">
        <v>127.5</v>
      </c>
      <c r="AB116" s="1">
        <v>117.4</v>
      </c>
      <c r="AC116" s="1">
        <v>121.1</v>
      </c>
      <c r="AD116" s="1">
        <v>128</v>
      </c>
    </row>
    <row r="117" spans="1:30">
      <c r="A117" s="1" t="s">
        <v>32</v>
      </c>
      <c r="B117" s="1">
        <v>2016</v>
      </c>
      <c r="C117" s="1" t="s">
        <v>35</v>
      </c>
      <c r="D117" s="1">
        <v>124.8</v>
      </c>
      <c r="E117" s="1">
        <v>136.30000000000001</v>
      </c>
      <c r="F117" s="1">
        <v>123.7</v>
      </c>
      <c r="G117" s="1">
        <v>129.69999999999999</v>
      </c>
      <c r="H117" s="1">
        <v>107.9</v>
      </c>
      <c r="I117" s="1">
        <v>119.9</v>
      </c>
      <c r="J117" s="1">
        <v>128.1</v>
      </c>
      <c r="K117" s="1">
        <v>170.3</v>
      </c>
      <c r="L117" s="1">
        <v>101.8</v>
      </c>
      <c r="M117" s="1">
        <v>140.1</v>
      </c>
      <c r="N117" s="1">
        <v>120.7</v>
      </c>
      <c r="O117" s="1">
        <v>135.4</v>
      </c>
      <c r="P117" s="1">
        <v>128.9</v>
      </c>
      <c r="Q117" s="1">
        <v>140.6</v>
      </c>
      <c r="R117" s="1">
        <v>126.4</v>
      </c>
      <c r="S117" s="1">
        <v>120.3</v>
      </c>
      <c r="T117" s="1">
        <v>125.5</v>
      </c>
      <c r="U117" s="1">
        <v>124.9</v>
      </c>
      <c r="V117" s="1">
        <v>114.8</v>
      </c>
      <c r="W117" s="1">
        <v>122.3</v>
      </c>
      <c r="X117" s="1">
        <v>119.7</v>
      </c>
      <c r="Y117" s="1">
        <v>108.5</v>
      </c>
      <c r="Z117" s="1">
        <v>119.1</v>
      </c>
      <c r="AA117" s="1">
        <v>126.4</v>
      </c>
      <c r="AB117" s="1">
        <v>117.1</v>
      </c>
      <c r="AC117" s="1">
        <v>117.3</v>
      </c>
      <c r="AD117" s="1">
        <v>123.8</v>
      </c>
    </row>
    <row r="118" spans="1:30">
      <c r="A118" s="1" t="s">
        <v>33</v>
      </c>
      <c r="B118" s="1">
        <v>2016</v>
      </c>
      <c r="C118" s="1" t="s">
        <v>35</v>
      </c>
      <c r="D118" s="1">
        <v>126.5</v>
      </c>
      <c r="E118" s="1">
        <v>135.1</v>
      </c>
      <c r="F118" s="1">
        <v>124.6</v>
      </c>
      <c r="G118" s="1">
        <v>130.19999999999999</v>
      </c>
      <c r="H118" s="1">
        <v>114.5</v>
      </c>
      <c r="I118" s="1">
        <v>126.2</v>
      </c>
      <c r="J118" s="1">
        <v>129.80000000000001</v>
      </c>
      <c r="K118" s="1">
        <v>164.3</v>
      </c>
      <c r="L118" s="1">
        <v>100.9</v>
      </c>
      <c r="M118" s="1">
        <v>133.9</v>
      </c>
      <c r="N118" s="1">
        <v>123.1</v>
      </c>
      <c r="O118" s="1">
        <v>136.30000000000001</v>
      </c>
      <c r="P118" s="1">
        <v>129.80000000000001</v>
      </c>
      <c r="Q118" s="1">
        <v>136.5</v>
      </c>
      <c r="R118" s="1">
        <v>131.30000000000001</v>
      </c>
      <c r="S118" s="1">
        <v>126.1</v>
      </c>
      <c r="T118" s="1">
        <v>130.5</v>
      </c>
      <c r="U118" s="1">
        <v>124.9</v>
      </c>
      <c r="V118" s="1">
        <v>122.4</v>
      </c>
      <c r="W118" s="1">
        <v>125.1</v>
      </c>
      <c r="X118" s="1">
        <v>122.9</v>
      </c>
      <c r="Y118" s="1">
        <v>110.9</v>
      </c>
      <c r="Z118" s="1">
        <v>120.6</v>
      </c>
      <c r="AA118" s="1">
        <v>126.9</v>
      </c>
      <c r="AB118" s="1">
        <v>117.3</v>
      </c>
      <c r="AC118" s="1">
        <v>119.3</v>
      </c>
      <c r="AD118" s="1">
        <v>126</v>
      </c>
    </row>
    <row r="119" spans="1:30">
      <c r="A119" s="1" t="s">
        <v>30</v>
      </c>
      <c r="B119" s="1">
        <v>2016</v>
      </c>
      <c r="C119" s="1" t="s">
        <v>36</v>
      </c>
      <c r="D119" s="1">
        <v>127.4</v>
      </c>
      <c r="E119" s="1">
        <v>135.4</v>
      </c>
      <c r="F119" s="1">
        <v>123.4</v>
      </c>
      <c r="G119" s="1">
        <v>131.30000000000001</v>
      </c>
      <c r="H119" s="1">
        <v>118.2</v>
      </c>
      <c r="I119" s="1">
        <v>138.1</v>
      </c>
      <c r="J119" s="1">
        <v>134.1</v>
      </c>
      <c r="K119" s="1">
        <v>162.69999999999999</v>
      </c>
      <c r="L119" s="1">
        <v>105</v>
      </c>
      <c r="M119" s="1">
        <v>131.4</v>
      </c>
      <c r="N119" s="1">
        <v>125.4</v>
      </c>
      <c r="O119" s="1">
        <v>137.4</v>
      </c>
      <c r="P119" s="1">
        <v>131.80000000000001</v>
      </c>
      <c r="Q119" s="1">
        <v>135.5</v>
      </c>
      <c r="R119" s="1">
        <v>135</v>
      </c>
      <c r="S119" s="1">
        <v>130.6</v>
      </c>
      <c r="T119" s="1">
        <v>134.4</v>
      </c>
      <c r="U119" s="6">
        <v>139.25443548387088</v>
      </c>
      <c r="V119" s="1">
        <v>127</v>
      </c>
      <c r="W119" s="1">
        <v>128</v>
      </c>
      <c r="X119" s="1">
        <v>125.2</v>
      </c>
      <c r="Y119" s="1">
        <v>114.4</v>
      </c>
      <c r="Z119" s="1">
        <v>123.2</v>
      </c>
      <c r="AA119" s="1">
        <v>127.9</v>
      </c>
      <c r="AB119" s="1">
        <v>118.4</v>
      </c>
      <c r="AC119" s="1">
        <v>121.7</v>
      </c>
      <c r="AD119" s="1">
        <v>129</v>
      </c>
    </row>
    <row r="120" spans="1:30">
      <c r="A120" s="1" t="s">
        <v>32</v>
      </c>
      <c r="B120" s="1">
        <v>2016</v>
      </c>
      <c r="C120" s="1" t="s">
        <v>36</v>
      </c>
      <c r="D120" s="1">
        <v>124.9</v>
      </c>
      <c r="E120" s="1">
        <v>139.30000000000001</v>
      </c>
      <c r="F120" s="1">
        <v>119.9</v>
      </c>
      <c r="G120" s="1">
        <v>130.19999999999999</v>
      </c>
      <c r="H120" s="1">
        <v>108.9</v>
      </c>
      <c r="I120" s="1">
        <v>131.1</v>
      </c>
      <c r="J120" s="1">
        <v>136.80000000000001</v>
      </c>
      <c r="K120" s="1">
        <v>176.9</v>
      </c>
      <c r="L120" s="1">
        <v>109.1</v>
      </c>
      <c r="M120" s="1">
        <v>140.4</v>
      </c>
      <c r="N120" s="1">
        <v>121.1</v>
      </c>
      <c r="O120" s="1">
        <v>135.9</v>
      </c>
      <c r="P120" s="1">
        <v>131.80000000000001</v>
      </c>
      <c r="Q120" s="1">
        <v>141.5</v>
      </c>
      <c r="R120" s="1">
        <v>126.8</v>
      </c>
      <c r="S120" s="1">
        <v>120.5</v>
      </c>
      <c r="T120" s="1">
        <v>125.8</v>
      </c>
      <c r="U120" s="1">
        <v>125.6</v>
      </c>
      <c r="V120" s="1">
        <v>114.6</v>
      </c>
      <c r="W120" s="1">
        <v>122.8</v>
      </c>
      <c r="X120" s="1">
        <v>120</v>
      </c>
      <c r="Y120" s="1">
        <v>110</v>
      </c>
      <c r="Z120" s="1">
        <v>119.5</v>
      </c>
      <c r="AA120" s="1">
        <v>127.6</v>
      </c>
      <c r="AB120" s="1">
        <v>117.6</v>
      </c>
      <c r="AC120" s="1">
        <v>118.2</v>
      </c>
      <c r="AD120" s="1">
        <v>125.3</v>
      </c>
    </row>
    <row r="121" spans="1:30">
      <c r="A121" s="1" t="s">
        <v>33</v>
      </c>
      <c r="B121" s="1">
        <v>2016</v>
      </c>
      <c r="C121" s="1" t="s">
        <v>36</v>
      </c>
      <c r="D121" s="1">
        <v>126.6</v>
      </c>
      <c r="E121" s="1">
        <v>136.80000000000001</v>
      </c>
      <c r="F121" s="1">
        <v>122</v>
      </c>
      <c r="G121" s="1">
        <v>130.9</v>
      </c>
      <c r="H121" s="1">
        <v>114.8</v>
      </c>
      <c r="I121" s="1">
        <v>134.80000000000001</v>
      </c>
      <c r="J121" s="1">
        <v>135</v>
      </c>
      <c r="K121" s="1">
        <v>167.5</v>
      </c>
      <c r="L121" s="1">
        <v>106.4</v>
      </c>
      <c r="M121" s="1">
        <v>134.4</v>
      </c>
      <c r="N121" s="1">
        <v>123.6</v>
      </c>
      <c r="O121" s="1">
        <v>136.69999999999999</v>
      </c>
      <c r="P121" s="1">
        <v>131.80000000000001</v>
      </c>
      <c r="Q121" s="1">
        <v>137.1</v>
      </c>
      <c r="R121" s="1">
        <v>131.80000000000001</v>
      </c>
      <c r="S121" s="1">
        <v>126.4</v>
      </c>
      <c r="T121" s="1">
        <v>131</v>
      </c>
      <c r="U121" s="1">
        <v>125.6</v>
      </c>
      <c r="V121" s="1">
        <v>122.3</v>
      </c>
      <c r="W121" s="1">
        <v>125.5</v>
      </c>
      <c r="X121" s="1">
        <v>123.2</v>
      </c>
      <c r="Y121" s="1">
        <v>112.1</v>
      </c>
      <c r="Z121" s="1">
        <v>121.1</v>
      </c>
      <c r="AA121" s="1">
        <v>127.7</v>
      </c>
      <c r="AB121" s="1">
        <v>118.1</v>
      </c>
      <c r="AC121" s="1">
        <v>120</v>
      </c>
      <c r="AD121" s="1">
        <v>127.3</v>
      </c>
    </row>
    <row r="122" spans="1:30">
      <c r="A122" s="1" t="s">
        <v>30</v>
      </c>
      <c r="B122" s="1">
        <v>2016</v>
      </c>
      <c r="C122" s="1" t="s">
        <v>37</v>
      </c>
      <c r="D122" s="1">
        <v>127.6</v>
      </c>
      <c r="E122" s="1">
        <v>137.5</v>
      </c>
      <c r="F122" s="1">
        <v>124.4</v>
      </c>
      <c r="G122" s="1">
        <v>132.4</v>
      </c>
      <c r="H122" s="1">
        <v>118.2</v>
      </c>
      <c r="I122" s="1">
        <v>138.1</v>
      </c>
      <c r="J122" s="1">
        <v>141.80000000000001</v>
      </c>
      <c r="K122" s="1">
        <v>166</v>
      </c>
      <c r="L122" s="1">
        <v>107.5</v>
      </c>
      <c r="M122" s="1">
        <v>132.19999999999999</v>
      </c>
      <c r="N122" s="1">
        <v>126.1</v>
      </c>
      <c r="O122" s="1">
        <v>138.30000000000001</v>
      </c>
      <c r="P122" s="1">
        <v>133.6</v>
      </c>
      <c r="Q122" s="1">
        <v>136</v>
      </c>
      <c r="R122" s="1">
        <v>135.4</v>
      </c>
      <c r="S122" s="1">
        <v>131.1</v>
      </c>
      <c r="T122" s="1">
        <v>134.80000000000001</v>
      </c>
      <c r="U122" s="6">
        <v>139.25443548387088</v>
      </c>
      <c r="V122" s="1">
        <v>127.4</v>
      </c>
      <c r="W122" s="1">
        <v>128.5</v>
      </c>
      <c r="X122" s="1">
        <v>125.8</v>
      </c>
      <c r="Y122" s="1">
        <v>115.1</v>
      </c>
      <c r="Z122" s="1">
        <v>123.6</v>
      </c>
      <c r="AA122" s="1">
        <v>129.1</v>
      </c>
      <c r="AB122" s="1">
        <v>119.7</v>
      </c>
      <c r="AC122" s="1">
        <v>122.5</v>
      </c>
      <c r="AD122" s="1">
        <v>130.30000000000001</v>
      </c>
    </row>
    <row r="123" spans="1:30">
      <c r="A123" s="1" t="s">
        <v>32</v>
      </c>
      <c r="B123" s="1">
        <v>2016</v>
      </c>
      <c r="C123" s="1" t="s">
        <v>37</v>
      </c>
      <c r="D123" s="1">
        <v>125</v>
      </c>
      <c r="E123" s="1">
        <v>142.1</v>
      </c>
      <c r="F123" s="1">
        <v>127</v>
      </c>
      <c r="G123" s="1">
        <v>130.4</v>
      </c>
      <c r="H123" s="1">
        <v>109.6</v>
      </c>
      <c r="I123" s="1">
        <v>133.5</v>
      </c>
      <c r="J123" s="1">
        <v>151.4</v>
      </c>
      <c r="K123" s="1">
        <v>182.8</v>
      </c>
      <c r="L123" s="1">
        <v>111.1</v>
      </c>
      <c r="M123" s="1">
        <v>141.5</v>
      </c>
      <c r="N123" s="1">
        <v>121.5</v>
      </c>
      <c r="O123" s="1">
        <v>136.30000000000001</v>
      </c>
      <c r="P123" s="1">
        <v>134.6</v>
      </c>
      <c r="Q123" s="1">
        <v>142.19999999999999</v>
      </c>
      <c r="R123" s="1">
        <v>127.2</v>
      </c>
      <c r="S123" s="1">
        <v>120.7</v>
      </c>
      <c r="T123" s="1">
        <v>126.2</v>
      </c>
      <c r="U123" s="1">
        <v>126</v>
      </c>
      <c r="V123" s="1">
        <v>115</v>
      </c>
      <c r="W123" s="1">
        <v>123.2</v>
      </c>
      <c r="X123" s="1">
        <v>120.3</v>
      </c>
      <c r="Y123" s="1">
        <v>110.7</v>
      </c>
      <c r="Z123" s="1">
        <v>119.8</v>
      </c>
      <c r="AA123" s="1">
        <v>128</v>
      </c>
      <c r="AB123" s="1">
        <v>118.5</v>
      </c>
      <c r="AC123" s="1">
        <v>118.7</v>
      </c>
      <c r="AD123" s="1">
        <v>126.6</v>
      </c>
    </row>
    <row r="124" spans="1:30">
      <c r="A124" s="1" t="s">
        <v>33</v>
      </c>
      <c r="B124" s="1">
        <v>2016</v>
      </c>
      <c r="C124" s="1" t="s">
        <v>37</v>
      </c>
      <c r="D124" s="1">
        <v>126.8</v>
      </c>
      <c r="E124" s="1">
        <v>139.1</v>
      </c>
      <c r="F124" s="1">
        <v>125.4</v>
      </c>
      <c r="G124" s="1">
        <v>131.69999999999999</v>
      </c>
      <c r="H124" s="1">
        <v>115</v>
      </c>
      <c r="I124" s="1">
        <v>136</v>
      </c>
      <c r="J124" s="1">
        <v>145.1</v>
      </c>
      <c r="K124" s="1">
        <v>171.7</v>
      </c>
      <c r="L124" s="1">
        <v>108.7</v>
      </c>
      <c r="M124" s="1">
        <v>135.30000000000001</v>
      </c>
      <c r="N124" s="1">
        <v>124.2</v>
      </c>
      <c r="O124" s="1">
        <v>137.4</v>
      </c>
      <c r="P124" s="1">
        <v>134</v>
      </c>
      <c r="Q124" s="1">
        <v>137.69999999999999</v>
      </c>
      <c r="R124" s="1">
        <v>132.19999999999999</v>
      </c>
      <c r="S124" s="1">
        <v>126.8</v>
      </c>
      <c r="T124" s="1">
        <v>131.4</v>
      </c>
      <c r="U124" s="1">
        <v>126</v>
      </c>
      <c r="V124" s="1">
        <v>122.7</v>
      </c>
      <c r="W124" s="1">
        <v>126</v>
      </c>
      <c r="X124" s="1">
        <v>123.7</v>
      </c>
      <c r="Y124" s="1">
        <v>112.8</v>
      </c>
      <c r="Z124" s="1">
        <v>121.5</v>
      </c>
      <c r="AA124" s="1">
        <v>128.5</v>
      </c>
      <c r="AB124" s="1">
        <v>119.2</v>
      </c>
      <c r="AC124" s="1">
        <v>120.7</v>
      </c>
      <c r="AD124" s="1">
        <v>128.6</v>
      </c>
    </row>
    <row r="125" spans="1:30">
      <c r="A125" s="1" t="s">
        <v>30</v>
      </c>
      <c r="B125" s="1">
        <v>2016</v>
      </c>
      <c r="C125" s="1" t="s">
        <v>38</v>
      </c>
      <c r="D125" s="1">
        <v>128.6</v>
      </c>
      <c r="E125" s="1">
        <v>138.6</v>
      </c>
      <c r="F125" s="1">
        <v>126.6</v>
      </c>
      <c r="G125" s="1">
        <v>133.6</v>
      </c>
      <c r="H125" s="1">
        <v>118.6</v>
      </c>
      <c r="I125" s="1">
        <v>137.4</v>
      </c>
      <c r="J125" s="1">
        <v>152.5</v>
      </c>
      <c r="K125" s="1">
        <v>169.2</v>
      </c>
      <c r="L125" s="1">
        <v>108.8</v>
      </c>
      <c r="M125" s="1">
        <v>133.1</v>
      </c>
      <c r="N125" s="1">
        <v>126.4</v>
      </c>
      <c r="O125" s="1">
        <v>139.19999999999999</v>
      </c>
      <c r="P125" s="1">
        <v>136</v>
      </c>
      <c r="Q125" s="1">
        <v>137.19999999999999</v>
      </c>
      <c r="R125" s="1">
        <v>136.30000000000001</v>
      </c>
      <c r="S125" s="1">
        <v>131.6</v>
      </c>
      <c r="T125" s="1">
        <v>135.6</v>
      </c>
      <c r="U125" s="6">
        <v>139.25443548387088</v>
      </c>
      <c r="V125" s="1">
        <v>128</v>
      </c>
      <c r="W125" s="1">
        <v>129.30000000000001</v>
      </c>
      <c r="X125" s="1">
        <v>126.2</v>
      </c>
      <c r="Y125" s="1">
        <v>116.3</v>
      </c>
      <c r="Z125" s="1">
        <v>124.1</v>
      </c>
      <c r="AA125" s="1">
        <v>130.19999999999999</v>
      </c>
      <c r="AB125" s="1">
        <v>119.9</v>
      </c>
      <c r="AC125" s="1">
        <v>123.3</v>
      </c>
      <c r="AD125" s="1">
        <v>131.9</v>
      </c>
    </row>
    <row r="126" spans="1:30">
      <c r="A126" s="1" t="s">
        <v>32</v>
      </c>
      <c r="B126" s="1">
        <v>2016</v>
      </c>
      <c r="C126" s="1" t="s">
        <v>38</v>
      </c>
      <c r="D126" s="1">
        <v>125.9</v>
      </c>
      <c r="E126" s="1">
        <v>143.9</v>
      </c>
      <c r="F126" s="1">
        <v>130.9</v>
      </c>
      <c r="G126" s="1">
        <v>131</v>
      </c>
      <c r="H126" s="1">
        <v>110.2</v>
      </c>
      <c r="I126" s="1">
        <v>135.5</v>
      </c>
      <c r="J126" s="1">
        <v>173.7</v>
      </c>
      <c r="K126" s="1">
        <v>184.4</v>
      </c>
      <c r="L126" s="1">
        <v>112</v>
      </c>
      <c r="M126" s="1">
        <v>142.80000000000001</v>
      </c>
      <c r="N126" s="1">
        <v>121.6</v>
      </c>
      <c r="O126" s="1">
        <v>136.9</v>
      </c>
      <c r="P126" s="1">
        <v>138.19999999999999</v>
      </c>
      <c r="Q126" s="1">
        <v>142.69999999999999</v>
      </c>
      <c r="R126" s="1">
        <v>127.6</v>
      </c>
      <c r="S126" s="1">
        <v>121.1</v>
      </c>
      <c r="T126" s="1">
        <v>126.6</v>
      </c>
      <c r="U126" s="1">
        <v>125.5</v>
      </c>
      <c r="V126" s="1">
        <v>115.5</v>
      </c>
      <c r="W126" s="1">
        <v>123.2</v>
      </c>
      <c r="X126" s="1">
        <v>120.6</v>
      </c>
      <c r="Y126" s="1">
        <v>112.3</v>
      </c>
      <c r="Z126" s="1">
        <v>119.9</v>
      </c>
      <c r="AA126" s="1">
        <v>129.30000000000001</v>
      </c>
      <c r="AB126" s="1">
        <v>118.8</v>
      </c>
      <c r="AC126" s="1">
        <v>119.6</v>
      </c>
      <c r="AD126" s="1">
        <v>128.1</v>
      </c>
    </row>
    <row r="127" spans="1:30">
      <c r="A127" s="1" t="s">
        <v>33</v>
      </c>
      <c r="B127" s="1">
        <v>2016</v>
      </c>
      <c r="C127" s="1" t="s">
        <v>38</v>
      </c>
      <c r="D127" s="1">
        <v>127.7</v>
      </c>
      <c r="E127" s="1">
        <v>140.5</v>
      </c>
      <c r="F127" s="1">
        <v>128.30000000000001</v>
      </c>
      <c r="G127" s="1">
        <v>132.6</v>
      </c>
      <c r="H127" s="1">
        <v>115.5</v>
      </c>
      <c r="I127" s="1">
        <v>136.5</v>
      </c>
      <c r="J127" s="1">
        <v>159.69999999999999</v>
      </c>
      <c r="K127" s="1">
        <v>174.3</v>
      </c>
      <c r="L127" s="1">
        <v>109.9</v>
      </c>
      <c r="M127" s="1">
        <v>136.30000000000001</v>
      </c>
      <c r="N127" s="1">
        <v>124.4</v>
      </c>
      <c r="O127" s="1">
        <v>138.1</v>
      </c>
      <c r="P127" s="1">
        <v>136.80000000000001</v>
      </c>
      <c r="Q127" s="1">
        <v>138.69999999999999</v>
      </c>
      <c r="R127" s="1">
        <v>132.9</v>
      </c>
      <c r="S127" s="1">
        <v>127.2</v>
      </c>
      <c r="T127" s="1">
        <v>132</v>
      </c>
      <c r="U127" s="1">
        <v>125.5</v>
      </c>
      <c r="V127" s="1">
        <v>123.3</v>
      </c>
      <c r="W127" s="1">
        <v>126.4</v>
      </c>
      <c r="X127" s="1">
        <v>124.1</v>
      </c>
      <c r="Y127" s="1">
        <v>114.2</v>
      </c>
      <c r="Z127" s="1">
        <v>121.7</v>
      </c>
      <c r="AA127" s="1">
        <v>129.69999999999999</v>
      </c>
      <c r="AB127" s="1">
        <v>119.4</v>
      </c>
      <c r="AC127" s="1">
        <v>121.5</v>
      </c>
      <c r="AD127" s="1">
        <v>130.1</v>
      </c>
    </row>
    <row r="128" spans="1:30">
      <c r="A128" s="1" t="s">
        <v>30</v>
      </c>
      <c r="B128" s="1">
        <v>2016</v>
      </c>
      <c r="C128" s="1" t="s">
        <v>39</v>
      </c>
      <c r="D128" s="1">
        <v>129.30000000000001</v>
      </c>
      <c r="E128" s="1">
        <v>139.5</v>
      </c>
      <c r="F128" s="1">
        <v>129.6</v>
      </c>
      <c r="G128" s="1">
        <v>134.5</v>
      </c>
      <c r="H128" s="1">
        <v>119.5</v>
      </c>
      <c r="I128" s="1">
        <v>138.5</v>
      </c>
      <c r="J128" s="1">
        <v>158.19999999999999</v>
      </c>
      <c r="K128" s="1">
        <v>171.8</v>
      </c>
      <c r="L128" s="1">
        <v>110.3</v>
      </c>
      <c r="M128" s="1">
        <v>134.30000000000001</v>
      </c>
      <c r="N128" s="1">
        <v>127.3</v>
      </c>
      <c r="O128" s="1">
        <v>139.9</v>
      </c>
      <c r="P128" s="1">
        <v>137.6</v>
      </c>
      <c r="Q128" s="1">
        <v>138</v>
      </c>
      <c r="R128" s="1">
        <v>137.19999999999999</v>
      </c>
      <c r="S128" s="1">
        <v>132.19999999999999</v>
      </c>
      <c r="T128" s="1">
        <v>136.5</v>
      </c>
      <c r="U128" s="6">
        <v>139.25443548387088</v>
      </c>
      <c r="V128" s="1">
        <v>128.19999999999999</v>
      </c>
      <c r="W128" s="1">
        <v>130</v>
      </c>
      <c r="X128" s="1">
        <v>126.7</v>
      </c>
      <c r="Y128" s="1">
        <v>116.4</v>
      </c>
      <c r="Z128" s="1">
        <v>125.2</v>
      </c>
      <c r="AA128" s="1">
        <v>130.80000000000001</v>
      </c>
      <c r="AB128" s="1">
        <v>120.9</v>
      </c>
      <c r="AC128" s="1">
        <v>123.8</v>
      </c>
      <c r="AD128" s="1">
        <v>133</v>
      </c>
    </row>
    <row r="129" spans="1:30">
      <c r="A129" s="1" t="s">
        <v>32</v>
      </c>
      <c r="B129" s="1">
        <v>2016</v>
      </c>
      <c r="C129" s="1" t="s">
        <v>39</v>
      </c>
      <c r="D129" s="1">
        <v>126.8</v>
      </c>
      <c r="E129" s="1">
        <v>144.19999999999999</v>
      </c>
      <c r="F129" s="1">
        <v>136.6</v>
      </c>
      <c r="G129" s="1">
        <v>131.80000000000001</v>
      </c>
      <c r="H129" s="1">
        <v>111</v>
      </c>
      <c r="I129" s="1">
        <v>137</v>
      </c>
      <c r="J129" s="1">
        <v>179.5</v>
      </c>
      <c r="K129" s="1">
        <v>188.4</v>
      </c>
      <c r="L129" s="1">
        <v>113.3</v>
      </c>
      <c r="M129" s="1">
        <v>143.9</v>
      </c>
      <c r="N129" s="1">
        <v>121.7</v>
      </c>
      <c r="O129" s="1">
        <v>137.5</v>
      </c>
      <c r="P129" s="1">
        <v>139.80000000000001</v>
      </c>
      <c r="Q129" s="1">
        <v>142.9</v>
      </c>
      <c r="R129" s="1">
        <v>127.9</v>
      </c>
      <c r="S129" s="1">
        <v>121.1</v>
      </c>
      <c r="T129" s="1">
        <v>126.9</v>
      </c>
      <c r="U129" s="1">
        <v>126.4</v>
      </c>
      <c r="V129" s="1">
        <v>115.5</v>
      </c>
      <c r="W129" s="1">
        <v>123.5</v>
      </c>
      <c r="X129" s="1">
        <v>120.9</v>
      </c>
      <c r="Y129" s="1">
        <v>111.7</v>
      </c>
      <c r="Z129" s="1">
        <v>120.3</v>
      </c>
      <c r="AA129" s="1">
        <v>130.80000000000001</v>
      </c>
      <c r="AB129" s="1">
        <v>120</v>
      </c>
      <c r="AC129" s="1">
        <v>119.9</v>
      </c>
      <c r="AD129" s="1">
        <v>129</v>
      </c>
    </row>
    <row r="130" spans="1:30">
      <c r="A130" s="1" t="s">
        <v>33</v>
      </c>
      <c r="B130" s="1">
        <v>2016</v>
      </c>
      <c r="C130" s="1" t="s">
        <v>39</v>
      </c>
      <c r="D130" s="1">
        <v>128.5</v>
      </c>
      <c r="E130" s="1">
        <v>141.19999999999999</v>
      </c>
      <c r="F130" s="1">
        <v>132.30000000000001</v>
      </c>
      <c r="G130" s="1">
        <v>133.5</v>
      </c>
      <c r="H130" s="1">
        <v>116.4</v>
      </c>
      <c r="I130" s="1">
        <v>137.80000000000001</v>
      </c>
      <c r="J130" s="1">
        <v>165.4</v>
      </c>
      <c r="K130" s="1">
        <v>177.4</v>
      </c>
      <c r="L130" s="1">
        <v>111.3</v>
      </c>
      <c r="M130" s="1">
        <v>137.5</v>
      </c>
      <c r="N130" s="1">
        <v>125</v>
      </c>
      <c r="O130" s="1">
        <v>138.80000000000001</v>
      </c>
      <c r="P130" s="1">
        <v>138.4</v>
      </c>
      <c r="Q130" s="1">
        <v>139.30000000000001</v>
      </c>
      <c r="R130" s="1">
        <v>133.5</v>
      </c>
      <c r="S130" s="1">
        <v>127.6</v>
      </c>
      <c r="T130" s="1">
        <v>132.69999999999999</v>
      </c>
      <c r="U130" s="1">
        <v>126.4</v>
      </c>
      <c r="V130" s="1">
        <v>123.4</v>
      </c>
      <c r="W130" s="1">
        <v>126.9</v>
      </c>
      <c r="X130" s="1">
        <v>124.5</v>
      </c>
      <c r="Y130" s="1">
        <v>113.9</v>
      </c>
      <c r="Z130" s="1">
        <v>122.4</v>
      </c>
      <c r="AA130" s="1">
        <v>130.80000000000001</v>
      </c>
      <c r="AB130" s="1">
        <v>120.5</v>
      </c>
      <c r="AC130" s="1">
        <v>121.9</v>
      </c>
      <c r="AD130" s="1">
        <v>131.1</v>
      </c>
    </row>
    <row r="131" spans="1:30">
      <c r="A131" s="1" t="s">
        <v>30</v>
      </c>
      <c r="B131" s="1">
        <v>2016</v>
      </c>
      <c r="C131" s="1" t="s">
        <v>40</v>
      </c>
      <c r="D131" s="1">
        <v>130.1</v>
      </c>
      <c r="E131" s="1">
        <v>138.80000000000001</v>
      </c>
      <c r="F131" s="1">
        <v>130.30000000000001</v>
      </c>
      <c r="G131" s="1">
        <v>135.30000000000001</v>
      </c>
      <c r="H131" s="1">
        <v>119.9</v>
      </c>
      <c r="I131" s="1">
        <v>140.19999999999999</v>
      </c>
      <c r="J131" s="1">
        <v>156.9</v>
      </c>
      <c r="K131" s="1">
        <v>172.2</v>
      </c>
      <c r="L131" s="1">
        <v>112.1</v>
      </c>
      <c r="M131" s="1">
        <v>134.9</v>
      </c>
      <c r="N131" s="1">
        <v>128.1</v>
      </c>
      <c r="O131" s="1">
        <v>140.69999999999999</v>
      </c>
      <c r="P131" s="1">
        <v>138</v>
      </c>
      <c r="Q131" s="1">
        <v>138.9</v>
      </c>
      <c r="R131" s="1">
        <v>137.80000000000001</v>
      </c>
      <c r="S131" s="1">
        <v>133</v>
      </c>
      <c r="T131" s="1">
        <v>137.1</v>
      </c>
      <c r="U131" s="6">
        <v>139.25443548387088</v>
      </c>
      <c r="V131" s="1">
        <v>129.1</v>
      </c>
      <c r="W131" s="1">
        <v>130.6</v>
      </c>
      <c r="X131" s="1">
        <v>127</v>
      </c>
      <c r="Y131" s="1">
        <v>116</v>
      </c>
      <c r="Z131" s="1">
        <v>125.5</v>
      </c>
      <c r="AA131" s="1">
        <v>131.9</v>
      </c>
      <c r="AB131" s="1">
        <v>122</v>
      </c>
      <c r="AC131" s="1">
        <v>124.2</v>
      </c>
      <c r="AD131" s="1">
        <v>133.5</v>
      </c>
    </row>
    <row r="132" spans="1:30">
      <c r="A132" s="1" t="s">
        <v>32</v>
      </c>
      <c r="B132" s="1">
        <v>2016</v>
      </c>
      <c r="C132" s="1" t="s">
        <v>40</v>
      </c>
      <c r="D132" s="1">
        <v>127.6</v>
      </c>
      <c r="E132" s="1">
        <v>140.30000000000001</v>
      </c>
      <c r="F132" s="1">
        <v>133.69999999999999</v>
      </c>
      <c r="G132" s="1">
        <v>132.19999999999999</v>
      </c>
      <c r="H132" s="1">
        <v>111.8</v>
      </c>
      <c r="I132" s="1">
        <v>135.80000000000001</v>
      </c>
      <c r="J132" s="1">
        <v>163.5</v>
      </c>
      <c r="K132" s="1">
        <v>182.3</v>
      </c>
      <c r="L132" s="1">
        <v>114.6</v>
      </c>
      <c r="M132" s="1">
        <v>144.6</v>
      </c>
      <c r="N132" s="1">
        <v>121.9</v>
      </c>
      <c r="O132" s="1">
        <v>138.1</v>
      </c>
      <c r="P132" s="1">
        <v>137.6</v>
      </c>
      <c r="Q132" s="1">
        <v>143.6</v>
      </c>
      <c r="R132" s="1">
        <v>128.30000000000001</v>
      </c>
      <c r="S132" s="1">
        <v>121.4</v>
      </c>
      <c r="T132" s="1">
        <v>127.3</v>
      </c>
      <c r="U132" s="1">
        <v>127.3</v>
      </c>
      <c r="V132" s="1">
        <v>114.7</v>
      </c>
      <c r="W132" s="1">
        <v>123.9</v>
      </c>
      <c r="X132" s="1">
        <v>121.2</v>
      </c>
      <c r="Y132" s="1">
        <v>110.4</v>
      </c>
      <c r="Z132" s="1">
        <v>120.6</v>
      </c>
      <c r="AA132" s="1">
        <v>131.5</v>
      </c>
      <c r="AB132" s="1">
        <v>120.9</v>
      </c>
      <c r="AC132" s="1">
        <v>119.9</v>
      </c>
      <c r="AD132" s="1">
        <v>128.4</v>
      </c>
    </row>
    <row r="133" spans="1:30">
      <c r="A133" s="1" t="s">
        <v>33</v>
      </c>
      <c r="B133" s="1">
        <v>2016</v>
      </c>
      <c r="C133" s="1" t="s">
        <v>40</v>
      </c>
      <c r="D133" s="1">
        <v>129.30000000000001</v>
      </c>
      <c r="E133" s="1">
        <v>139.30000000000001</v>
      </c>
      <c r="F133" s="1">
        <v>131.6</v>
      </c>
      <c r="G133" s="1">
        <v>134.1</v>
      </c>
      <c r="H133" s="1">
        <v>116.9</v>
      </c>
      <c r="I133" s="1">
        <v>138.1</v>
      </c>
      <c r="J133" s="1">
        <v>159.1</v>
      </c>
      <c r="K133" s="1">
        <v>175.6</v>
      </c>
      <c r="L133" s="1">
        <v>112.9</v>
      </c>
      <c r="M133" s="1">
        <v>138.1</v>
      </c>
      <c r="N133" s="1">
        <v>125.5</v>
      </c>
      <c r="O133" s="1">
        <v>139.5</v>
      </c>
      <c r="P133" s="1">
        <v>137.9</v>
      </c>
      <c r="Q133" s="1">
        <v>140.19999999999999</v>
      </c>
      <c r="R133" s="1">
        <v>134.1</v>
      </c>
      <c r="S133" s="1">
        <v>128.19999999999999</v>
      </c>
      <c r="T133" s="1">
        <v>133.19999999999999</v>
      </c>
      <c r="U133" s="1">
        <v>127.3</v>
      </c>
      <c r="V133" s="1">
        <v>123.6</v>
      </c>
      <c r="W133" s="1">
        <v>127.4</v>
      </c>
      <c r="X133" s="1">
        <v>124.8</v>
      </c>
      <c r="Y133" s="1">
        <v>113.1</v>
      </c>
      <c r="Z133" s="1">
        <v>122.7</v>
      </c>
      <c r="AA133" s="1">
        <v>131.69999999999999</v>
      </c>
      <c r="AB133" s="1">
        <v>121.5</v>
      </c>
      <c r="AC133" s="1">
        <v>122.1</v>
      </c>
      <c r="AD133" s="1">
        <v>131.1</v>
      </c>
    </row>
    <row r="134" spans="1:30">
      <c r="A134" s="1" t="s">
        <v>30</v>
      </c>
      <c r="B134" s="1">
        <v>2016</v>
      </c>
      <c r="C134" s="1" t="s">
        <v>41</v>
      </c>
      <c r="D134" s="1">
        <v>130.80000000000001</v>
      </c>
      <c r="E134" s="1">
        <v>138.19999999999999</v>
      </c>
      <c r="F134" s="1">
        <v>130.5</v>
      </c>
      <c r="G134" s="1">
        <v>135.5</v>
      </c>
      <c r="H134" s="1">
        <v>120.2</v>
      </c>
      <c r="I134" s="1">
        <v>139.19999999999999</v>
      </c>
      <c r="J134" s="1">
        <v>149.5</v>
      </c>
      <c r="K134" s="1">
        <v>170.4</v>
      </c>
      <c r="L134" s="1">
        <v>113.1</v>
      </c>
      <c r="M134" s="1">
        <v>135.80000000000001</v>
      </c>
      <c r="N134" s="1">
        <v>128.80000000000001</v>
      </c>
      <c r="O134" s="1">
        <v>141.5</v>
      </c>
      <c r="P134" s="1">
        <v>137.19999999999999</v>
      </c>
      <c r="Q134" s="1">
        <v>139.9</v>
      </c>
      <c r="R134" s="1">
        <v>138.5</v>
      </c>
      <c r="S134" s="1">
        <v>133.5</v>
      </c>
      <c r="T134" s="1">
        <v>137.80000000000001</v>
      </c>
      <c r="U134" s="6">
        <v>139.25443548387088</v>
      </c>
      <c r="V134" s="1">
        <v>129.69999999999999</v>
      </c>
      <c r="W134" s="1">
        <v>131.1</v>
      </c>
      <c r="X134" s="1">
        <v>127.8</v>
      </c>
      <c r="Y134" s="1">
        <v>117</v>
      </c>
      <c r="Z134" s="1">
        <v>125.7</v>
      </c>
      <c r="AA134" s="1">
        <v>132.19999999999999</v>
      </c>
      <c r="AB134" s="1">
        <v>122.8</v>
      </c>
      <c r="AC134" s="1">
        <v>124.9</v>
      </c>
      <c r="AD134" s="1">
        <v>133.4</v>
      </c>
    </row>
    <row r="135" spans="1:30">
      <c r="A135" s="1" t="s">
        <v>32</v>
      </c>
      <c r="B135" s="1">
        <v>2016</v>
      </c>
      <c r="C135" s="1" t="s">
        <v>41</v>
      </c>
      <c r="D135" s="1">
        <v>128.1</v>
      </c>
      <c r="E135" s="1">
        <v>137.69999999999999</v>
      </c>
      <c r="F135" s="1">
        <v>130.6</v>
      </c>
      <c r="G135" s="1">
        <v>132.6</v>
      </c>
      <c r="H135" s="1">
        <v>111.9</v>
      </c>
      <c r="I135" s="1">
        <v>132.5</v>
      </c>
      <c r="J135" s="1">
        <v>152.9</v>
      </c>
      <c r="K135" s="1">
        <v>173.6</v>
      </c>
      <c r="L135" s="1">
        <v>115.1</v>
      </c>
      <c r="M135" s="1">
        <v>144.80000000000001</v>
      </c>
      <c r="N135" s="1">
        <v>122.1</v>
      </c>
      <c r="O135" s="1">
        <v>138.80000000000001</v>
      </c>
      <c r="P135" s="1">
        <v>135.69999999999999</v>
      </c>
      <c r="Q135" s="1">
        <v>143.9</v>
      </c>
      <c r="R135" s="1">
        <v>128.69999999999999</v>
      </c>
      <c r="S135" s="1">
        <v>121.6</v>
      </c>
      <c r="T135" s="1">
        <v>127.7</v>
      </c>
      <c r="U135" s="1">
        <v>127.9</v>
      </c>
      <c r="V135" s="1">
        <v>114.8</v>
      </c>
      <c r="W135" s="1">
        <v>124.3</v>
      </c>
      <c r="X135" s="1">
        <v>121.4</v>
      </c>
      <c r="Y135" s="1">
        <v>111.8</v>
      </c>
      <c r="Z135" s="1">
        <v>120.8</v>
      </c>
      <c r="AA135" s="1">
        <v>131.6</v>
      </c>
      <c r="AB135" s="1">
        <v>121.2</v>
      </c>
      <c r="AC135" s="1">
        <v>120.5</v>
      </c>
      <c r="AD135" s="1">
        <v>128</v>
      </c>
    </row>
    <row r="136" spans="1:30">
      <c r="A136" s="1" t="s">
        <v>33</v>
      </c>
      <c r="B136" s="1">
        <v>2016</v>
      </c>
      <c r="C136" s="1" t="s">
        <v>41</v>
      </c>
      <c r="D136" s="1">
        <v>129.9</v>
      </c>
      <c r="E136" s="1">
        <v>138</v>
      </c>
      <c r="F136" s="1">
        <v>130.5</v>
      </c>
      <c r="G136" s="1">
        <v>134.4</v>
      </c>
      <c r="H136" s="1">
        <v>117.2</v>
      </c>
      <c r="I136" s="1">
        <v>136.1</v>
      </c>
      <c r="J136" s="1">
        <v>150.69999999999999</v>
      </c>
      <c r="K136" s="1">
        <v>171.5</v>
      </c>
      <c r="L136" s="1">
        <v>113.8</v>
      </c>
      <c r="M136" s="1">
        <v>138.80000000000001</v>
      </c>
      <c r="N136" s="1">
        <v>126</v>
      </c>
      <c r="O136" s="1">
        <v>140.19999999999999</v>
      </c>
      <c r="P136" s="1">
        <v>136.6</v>
      </c>
      <c r="Q136" s="1">
        <v>141</v>
      </c>
      <c r="R136" s="1">
        <v>134.6</v>
      </c>
      <c r="S136" s="1">
        <v>128.6</v>
      </c>
      <c r="T136" s="1">
        <v>133.80000000000001</v>
      </c>
      <c r="U136" s="1">
        <v>127.9</v>
      </c>
      <c r="V136" s="1">
        <v>124.1</v>
      </c>
      <c r="W136" s="1">
        <v>127.9</v>
      </c>
      <c r="X136" s="1">
        <v>125.4</v>
      </c>
      <c r="Y136" s="1">
        <v>114.3</v>
      </c>
      <c r="Z136" s="1">
        <v>122.9</v>
      </c>
      <c r="AA136" s="1">
        <v>131.80000000000001</v>
      </c>
      <c r="AB136" s="1">
        <v>122.1</v>
      </c>
      <c r="AC136" s="1">
        <v>122.8</v>
      </c>
      <c r="AD136" s="1">
        <v>130.9</v>
      </c>
    </row>
    <row r="137" spans="1:30">
      <c r="A137" s="1" t="s">
        <v>30</v>
      </c>
      <c r="B137" s="1">
        <v>2016</v>
      </c>
      <c r="C137" s="1" t="s">
        <v>42</v>
      </c>
      <c r="D137" s="1">
        <v>131.30000000000001</v>
      </c>
      <c r="E137" s="1">
        <v>137.6</v>
      </c>
      <c r="F137" s="1">
        <v>130.1</v>
      </c>
      <c r="G137" s="1">
        <v>136</v>
      </c>
      <c r="H137" s="1">
        <v>120.8</v>
      </c>
      <c r="I137" s="1">
        <v>138.4</v>
      </c>
      <c r="J137" s="1">
        <v>149.19999999999999</v>
      </c>
      <c r="K137" s="1">
        <v>170.2</v>
      </c>
      <c r="L137" s="1">
        <v>113.4</v>
      </c>
      <c r="M137" s="1">
        <v>136.30000000000001</v>
      </c>
      <c r="N137" s="1">
        <v>128.69999999999999</v>
      </c>
      <c r="O137" s="1">
        <v>142.4</v>
      </c>
      <c r="P137" s="1">
        <v>137.4</v>
      </c>
      <c r="Q137" s="1">
        <v>140.9</v>
      </c>
      <c r="R137" s="1">
        <v>139.6</v>
      </c>
      <c r="S137" s="1">
        <v>134.30000000000001</v>
      </c>
      <c r="T137" s="1">
        <v>138.80000000000001</v>
      </c>
      <c r="U137" s="6">
        <v>139.25443548387088</v>
      </c>
      <c r="V137" s="1">
        <v>129.80000000000001</v>
      </c>
      <c r="W137" s="1">
        <v>131.80000000000001</v>
      </c>
      <c r="X137" s="1">
        <v>128.69999999999999</v>
      </c>
      <c r="Y137" s="1">
        <v>117.8</v>
      </c>
      <c r="Z137" s="1">
        <v>126.5</v>
      </c>
      <c r="AA137" s="1">
        <v>133</v>
      </c>
      <c r="AB137" s="1">
        <v>123</v>
      </c>
      <c r="AC137" s="1">
        <v>125.7</v>
      </c>
      <c r="AD137" s="1">
        <v>133.80000000000001</v>
      </c>
    </row>
    <row r="138" spans="1:30">
      <c r="A138" s="1" t="s">
        <v>32</v>
      </c>
      <c r="B138" s="1">
        <v>2016</v>
      </c>
      <c r="C138" s="1" t="s">
        <v>42</v>
      </c>
      <c r="D138" s="1">
        <v>128.69999999999999</v>
      </c>
      <c r="E138" s="1">
        <v>138.4</v>
      </c>
      <c r="F138" s="1">
        <v>130.30000000000001</v>
      </c>
      <c r="G138" s="1">
        <v>132.69999999999999</v>
      </c>
      <c r="H138" s="1">
        <v>112.5</v>
      </c>
      <c r="I138" s="1">
        <v>130.4</v>
      </c>
      <c r="J138" s="1">
        <v>155.1</v>
      </c>
      <c r="K138" s="1">
        <v>175.7</v>
      </c>
      <c r="L138" s="1">
        <v>115.4</v>
      </c>
      <c r="M138" s="1">
        <v>145.30000000000001</v>
      </c>
      <c r="N138" s="1">
        <v>122.5</v>
      </c>
      <c r="O138" s="1">
        <v>139.6</v>
      </c>
      <c r="P138" s="1">
        <v>136.30000000000001</v>
      </c>
      <c r="Q138" s="1">
        <v>144.30000000000001</v>
      </c>
      <c r="R138" s="1">
        <v>129.1</v>
      </c>
      <c r="S138" s="1">
        <v>121.9</v>
      </c>
      <c r="T138" s="1">
        <v>128</v>
      </c>
      <c r="U138" s="1">
        <v>128.69999999999999</v>
      </c>
      <c r="V138" s="1">
        <v>115.2</v>
      </c>
      <c r="W138" s="1">
        <v>124.5</v>
      </c>
      <c r="X138" s="1">
        <v>121.8</v>
      </c>
      <c r="Y138" s="1">
        <v>112.8</v>
      </c>
      <c r="Z138" s="1">
        <v>121.2</v>
      </c>
      <c r="AA138" s="1">
        <v>131.9</v>
      </c>
      <c r="AB138" s="1">
        <v>120.8</v>
      </c>
      <c r="AC138" s="1">
        <v>120.9</v>
      </c>
      <c r="AD138" s="1">
        <v>128.6</v>
      </c>
    </row>
    <row r="139" spans="1:30">
      <c r="A139" s="1" t="s">
        <v>33</v>
      </c>
      <c r="B139" s="1">
        <v>2016</v>
      </c>
      <c r="C139" s="1" t="s">
        <v>42</v>
      </c>
      <c r="D139" s="1">
        <v>130.5</v>
      </c>
      <c r="E139" s="1">
        <v>137.9</v>
      </c>
      <c r="F139" s="1">
        <v>130.19999999999999</v>
      </c>
      <c r="G139" s="1">
        <v>134.80000000000001</v>
      </c>
      <c r="H139" s="1">
        <v>117.8</v>
      </c>
      <c r="I139" s="1">
        <v>134.69999999999999</v>
      </c>
      <c r="J139" s="1">
        <v>151.19999999999999</v>
      </c>
      <c r="K139" s="1">
        <v>172.1</v>
      </c>
      <c r="L139" s="1">
        <v>114.1</v>
      </c>
      <c r="M139" s="1">
        <v>139.30000000000001</v>
      </c>
      <c r="N139" s="1">
        <v>126.1</v>
      </c>
      <c r="O139" s="1">
        <v>141.1</v>
      </c>
      <c r="P139" s="1">
        <v>137</v>
      </c>
      <c r="Q139" s="1">
        <v>141.80000000000001</v>
      </c>
      <c r="R139" s="1">
        <v>135.5</v>
      </c>
      <c r="S139" s="1">
        <v>129.1</v>
      </c>
      <c r="T139" s="1">
        <v>134.5</v>
      </c>
      <c r="U139" s="1">
        <v>128.69999999999999</v>
      </c>
      <c r="V139" s="1">
        <v>124.3</v>
      </c>
      <c r="W139" s="1">
        <v>128.4</v>
      </c>
      <c r="X139" s="1">
        <v>126.1</v>
      </c>
      <c r="Y139" s="1">
        <v>115.2</v>
      </c>
      <c r="Z139" s="1">
        <v>123.5</v>
      </c>
      <c r="AA139" s="1">
        <v>132.4</v>
      </c>
      <c r="AB139" s="1">
        <v>122.1</v>
      </c>
      <c r="AC139" s="1">
        <v>123.4</v>
      </c>
      <c r="AD139" s="1">
        <v>131.4</v>
      </c>
    </row>
    <row r="140" spans="1:30">
      <c r="A140" s="1" t="s">
        <v>30</v>
      </c>
      <c r="B140" s="1">
        <v>2016</v>
      </c>
      <c r="C140" s="1" t="s">
        <v>44</v>
      </c>
      <c r="D140" s="1">
        <v>132</v>
      </c>
      <c r="E140" s="1">
        <v>137.4</v>
      </c>
      <c r="F140" s="1">
        <v>130.6</v>
      </c>
      <c r="G140" s="1">
        <v>136.19999999999999</v>
      </c>
      <c r="H140" s="1">
        <v>121.1</v>
      </c>
      <c r="I140" s="1">
        <v>136.9</v>
      </c>
      <c r="J140" s="1">
        <v>141.80000000000001</v>
      </c>
      <c r="K140" s="1">
        <v>170</v>
      </c>
      <c r="L140" s="1">
        <v>113.4</v>
      </c>
      <c r="M140" s="1">
        <v>136.80000000000001</v>
      </c>
      <c r="N140" s="1">
        <v>128.69999999999999</v>
      </c>
      <c r="O140" s="1">
        <v>143.1</v>
      </c>
      <c r="P140" s="1">
        <v>136.6</v>
      </c>
      <c r="Q140" s="1">
        <v>141.19999999999999</v>
      </c>
      <c r="R140" s="1">
        <v>139.9</v>
      </c>
      <c r="S140" s="1">
        <v>134.5</v>
      </c>
      <c r="T140" s="1">
        <v>139.19999999999999</v>
      </c>
      <c r="U140" s="6">
        <v>139.25443548387088</v>
      </c>
      <c r="V140" s="1">
        <v>130.30000000000001</v>
      </c>
      <c r="W140" s="1">
        <v>132.1</v>
      </c>
      <c r="X140" s="1">
        <v>129.1</v>
      </c>
      <c r="Y140" s="1">
        <v>118.2</v>
      </c>
      <c r="Z140" s="1">
        <v>126.9</v>
      </c>
      <c r="AA140" s="1">
        <v>133.69999999999999</v>
      </c>
      <c r="AB140" s="1">
        <v>123.5</v>
      </c>
      <c r="AC140" s="1">
        <v>126.1</v>
      </c>
      <c r="AD140" s="1">
        <v>133.6</v>
      </c>
    </row>
    <row r="141" spans="1:30">
      <c r="A141" s="1" t="s">
        <v>32</v>
      </c>
      <c r="B141" s="1">
        <v>2016</v>
      </c>
      <c r="C141" s="1" t="s">
        <v>44</v>
      </c>
      <c r="D141" s="1">
        <v>130.19999999999999</v>
      </c>
      <c r="E141" s="1">
        <v>138.5</v>
      </c>
      <c r="F141" s="1">
        <v>134.1</v>
      </c>
      <c r="G141" s="1">
        <v>132.9</v>
      </c>
      <c r="H141" s="1">
        <v>112.6</v>
      </c>
      <c r="I141" s="1">
        <v>130.80000000000001</v>
      </c>
      <c r="J141" s="1">
        <v>142</v>
      </c>
      <c r="K141" s="1">
        <v>174.9</v>
      </c>
      <c r="L141" s="1">
        <v>115.6</v>
      </c>
      <c r="M141" s="1">
        <v>145.4</v>
      </c>
      <c r="N141" s="1">
        <v>122.7</v>
      </c>
      <c r="O141" s="1">
        <v>140.30000000000001</v>
      </c>
      <c r="P141" s="1">
        <v>135.19999999999999</v>
      </c>
      <c r="Q141" s="1">
        <v>144.30000000000001</v>
      </c>
      <c r="R141" s="1">
        <v>129.6</v>
      </c>
      <c r="S141" s="1">
        <v>122.1</v>
      </c>
      <c r="T141" s="1">
        <v>128.5</v>
      </c>
      <c r="U141" s="1">
        <v>129.1</v>
      </c>
      <c r="V141" s="1">
        <v>116.2</v>
      </c>
      <c r="W141" s="1">
        <v>124.7</v>
      </c>
      <c r="X141" s="1">
        <v>122.1</v>
      </c>
      <c r="Y141" s="1">
        <v>113.4</v>
      </c>
      <c r="Z141" s="1">
        <v>121.7</v>
      </c>
      <c r="AA141" s="1">
        <v>132.1</v>
      </c>
      <c r="AB141" s="1">
        <v>121.3</v>
      </c>
      <c r="AC141" s="1">
        <v>121.3</v>
      </c>
      <c r="AD141" s="1">
        <v>128.5</v>
      </c>
    </row>
    <row r="142" spans="1:30">
      <c r="A142" s="1" t="s">
        <v>33</v>
      </c>
      <c r="B142" s="1">
        <v>2016</v>
      </c>
      <c r="C142" s="1" t="s">
        <v>44</v>
      </c>
      <c r="D142" s="1">
        <v>131.4</v>
      </c>
      <c r="E142" s="1">
        <v>137.80000000000001</v>
      </c>
      <c r="F142" s="1">
        <v>132</v>
      </c>
      <c r="G142" s="1">
        <v>135</v>
      </c>
      <c r="H142" s="1">
        <v>118</v>
      </c>
      <c r="I142" s="1">
        <v>134.1</v>
      </c>
      <c r="J142" s="1">
        <v>141.9</v>
      </c>
      <c r="K142" s="1">
        <v>171.7</v>
      </c>
      <c r="L142" s="1">
        <v>114.1</v>
      </c>
      <c r="M142" s="1">
        <v>139.69999999999999</v>
      </c>
      <c r="N142" s="1">
        <v>126.2</v>
      </c>
      <c r="O142" s="1">
        <v>141.80000000000001</v>
      </c>
      <c r="P142" s="1">
        <v>136.1</v>
      </c>
      <c r="Q142" s="1">
        <v>142</v>
      </c>
      <c r="R142" s="1">
        <v>135.80000000000001</v>
      </c>
      <c r="S142" s="1">
        <v>129.30000000000001</v>
      </c>
      <c r="T142" s="1">
        <v>135</v>
      </c>
      <c r="U142" s="1">
        <v>129.1</v>
      </c>
      <c r="V142" s="1">
        <v>125</v>
      </c>
      <c r="W142" s="1">
        <v>128.6</v>
      </c>
      <c r="X142" s="1">
        <v>126.4</v>
      </c>
      <c r="Y142" s="1">
        <v>115.7</v>
      </c>
      <c r="Z142" s="1">
        <v>124</v>
      </c>
      <c r="AA142" s="1">
        <v>132.80000000000001</v>
      </c>
      <c r="AB142" s="1">
        <v>122.6</v>
      </c>
      <c r="AC142" s="1">
        <v>123.8</v>
      </c>
      <c r="AD142" s="1">
        <v>131.19999999999999</v>
      </c>
    </row>
    <row r="143" spans="1:30">
      <c r="A143" s="1" t="s">
        <v>30</v>
      </c>
      <c r="B143" s="1">
        <v>2016</v>
      </c>
      <c r="C143" s="1" t="s">
        <v>45</v>
      </c>
      <c r="D143" s="1">
        <v>132.6</v>
      </c>
      <c r="E143" s="1">
        <v>137.30000000000001</v>
      </c>
      <c r="F143" s="1">
        <v>131.6</v>
      </c>
      <c r="G143" s="1">
        <v>136.30000000000001</v>
      </c>
      <c r="H143" s="1">
        <v>121.6</v>
      </c>
      <c r="I143" s="1">
        <v>135.6</v>
      </c>
      <c r="J143" s="1">
        <v>127.5</v>
      </c>
      <c r="K143" s="1">
        <v>167.9</v>
      </c>
      <c r="L143" s="1">
        <v>113.8</v>
      </c>
      <c r="M143" s="1">
        <v>137.5</v>
      </c>
      <c r="N143" s="1">
        <v>129.1</v>
      </c>
      <c r="O143" s="1">
        <v>143.6</v>
      </c>
      <c r="P143" s="1">
        <v>134.69999999999999</v>
      </c>
      <c r="Q143" s="1">
        <v>142.4</v>
      </c>
      <c r="R143" s="1">
        <v>140.4</v>
      </c>
      <c r="S143" s="1">
        <v>135.19999999999999</v>
      </c>
      <c r="T143" s="1">
        <v>139.69999999999999</v>
      </c>
      <c r="U143" s="6">
        <v>139.25443548387088</v>
      </c>
      <c r="V143" s="1">
        <v>132</v>
      </c>
      <c r="W143" s="1">
        <v>132.9</v>
      </c>
      <c r="X143" s="1">
        <v>129.69999999999999</v>
      </c>
      <c r="Y143" s="1">
        <v>118.6</v>
      </c>
      <c r="Z143" s="1">
        <v>127.3</v>
      </c>
      <c r="AA143" s="1">
        <v>134.19999999999999</v>
      </c>
      <c r="AB143" s="1">
        <v>121.9</v>
      </c>
      <c r="AC143" s="1">
        <v>126.3</v>
      </c>
      <c r="AD143" s="1">
        <v>132.80000000000001</v>
      </c>
    </row>
    <row r="144" spans="1:30">
      <c r="A144" s="1" t="s">
        <v>32</v>
      </c>
      <c r="B144" s="1">
        <v>2016</v>
      </c>
      <c r="C144" s="1" t="s">
        <v>45</v>
      </c>
      <c r="D144" s="1">
        <v>131.6</v>
      </c>
      <c r="E144" s="1">
        <v>138.19999999999999</v>
      </c>
      <c r="F144" s="1">
        <v>134.9</v>
      </c>
      <c r="G144" s="1">
        <v>133.1</v>
      </c>
      <c r="H144" s="1">
        <v>113.5</v>
      </c>
      <c r="I144" s="1">
        <v>129.30000000000001</v>
      </c>
      <c r="J144" s="1">
        <v>121.1</v>
      </c>
      <c r="K144" s="1">
        <v>170.3</v>
      </c>
      <c r="L144" s="1">
        <v>115.5</v>
      </c>
      <c r="M144" s="1">
        <v>145.5</v>
      </c>
      <c r="N144" s="1">
        <v>123.1</v>
      </c>
      <c r="O144" s="1">
        <v>140.9</v>
      </c>
      <c r="P144" s="1">
        <v>132.80000000000001</v>
      </c>
      <c r="Q144" s="1">
        <v>145</v>
      </c>
      <c r="R144" s="1">
        <v>130</v>
      </c>
      <c r="S144" s="1">
        <v>122.2</v>
      </c>
      <c r="T144" s="1">
        <v>128.80000000000001</v>
      </c>
      <c r="U144" s="1">
        <v>128.5</v>
      </c>
      <c r="V144" s="1">
        <v>117.8</v>
      </c>
      <c r="W144" s="1">
        <v>125</v>
      </c>
      <c r="X144" s="1">
        <v>122.3</v>
      </c>
      <c r="Y144" s="1">
        <v>113.7</v>
      </c>
      <c r="Z144" s="1">
        <v>121.8</v>
      </c>
      <c r="AA144" s="1">
        <v>132.30000000000001</v>
      </c>
      <c r="AB144" s="1">
        <v>119.9</v>
      </c>
      <c r="AC144" s="1">
        <v>121.4</v>
      </c>
      <c r="AD144" s="1">
        <v>127.6</v>
      </c>
    </row>
    <row r="145" spans="1:30">
      <c r="A145" s="1" t="s">
        <v>33</v>
      </c>
      <c r="B145" s="1">
        <v>2016</v>
      </c>
      <c r="C145" s="1" t="s">
        <v>45</v>
      </c>
      <c r="D145" s="1">
        <v>132.30000000000001</v>
      </c>
      <c r="E145" s="1">
        <v>137.6</v>
      </c>
      <c r="F145" s="1">
        <v>132.9</v>
      </c>
      <c r="G145" s="1">
        <v>135.1</v>
      </c>
      <c r="H145" s="1">
        <v>118.6</v>
      </c>
      <c r="I145" s="1">
        <v>132.69999999999999</v>
      </c>
      <c r="J145" s="1">
        <v>125.3</v>
      </c>
      <c r="K145" s="1">
        <v>168.7</v>
      </c>
      <c r="L145" s="1">
        <v>114.4</v>
      </c>
      <c r="M145" s="1">
        <v>140.19999999999999</v>
      </c>
      <c r="N145" s="1">
        <v>126.6</v>
      </c>
      <c r="O145" s="1">
        <v>142.30000000000001</v>
      </c>
      <c r="P145" s="1">
        <v>134</v>
      </c>
      <c r="Q145" s="1">
        <v>143.1</v>
      </c>
      <c r="R145" s="1">
        <v>136.30000000000001</v>
      </c>
      <c r="S145" s="1">
        <v>129.80000000000001</v>
      </c>
      <c r="T145" s="1">
        <v>135.4</v>
      </c>
      <c r="U145" s="1">
        <v>128.5</v>
      </c>
      <c r="V145" s="1">
        <v>126.6</v>
      </c>
      <c r="W145" s="1">
        <v>129.19999999999999</v>
      </c>
      <c r="X145" s="1">
        <v>126.9</v>
      </c>
      <c r="Y145" s="1">
        <v>116</v>
      </c>
      <c r="Z145" s="1">
        <v>124.2</v>
      </c>
      <c r="AA145" s="1">
        <v>133.1</v>
      </c>
      <c r="AB145" s="1">
        <v>121.1</v>
      </c>
      <c r="AC145" s="1">
        <v>123.9</v>
      </c>
      <c r="AD145" s="1">
        <v>130.4</v>
      </c>
    </row>
    <row r="146" spans="1:30">
      <c r="A146" s="1" t="s">
        <v>30</v>
      </c>
      <c r="B146" s="1">
        <v>2017</v>
      </c>
      <c r="C146" s="1" t="s">
        <v>31</v>
      </c>
      <c r="D146" s="1">
        <v>133.1</v>
      </c>
      <c r="E146" s="1">
        <v>137.80000000000001</v>
      </c>
      <c r="F146" s="1">
        <v>131.9</v>
      </c>
      <c r="G146" s="1">
        <v>136.69999999999999</v>
      </c>
      <c r="H146" s="1">
        <v>122</v>
      </c>
      <c r="I146" s="1">
        <v>136</v>
      </c>
      <c r="J146" s="1">
        <v>119.8</v>
      </c>
      <c r="K146" s="1">
        <v>161.69999999999999</v>
      </c>
      <c r="L146" s="1">
        <v>114.8</v>
      </c>
      <c r="M146" s="1">
        <v>136.9</v>
      </c>
      <c r="N146" s="1">
        <v>129</v>
      </c>
      <c r="O146" s="1">
        <v>143.9</v>
      </c>
      <c r="P146" s="1">
        <v>133.69999999999999</v>
      </c>
      <c r="Q146" s="1">
        <v>143.1</v>
      </c>
      <c r="R146" s="1">
        <v>140.69999999999999</v>
      </c>
      <c r="S146" s="1">
        <v>135.80000000000001</v>
      </c>
      <c r="T146" s="1">
        <v>140</v>
      </c>
      <c r="U146" s="6">
        <v>139.25443548387088</v>
      </c>
      <c r="V146" s="1">
        <v>132.1</v>
      </c>
      <c r="W146" s="1">
        <v>133.19999999999999</v>
      </c>
      <c r="X146" s="1">
        <v>129.9</v>
      </c>
      <c r="Y146" s="1">
        <v>119.1</v>
      </c>
      <c r="Z146" s="1">
        <v>127</v>
      </c>
      <c r="AA146" s="1">
        <v>134.6</v>
      </c>
      <c r="AB146" s="1">
        <v>122.3</v>
      </c>
      <c r="AC146" s="1">
        <v>126.6</v>
      </c>
      <c r="AD146" s="1">
        <v>132.4</v>
      </c>
    </row>
    <row r="147" spans="1:30">
      <c r="A147" s="1" t="s">
        <v>32</v>
      </c>
      <c r="B147" s="1">
        <v>2017</v>
      </c>
      <c r="C147" s="1" t="s">
        <v>31</v>
      </c>
      <c r="D147" s="1">
        <v>132.19999999999999</v>
      </c>
      <c r="E147" s="1">
        <v>138.9</v>
      </c>
      <c r="F147" s="1">
        <v>132.6</v>
      </c>
      <c r="G147" s="1">
        <v>133.1</v>
      </c>
      <c r="H147" s="1">
        <v>114</v>
      </c>
      <c r="I147" s="1">
        <v>129.6</v>
      </c>
      <c r="J147" s="1">
        <v>118.7</v>
      </c>
      <c r="K147" s="1">
        <v>155.1</v>
      </c>
      <c r="L147" s="1">
        <v>117.3</v>
      </c>
      <c r="M147" s="1">
        <v>144.9</v>
      </c>
      <c r="N147" s="1">
        <v>123.2</v>
      </c>
      <c r="O147" s="1">
        <v>141.6</v>
      </c>
      <c r="P147" s="1">
        <v>132</v>
      </c>
      <c r="Q147" s="1">
        <v>145.6</v>
      </c>
      <c r="R147" s="1">
        <v>130.19999999999999</v>
      </c>
      <c r="S147" s="1">
        <v>122.3</v>
      </c>
      <c r="T147" s="1">
        <v>129</v>
      </c>
      <c r="U147" s="1">
        <v>129.6</v>
      </c>
      <c r="V147" s="1">
        <v>118</v>
      </c>
      <c r="W147" s="1">
        <v>125.1</v>
      </c>
      <c r="X147" s="1">
        <v>122.6</v>
      </c>
      <c r="Y147" s="1">
        <v>115.2</v>
      </c>
      <c r="Z147" s="1">
        <v>122</v>
      </c>
      <c r="AA147" s="1">
        <v>132.4</v>
      </c>
      <c r="AB147" s="1">
        <v>120.9</v>
      </c>
      <c r="AC147" s="1">
        <v>122.1</v>
      </c>
      <c r="AD147" s="1">
        <v>127.8</v>
      </c>
    </row>
    <row r="148" spans="1:30">
      <c r="A148" s="1" t="s">
        <v>33</v>
      </c>
      <c r="B148" s="1">
        <v>2017</v>
      </c>
      <c r="C148" s="1" t="s">
        <v>31</v>
      </c>
      <c r="D148" s="1">
        <v>132.80000000000001</v>
      </c>
      <c r="E148" s="1">
        <v>138.19999999999999</v>
      </c>
      <c r="F148" s="1">
        <v>132.19999999999999</v>
      </c>
      <c r="G148" s="1">
        <v>135.4</v>
      </c>
      <c r="H148" s="1">
        <v>119.1</v>
      </c>
      <c r="I148" s="1">
        <v>133</v>
      </c>
      <c r="J148" s="1">
        <v>119.4</v>
      </c>
      <c r="K148" s="1">
        <v>159.5</v>
      </c>
      <c r="L148" s="1">
        <v>115.6</v>
      </c>
      <c r="M148" s="1">
        <v>139.6</v>
      </c>
      <c r="N148" s="1">
        <v>126.6</v>
      </c>
      <c r="O148" s="1">
        <v>142.80000000000001</v>
      </c>
      <c r="P148" s="1">
        <v>133.1</v>
      </c>
      <c r="Q148" s="1">
        <v>143.80000000000001</v>
      </c>
      <c r="R148" s="1">
        <v>136.6</v>
      </c>
      <c r="S148" s="1">
        <v>130.19999999999999</v>
      </c>
      <c r="T148" s="1">
        <v>135.6</v>
      </c>
      <c r="U148" s="1">
        <v>129.6</v>
      </c>
      <c r="V148" s="1">
        <v>126.8</v>
      </c>
      <c r="W148" s="1">
        <v>129.4</v>
      </c>
      <c r="X148" s="1">
        <v>127.1</v>
      </c>
      <c r="Y148" s="1">
        <v>117</v>
      </c>
      <c r="Z148" s="1">
        <v>124.2</v>
      </c>
      <c r="AA148" s="1">
        <v>133.30000000000001</v>
      </c>
      <c r="AB148" s="1">
        <v>121.7</v>
      </c>
      <c r="AC148" s="1">
        <v>124.4</v>
      </c>
      <c r="AD148" s="1">
        <v>130.30000000000001</v>
      </c>
    </row>
    <row r="149" spans="1:30">
      <c r="A149" s="1" t="s">
        <v>30</v>
      </c>
      <c r="B149" s="1">
        <v>2017</v>
      </c>
      <c r="C149" s="1" t="s">
        <v>34</v>
      </c>
      <c r="D149" s="1">
        <v>133.30000000000001</v>
      </c>
      <c r="E149" s="1">
        <v>138.30000000000001</v>
      </c>
      <c r="F149" s="1">
        <v>129.30000000000001</v>
      </c>
      <c r="G149" s="1">
        <v>137.19999999999999</v>
      </c>
      <c r="H149" s="1">
        <v>122.1</v>
      </c>
      <c r="I149" s="1">
        <v>138.69999999999999</v>
      </c>
      <c r="J149" s="1">
        <v>119.1</v>
      </c>
      <c r="K149" s="1">
        <v>156.9</v>
      </c>
      <c r="L149" s="1">
        <v>116.2</v>
      </c>
      <c r="M149" s="1">
        <v>136</v>
      </c>
      <c r="N149" s="1">
        <v>129.4</v>
      </c>
      <c r="O149" s="1">
        <v>144.4</v>
      </c>
      <c r="P149" s="1">
        <v>133.6</v>
      </c>
      <c r="Q149" s="1">
        <v>143.69999999999999</v>
      </c>
      <c r="R149" s="1">
        <v>140.9</v>
      </c>
      <c r="S149" s="1">
        <v>135.80000000000001</v>
      </c>
      <c r="T149" s="1">
        <v>140.19999999999999</v>
      </c>
      <c r="U149" s="6">
        <v>139.25443548387088</v>
      </c>
      <c r="V149" s="1">
        <v>133.19999999999999</v>
      </c>
      <c r="W149" s="1">
        <v>133.6</v>
      </c>
      <c r="X149" s="1">
        <v>130.1</v>
      </c>
      <c r="Y149" s="1">
        <v>119.5</v>
      </c>
      <c r="Z149" s="1">
        <v>127.7</v>
      </c>
      <c r="AA149" s="1">
        <v>134.9</v>
      </c>
      <c r="AB149" s="1">
        <v>123.2</v>
      </c>
      <c r="AC149" s="1">
        <v>127</v>
      </c>
      <c r="AD149" s="1">
        <v>132.6</v>
      </c>
    </row>
    <row r="150" spans="1:30">
      <c r="A150" s="1" t="s">
        <v>32</v>
      </c>
      <c r="B150" s="1">
        <v>2017</v>
      </c>
      <c r="C150" s="1" t="s">
        <v>34</v>
      </c>
      <c r="D150" s="1">
        <v>132.80000000000001</v>
      </c>
      <c r="E150" s="1">
        <v>139.80000000000001</v>
      </c>
      <c r="F150" s="1">
        <v>129.30000000000001</v>
      </c>
      <c r="G150" s="1">
        <v>133.5</v>
      </c>
      <c r="H150" s="1">
        <v>114.3</v>
      </c>
      <c r="I150" s="1">
        <v>131.4</v>
      </c>
      <c r="J150" s="1">
        <v>120.2</v>
      </c>
      <c r="K150" s="1">
        <v>143.1</v>
      </c>
      <c r="L150" s="1">
        <v>119.5</v>
      </c>
      <c r="M150" s="1">
        <v>144</v>
      </c>
      <c r="N150" s="1">
        <v>123.4</v>
      </c>
      <c r="O150" s="1">
        <v>141.9</v>
      </c>
      <c r="P150" s="1">
        <v>132.1</v>
      </c>
      <c r="Q150" s="1">
        <v>146.30000000000001</v>
      </c>
      <c r="R150" s="1">
        <v>130.5</v>
      </c>
      <c r="S150" s="1">
        <v>122.5</v>
      </c>
      <c r="T150" s="1">
        <v>129.30000000000001</v>
      </c>
      <c r="U150" s="1">
        <v>130.5</v>
      </c>
      <c r="V150" s="1">
        <v>119.2</v>
      </c>
      <c r="W150" s="1">
        <v>125.3</v>
      </c>
      <c r="X150" s="1">
        <v>122.9</v>
      </c>
      <c r="Y150" s="1">
        <v>115.5</v>
      </c>
      <c r="Z150" s="1">
        <v>122.2</v>
      </c>
      <c r="AA150" s="1">
        <v>132.4</v>
      </c>
      <c r="AB150" s="1">
        <v>121.7</v>
      </c>
      <c r="AC150" s="1">
        <v>122.4</v>
      </c>
      <c r="AD150" s="1">
        <v>128.19999999999999</v>
      </c>
    </row>
    <row r="151" spans="1:30">
      <c r="A151" s="1" t="s">
        <v>33</v>
      </c>
      <c r="B151" s="1">
        <v>2017</v>
      </c>
      <c r="C151" s="1" t="s">
        <v>34</v>
      </c>
      <c r="D151" s="1">
        <v>133.1</v>
      </c>
      <c r="E151" s="1">
        <v>138.80000000000001</v>
      </c>
      <c r="F151" s="1">
        <v>129.30000000000001</v>
      </c>
      <c r="G151" s="1">
        <v>135.80000000000001</v>
      </c>
      <c r="H151" s="1">
        <v>119.2</v>
      </c>
      <c r="I151" s="1">
        <v>135.30000000000001</v>
      </c>
      <c r="J151" s="1">
        <v>119.5</v>
      </c>
      <c r="K151" s="1">
        <v>152.19999999999999</v>
      </c>
      <c r="L151" s="1">
        <v>117.3</v>
      </c>
      <c r="M151" s="1">
        <v>138.69999999999999</v>
      </c>
      <c r="N151" s="1">
        <v>126.9</v>
      </c>
      <c r="O151" s="1">
        <v>143.19999999999999</v>
      </c>
      <c r="P151" s="1">
        <v>133</v>
      </c>
      <c r="Q151" s="1">
        <v>144.4</v>
      </c>
      <c r="R151" s="1">
        <v>136.80000000000001</v>
      </c>
      <c r="S151" s="1">
        <v>130.30000000000001</v>
      </c>
      <c r="T151" s="1">
        <v>135.9</v>
      </c>
      <c r="U151" s="1">
        <v>130.5</v>
      </c>
      <c r="V151" s="1">
        <v>127.9</v>
      </c>
      <c r="W151" s="1">
        <v>129.69999999999999</v>
      </c>
      <c r="X151" s="1">
        <v>127.4</v>
      </c>
      <c r="Y151" s="1">
        <v>117.4</v>
      </c>
      <c r="Z151" s="1">
        <v>124.6</v>
      </c>
      <c r="AA151" s="1">
        <v>133.4</v>
      </c>
      <c r="AB151" s="1">
        <v>122.6</v>
      </c>
      <c r="AC151" s="1">
        <v>124.8</v>
      </c>
      <c r="AD151" s="1">
        <v>130.6</v>
      </c>
    </row>
    <row r="152" spans="1:30">
      <c r="A152" s="1" t="s">
        <v>30</v>
      </c>
      <c r="B152" s="1">
        <v>2017</v>
      </c>
      <c r="C152" s="1" t="s">
        <v>35</v>
      </c>
      <c r="D152" s="1">
        <v>133.6</v>
      </c>
      <c r="E152" s="1">
        <v>138.80000000000001</v>
      </c>
      <c r="F152" s="1">
        <v>128.80000000000001</v>
      </c>
      <c r="G152" s="1">
        <v>137.19999999999999</v>
      </c>
      <c r="H152" s="1">
        <v>121.6</v>
      </c>
      <c r="I152" s="1">
        <v>139.69999999999999</v>
      </c>
      <c r="J152" s="1">
        <v>119.7</v>
      </c>
      <c r="K152" s="1">
        <v>148</v>
      </c>
      <c r="L152" s="1">
        <v>116.9</v>
      </c>
      <c r="M152" s="1">
        <v>135.6</v>
      </c>
      <c r="N152" s="1">
        <v>129.80000000000001</v>
      </c>
      <c r="O152" s="1">
        <v>145.4</v>
      </c>
      <c r="P152" s="1">
        <v>133.4</v>
      </c>
      <c r="Q152" s="1">
        <v>144.19999999999999</v>
      </c>
      <c r="R152" s="1">
        <v>141.6</v>
      </c>
      <c r="S152" s="1">
        <v>136.19999999999999</v>
      </c>
      <c r="T152" s="1">
        <v>140.80000000000001</v>
      </c>
      <c r="U152" s="6">
        <v>139.25443548387088</v>
      </c>
      <c r="V152" s="1">
        <v>134.19999999999999</v>
      </c>
      <c r="W152" s="1">
        <v>134.1</v>
      </c>
      <c r="X152" s="1">
        <v>130.6</v>
      </c>
      <c r="Y152" s="1">
        <v>119.8</v>
      </c>
      <c r="Z152" s="1">
        <v>128.30000000000001</v>
      </c>
      <c r="AA152" s="1">
        <v>135.19999999999999</v>
      </c>
      <c r="AB152" s="1">
        <v>123.3</v>
      </c>
      <c r="AC152" s="1">
        <v>127.4</v>
      </c>
      <c r="AD152" s="1">
        <v>132.80000000000001</v>
      </c>
    </row>
    <row r="153" spans="1:30">
      <c r="A153" s="1" t="s">
        <v>32</v>
      </c>
      <c r="B153" s="1">
        <v>2017</v>
      </c>
      <c r="C153" s="1" t="s">
        <v>35</v>
      </c>
      <c r="D153" s="1">
        <v>132.69999999999999</v>
      </c>
      <c r="E153" s="1">
        <v>139.4</v>
      </c>
      <c r="F153" s="1">
        <v>128.4</v>
      </c>
      <c r="G153" s="1">
        <v>134.9</v>
      </c>
      <c r="H153" s="1">
        <v>114</v>
      </c>
      <c r="I153" s="1">
        <v>136.80000000000001</v>
      </c>
      <c r="J153" s="1">
        <v>122.2</v>
      </c>
      <c r="K153" s="1">
        <v>135.80000000000001</v>
      </c>
      <c r="L153" s="1">
        <v>120.3</v>
      </c>
      <c r="M153" s="1">
        <v>142.6</v>
      </c>
      <c r="N153" s="1">
        <v>123.6</v>
      </c>
      <c r="O153" s="1">
        <v>142.4</v>
      </c>
      <c r="P153" s="1">
        <v>132.6</v>
      </c>
      <c r="Q153" s="1">
        <v>147.5</v>
      </c>
      <c r="R153" s="1">
        <v>130.80000000000001</v>
      </c>
      <c r="S153" s="1">
        <v>122.8</v>
      </c>
      <c r="T153" s="1">
        <v>129.6</v>
      </c>
      <c r="U153" s="1">
        <v>131.1</v>
      </c>
      <c r="V153" s="1">
        <v>120.8</v>
      </c>
      <c r="W153" s="1">
        <v>125.6</v>
      </c>
      <c r="X153" s="1">
        <v>123.1</v>
      </c>
      <c r="Y153" s="1">
        <v>115.6</v>
      </c>
      <c r="Z153" s="1">
        <v>122.4</v>
      </c>
      <c r="AA153" s="1">
        <v>132.80000000000001</v>
      </c>
      <c r="AB153" s="1">
        <v>121.7</v>
      </c>
      <c r="AC153" s="1">
        <v>122.6</v>
      </c>
      <c r="AD153" s="1">
        <v>128.69999999999999</v>
      </c>
    </row>
    <row r="154" spans="1:30">
      <c r="A154" s="1" t="s">
        <v>33</v>
      </c>
      <c r="B154" s="1">
        <v>2017</v>
      </c>
      <c r="C154" s="1" t="s">
        <v>35</v>
      </c>
      <c r="D154" s="1">
        <v>133.30000000000001</v>
      </c>
      <c r="E154" s="1">
        <v>139</v>
      </c>
      <c r="F154" s="1">
        <v>128.6</v>
      </c>
      <c r="G154" s="1">
        <v>136.30000000000001</v>
      </c>
      <c r="H154" s="1">
        <v>118.8</v>
      </c>
      <c r="I154" s="1">
        <v>138.30000000000001</v>
      </c>
      <c r="J154" s="1">
        <v>120.5</v>
      </c>
      <c r="K154" s="1">
        <v>143.9</v>
      </c>
      <c r="L154" s="1">
        <v>118</v>
      </c>
      <c r="M154" s="1">
        <v>137.9</v>
      </c>
      <c r="N154" s="1">
        <v>127.2</v>
      </c>
      <c r="O154" s="1">
        <v>144</v>
      </c>
      <c r="P154" s="1">
        <v>133.1</v>
      </c>
      <c r="Q154" s="1">
        <v>145.1</v>
      </c>
      <c r="R154" s="1">
        <v>137.30000000000001</v>
      </c>
      <c r="S154" s="1">
        <v>130.6</v>
      </c>
      <c r="T154" s="1">
        <v>136.4</v>
      </c>
      <c r="U154" s="1">
        <v>131.1</v>
      </c>
      <c r="V154" s="1">
        <v>129.1</v>
      </c>
      <c r="W154" s="1">
        <v>130.1</v>
      </c>
      <c r="X154" s="1">
        <v>127.8</v>
      </c>
      <c r="Y154" s="1">
        <v>117.6</v>
      </c>
      <c r="Z154" s="1">
        <v>125</v>
      </c>
      <c r="AA154" s="1">
        <v>133.80000000000001</v>
      </c>
      <c r="AB154" s="1">
        <v>122.6</v>
      </c>
      <c r="AC154" s="1">
        <v>125.1</v>
      </c>
      <c r="AD154" s="1">
        <v>130.9</v>
      </c>
    </row>
    <row r="155" spans="1:30">
      <c r="A155" s="1" t="s">
        <v>30</v>
      </c>
      <c r="B155" s="1">
        <v>2017</v>
      </c>
      <c r="C155" s="1" t="s">
        <v>36</v>
      </c>
      <c r="D155" s="1">
        <v>133.19999999999999</v>
      </c>
      <c r="E155" s="1">
        <v>138.69999999999999</v>
      </c>
      <c r="F155" s="1">
        <v>127.1</v>
      </c>
      <c r="G155" s="1">
        <v>137.69999999999999</v>
      </c>
      <c r="H155" s="1">
        <v>121.3</v>
      </c>
      <c r="I155" s="1">
        <v>141.80000000000001</v>
      </c>
      <c r="J155" s="1">
        <v>121.5</v>
      </c>
      <c r="K155" s="1">
        <v>144.5</v>
      </c>
      <c r="L155" s="1">
        <v>117.4</v>
      </c>
      <c r="M155" s="1">
        <v>134.1</v>
      </c>
      <c r="N155" s="1">
        <v>130</v>
      </c>
      <c r="O155" s="1">
        <v>145.5</v>
      </c>
      <c r="P155" s="1">
        <v>133.5</v>
      </c>
      <c r="Q155" s="1">
        <v>144.4</v>
      </c>
      <c r="R155" s="1">
        <v>142.4</v>
      </c>
      <c r="S155" s="1">
        <v>136.80000000000001</v>
      </c>
      <c r="T155" s="1">
        <v>141.6</v>
      </c>
      <c r="U155" s="6">
        <v>139.25443548387088</v>
      </c>
      <c r="V155" s="1">
        <v>135</v>
      </c>
      <c r="W155" s="1">
        <v>134.30000000000001</v>
      </c>
      <c r="X155" s="1">
        <v>131</v>
      </c>
      <c r="Y155" s="1">
        <v>119.2</v>
      </c>
      <c r="Z155" s="1">
        <v>128.30000000000001</v>
      </c>
      <c r="AA155" s="1">
        <v>135.69999999999999</v>
      </c>
      <c r="AB155" s="1">
        <v>123.7</v>
      </c>
      <c r="AC155" s="1">
        <v>127.5</v>
      </c>
      <c r="AD155" s="1">
        <v>132.9</v>
      </c>
    </row>
    <row r="156" spans="1:30">
      <c r="A156" s="1" t="s">
        <v>32</v>
      </c>
      <c r="B156" s="1">
        <v>2017</v>
      </c>
      <c r="C156" s="1" t="s">
        <v>36</v>
      </c>
      <c r="D156" s="1">
        <v>132.69999999999999</v>
      </c>
      <c r="E156" s="1">
        <v>140.6</v>
      </c>
      <c r="F156" s="1">
        <v>124.5</v>
      </c>
      <c r="G156" s="1">
        <v>136.30000000000001</v>
      </c>
      <c r="H156" s="1">
        <v>113.5</v>
      </c>
      <c r="I156" s="1">
        <v>137.69999999999999</v>
      </c>
      <c r="J156" s="1">
        <v>127.1</v>
      </c>
      <c r="K156" s="1">
        <v>133.80000000000001</v>
      </c>
      <c r="L156" s="1">
        <v>120.8</v>
      </c>
      <c r="M156" s="1">
        <v>141.30000000000001</v>
      </c>
      <c r="N156" s="1">
        <v>123.8</v>
      </c>
      <c r="O156" s="1">
        <v>142.6</v>
      </c>
      <c r="P156" s="1">
        <v>133.4</v>
      </c>
      <c r="Q156" s="1">
        <v>148</v>
      </c>
      <c r="R156" s="1">
        <v>131.19999999999999</v>
      </c>
      <c r="S156" s="1">
        <v>123</v>
      </c>
      <c r="T156" s="1">
        <v>130</v>
      </c>
      <c r="U156" s="1">
        <v>131.69999999999999</v>
      </c>
      <c r="V156" s="1">
        <v>121.4</v>
      </c>
      <c r="W156" s="1">
        <v>126</v>
      </c>
      <c r="X156" s="1">
        <v>123.4</v>
      </c>
      <c r="Y156" s="1">
        <v>114.3</v>
      </c>
      <c r="Z156" s="1">
        <v>122.6</v>
      </c>
      <c r="AA156" s="1">
        <v>133.6</v>
      </c>
      <c r="AB156" s="1">
        <v>122.2</v>
      </c>
      <c r="AC156" s="1">
        <v>122.5</v>
      </c>
      <c r="AD156" s="1">
        <v>129.1</v>
      </c>
    </row>
    <row r="157" spans="1:30">
      <c r="A157" s="1" t="s">
        <v>33</v>
      </c>
      <c r="B157" s="1">
        <v>2017</v>
      </c>
      <c r="C157" s="1" t="s">
        <v>36</v>
      </c>
      <c r="D157" s="1">
        <v>133</v>
      </c>
      <c r="E157" s="1">
        <v>139.4</v>
      </c>
      <c r="F157" s="1">
        <v>126.1</v>
      </c>
      <c r="G157" s="1">
        <v>137.19999999999999</v>
      </c>
      <c r="H157" s="1">
        <v>118.4</v>
      </c>
      <c r="I157" s="1">
        <v>139.9</v>
      </c>
      <c r="J157" s="1">
        <v>123.4</v>
      </c>
      <c r="K157" s="1">
        <v>140.9</v>
      </c>
      <c r="L157" s="1">
        <v>118.5</v>
      </c>
      <c r="M157" s="1">
        <v>136.5</v>
      </c>
      <c r="N157" s="1">
        <v>127.4</v>
      </c>
      <c r="O157" s="1">
        <v>144.19999999999999</v>
      </c>
      <c r="P157" s="1">
        <v>133.5</v>
      </c>
      <c r="Q157" s="1">
        <v>145.4</v>
      </c>
      <c r="R157" s="1">
        <v>138</v>
      </c>
      <c r="S157" s="1">
        <v>131.1</v>
      </c>
      <c r="T157" s="1">
        <v>137</v>
      </c>
      <c r="U157" s="1">
        <v>131.69999999999999</v>
      </c>
      <c r="V157" s="1">
        <v>129.80000000000001</v>
      </c>
      <c r="W157" s="1">
        <v>130.4</v>
      </c>
      <c r="X157" s="1">
        <v>128.1</v>
      </c>
      <c r="Y157" s="1">
        <v>116.6</v>
      </c>
      <c r="Z157" s="1">
        <v>125.1</v>
      </c>
      <c r="AA157" s="1">
        <v>134.5</v>
      </c>
      <c r="AB157" s="1">
        <v>123.1</v>
      </c>
      <c r="AC157" s="1">
        <v>125.1</v>
      </c>
      <c r="AD157" s="1">
        <v>131.1</v>
      </c>
    </row>
    <row r="158" spans="1:30">
      <c r="A158" s="1" t="s">
        <v>30</v>
      </c>
      <c r="B158" s="1">
        <v>2017</v>
      </c>
      <c r="C158" s="1" t="s">
        <v>37</v>
      </c>
      <c r="D158" s="1">
        <v>133.1</v>
      </c>
      <c r="E158" s="1">
        <v>140.30000000000001</v>
      </c>
      <c r="F158" s="1">
        <v>126.8</v>
      </c>
      <c r="G158" s="1">
        <v>138.19999999999999</v>
      </c>
      <c r="H158" s="1">
        <v>120.8</v>
      </c>
      <c r="I158" s="1">
        <v>140.19999999999999</v>
      </c>
      <c r="J158" s="1">
        <v>123.8</v>
      </c>
      <c r="K158" s="1">
        <v>141.80000000000001</v>
      </c>
      <c r="L158" s="1">
        <v>118.6</v>
      </c>
      <c r="M158" s="1">
        <v>134</v>
      </c>
      <c r="N158" s="1">
        <v>130.30000000000001</v>
      </c>
      <c r="O158" s="1">
        <v>145.80000000000001</v>
      </c>
      <c r="P158" s="1">
        <v>133.80000000000001</v>
      </c>
      <c r="Q158" s="1">
        <v>145.5</v>
      </c>
      <c r="R158" s="1">
        <v>142.5</v>
      </c>
      <c r="S158" s="1">
        <v>137.30000000000001</v>
      </c>
      <c r="T158" s="1">
        <v>141.80000000000001</v>
      </c>
      <c r="U158" s="6">
        <v>139.25443548387088</v>
      </c>
      <c r="V158" s="1">
        <v>135</v>
      </c>
      <c r="W158" s="1">
        <v>134.9</v>
      </c>
      <c r="X158" s="1">
        <v>131.4</v>
      </c>
      <c r="Y158" s="1">
        <v>119.4</v>
      </c>
      <c r="Z158" s="1">
        <v>129.4</v>
      </c>
      <c r="AA158" s="1">
        <v>136.30000000000001</v>
      </c>
      <c r="AB158" s="1">
        <v>123.7</v>
      </c>
      <c r="AC158" s="1">
        <v>127.9</v>
      </c>
      <c r="AD158" s="1">
        <v>133.30000000000001</v>
      </c>
    </row>
    <row r="159" spans="1:30">
      <c r="A159" s="1" t="s">
        <v>32</v>
      </c>
      <c r="B159" s="1">
        <v>2017</v>
      </c>
      <c r="C159" s="1" t="s">
        <v>37</v>
      </c>
      <c r="D159" s="1">
        <v>132.6</v>
      </c>
      <c r="E159" s="1">
        <v>144.1</v>
      </c>
      <c r="F159" s="1">
        <v>125.6</v>
      </c>
      <c r="G159" s="1">
        <v>136.80000000000001</v>
      </c>
      <c r="H159" s="1">
        <v>113.4</v>
      </c>
      <c r="I159" s="1">
        <v>135.19999999999999</v>
      </c>
      <c r="J159" s="1">
        <v>129.19999999999999</v>
      </c>
      <c r="K159" s="1">
        <v>131.5</v>
      </c>
      <c r="L159" s="1">
        <v>121</v>
      </c>
      <c r="M159" s="1">
        <v>139.9</v>
      </c>
      <c r="N159" s="1">
        <v>123.8</v>
      </c>
      <c r="O159" s="1">
        <v>142.9</v>
      </c>
      <c r="P159" s="1">
        <v>133.6</v>
      </c>
      <c r="Q159" s="1">
        <v>148.30000000000001</v>
      </c>
      <c r="R159" s="1">
        <v>131.5</v>
      </c>
      <c r="S159" s="1">
        <v>123.2</v>
      </c>
      <c r="T159" s="1">
        <v>130.19999999999999</v>
      </c>
      <c r="U159" s="1">
        <v>132.1</v>
      </c>
      <c r="V159" s="1">
        <v>120.1</v>
      </c>
      <c r="W159" s="1">
        <v>126.5</v>
      </c>
      <c r="X159" s="1">
        <v>123.6</v>
      </c>
      <c r="Y159" s="1">
        <v>114.3</v>
      </c>
      <c r="Z159" s="1">
        <v>122.8</v>
      </c>
      <c r="AA159" s="1">
        <v>133.80000000000001</v>
      </c>
      <c r="AB159" s="1">
        <v>122</v>
      </c>
      <c r="AC159" s="1">
        <v>122.6</v>
      </c>
      <c r="AD159" s="1">
        <v>129.30000000000001</v>
      </c>
    </row>
    <row r="160" spans="1:30">
      <c r="A160" s="1" t="s">
        <v>33</v>
      </c>
      <c r="B160" s="1">
        <v>2017</v>
      </c>
      <c r="C160" s="1" t="s">
        <v>37</v>
      </c>
      <c r="D160" s="1">
        <v>132.9</v>
      </c>
      <c r="E160" s="1">
        <v>141.6</v>
      </c>
      <c r="F160" s="1">
        <v>126.3</v>
      </c>
      <c r="G160" s="1">
        <v>137.69999999999999</v>
      </c>
      <c r="H160" s="1">
        <v>118.1</v>
      </c>
      <c r="I160" s="1">
        <v>137.9</v>
      </c>
      <c r="J160" s="1">
        <v>125.6</v>
      </c>
      <c r="K160" s="1">
        <v>138.30000000000001</v>
      </c>
      <c r="L160" s="1">
        <v>119.4</v>
      </c>
      <c r="M160" s="1">
        <v>136</v>
      </c>
      <c r="N160" s="1">
        <v>127.6</v>
      </c>
      <c r="O160" s="1">
        <v>144.5</v>
      </c>
      <c r="P160" s="1">
        <v>133.69999999999999</v>
      </c>
      <c r="Q160" s="1">
        <v>146.19999999999999</v>
      </c>
      <c r="R160" s="1">
        <v>138.19999999999999</v>
      </c>
      <c r="S160" s="1">
        <v>131.4</v>
      </c>
      <c r="T160" s="1">
        <v>137.19999999999999</v>
      </c>
      <c r="U160" s="1">
        <v>132.1</v>
      </c>
      <c r="V160" s="1">
        <v>129.4</v>
      </c>
      <c r="W160" s="1">
        <v>130.9</v>
      </c>
      <c r="X160" s="1">
        <v>128.4</v>
      </c>
      <c r="Y160" s="1">
        <v>116.7</v>
      </c>
      <c r="Z160" s="1">
        <v>125.7</v>
      </c>
      <c r="AA160" s="1">
        <v>134.80000000000001</v>
      </c>
      <c r="AB160" s="1">
        <v>123</v>
      </c>
      <c r="AC160" s="1">
        <v>125.3</v>
      </c>
      <c r="AD160" s="1">
        <v>131.4</v>
      </c>
    </row>
    <row r="161" spans="1:30">
      <c r="A161" s="1" t="s">
        <v>30</v>
      </c>
      <c r="B161" s="1">
        <v>2017</v>
      </c>
      <c r="C161" s="1" t="s">
        <v>38</v>
      </c>
      <c r="D161" s="1">
        <v>133.5</v>
      </c>
      <c r="E161" s="1">
        <v>143.69999999999999</v>
      </c>
      <c r="F161" s="1">
        <v>128</v>
      </c>
      <c r="G161" s="1">
        <v>138.6</v>
      </c>
      <c r="H161" s="1">
        <v>120.9</v>
      </c>
      <c r="I161" s="1">
        <v>140.9</v>
      </c>
      <c r="J161" s="1">
        <v>128.80000000000001</v>
      </c>
      <c r="K161" s="1">
        <v>140.19999999999999</v>
      </c>
      <c r="L161" s="1">
        <v>118.9</v>
      </c>
      <c r="M161" s="1">
        <v>133.5</v>
      </c>
      <c r="N161" s="1">
        <v>130.4</v>
      </c>
      <c r="O161" s="1">
        <v>146.5</v>
      </c>
      <c r="P161" s="1">
        <v>134.9</v>
      </c>
      <c r="Q161" s="1">
        <v>145.80000000000001</v>
      </c>
      <c r="R161" s="1">
        <v>143.1</v>
      </c>
      <c r="S161" s="1">
        <v>137.69999999999999</v>
      </c>
      <c r="T161" s="1">
        <v>142.30000000000001</v>
      </c>
      <c r="U161" s="6">
        <v>139.25443548387088</v>
      </c>
      <c r="V161" s="1">
        <v>134.80000000000001</v>
      </c>
      <c r="W161" s="1">
        <v>135.19999999999999</v>
      </c>
      <c r="X161" s="1">
        <v>131.30000000000001</v>
      </c>
      <c r="Y161" s="1">
        <v>119.4</v>
      </c>
      <c r="Z161" s="1">
        <v>129.80000000000001</v>
      </c>
      <c r="AA161" s="1">
        <v>136.9</v>
      </c>
      <c r="AB161" s="1">
        <v>124.1</v>
      </c>
      <c r="AC161" s="1">
        <v>128.1</v>
      </c>
      <c r="AD161" s="1">
        <v>133.9</v>
      </c>
    </row>
    <row r="162" spans="1:30">
      <c r="A162" s="1" t="s">
        <v>32</v>
      </c>
      <c r="B162" s="1">
        <v>2017</v>
      </c>
      <c r="C162" s="1" t="s">
        <v>38</v>
      </c>
      <c r="D162" s="1">
        <v>132.9</v>
      </c>
      <c r="E162" s="1">
        <v>148.69999999999999</v>
      </c>
      <c r="F162" s="1">
        <v>128.30000000000001</v>
      </c>
      <c r="G162" s="1">
        <v>137.30000000000001</v>
      </c>
      <c r="H162" s="1">
        <v>113.5</v>
      </c>
      <c r="I162" s="1">
        <v>137.19999999999999</v>
      </c>
      <c r="J162" s="1">
        <v>142.19999999999999</v>
      </c>
      <c r="K162" s="1">
        <v>128.19999999999999</v>
      </c>
      <c r="L162" s="1">
        <v>120.9</v>
      </c>
      <c r="M162" s="1">
        <v>138.80000000000001</v>
      </c>
      <c r="N162" s="1">
        <v>124.2</v>
      </c>
      <c r="O162" s="1">
        <v>143.1</v>
      </c>
      <c r="P162" s="1">
        <v>135.69999999999999</v>
      </c>
      <c r="Q162" s="1">
        <v>148.6</v>
      </c>
      <c r="R162" s="1">
        <v>131.5</v>
      </c>
      <c r="S162" s="1">
        <v>123.2</v>
      </c>
      <c r="T162" s="1">
        <v>130.19999999999999</v>
      </c>
      <c r="U162" s="1">
        <v>131.4</v>
      </c>
      <c r="V162" s="1">
        <v>119</v>
      </c>
      <c r="W162" s="1">
        <v>126.8</v>
      </c>
      <c r="X162" s="1">
        <v>123.8</v>
      </c>
      <c r="Y162" s="1">
        <v>113.9</v>
      </c>
      <c r="Z162" s="1">
        <v>122.9</v>
      </c>
      <c r="AA162" s="1">
        <v>134.30000000000001</v>
      </c>
      <c r="AB162" s="1">
        <v>122.5</v>
      </c>
      <c r="AC162" s="1">
        <v>122.7</v>
      </c>
      <c r="AD162" s="1">
        <v>129.9</v>
      </c>
    </row>
    <row r="163" spans="1:30">
      <c r="A163" s="1" t="s">
        <v>33</v>
      </c>
      <c r="B163" s="1">
        <v>2017</v>
      </c>
      <c r="C163" s="1" t="s">
        <v>38</v>
      </c>
      <c r="D163" s="1">
        <v>133.30000000000001</v>
      </c>
      <c r="E163" s="1">
        <v>145.5</v>
      </c>
      <c r="F163" s="1">
        <v>128.1</v>
      </c>
      <c r="G163" s="1">
        <v>138.1</v>
      </c>
      <c r="H163" s="1">
        <v>118.2</v>
      </c>
      <c r="I163" s="1">
        <v>139.19999999999999</v>
      </c>
      <c r="J163" s="1">
        <v>133.30000000000001</v>
      </c>
      <c r="K163" s="1">
        <v>136.19999999999999</v>
      </c>
      <c r="L163" s="1">
        <v>119.6</v>
      </c>
      <c r="M163" s="1">
        <v>135.30000000000001</v>
      </c>
      <c r="N163" s="1">
        <v>127.8</v>
      </c>
      <c r="O163" s="1">
        <v>144.9</v>
      </c>
      <c r="P163" s="1">
        <v>135.19999999999999</v>
      </c>
      <c r="Q163" s="1">
        <v>146.5</v>
      </c>
      <c r="R163" s="1">
        <v>138.5</v>
      </c>
      <c r="S163" s="1">
        <v>131.69999999999999</v>
      </c>
      <c r="T163" s="1">
        <v>137.5</v>
      </c>
      <c r="U163" s="1">
        <v>131.4</v>
      </c>
      <c r="V163" s="1">
        <v>128.80000000000001</v>
      </c>
      <c r="W163" s="1">
        <v>131.19999999999999</v>
      </c>
      <c r="X163" s="1">
        <v>128.5</v>
      </c>
      <c r="Y163" s="1">
        <v>116.5</v>
      </c>
      <c r="Z163" s="1">
        <v>125.9</v>
      </c>
      <c r="AA163" s="1">
        <v>135.4</v>
      </c>
      <c r="AB163" s="1">
        <v>123.4</v>
      </c>
      <c r="AC163" s="1">
        <v>125.5</v>
      </c>
      <c r="AD163" s="1">
        <v>132</v>
      </c>
    </row>
    <row r="164" spans="1:30">
      <c r="A164" s="1" t="s">
        <v>30</v>
      </c>
      <c r="B164" s="1">
        <v>2017</v>
      </c>
      <c r="C164" s="1" t="s">
        <v>39</v>
      </c>
      <c r="D164" s="1">
        <v>134</v>
      </c>
      <c r="E164" s="1">
        <v>144.19999999999999</v>
      </c>
      <c r="F164" s="1">
        <v>129.80000000000001</v>
      </c>
      <c r="G164" s="1">
        <v>139</v>
      </c>
      <c r="H164" s="1">
        <v>120.9</v>
      </c>
      <c r="I164" s="1">
        <v>143.9</v>
      </c>
      <c r="J164" s="1">
        <v>151.5</v>
      </c>
      <c r="K164" s="1">
        <v>138.1</v>
      </c>
      <c r="L164" s="1">
        <v>120</v>
      </c>
      <c r="M164" s="1">
        <v>133.9</v>
      </c>
      <c r="N164" s="1">
        <v>131.4</v>
      </c>
      <c r="O164" s="1">
        <v>147.69999999999999</v>
      </c>
      <c r="P164" s="1">
        <v>138.5</v>
      </c>
      <c r="Q164" s="1">
        <v>147.4</v>
      </c>
      <c r="R164" s="1">
        <v>144.30000000000001</v>
      </c>
      <c r="S164" s="1">
        <v>138.1</v>
      </c>
      <c r="T164" s="1">
        <v>143.5</v>
      </c>
      <c r="U164" s="6">
        <v>139.25443548387088</v>
      </c>
      <c r="V164" s="1">
        <v>135.30000000000001</v>
      </c>
      <c r="W164" s="1">
        <v>136.1</v>
      </c>
      <c r="X164" s="1">
        <v>132.1</v>
      </c>
      <c r="Y164" s="1">
        <v>119.1</v>
      </c>
      <c r="Z164" s="1">
        <v>130.6</v>
      </c>
      <c r="AA164" s="1">
        <v>138.6</v>
      </c>
      <c r="AB164" s="1">
        <v>124.4</v>
      </c>
      <c r="AC164" s="1">
        <v>128.6</v>
      </c>
      <c r="AD164" s="1">
        <v>136.19999999999999</v>
      </c>
    </row>
    <row r="165" spans="1:30">
      <c r="A165" s="1" t="s">
        <v>32</v>
      </c>
      <c r="B165" s="1">
        <v>2017</v>
      </c>
      <c r="C165" s="1" t="s">
        <v>39</v>
      </c>
      <c r="D165" s="1">
        <v>132.80000000000001</v>
      </c>
      <c r="E165" s="1">
        <v>148.4</v>
      </c>
      <c r="F165" s="1">
        <v>129.4</v>
      </c>
      <c r="G165" s="1">
        <v>137.69999999999999</v>
      </c>
      <c r="H165" s="1">
        <v>113.4</v>
      </c>
      <c r="I165" s="1">
        <v>139.4</v>
      </c>
      <c r="J165" s="1">
        <v>175.1</v>
      </c>
      <c r="K165" s="1">
        <v>124.7</v>
      </c>
      <c r="L165" s="1">
        <v>121.5</v>
      </c>
      <c r="M165" s="1">
        <v>137.80000000000001</v>
      </c>
      <c r="N165" s="1">
        <v>124.4</v>
      </c>
      <c r="O165" s="1">
        <v>143.69999999999999</v>
      </c>
      <c r="P165" s="1">
        <v>139.80000000000001</v>
      </c>
      <c r="Q165" s="1">
        <v>150.5</v>
      </c>
      <c r="R165" s="1">
        <v>131.6</v>
      </c>
      <c r="S165" s="1">
        <v>123.7</v>
      </c>
      <c r="T165" s="1">
        <v>130.4</v>
      </c>
      <c r="U165" s="1">
        <v>132.6</v>
      </c>
      <c r="V165" s="1">
        <v>119.7</v>
      </c>
      <c r="W165" s="1">
        <v>127.2</v>
      </c>
      <c r="X165" s="1">
        <v>125</v>
      </c>
      <c r="Y165" s="1">
        <v>113.2</v>
      </c>
      <c r="Z165" s="1">
        <v>123.5</v>
      </c>
      <c r="AA165" s="1">
        <v>135.5</v>
      </c>
      <c r="AB165" s="1">
        <v>122.4</v>
      </c>
      <c r="AC165" s="1">
        <v>123</v>
      </c>
      <c r="AD165" s="1">
        <v>131.80000000000001</v>
      </c>
    </row>
    <row r="166" spans="1:30">
      <c r="A166" s="1" t="s">
        <v>33</v>
      </c>
      <c r="B166" s="1">
        <v>2017</v>
      </c>
      <c r="C166" s="1" t="s">
        <v>39</v>
      </c>
      <c r="D166" s="1">
        <v>133.6</v>
      </c>
      <c r="E166" s="1">
        <v>145.69999999999999</v>
      </c>
      <c r="F166" s="1">
        <v>129.6</v>
      </c>
      <c r="G166" s="1">
        <v>138.5</v>
      </c>
      <c r="H166" s="1">
        <v>118.1</v>
      </c>
      <c r="I166" s="1">
        <v>141.80000000000001</v>
      </c>
      <c r="J166" s="1">
        <v>159.5</v>
      </c>
      <c r="K166" s="1">
        <v>133.6</v>
      </c>
      <c r="L166" s="1">
        <v>120.5</v>
      </c>
      <c r="M166" s="1">
        <v>135.19999999999999</v>
      </c>
      <c r="N166" s="1">
        <v>128.5</v>
      </c>
      <c r="O166" s="1">
        <v>145.80000000000001</v>
      </c>
      <c r="P166" s="1">
        <v>139</v>
      </c>
      <c r="Q166" s="1">
        <v>148.19999999999999</v>
      </c>
      <c r="R166" s="1">
        <v>139.30000000000001</v>
      </c>
      <c r="S166" s="1">
        <v>132.1</v>
      </c>
      <c r="T166" s="1">
        <v>138.30000000000001</v>
      </c>
      <c r="U166" s="1">
        <v>132.6</v>
      </c>
      <c r="V166" s="1">
        <v>129.4</v>
      </c>
      <c r="W166" s="1">
        <v>131.9</v>
      </c>
      <c r="X166" s="1">
        <v>129.4</v>
      </c>
      <c r="Y166" s="1">
        <v>116</v>
      </c>
      <c r="Z166" s="1">
        <v>126.6</v>
      </c>
      <c r="AA166" s="1">
        <v>136.80000000000001</v>
      </c>
      <c r="AB166" s="1">
        <v>123.6</v>
      </c>
      <c r="AC166" s="1">
        <v>125.9</v>
      </c>
      <c r="AD166" s="1">
        <v>134.19999999999999</v>
      </c>
    </row>
    <row r="167" spans="1:30">
      <c r="A167" s="1" t="s">
        <v>30</v>
      </c>
      <c r="B167" s="1">
        <v>2017</v>
      </c>
      <c r="C167" s="1" t="s">
        <v>40</v>
      </c>
      <c r="D167" s="1">
        <v>134.80000000000001</v>
      </c>
      <c r="E167" s="1">
        <v>143.1</v>
      </c>
      <c r="F167" s="1">
        <v>130</v>
      </c>
      <c r="G167" s="1">
        <v>139.4</v>
      </c>
      <c r="H167" s="1">
        <v>120.5</v>
      </c>
      <c r="I167" s="1">
        <v>148</v>
      </c>
      <c r="J167" s="1">
        <v>162.9</v>
      </c>
      <c r="K167" s="1">
        <v>137.4</v>
      </c>
      <c r="L167" s="1">
        <v>120.8</v>
      </c>
      <c r="M167" s="1">
        <v>134.69999999999999</v>
      </c>
      <c r="N167" s="1">
        <v>131.6</v>
      </c>
      <c r="O167" s="1">
        <v>148.69999999999999</v>
      </c>
      <c r="P167" s="1">
        <v>140.6</v>
      </c>
      <c r="Q167" s="1">
        <v>149</v>
      </c>
      <c r="R167" s="1">
        <v>145.30000000000001</v>
      </c>
      <c r="S167" s="1">
        <v>139.19999999999999</v>
      </c>
      <c r="T167" s="1">
        <v>144.5</v>
      </c>
      <c r="U167" s="6">
        <v>139.25443548387088</v>
      </c>
      <c r="V167" s="1">
        <v>136.4</v>
      </c>
      <c r="W167" s="1">
        <v>137.30000000000001</v>
      </c>
      <c r="X167" s="1">
        <v>133</v>
      </c>
      <c r="Y167" s="1">
        <v>120.3</v>
      </c>
      <c r="Z167" s="1">
        <v>131.5</v>
      </c>
      <c r="AA167" s="1">
        <v>140.19999999999999</v>
      </c>
      <c r="AB167" s="1">
        <v>125.4</v>
      </c>
      <c r="AC167" s="1">
        <v>129.69999999999999</v>
      </c>
      <c r="AD167" s="1">
        <v>137.80000000000001</v>
      </c>
    </row>
    <row r="168" spans="1:30">
      <c r="A168" s="1" t="s">
        <v>32</v>
      </c>
      <c r="B168" s="1">
        <v>2017</v>
      </c>
      <c r="C168" s="1" t="s">
        <v>40</v>
      </c>
      <c r="D168" s="1">
        <v>133.19999999999999</v>
      </c>
      <c r="E168" s="1">
        <v>143.9</v>
      </c>
      <c r="F168" s="1">
        <v>128.30000000000001</v>
      </c>
      <c r="G168" s="1">
        <v>138.30000000000001</v>
      </c>
      <c r="H168" s="1">
        <v>114.1</v>
      </c>
      <c r="I168" s="1">
        <v>142.69999999999999</v>
      </c>
      <c r="J168" s="1">
        <v>179.8</v>
      </c>
      <c r="K168" s="1">
        <v>123.5</v>
      </c>
      <c r="L168" s="1">
        <v>122.1</v>
      </c>
      <c r="M168" s="1">
        <v>137.5</v>
      </c>
      <c r="N168" s="1">
        <v>124.6</v>
      </c>
      <c r="O168" s="1">
        <v>144.5</v>
      </c>
      <c r="P168" s="1">
        <v>140.5</v>
      </c>
      <c r="Q168" s="1">
        <v>152.1</v>
      </c>
      <c r="R168" s="1">
        <v>132.69999999999999</v>
      </c>
      <c r="S168" s="1">
        <v>124.3</v>
      </c>
      <c r="T168" s="1">
        <v>131.4</v>
      </c>
      <c r="U168" s="1">
        <v>134.4</v>
      </c>
      <c r="V168" s="1">
        <v>118.9</v>
      </c>
      <c r="W168" s="1">
        <v>127.7</v>
      </c>
      <c r="X168" s="1">
        <v>125.7</v>
      </c>
      <c r="Y168" s="1">
        <v>114.6</v>
      </c>
      <c r="Z168" s="1">
        <v>124.1</v>
      </c>
      <c r="AA168" s="1">
        <v>135.69999999999999</v>
      </c>
      <c r="AB168" s="1">
        <v>123.3</v>
      </c>
      <c r="AC168" s="1">
        <v>123.8</v>
      </c>
      <c r="AD168" s="1">
        <v>132.69999999999999</v>
      </c>
    </row>
    <row r="169" spans="1:30">
      <c r="A169" s="1" t="s">
        <v>33</v>
      </c>
      <c r="B169" s="1">
        <v>2017</v>
      </c>
      <c r="C169" s="1" t="s">
        <v>40</v>
      </c>
      <c r="D169" s="1">
        <v>134.30000000000001</v>
      </c>
      <c r="E169" s="1">
        <v>143.4</v>
      </c>
      <c r="F169" s="1">
        <v>129.30000000000001</v>
      </c>
      <c r="G169" s="1">
        <v>139</v>
      </c>
      <c r="H169" s="1">
        <v>118.1</v>
      </c>
      <c r="I169" s="1">
        <v>145.5</v>
      </c>
      <c r="J169" s="1">
        <v>168.6</v>
      </c>
      <c r="K169" s="1">
        <v>132.69999999999999</v>
      </c>
      <c r="L169" s="1">
        <v>121.2</v>
      </c>
      <c r="M169" s="1">
        <v>135.6</v>
      </c>
      <c r="N169" s="1">
        <v>128.69999999999999</v>
      </c>
      <c r="O169" s="1">
        <v>146.80000000000001</v>
      </c>
      <c r="P169" s="1">
        <v>140.6</v>
      </c>
      <c r="Q169" s="1">
        <v>149.80000000000001</v>
      </c>
      <c r="R169" s="1">
        <v>140.30000000000001</v>
      </c>
      <c r="S169" s="1">
        <v>133</v>
      </c>
      <c r="T169" s="1">
        <v>139.30000000000001</v>
      </c>
      <c r="U169" s="1">
        <v>134.4</v>
      </c>
      <c r="V169" s="1">
        <v>129.80000000000001</v>
      </c>
      <c r="W169" s="1">
        <v>132.80000000000001</v>
      </c>
      <c r="X169" s="1">
        <v>130.19999999999999</v>
      </c>
      <c r="Y169" s="1">
        <v>117.3</v>
      </c>
      <c r="Z169" s="1">
        <v>127.3</v>
      </c>
      <c r="AA169" s="1">
        <v>137.6</v>
      </c>
      <c r="AB169" s="1">
        <v>124.5</v>
      </c>
      <c r="AC169" s="1">
        <v>126.8</v>
      </c>
      <c r="AD169" s="1">
        <v>135.4</v>
      </c>
    </row>
    <row r="170" spans="1:30">
      <c r="A170" s="1" t="s">
        <v>30</v>
      </c>
      <c r="B170" s="1">
        <v>2017</v>
      </c>
      <c r="C170" s="1" t="s">
        <v>41</v>
      </c>
      <c r="D170" s="1">
        <v>135.19999999999999</v>
      </c>
      <c r="E170" s="1">
        <v>142</v>
      </c>
      <c r="F170" s="1">
        <v>130.5</v>
      </c>
      <c r="G170" s="1">
        <v>140.19999999999999</v>
      </c>
      <c r="H170" s="1">
        <v>120.7</v>
      </c>
      <c r="I170" s="1">
        <v>147.80000000000001</v>
      </c>
      <c r="J170" s="1">
        <v>154.5</v>
      </c>
      <c r="K170" s="1">
        <v>137.1</v>
      </c>
      <c r="L170" s="1">
        <v>121</v>
      </c>
      <c r="M170" s="1">
        <v>134.69999999999999</v>
      </c>
      <c r="N170" s="1">
        <v>131.69999999999999</v>
      </c>
      <c r="O170" s="1">
        <v>149.30000000000001</v>
      </c>
      <c r="P170" s="1">
        <v>139.6</v>
      </c>
      <c r="Q170" s="1">
        <v>149.80000000000001</v>
      </c>
      <c r="R170" s="1">
        <v>146.1</v>
      </c>
      <c r="S170" s="1">
        <v>139.69999999999999</v>
      </c>
      <c r="T170" s="1">
        <v>145.19999999999999</v>
      </c>
      <c r="U170" s="6">
        <v>139.25443548387088</v>
      </c>
      <c r="V170" s="1">
        <v>137.4</v>
      </c>
      <c r="W170" s="1">
        <v>137.9</v>
      </c>
      <c r="X170" s="1">
        <v>133.4</v>
      </c>
      <c r="Y170" s="1">
        <v>121.2</v>
      </c>
      <c r="Z170" s="1">
        <v>132.30000000000001</v>
      </c>
      <c r="AA170" s="1">
        <v>139.6</v>
      </c>
      <c r="AB170" s="1">
        <v>126.7</v>
      </c>
      <c r="AC170" s="1">
        <v>130.30000000000001</v>
      </c>
      <c r="AD170" s="1">
        <v>137.6</v>
      </c>
    </row>
    <row r="171" spans="1:30">
      <c r="A171" s="1" t="s">
        <v>32</v>
      </c>
      <c r="B171" s="1">
        <v>2017</v>
      </c>
      <c r="C171" s="1" t="s">
        <v>41</v>
      </c>
      <c r="D171" s="1">
        <v>133.6</v>
      </c>
      <c r="E171" s="1">
        <v>143</v>
      </c>
      <c r="F171" s="1">
        <v>129.69999999999999</v>
      </c>
      <c r="G171" s="1">
        <v>138.69999999999999</v>
      </c>
      <c r="H171" s="1">
        <v>114.5</v>
      </c>
      <c r="I171" s="1">
        <v>137.5</v>
      </c>
      <c r="J171" s="1">
        <v>160.69999999999999</v>
      </c>
      <c r="K171" s="1">
        <v>124.5</v>
      </c>
      <c r="L171" s="1">
        <v>122.4</v>
      </c>
      <c r="M171" s="1">
        <v>137.30000000000001</v>
      </c>
      <c r="N171" s="1">
        <v>124.8</v>
      </c>
      <c r="O171" s="1">
        <v>145</v>
      </c>
      <c r="P171" s="1">
        <v>138</v>
      </c>
      <c r="Q171" s="1">
        <v>153.6</v>
      </c>
      <c r="R171" s="1">
        <v>133.30000000000001</v>
      </c>
      <c r="S171" s="1">
        <v>124.6</v>
      </c>
      <c r="T171" s="1">
        <v>132</v>
      </c>
      <c r="U171" s="1">
        <v>135.69999999999999</v>
      </c>
      <c r="V171" s="1">
        <v>120.6</v>
      </c>
      <c r="W171" s="1">
        <v>128.1</v>
      </c>
      <c r="X171" s="1">
        <v>126.1</v>
      </c>
      <c r="Y171" s="1">
        <v>115.7</v>
      </c>
      <c r="Z171" s="1">
        <v>124.5</v>
      </c>
      <c r="AA171" s="1">
        <v>135.9</v>
      </c>
      <c r="AB171" s="1">
        <v>124.4</v>
      </c>
      <c r="AC171" s="1">
        <v>124.5</v>
      </c>
      <c r="AD171" s="1">
        <v>132.4</v>
      </c>
    </row>
    <row r="172" spans="1:30">
      <c r="A172" s="1" t="s">
        <v>33</v>
      </c>
      <c r="B172" s="1">
        <v>2017</v>
      </c>
      <c r="C172" s="1" t="s">
        <v>41</v>
      </c>
      <c r="D172" s="1">
        <v>134.69999999999999</v>
      </c>
      <c r="E172" s="1">
        <v>142.4</v>
      </c>
      <c r="F172" s="1">
        <v>130.19999999999999</v>
      </c>
      <c r="G172" s="1">
        <v>139.6</v>
      </c>
      <c r="H172" s="1">
        <v>118.4</v>
      </c>
      <c r="I172" s="1">
        <v>143</v>
      </c>
      <c r="J172" s="1">
        <v>156.6</v>
      </c>
      <c r="K172" s="1">
        <v>132.9</v>
      </c>
      <c r="L172" s="1">
        <v>121.5</v>
      </c>
      <c r="M172" s="1">
        <v>135.6</v>
      </c>
      <c r="N172" s="1">
        <v>128.80000000000001</v>
      </c>
      <c r="O172" s="1">
        <v>147.30000000000001</v>
      </c>
      <c r="P172" s="1">
        <v>139</v>
      </c>
      <c r="Q172" s="1">
        <v>150.80000000000001</v>
      </c>
      <c r="R172" s="1">
        <v>141.1</v>
      </c>
      <c r="S172" s="1">
        <v>133.4</v>
      </c>
      <c r="T172" s="1">
        <v>140</v>
      </c>
      <c r="U172" s="1">
        <v>135.69999999999999</v>
      </c>
      <c r="V172" s="1">
        <v>131</v>
      </c>
      <c r="W172" s="1">
        <v>133.30000000000001</v>
      </c>
      <c r="X172" s="1">
        <v>130.6</v>
      </c>
      <c r="Y172" s="1">
        <v>118.3</v>
      </c>
      <c r="Z172" s="1">
        <v>127.9</v>
      </c>
      <c r="AA172" s="1">
        <v>137.4</v>
      </c>
      <c r="AB172" s="1">
        <v>125.7</v>
      </c>
      <c r="AC172" s="1">
        <v>127.5</v>
      </c>
      <c r="AD172" s="1">
        <v>135.19999999999999</v>
      </c>
    </row>
    <row r="173" spans="1:30">
      <c r="A173" s="1" t="s">
        <v>30</v>
      </c>
      <c r="B173" s="1">
        <v>2017</v>
      </c>
      <c r="C173" s="1" t="s">
        <v>42</v>
      </c>
      <c r="D173" s="1">
        <v>135.9</v>
      </c>
      <c r="E173" s="1">
        <v>141.9</v>
      </c>
      <c r="F173" s="1">
        <v>131</v>
      </c>
      <c r="G173" s="1">
        <v>141.5</v>
      </c>
      <c r="H173" s="1">
        <v>121.4</v>
      </c>
      <c r="I173" s="1">
        <v>146.69999999999999</v>
      </c>
      <c r="J173" s="1">
        <v>157.1</v>
      </c>
      <c r="K173" s="1">
        <v>136.4</v>
      </c>
      <c r="L173" s="1">
        <v>121.4</v>
      </c>
      <c r="M173" s="1">
        <v>135.6</v>
      </c>
      <c r="N173" s="1">
        <v>131.30000000000001</v>
      </c>
      <c r="O173" s="1">
        <v>150.30000000000001</v>
      </c>
      <c r="P173" s="1">
        <v>140.4</v>
      </c>
      <c r="Q173" s="1">
        <v>150.5</v>
      </c>
      <c r="R173" s="1">
        <v>147.19999999999999</v>
      </c>
      <c r="S173" s="1">
        <v>140.6</v>
      </c>
      <c r="T173" s="1">
        <v>146.19999999999999</v>
      </c>
      <c r="U173" s="6">
        <v>139.25443548387088</v>
      </c>
      <c r="V173" s="1">
        <v>138.1</v>
      </c>
      <c r="W173" s="1">
        <v>138.4</v>
      </c>
      <c r="X173" s="1">
        <v>134.19999999999999</v>
      </c>
      <c r="Y173" s="1">
        <v>121</v>
      </c>
      <c r="Z173" s="1">
        <v>133</v>
      </c>
      <c r="AA173" s="1">
        <v>140.1</v>
      </c>
      <c r="AB173" s="1">
        <v>127.4</v>
      </c>
      <c r="AC173" s="1">
        <v>130.69999999999999</v>
      </c>
      <c r="AD173" s="1">
        <v>138.30000000000001</v>
      </c>
    </row>
    <row r="174" spans="1:30">
      <c r="A174" s="1" t="s">
        <v>32</v>
      </c>
      <c r="B174" s="1">
        <v>2017</v>
      </c>
      <c r="C174" s="1" t="s">
        <v>42</v>
      </c>
      <c r="D174" s="1">
        <v>133.9</v>
      </c>
      <c r="E174" s="1">
        <v>142.80000000000001</v>
      </c>
      <c r="F174" s="1">
        <v>131.4</v>
      </c>
      <c r="G174" s="1">
        <v>139.1</v>
      </c>
      <c r="H174" s="1">
        <v>114.9</v>
      </c>
      <c r="I174" s="1">
        <v>135.6</v>
      </c>
      <c r="J174" s="1">
        <v>173.2</v>
      </c>
      <c r="K174" s="1">
        <v>124.1</v>
      </c>
      <c r="L174" s="1">
        <v>122.6</v>
      </c>
      <c r="M174" s="1">
        <v>137.80000000000001</v>
      </c>
      <c r="N174" s="1">
        <v>125.1</v>
      </c>
      <c r="O174" s="1">
        <v>145.5</v>
      </c>
      <c r="P174" s="1">
        <v>139.69999999999999</v>
      </c>
      <c r="Q174" s="1">
        <v>154.6</v>
      </c>
      <c r="R174" s="1">
        <v>134</v>
      </c>
      <c r="S174" s="1">
        <v>124.9</v>
      </c>
      <c r="T174" s="1">
        <v>132.6</v>
      </c>
      <c r="U174" s="1">
        <v>137.30000000000001</v>
      </c>
      <c r="V174" s="1">
        <v>122.6</v>
      </c>
      <c r="W174" s="1">
        <v>128.30000000000001</v>
      </c>
      <c r="X174" s="1">
        <v>126.6</v>
      </c>
      <c r="Y174" s="1">
        <v>115</v>
      </c>
      <c r="Z174" s="1">
        <v>124.8</v>
      </c>
      <c r="AA174" s="1">
        <v>136.30000000000001</v>
      </c>
      <c r="AB174" s="1">
        <v>124.6</v>
      </c>
      <c r="AC174" s="1">
        <v>124.5</v>
      </c>
      <c r="AD174" s="1">
        <v>133.5</v>
      </c>
    </row>
    <row r="175" spans="1:30">
      <c r="A175" s="1" t="s">
        <v>33</v>
      </c>
      <c r="B175" s="1">
        <v>2017</v>
      </c>
      <c r="C175" s="1" t="s">
        <v>42</v>
      </c>
      <c r="D175" s="1">
        <v>135.30000000000001</v>
      </c>
      <c r="E175" s="1">
        <v>142.19999999999999</v>
      </c>
      <c r="F175" s="1">
        <v>131.19999999999999</v>
      </c>
      <c r="G175" s="1">
        <v>140.6</v>
      </c>
      <c r="H175" s="1">
        <v>119</v>
      </c>
      <c r="I175" s="1">
        <v>141.5</v>
      </c>
      <c r="J175" s="1">
        <v>162.6</v>
      </c>
      <c r="K175" s="1">
        <v>132.30000000000001</v>
      </c>
      <c r="L175" s="1">
        <v>121.8</v>
      </c>
      <c r="M175" s="1">
        <v>136.30000000000001</v>
      </c>
      <c r="N175" s="1">
        <v>128.69999999999999</v>
      </c>
      <c r="O175" s="1">
        <v>148.1</v>
      </c>
      <c r="P175" s="1">
        <v>140.1</v>
      </c>
      <c r="Q175" s="1">
        <v>151.6</v>
      </c>
      <c r="R175" s="1">
        <v>142</v>
      </c>
      <c r="S175" s="1">
        <v>134.1</v>
      </c>
      <c r="T175" s="1">
        <v>140.80000000000001</v>
      </c>
      <c r="U175" s="1">
        <v>137.30000000000001</v>
      </c>
      <c r="V175" s="1">
        <v>132.19999999999999</v>
      </c>
      <c r="W175" s="1">
        <v>133.6</v>
      </c>
      <c r="X175" s="1">
        <v>131.30000000000001</v>
      </c>
      <c r="Y175" s="1">
        <v>117.8</v>
      </c>
      <c r="Z175" s="1">
        <v>128.4</v>
      </c>
      <c r="AA175" s="1">
        <v>137.9</v>
      </c>
      <c r="AB175" s="1">
        <v>126.2</v>
      </c>
      <c r="AC175" s="1">
        <v>127.7</v>
      </c>
      <c r="AD175" s="1">
        <v>136.1</v>
      </c>
    </row>
    <row r="176" spans="1:30">
      <c r="A176" s="1" t="s">
        <v>30</v>
      </c>
      <c r="B176" s="1">
        <v>2017</v>
      </c>
      <c r="C176" s="1" t="s">
        <v>44</v>
      </c>
      <c r="D176" s="1">
        <v>136.30000000000001</v>
      </c>
      <c r="E176" s="1">
        <v>142.5</v>
      </c>
      <c r="F176" s="1">
        <v>140.5</v>
      </c>
      <c r="G176" s="1">
        <v>141.5</v>
      </c>
      <c r="H176" s="1">
        <v>121.6</v>
      </c>
      <c r="I176" s="1">
        <v>147.30000000000001</v>
      </c>
      <c r="J176" s="1">
        <v>168</v>
      </c>
      <c r="K176" s="1">
        <v>135.80000000000001</v>
      </c>
      <c r="L176" s="1">
        <v>122.5</v>
      </c>
      <c r="M176" s="1">
        <v>136</v>
      </c>
      <c r="N176" s="1">
        <v>131.9</v>
      </c>
      <c r="O176" s="1">
        <v>151.4</v>
      </c>
      <c r="P176" s="1">
        <v>142.4</v>
      </c>
      <c r="Q176" s="1">
        <v>152.1</v>
      </c>
      <c r="R176" s="1">
        <v>148.19999999999999</v>
      </c>
      <c r="S176" s="1">
        <v>141.5</v>
      </c>
      <c r="T176" s="1">
        <v>147.30000000000001</v>
      </c>
      <c r="U176" s="6">
        <v>139.25443548387088</v>
      </c>
      <c r="V176" s="1">
        <v>141.1</v>
      </c>
      <c r="W176" s="1">
        <v>139.4</v>
      </c>
      <c r="X176" s="1">
        <v>135.80000000000001</v>
      </c>
      <c r="Y176" s="1">
        <v>121.6</v>
      </c>
      <c r="Z176" s="1">
        <v>133.69999999999999</v>
      </c>
      <c r="AA176" s="1">
        <v>141.5</v>
      </c>
      <c r="AB176" s="1">
        <v>128.1</v>
      </c>
      <c r="AC176" s="1">
        <v>131.69999999999999</v>
      </c>
      <c r="AD176" s="1">
        <v>140</v>
      </c>
    </row>
    <row r="177" spans="1:30">
      <c r="A177" s="1" t="s">
        <v>32</v>
      </c>
      <c r="B177" s="1">
        <v>2017</v>
      </c>
      <c r="C177" s="1" t="s">
        <v>44</v>
      </c>
      <c r="D177" s="1">
        <v>134.30000000000001</v>
      </c>
      <c r="E177" s="1">
        <v>142.1</v>
      </c>
      <c r="F177" s="1">
        <v>146.69999999999999</v>
      </c>
      <c r="G177" s="1">
        <v>139.5</v>
      </c>
      <c r="H177" s="1">
        <v>115.2</v>
      </c>
      <c r="I177" s="1">
        <v>136.4</v>
      </c>
      <c r="J177" s="1">
        <v>185.2</v>
      </c>
      <c r="K177" s="1">
        <v>122.2</v>
      </c>
      <c r="L177" s="1">
        <v>123.9</v>
      </c>
      <c r="M177" s="1">
        <v>138.30000000000001</v>
      </c>
      <c r="N177" s="1">
        <v>125.4</v>
      </c>
      <c r="O177" s="1">
        <v>146</v>
      </c>
      <c r="P177" s="1">
        <v>141.5</v>
      </c>
      <c r="Q177" s="1">
        <v>156.19999999999999</v>
      </c>
      <c r="R177" s="1">
        <v>135</v>
      </c>
      <c r="S177" s="1">
        <v>125.4</v>
      </c>
      <c r="T177" s="1">
        <v>133.5</v>
      </c>
      <c r="U177" s="1">
        <v>138.6</v>
      </c>
      <c r="V177" s="1">
        <v>125.7</v>
      </c>
      <c r="W177" s="1">
        <v>128.80000000000001</v>
      </c>
      <c r="X177" s="1">
        <v>127.4</v>
      </c>
      <c r="Y177" s="1">
        <v>115.3</v>
      </c>
      <c r="Z177" s="1">
        <v>125.1</v>
      </c>
      <c r="AA177" s="1">
        <v>136.6</v>
      </c>
      <c r="AB177" s="1">
        <v>124.9</v>
      </c>
      <c r="AC177" s="1">
        <v>124.9</v>
      </c>
      <c r="AD177" s="1">
        <v>134.80000000000001</v>
      </c>
    </row>
    <row r="178" spans="1:30">
      <c r="A178" s="1" t="s">
        <v>33</v>
      </c>
      <c r="B178" s="1">
        <v>2017</v>
      </c>
      <c r="C178" s="1" t="s">
        <v>44</v>
      </c>
      <c r="D178" s="1">
        <v>135.69999999999999</v>
      </c>
      <c r="E178" s="1">
        <v>142.4</v>
      </c>
      <c r="F178" s="1">
        <v>142.9</v>
      </c>
      <c r="G178" s="1">
        <v>140.80000000000001</v>
      </c>
      <c r="H178" s="1">
        <v>119.2</v>
      </c>
      <c r="I178" s="1">
        <v>142.19999999999999</v>
      </c>
      <c r="J178" s="1">
        <v>173.8</v>
      </c>
      <c r="K178" s="1">
        <v>131.19999999999999</v>
      </c>
      <c r="L178" s="1">
        <v>123</v>
      </c>
      <c r="M178" s="1">
        <v>136.80000000000001</v>
      </c>
      <c r="N178" s="1">
        <v>129.19999999999999</v>
      </c>
      <c r="O178" s="1">
        <v>148.9</v>
      </c>
      <c r="P178" s="1">
        <v>142.1</v>
      </c>
      <c r="Q178" s="1">
        <v>153.19999999999999</v>
      </c>
      <c r="R178" s="1">
        <v>143</v>
      </c>
      <c r="S178" s="1">
        <v>134.80000000000001</v>
      </c>
      <c r="T178" s="1">
        <v>141.80000000000001</v>
      </c>
      <c r="U178" s="1">
        <v>138.6</v>
      </c>
      <c r="V178" s="1">
        <v>135.30000000000001</v>
      </c>
      <c r="W178" s="1">
        <v>134.4</v>
      </c>
      <c r="X178" s="1">
        <v>132.6</v>
      </c>
      <c r="Y178" s="1">
        <v>118.3</v>
      </c>
      <c r="Z178" s="1">
        <v>128.9</v>
      </c>
      <c r="AA178" s="1">
        <v>138.6</v>
      </c>
      <c r="AB178" s="1">
        <v>126.8</v>
      </c>
      <c r="AC178" s="1">
        <v>128.4</v>
      </c>
      <c r="AD178" s="1">
        <v>137.6</v>
      </c>
    </row>
    <row r="179" spans="1:30">
      <c r="A179" s="1" t="s">
        <v>30</v>
      </c>
      <c r="B179" s="1">
        <v>2017</v>
      </c>
      <c r="C179" s="1" t="s">
        <v>45</v>
      </c>
      <c r="D179" s="1">
        <v>136.4</v>
      </c>
      <c r="E179" s="1">
        <v>143.69999999999999</v>
      </c>
      <c r="F179" s="1">
        <v>144.80000000000001</v>
      </c>
      <c r="G179" s="1">
        <v>141.9</v>
      </c>
      <c r="H179" s="1">
        <v>123.1</v>
      </c>
      <c r="I179" s="1">
        <v>147.19999999999999</v>
      </c>
      <c r="J179" s="1">
        <v>161</v>
      </c>
      <c r="K179" s="1">
        <v>133.80000000000001</v>
      </c>
      <c r="L179" s="1">
        <v>121.9</v>
      </c>
      <c r="M179" s="1">
        <v>135.80000000000001</v>
      </c>
      <c r="N179" s="1">
        <v>131.1</v>
      </c>
      <c r="O179" s="1">
        <v>151.4</v>
      </c>
      <c r="P179" s="1">
        <v>141.5</v>
      </c>
      <c r="Q179" s="1">
        <v>153.19999999999999</v>
      </c>
      <c r="R179" s="1">
        <v>148</v>
      </c>
      <c r="S179" s="1">
        <v>141.9</v>
      </c>
      <c r="T179" s="1">
        <v>147.19999999999999</v>
      </c>
      <c r="U179" s="6">
        <v>139.25443548387088</v>
      </c>
      <c r="V179" s="1">
        <v>142.6</v>
      </c>
      <c r="W179" s="1">
        <v>139.5</v>
      </c>
      <c r="X179" s="1">
        <v>136.1</v>
      </c>
      <c r="Y179" s="1">
        <v>122</v>
      </c>
      <c r="Z179" s="1">
        <v>133.4</v>
      </c>
      <c r="AA179" s="1">
        <v>141.1</v>
      </c>
      <c r="AB179" s="1">
        <v>127.8</v>
      </c>
      <c r="AC179" s="1">
        <v>131.9</v>
      </c>
      <c r="AD179" s="1">
        <v>139.80000000000001</v>
      </c>
    </row>
    <row r="180" spans="1:30">
      <c r="A180" s="1" t="s">
        <v>32</v>
      </c>
      <c r="B180" s="1">
        <v>2017</v>
      </c>
      <c r="C180" s="1" t="s">
        <v>45</v>
      </c>
      <c r="D180" s="1">
        <v>134.4</v>
      </c>
      <c r="E180" s="1">
        <v>142.6</v>
      </c>
      <c r="F180" s="1">
        <v>145.9</v>
      </c>
      <c r="G180" s="1">
        <v>139.5</v>
      </c>
      <c r="H180" s="1">
        <v>115.9</v>
      </c>
      <c r="I180" s="1">
        <v>135</v>
      </c>
      <c r="J180" s="1">
        <v>163.19999999999999</v>
      </c>
      <c r="K180" s="1">
        <v>119.8</v>
      </c>
      <c r="L180" s="1">
        <v>120.7</v>
      </c>
      <c r="M180" s="1">
        <v>139.69999999999999</v>
      </c>
      <c r="N180" s="1">
        <v>125.7</v>
      </c>
      <c r="O180" s="1">
        <v>146.30000000000001</v>
      </c>
      <c r="P180" s="1">
        <v>138.80000000000001</v>
      </c>
      <c r="Q180" s="1">
        <v>157</v>
      </c>
      <c r="R180" s="1">
        <v>135.6</v>
      </c>
      <c r="S180" s="1">
        <v>125.6</v>
      </c>
      <c r="T180" s="1">
        <v>134</v>
      </c>
      <c r="U180" s="1">
        <v>139.1</v>
      </c>
      <c r="V180" s="1">
        <v>126.8</v>
      </c>
      <c r="W180" s="1">
        <v>129.30000000000001</v>
      </c>
      <c r="X180" s="1">
        <v>128.19999999999999</v>
      </c>
      <c r="Y180" s="1">
        <v>115.3</v>
      </c>
      <c r="Z180" s="1">
        <v>125.6</v>
      </c>
      <c r="AA180" s="1">
        <v>136.69999999999999</v>
      </c>
      <c r="AB180" s="1">
        <v>124.6</v>
      </c>
      <c r="AC180" s="1">
        <v>125.1</v>
      </c>
      <c r="AD180" s="1">
        <v>134.1</v>
      </c>
    </row>
    <row r="181" spans="1:30">
      <c r="A181" s="1" t="s">
        <v>33</v>
      </c>
      <c r="B181" s="1">
        <v>2017</v>
      </c>
      <c r="C181" s="1" t="s">
        <v>45</v>
      </c>
      <c r="D181" s="1">
        <v>135.80000000000001</v>
      </c>
      <c r="E181" s="1">
        <v>143.30000000000001</v>
      </c>
      <c r="F181" s="1">
        <v>145.19999999999999</v>
      </c>
      <c r="G181" s="1">
        <v>141</v>
      </c>
      <c r="H181" s="1">
        <v>120.5</v>
      </c>
      <c r="I181" s="1">
        <v>141.5</v>
      </c>
      <c r="J181" s="1">
        <v>161.69999999999999</v>
      </c>
      <c r="K181" s="1">
        <v>129.1</v>
      </c>
      <c r="L181" s="1">
        <v>121.5</v>
      </c>
      <c r="M181" s="1">
        <v>137.1</v>
      </c>
      <c r="N181" s="1">
        <v>128.80000000000001</v>
      </c>
      <c r="O181" s="1">
        <v>149</v>
      </c>
      <c r="P181" s="1">
        <v>140.5</v>
      </c>
      <c r="Q181" s="1">
        <v>154.19999999999999</v>
      </c>
      <c r="R181" s="1">
        <v>143.1</v>
      </c>
      <c r="S181" s="1">
        <v>135.1</v>
      </c>
      <c r="T181" s="1">
        <v>142</v>
      </c>
      <c r="U181" s="1">
        <v>139.1</v>
      </c>
      <c r="V181" s="1">
        <v>136.6</v>
      </c>
      <c r="W181" s="1">
        <v>134.69999999999999</v>
      </c>
      <c r="X181" s="1">
        <v>133.1</v>
      </c>
      <c r="Y181" s="1">
        <v>118.5</v>
      </c>
      <c r="Z181" s="1">
        <v>129</v>
      </c>
      <c r="AA181" s="1">
        <v>138.5</v>
      </c>
      <c r="AB181" s="1">
        <v>126.5</v>
      </c>
      <c r="AC181" s="1">
        <v>128.6</v>
      </c>
      <c r="AD181" s="1">
        <v>137.19999999999999</v>
      </c>
    </row>
    <row r="182" spans="1:30">
      <c r="A182" s="1" t="s">
        <v>30</v>
      </c>
      <c r="B182" s="1">
        <v>2018</v>
      </c>
      <c r="C182" s="1" t="s">
        <v>31</v>
      </c>
      <c r="D182" s="1">
        <v>136.6</v>
      </c>
      <c r="E182" s="1">
        <v>144.4</v>
      </c>
      <c r="F182" s="1">
        <v>143.80000000000001</v>
      </c>
      <c r="G182" s="1">
        <v>142</v>
      </c>
      <c r="H182" s="1">
        <v>123.2</v>
      </c>
      <c r="I182" s="1">
        <v>147.9</v>
      </c>
      <c r="J182" s="1">
        <v>152.1</v>
      </c>
      <c r="K182" s="1">
        <v>131.80000000000001</v>
      </c>
      <c r="L182" s="1">
        <v>119.5</v>
      </c>
      <c r="M182" s="1">
        <v>136</v>
      </c>
      <c r="N182" s="1">
        <v>131.19999999999999</v>
      </c>
      <c r="O182" s="1">
        <v>151.80000000000001</v>
      </c>
      <c r="P182" s="1">
        <v>140.4</v>
      </c>
      <c r="Q182" s="1">
        <v>153.6</v>
      </c>
      <c r="R182" s="1">
        <v>148.30000000000001</v>
      </c>
      <c r="S182" s="1">
        <v>142.30000000000001</v>
      </c>
      <c r="T182" s="1">
        <v>147.5</v>
      </c>
      <c r="U182" s="6">
        <v>139.25443548387088</v>
      </c>
      <c r="V182" s="1">
        <v>142.30000000000001</v>
      </c>
      <c r="W182" s="1">
        <v>139.80000000000001</v>
      </c>
      <c r="X182" s="1">
        <v>136</v>
      </c>
      <c r="Y182" s="1">
        <v>122.7</v>
      </c>
      <c r="Z182" s="1">
        <v>134.30000000000001</v>
      </c>
      <c r="AA182" s="1">
        <v>141.6</v>
      </c>
      <c r="AB182" s="1">
        <v>128.6</v>
      </c>
      <c r="AC182" s="1">
        <v>132.30000000000001</v>
      </c>
      <c r="AD182" s="1">
        <v>139.30000000000001</v>
      </c>
    </row>
    <row r="183" spans="1:30">
      <c r="A183" s="1" t="s">
        <v>32</v>
      </c>
      <c r="B183" s="1">
        <v>2018</v>
      </c>
      <c r="C183" s="1" t="s">
        <v>31</v>
      </c>
      <c r="D183" s="1">
        <v>134.6</v>
      </c>
      <c r="E183" s="1">
        <v>143.69999999999999</v>
      </c>
      <c r="F183" s="1">
        <v>143.6</v>
      </c>
      <c r="G183" s="1">
        <v>139.6</v>
      </c>
      <c r="H183" s="1">
        <v>116.4</v>
      </c>
      <c r="I183" s="1">
        <v>133.80000000000001</v>
      </c>
      <c r="J183" s="1">
        <v>150.5</v>
      </c>
      <c r="K183" s="1">
        <v>118.4</v>
      </c>
      <c r="L183" s="1">
        <v>117.3</v>
      </c>
      <c r="M183" s="1">
        <v>140.5</v>
      </c>
      <c r="N183" s="1">
        <v>125.9</v>
      </c>
      <c r="O183" s="1">
        <v>146.80000000000001</v>
      </c>
      <c r="P183" s="1">
        <v>137.19999999999999</v>
      </c>
      <c r="Q183" s="1">
        <v>157.69999999999999</v>
      </c>
      <c r="R183" s="1">
        <v>136</v>
      </c>
      <c r="S183" s="1">
        <v>125.9</v>
      </c>
      <c r="T183" s="1">
        <v>134.4</v>
      </c>
      <c r="U183" s="1">
        <v>140.4</v>
      </c>
      <c r="V183" s="1">
        <v>127.3</v>
      </c>
      <c r="W183" s="1">
        <v>129.5</v>
      </c>
      <c r="X183" s="1">
        <v>129</v>
      </c>
      <c r="Y183" s="1">
        <v>116.3</v>
      </c>
      <c r="Z183" s="1">
        <v>126.2</v>
      </c>
      <c r="AA183" s="1">
        <v>137.1</v>
      </c>
      <c r="AB183" s="1">
        <v>125.5</v>
      </c>
      <c r="AC183" s="1">
        <v>125.8</v>
      </c>
      <c r="AD183" s="1">
        <v>134.1</v>
      </c>
    </row>
    <row r="184" spans="1:30">
      <c r="A184" s="1" t="s">
        <v>33</v>
      </c>
      <c r="B184" s="1">
        <v>2018</v>
      </c>
      <c r="C184" s="1" t="s">
        <v>31</v>
      </c>
      <c r="D184" s="1">
        <v>136</v>
      </c>
      <c r="E184" s="1">
        <v>144.19999999999999</v>
      </c>
      <c r="F184" s="1">
        <v>143.69999999999999</v>
      </c>
      <c r="G184" s="1">
        <v>141.1</v>
      </c>
      <c r="H184" s="1">
        <v>120.7</v>
      </c>
      <c r="I184" s="1">
        <v>141.30000000000001</v>
      </c>
      <c r="J184" s="1">
        <v>151.6</v>
      </c>
      <c r="K184" s="1">
        <v>127.3</v>
      </c>
      <c r="L184" s="1">
        <v>118.8</v>
      </c>
      <c r="M184" s="1">
        <v>137.5</v>
      </c>
      <c r="N184" s="1">
        <v>129</v>
      </c>
      <c r="O184" s="1">
        <v>149.5</v>
      </c>
      <c r="P184" s="1">
        <v>139.19999999999999</v>
      </c>
      <c r="Q184" s="1">
        <v>154.69999999999999</v>
      </c>
      <c r="R184" s="1">
        <v>143.5</v>
      </c>
      <c r="S184" s="1">
        <v>135.5</v>
      </c>
      <c r="T184" s="1">
        <v>142.30000000000001</v>
      </c>
      <c r="U184" s="1">
        <v>140.4</v>
      </c>
      <c r="V184" s="1">
        <v>136.6</v>
      </c>
      <c r="W184" s="1">
        <v>134.9</v>
      </c>
      <c r="X184" s="1">
        <v>133.30000000000001</v>
      </c>
      <c r="Y184" s="1">
        <v>119.3</v>
      </c>
      <c r="Z184" s="1">
        <v>129.69999999999999</v>
      </c>
      <c r="AA184" s="1">
        <v>139</v>
      </c>
      <c r="AB184" s="1">
        <v>127.3</v>
      </c>
      <c r="AC184" s="1">
        <v>129.1</v>
      </c>
      <c r="AD184" s="1">
        <v>136.9</v>
      </c>
    </row>
    <row r="185" spans="1:30">
      <c r="A185" s="1" t="s">
        <v>30</v>
      </c>
      <c r="B185" s="1">
        <v>2018</v>
      </c>
      <c r="C185" s="1" t="s">
        <v>34</v>
      </c>
      <c r="D185" s="1">
        <v>136.4</v>
      </c>
      <c r="E185" s="1">
        <v>143.69999999999999</v>
      </c>
      <c r="F185" s="1">
        <v>140.6</v>
      </c>
      <c r="G185" s="1">
        <v>141.5</v>
      </c>
      <c r="H185" s="1">
        <v>122.9</v>
      </c>
      <c r="I185" s="1">
        <v>149.4</v>
      </c>
      <c r="J185" s="1">
        <v>142.4</v>
      </c>
      <c r="K185" s="1">
        <v>130.19999999999999</v>
      </c>
      <c r="L185" s="1">
        <v>117.9</v>
      </c>
      <c r="M185" s="1">
        <v>135.6</v>
      </c>
      <c r="N185" s="1">
        <v>130.5</v>
      </c>
      <c r="O185" s="1">
        <v>151.69999999999999</v>
      </c>
      <c r="P185" s="1">
        <v>138.69999999999999</v>
      </c>
      <c r="Q185" s="1">
        <v>153.30000000000001</v>
      </c>
      <c r="R185" s="1">
        <v>148.69999999999999</v>
      </c>
      <c r="S185" s="1">
        <v>142.4</v>
      </c>
      <c r="T185" s="1">
        <v>147.80000000000001</v>
      </c>
      <c r="U185" s="6">
        <v>139.25443548387088</v>
      </c>
      <c r="V185" s="1">
        <v>142.4</v>
      </c>
      <c r="W185" s="1">
        <v>139.9</v>
      </c>
      <c r="X185" s="1">
        <v>136.19999999999999</v>
      </c>
      <c r="Y185" s="1">
        <v>123.3</v>
      </c>
      <c r="Z185" s="1">
        <v>134.30000000000001</v>
      </c>
      <c r="AA185" s="1">
        <v>141.5</v>
      </c>
      <c r="AB185" s="1">
        <v>128.80000000000001</v>
      </c>
      <c r="AC185" s="1">
        <v>132.5</v>
      </c>
      <c r="AD185" s="1">
        <v>138.5</v>
      </c>
    </row>
    <row r="186" spans="1:30">
      <c r="A186" s="1" t="s">
        <v>32</v>
      </c>
      <c r="B186" s="1">
        <v>2018</v>
      </c>
      <c r="C186" s="1" t="s">
        <v>34</v>
      </c>
      <c r="D186" s="1">
        <v>134.80000000000001</v>
      </c>
      <c r="E186" s="1">
        <v>143</v>
      </c>
      <c r="F186" s="1">
        <v>139.9</v>
      </c>
      <c r="G186" s="1">
        <v>139.9</v>
      </c>
      <c r="H186" s="1">
        <v>116.2</v>
      </c>
      <c r="I186" s="1">
        <v>135.5</v>
      </c>
      <c r="J186" s="1">
        <v>136.9</v>
      </c>
      <c r="K186" s="1">
        <v>117</v>
      </c>
      <c r="L186" s="1">
        <v>115.4</v>
      </c>
      <c r="M186" s="1">
        <v>140.69999999999999</v>
      </c>
      <c r="N186" s="1">
        <v>125.9</v>
      </c>
      <c r="O186" s="1">
        <v>147.1</v>
      </c>
      <c r="P186" s="1">
        <v>135.6</v>
      </c>
      <c r="Q186" s="1">
        <v>159.30000000000001</v>
      </c>
      <c r="R186" s="1">
        <v>136.30000000000001</v>
      </c>
      <c r="S186" s="1">
        <v>126.1</v>
      </c>
      <c r="T186" s="1">
        <v>134.69999999999999</v>
      </c>
      <c r="U186" s="1">
        <v>141.30000000000001</v>
      </c>
      <c r="V186" s="1">
        <v>127.3</v>
      </c>
      <c r="W186" s="1">
        <v>129.9</v>
      </c>
      <c r="X186" s="1">
        <v>129.80000000000001</v>
      </c>
      <c r="Y186" s="1">
        <v>117.4</v>
      </c>
      <c r="Z186" s="1">
        <v>126.5</v>
      </c>
      <c r="AA186" s="1">
        <v>137.19999999999999</v>
      </c>
      <c r="AB186" s="1">
        <v>126.2</v>
      </c>
      <c r="AC186" s="1">
        <v>126.5</v>
      </c>
      <c r="AD186" s="1">
        <v>134</v>
      </c>
    </row>
    <row r="187" spans="1:30">
      <c r="A187" s="1" t="s">
        <v>33</v>
      </c>
      <c r="B187" s="1">
        <v>2018</v>
      </c>
      <c r="C187" s="1" t="s">
        <v>34</v>
      </c>
      <c r="D187" s="1">
        <v>135.9</v>
      </c>
      <c r="E187" s="1">
        <v>143.5</v>
      </c>
      <c r="F187" s="1">
        <v>140.30000000000001</v>
      </c>
      <c r="G187" s="1">
        <v>140.9</v>
      </c>
      <c r="H187" s="1">
        <v>120.4</v>
      </c>
      <c r="I187" s="1">
        <v>142.9</v>
      </c>
      <c r="J187" s="1">
        <v>140.5</v>
      </c>
      <c r="K187" s="1">
        <v>125.8</v>
      </c>
      <c r="L187" s="1">
        <v>117.1</v>
      </c>
      <c r="M187" s="1">
        <v>137.30000000000001</v>
      </c>
      <c r="N187" s="1">
        <v>128.6</v>
      </c>
      <c r="O187" s="1">
        <v>149.6</v>
      </c>
      <c r="P187" s="1">
        <v>137.6</v>
      </c>
      <c r="Q187" s="1">
        <v>154.9</v>
      </c>
      <c r="R187" s="1">
        <v>143.80000000000001</v>
      </c>
      <c r="S187" s="1">
        <v>135.6</v>
      </c>
      <c r="T187" s="1">
        <v>142.6</v>
      </c>
      <c r="U187" s="1">
        <v>141.30000000000001</v>
      </c>
      <c r="V187" s="1">
        <v>136.69999999999999</v>
      </c>
      <c r="W187" s="1">
        <v>135.19999999999999</v>
      </c>
      <c r="X187" s="1">
        <v>133.80000000000001</v>
      </c>
      <c r="Y187" s="1">
        <v>120.2</v>
      </c>
      <c r="Z187" s="1">
        <v>129.9</v>
      </c>
      <c r="AA187" s="1">
        <v>139</v>
      </c>
      <c r="AB187" s="1">
        <v>127.7</v>
      </c>
      <c r="AC187" s="1">
        <v>129.6</v>
      </c>
      <c r="AD187" s="1">
        <v>136.4</v>
      </c>
    </row>
    <row r="188" spans="1:30">
      <c r="A188" s="1" t="s">
        <v>30</v>
      </c>
      <c r="B188" s="1">
        <v>2018</v>
      </c>
      <c r="C188" s="1" t="s">
        <v>35</v>
      </c>
      <c r="D188" s="1">
        <v>136.80000000000001</v>
      </c>
      <c r="E188" s="1">
        <v>143.80000000000001</v>
      </c>
      <c r="F188" s="1">
        <v>140</v>
      </c>
      <c r="G188" s="1">
        <v>142</v>
      </c>
      <c r="H188" s="1">
        <v>123.2</v>
      </c>
      <c r="I188" s="1">
        <v>152.9</v>
      </c>
      <c r="J188" s="1">
        <v>138</v>
      </c>
      <c r="K188" s="1">
        <v>129.30000000000001</v>
      </c>
      <c r="L188" s="1">
        <v>117.1</v>
      </c>
      <c r="M188" s="1">
        <v>136.30000000000001</v>
      </c>
      <c r="N188" s="1">
        <v>131.19999999999999</v>
      </c>
      <c r="O188" s="1">
        <v>152.80000000000001</v>
      </c>
      <c r="P188" s="1">
        <v>138.6</v>
      </c>
      <c r="Q188" s="1">
        <v>155.1</v>
      </c>
      <c r="R188" s="1">
        <v>149.19999999999999</v>
      </c>
      <c r="S188" s="1">
        <v>143</v>
      </c>
      <c r="T188" s="1">
        <v>148.30000000000001</v>
      </c>
      <c r="U188" s="6">
        <v>139.25443548387088</v>
      </c>
      <c r="V188" s="1">
        <v>142.6</v>
      </c>
      <c r="W188" s="1">
        <v>139.9</v>
      </c>
      <c r="X188" s="1">
        <v>136.69999999999999</v>
      </c>
      <c r="Y188" s="1">
        <v>124.6</v>
      </c>
      <c r="Z188" s="1">
        <v>135.1</v>
      </c>
      <c r="AA188" s="1">
        <v>142.69999999999999</v>
      </c>
      <c r="AB188" s="1">
        <v>129.30000000000001</v>
      </c>
      <c r="AC188" s="1">
        <v>133.30000000000001</v>
      </c>
      <c r="AD188" s="1">
        <v>138.69999999999999</v>
      </c>
    </row>
    <row r="189" spans="1:30">
      <c r="A189" s="1" t="s">
        <v>32</v>
      </c>
      <c r="B189" s="1">
        <v>2018</v>
      </c>
      <c r="C189" s="1" t="s">
        <v>35</v>
      </c>
      <c r="D189" s="1">
        <v>135</v>
      </c>
      <c r="E189" s="1">
        <v>143.1</v>
      </c>
      <c r="F189" s="1">
        <v>135.5</v>
      </c>
      <c r="G189" s="1">
        <v>139.9</v>
      </c>
      <c r="H189" s="1">
        <v>116.5</v>
      </c>
      <c r="I189" s="1">
        <v>138.5</v>
      </c>
      <c r="J189" s="1">
        <v>128</v>
      </c>
      <c r="K189" s="1">
        <v>115.5</v>
      </c>
      <c r="L189" s="1">
        <v>114.2</v>
      </c>
      <c r="M189" s="1">
        <v>140.69999999999999</v>
      </c>
      <c r="N189" s="1">
        <v>126.2</v>
      </c>
      <c r="O189" s="1">
        <v>147.6</v>
      </c>
      <c r="P189" s="1">
        <v>134.80000000000001</v>
      </c>
      <c r="Q189" s="1">
        <v>159.69999999999999</v>
      </c>
      <c r="R189" s="1">
        <v>136.69999999999999</v>
      </c>
      <c r="S189" s="1">
        <v>126.7</v>
      </c>
      <c r="T189" s="1">
        <v>135.19999999999999</v>
      </c>
      <c r="U189" s="1">
        <v>142</v>
      </c>
      <c r="V189" s="1">
        <v>126.4</v>
      </c>
      <c r="W189" s="1">
        <v>130.80000000000001</v>
      </c>
      <c r="X189" s="1">
        <v>130.5</v>
      </c>
      <c r="Y189" s="1">
        <v>117.8</v>
      </c>
      <c r="Z189" s="1">
        <v>126.8</v>
      </c>
      <c r="AA189" s="1">
        <v>137.80000000000001</v>
      </c>
      <c r="AB189" s="1">
        <v>126.7</v>
      </c>
      <c r="AC189" s="1">
        <v>127.1</v>
      </c>
      <c r="AD189" s="1">
        <v>134</v>
      </c>
    </row>
    <row r="190" spans="1:30">
      <c r="A190" s="1" t="s">
        <v>33</v>
      </c>
      <c r="B190" s="1">
        <v>2018</v>
      </c>
      <c r="C190" s="1" t="s">
        <v>35</v>
      </c>
      <c r="D190" s="1">
        <v>136.19999999999999</v>
      </c>
      <c r="E190" s="1">
        <v>143.6</v>
      </c>
      <c r="F190" s="1">
        <v>138.30000000000001</v>
      </c>
      <c r="G190" s="1">
        <v>141.19999999999999</v>
      </c>
      <c r="H190" s="1">
        <v>120.7</v>
      </c>
      <c r="I190" s="1">
        <v>146.19999999999999</v>
      </c>
      <c r="J190" s="1">
        <v>134.6</v>
      </c>
      <c r="K190" s="1">
        <v>124.6</v>
      </c>
      <c r="L190" s="1">
        <v>116.1</v>
      </c>
      <c r="M190" s="1">
        <v>137.80000000000001</v>
      </c>
      <c r="N190" s="1">
        <v>129.1</v>
      </c>
      <c r="O190" s="1">
        <v>150.4</v>
      </c>
      <c r="P190" s="1">
        <v>137.19999999999999</v>
      </c>
      <c r="Q190" s="1">
        <v>156.30000000000001</v>
      </c>
      <c r="R190" s="1">
        <v>144.30000000000001</v>
      </c>
      <c r="S190" s="1">
        <v>136.19999999999999</v>
      </c>
      <c r="T190" s="1">
        <v>143.1</v>
      </c>
      <c r="U190" s="1">
        <v>142</v>
      </c>
      <c r="V190" s="1">
        <v>136.5</v>
      </c>
      <c r="W190" s="1">
        <v>135.6</v>
      </c>
      <c r="X190" s="1">
        <v>134.30000000000001</v>
      </c>
      <c r="Y190" s="1">
        <v>121</v>
      </c>
      <c r="Z190" s="1">
        <v>130.4</v>
      </c>
      <c r="AA190" s="1">
        <v>139.80000000000001</v>
      </c>
      <c r="AB190" s="1">
        <v>128.19999999999999</v>
      </c>
      <c r="AC190" s="1">
        <v>130.30000000000001</v>
      </c>
      <c r="AD190" s="1">
        <v>136.5</v>
      </c>
    </row>
    <row r="191" spans="1:30">
      <c r="A191" s="1" t="s">
        <v>30</v>
      </c>
      <c r="B191" s="1">
        <v>2018</v>
      </c>
      <c r="C191" s="1" t="s">
        <v>36</v>
      </c>
      <c r="D191" s="1">
        <v>137.1</v>
      </c>
      <c r="E191" s="1">
        <v>144.5</v>
      </c>
      <c r="F191" s="1">
        <v>135.9</v>
      </c>
      <c r="G191" s="1">
        <v>142.4</v>
      </c>
      <c r="H191" s="1">
        <v>123.5</v>
      </c>
      <c r="I191" s="1">
        <v>156.4</v>
      </c>
      <c r="J191" s="1">
        <v>135.1</v>
      </c>
      <c r="K191" s="1">
        <v>128.4</v>
      </c>
      <c r="L191" s="1">
        <v>115.2</v>
      </c>
      <c r="M191" s="1">
        <v>137.19999999999999</v>
      </c>
      <c r="N191" s="1">
        <v>131.9</v>
      </c>
      <c r="O191" s="1">
        <v>153.80000000000001</v>
      </c>
      <c r="P191" s="1">
        <v>138.6</v>
      </c>
      <c r="Q191" s="1">
        <v>156.1</v>
      </c>
      <c r="R191" s="1">
        <v>150.1</v>
      </c>
      <c r="S191" s="1">
        <v>143.30000000000001</v>
      </c>
      <c r="T191" s="1">
        <v>149.1</v>
      </c>
      <c r="U191" s="6">
        <v>139.25443548387088</v>
      </c>
      <c r="V191" s="1">
        <v>143.80000000000001</v>
      </c>
      <c r="W191" s="1">
        <v>140.9</v>
      </c>
      <c r="X191" s="1">
        <v>137.6</v>
      </c>
      <c r="Y191" s="1">
        <v>125.3</v>
      </c>
      <c r="Z191" s="1">
        <v>136</v>
      </c>
      <c r="AA191" s="1">
        <v>143.69999999999999</v>
      </c>
      <c r="AB191" s="1">
        <v>130.4</v>
      </c>
      <c r="AC191" s="1">
        <v>134.19999999999999</v>
      </c>
      <c r="AD191" s="1">
        <v>139.1</v>
      </c>
    </row>
    <row r="192" spans="1:30">
      <c r="A192" s="1" t="s">
        <v>32</v>
      </c>
      <c r="B192" s="1">
        <v>2018</v>
      </c>
      <c r="C192" s="1" t="s">
        <v>36</v>
      </c>
      <c r="D192" s="1">
        <v>135</v>
      </c>
      <c r="E192" s="1">
        <v>144.30000000000001</v>
      </c>
      <c r="F192" s="1">
        <v>130.80000000000001</v>
      </c>
      <c r="G192" s="1">
        <v>140.30000000000001</v>
      </c>
      <c r="H192" s="1">
        <v>116.6</v>
      </c>
      <c r="I192" s="1">
        <v>150.1</v>
      </c>
      <c r="J192" s="1">
        <v>127.6</v>
      </c>
      <c r="K192" s="1">
        <v>114</v>
      </c>
      <c r="L192" s="1">
        <v>110.6</v>
      </c>
      <c r="M192" s="1">
        <v>140.19999999999999</v>
      </c>
      <c r="N192" s="1">
        <v>126.5</v>
      </c>
      <c r="O192" s="1">
        <v>148.30000000000001</v>
      </c>
      <c r="P192" s="1">
        <v>135.69999999999999</v>
      </c>
      <c r="Q192" s="1">
        <v>159.19999999999999</v>
      </c>
      <c r="R192" s="1">
        <v>137.80000000000001</v>
      </c>
      <c r="S192" s="1">
        <v>127.4</v>
      </c>
      <c r="T192" s="1">
        <v>136.19999999999999</v>
      </c>
      <c r="U192" s="1">
        <v>142.9</v>
      </c>
      <c r="V192" s="1">
        <v>124.6</v>
      </c>
      <c r="W192" s="1">
        <v>131.80000000000001</v>
      </c>
      <c r="X192" s="1">
        <v>131.30000000000001</v>
      </c>
      <c r="Y192" s="1">
        <v>118.9</v>
      </c>
      <c r="Z192" s="1">
        <v>127.6</v>
      </c>
      <c r="AA192" s="1">
        <v>139.69999999999999</v>
      </c>
      <c r="AB192" s="1">
        <v>127.6</v>
      </c>
      <c r="AC192" s="1">
        <v>128.19999999999999</v>
      </c>
      <c r="AD192" s="1">
        <v>134.80000000000001</v>
      </c>
    </row>
    <row r="193" spans="1:30">
      <c r="A193" s="1" t="s">
        <v>33</v>
      </c>
      <c r="B193" s="1">
        <v>2018</v>
      </c>
      <c r="C193" s="1" t="s">
        <v>36</v>
      </c>
      <c r="D193" s="1">
        <v>136.4</v>
      </c>
      <c r="E193" s="1">
        <v>144.4</v>
      </c>
      <c r="F193" s="1">
        <v>133.9</v>
      </c>
      <c r="G193" s="1">
        <v>141.6</v>
      </c>
      <c r="H193" s="1">
        <v>121</v>
      </c>
      <c r="I193" s="1">
        <v>153.5</v>
      </c>
      <c r="J193" s="1">
        <v>132.6</v>
      </c>
      <c r="K193" s="1">
        <v>123.5</v>
      </c>
      <c r="L193" s="1">
        <v>113.7</v>
      </c>
      <c r="M193" s="1">
        <v>138.19999999999999</v>
      </c>
      <c r="N193" s="1">
        <v>129.6</v>
      </c>
      <c r="O193" s="1">
        <v>151.19999999999999</v>
      </c>
      <c r="P193" s="1">
        <v>137.5</v>
      </c>
      <c r="Q193" s="1">
        <v>156.9</v>
      </c>
      <c r="R193" s="1">
        <v>145.30000000000001</v>
      </c>
      <c r="S193" s="1">
        <v>136.69999999999999</v>
      </c>
      <c r="T193" s="1">
        <v>144</v>
      </c>
      <c r="U193" s="1">
        <v>142.9</v>
      </c>
      <c r="V193" s="1">
        <v>136.5</v>
      </c>
      <c r="W193" s="1">
        <v>136.6</v>
      </c>
      <c r="X193" s="1">
        <v>135.19999999999999</v>
      </c>
      <c r="Y193" s="1">
        <v>121.9</v>
      </c>
      <c r="Z193" s="1">
        <v>131.30000000000001</v>
      </c>
      <c r="AA193" s="1">
        <v>141.4</v>
      </c>
      <c r="AB193" s="1">
        <v>129.19999999999999</v>
      </c>
      <c r="AC193" s="1">
        <v>131.30000000000001</v>
      </c>
      <c r="AD193" s="1">
        <v>137.1</v>
      </c>
    </row>
    <row r="194" spans="1:30">
      <c r="A194" s="1" t="s">
        <v>30</v>
      </c>
      <c r="B194" s="1">
        <v>2018</v>
      </c>
      <c r="C194" s="1" t="s">
        <v>37</v>
      </c>
      <c r="D194" s="1">
        <v>137.4</v>
      </c>
      <c r="E194" s="1">
        <v>145.69999999999999</v>
      </c>
      <c r="F194" s="1">
        <v>135.5</v>
      </c>
      <c r="G194" s="1">
        <v>142.9</v>
      </c>
      <c r="H194" s="1">
        <v>123.6</v>
      </c>
      <c r="I194" s="1">
        <v>157.5</v>
      </c>
      <c r="J194" s="1">
        <v>137.80000000000001</v>
      </c>
      <c r="K194" s="1">
        <v>127.2</v>
      </c>
      <c r="L194" s="1">
        <v>111.8</v>
      </c>
      <c r="M194" s="1">
        <v>137.4</v>
      </c>
      <c r="N194" s="1">
        <v>132.19999999999999</v>
      </c>
      <c r="O194" s="1">
        <v>154.30000000000001</v>
      </c>
      <c r="P194" s="1">
        <v>139.1</v>
      </c>
      <c r="Q194" s="1">
        <v>157</v>
      </c>
      <c r="R194" s="1">
        <v>150.80000000000001</v>
      </c>
      <c r="S194" s="1">
        <v>144.1</v>
      </c>
      <c r="T194" s="1">
        <v>149.80000000000001</v>
      </c>
      <c r="U194" s="6">
        <v>139.25443548387088</v>
      </c>
      <c r="V194" s="1">
        <v>144.30000000000001</v>
      </c>
      <c r="W194" s="1">
        <v>141.80000000000001</v>
      </c>
      <c r="X194" s="1">
        <v>138.4</v>
      </c>
      <c r="Y194" s="1">
        <v>126.4</v>
      </c>
      <c r="Z194" s="1">
        <v>136.80000000000001</v>
      </c>
      <c r="AA194" s="1">
        <v>144.4</v>
      </c>
      <c r="AB194" s="1">
        <v>131.19999999999999</v>
      </c>
      <c r="AC194" s="1">
        <v>135.1</v>
      </c>
      <c r="AD194" s="1">
        <v>139.80000000000001</v>
      </c>
    </row>
    <row r="195" spans="1:30">
      <c r="A195" s="1" t="s">
        <v>32</v>
      </c>
      <c r="B195" s="1">
        <v>2018</v>
      </c>
      <c r="C195" s="1" t="s">
        <v>37</v>
      </c>
      <c r="D195" s="1">
        <v>135</v>
      </c>
      <c r="E195" s="1">
        <v>148.19999999999999</v>
      </c>
      <c r="F195" s="1">
        <v>130.5</v>
      </c>
      <c r="G195" s="1">
        <v>140.69999999999999</v>
      </c>
      <c r="H195" s="1">
        <v>116.4</v>
      </c>
      <c r="I195" s="1">
        <v>151.30000000000001</v>
      </c>
      <c r="J195" s="1">
        <v>131.4</v>
      </c>
      <c r="K195" s="1">
        <v>112.8</v>
      </c>
      <c r="L195" s="1">
        <v>105.3</v>
      </c>
      <c r="M195" s="1">
        <v>139.6</v>
      </c>
      <c r="N195" s="1">
        <v>126.6</v>
      </c>
      <c r="O195" s="1">
        <v>148.69999999999999</v>
      </c>
      <c r="P195" s="1">
        <v>136.4</v>
      </c>
      <c r="Q195" s="1">
        <v>160.30000000000001</v>
      </c>
      <c r="R195" s="1">
        <v>138.6</v>
      </c>
      <c r="S195" s="1">
        <v>127.9</v>
      </c>
      <c r="T195" s="1">
        <v>137</v>
      </c>
      <c r="U195" s="1">
        <v>143.19999999999999</v>
      </c>
      <c r="V195" s="1">
        <v>124.7</v>
      </c>
      <c r="W195" s="1">
        <v>132.5</v>
      </c>
      <c r="X195" s="1">
        <v>132</v>
      </c>
      <c r="Y195" s="1">
        <v>119.8</v>
      </c>
      <c r="Z195" s="1">
        <v>128</v>
      </c>
      <c r="AA195" s="1">
        <v>140.4</v>
      </c>
      <c r="AB195" s="1">
        <v>128.1</v>
      </c>
      <c r="AC195" s="1">
        <v>128.9</v>
      </c>
      <c r="AD195" s="1">
        <v>135.4</v>
      </c>
    </row>
    <row r="196" spans="1:30">
      <c r="A196" s="1" t="s">
        <v>33</v>
      </c>
      <c r="B196" s="1">
        <v>2018</v>
      </c>
      <c r="C196" s="1" t="s">
        <v>37</v>
      </c>
      <c r="D196" s="1">
        <v>136.6</v>
      </c>
      <c r="E196" s="1">
        <v>146.6</v>
      </c>
      <c r="F196" s="1">
        <v>133.6</v>
      </c>
      <c r="G196" s="1">
        <v>142.1</v>
      </c>
      <c r="H196" s="1">
        <v>121</v>
      </c>
      <c r="I196" s="1">
        <v>154.6</v>
      </c>
      <c r="J196" s="1">
        <v>135.6</v>
      </c>
      <c r="K196" s="1">
        <v>122.3</v>
      </c>
      <c r="L196" s="1">
        <v>109.6</v>
      </c>
      <c r="M196" s="1">
        <v>138.1</v>
      </c>
      <c r="N196" s="1">
        <v>129.9</v>
      </c>
      <c r="O196" s="1">
        <v>151.69999999999999</v>
      </c>
      <c r="P196" s="1">
        <v>138.1</v>
      </c>
      <c r="Q196" s="1">
        <v>157.9</v>
      </c>
      <c r="R196" s="1">
        <v>146</v>
      </c>
      <c r="S196" s="1">
        <v>137.4</v>
      </c>
      <c r="T196" s="1">
        <v>144.69999999999999</v>
      </c>
      <c r="U196" s="1">
        <v>143.19999999999999</v>
      </c>
      <c r="V196" s="1">
        <v>136.9</v>
      </c>
      <c r="W196" s="1">
        <v>137.4</v>
      </c>
      <c r="X196" s="1">
        <v>136</v>
      </c>
      <c r="Y196" s="1">
        <v>122.9</v>
      </c>
      <c r="Z196" s="1">
        <v>131.80000000000001</v>
      </c>
      <c r="AA196" s="1">
        <v>142.1</v>
      </c>
      <c r="AB196" s="1">
        <v>129.9</v>
      </c>
      <c r="AC196" s="1">
        <v>132.1</v>
      </c>
      <c r="AD196" s="1">
        <v>137.80000000000001</v>
      </c>
    </row>
    <row r="197" spans="1:30">
      <c r="A197" s="1" t="s">
        <v>30</v>
      </c>
      <c r="B197" s="1">
        <v>2018</v>
      </c>
      <c r="C197" s="1" t="s">
        <v>38</v>
      </c>
      <c r="D197" s="1">
        <v>137.6</v>
      </c>
      <c r="E197" s="1">
        <v>148.1</v>
      </c>
      <c r="F197" s="1">
        <v>136.69999999999999</v>
      </c>
      <c r="G197" s="1">
        <v>143.19999999999999</v>
      </c>
      <c r="H197" s="1">
        <v>124</v>
      </c>
      <c r="I197" s="1">
        <v>154.1</v>
      </c>
      <c r="J197" s="1">
        <v>143.5</v>
      </c>
      <c r="K197" s="1">
        <v>126</v>
      </c>
      <c r="L197" s="1">
        <v>112.4</v>
      </c>
      <c r="M197" s="1">
        <v>137.6</v>
      </c>
      <c r="N197" s="1">
        <v>132.80000000000001</v>
      </c>
      <c r="O197" s="1">
        <v>154.30000000000001</v>
      </c>
      <c r="P197" s="1">
        <v>140</v>
      </c>
      <c r="Q197" s="1">
        <v>157.30000000000001</v>
      </c>
      <c r="R197" s="1">
        <v>151.30000000000001</v>
      </c>
      <c r="S197" s="1">
        <v>144.69999999999999</v>
      </c>
      <c r="T197" s="1">
        <v>150.30000000000001</v>
      </c>
      <c r="U197" s="6">
        <v>139.25443548387088</v>
      </c>
      <c r="V197" s="1">
        <v>145.1</v>
      </c>
      <c r="W197" s="1">
        <v>142.19999999999999</v>
      </c>
      <c r="X197" s="1">
        <v>138.4</v>
      </c>
      <c r="Y197" s="1">
        <v>127.4</v>
      </c>
      <c r="Z197" s="1">
        <v>137.80000000000001</v>
      </c>
      <c r="AA197" s="1">
        <v>145.1</v>
      </c>
      <c r="AB197" s="1">
        <v>131.4</v>
      </c>
      <c r="AC197" s="1">
        <v>135.6</v>
      </c>
      <c r="AD197" s="1">
        <v>140.5</v>
      </c>
    </row>
    <row r="198" spans="1:30">
      <c r="A198" s="1" t="s">
        <v>32</v>
      </c>
      <c r="B198" s="1">
        <v>2018</v>
      </c>
      <c r="C198" s="1" t="s">
        <v>38</v>
      </c>
      <c r="D198" s="1">
        <v>135.30000000000001</v>
      </c>
      <c r="E198" s="1">
        <v>149.69999999999999</v>
      </c>
      <c r="F198" s="1">
        <v>133.9</v>
      </c>
      <c r="G198" s="1">
        <v>140.80000000000001</v>
      </c>
      <c r="H198" s="1">
        <v>116.6</v>
      </c>
      <c r="I198" s="1">
        <v>152.19999999999999</v>
      </c>
      <c r="J198" s="1">
        <v>144</v>
      </c>
      <c r="K198" s="1">
        <v>112.3</v>
      </c>
      <c r="L198" s="1">
        <v>108.4</v>
      </c>
      <c r="M198" s="1">
        <v>140</v>
      </c>
      <c r="N198" s="1">
        <v>126.7</v>
      </c>
      <c r="O198" s="1">
        <v>149</v>
      </c>
      <c r="P198" s="1">
        <v>138.4</v>
      </c>
      <c r="Q198" s="1">
        <v>161</v>
      </c>
      <c r="R198" s="1">
        <v>138.9</v>
      </c>
      <c r="S198" s="1">
        <v>128.69999999999999</v>
      </c>
      <c r="T198" s="1">
        <v>137.4</v>
      </c>
      <c r="U198" s="1">
        <v>142.5</v>
      </c>
      <c r="V198" s="1">
        <v>126.5</v>
      </c>
      <c r="W198" s="1">
        <v>133.1</v>
      </c>
      <c r="X198" s="1">
        <v>132.6</v>
      </c>
      <c r="Y198" s="1">
        <v>120.4</v>
      </c>
      <c r="Z198" s="1">
        <v>128.5</v>
      </c>
      <c r="AA198" s="1">
        <v>141.19999999999999</v>
      </c>
      <c r="AB198" s="1">
        <v>128.19999999999999</v>
      </c>
      <c r="AC198" s="1">
        <v>129.5</v>
      </c>
      <c r="AD198" s="1">
        <v>136.19999999999999</v>
      </c>
    </row>
    <row r="199" spans="1:30">
      <c r="A199" s="1" t="s">
        <v>33</v>
      </c>
      <c r="B199" s="1">
        <v>2018</v>
      </c>
      <c r="C199" s="1" t="s">
        <v>38</v>
      </c>
      <c r="D199" s="1">
        <v>136.9</v>
      </c>
      <c r="E199" s="1">
        <v>148.69999999999999</v>
      </c>
      <c r="F199" s="1">
        <v>135.6</v>
      </c>
      <c r="G199" s="1">
        <v>142.30000000000001</v>
      </c>
      <c r="H199" s="1">
        <v>121.3</v>
      </c>
      <c r="I199" s="1">
        <v>153.19999999999999</v>
      </c>
      <c r="J199" s="1">
        <v>143.69999999999999</v>
      </c>
      <c r="K199" s="1">
        <v>121.4</v>
      </c>
      <c r="L199" s="1">
        <v>111.1</v>
      </c>
      <c r="M199" s="1">
        <v>138.4</v>
      </c>
      <c r="N199" s="1">
        <v>130.30000000000001</v>
      </c>
      <c r="O199" s="1">
        <v>151.80000000000001</v>
      </c>
      <c r="P199" s="1">
        <v>139.4</v>
      </c>
      <c r="Q199" s="1">
        <v>158.30000000000001</v>
      </c>
      <c r="R199" s="1">
        <v>146.4</v>
      </c>
      <c r="S199" s="1">
        <v>138.1</v>
      </c>
      <c r="T199" s="1">
        <v>145.19999999999999</v>
      </c>
      <c r="U199" s="1">
        <v>142.5</v>
      </c>
      <c r="V199" s="1">
        <v>138.1</v>
      </c>
      <c r="W199" s="1">
        <v>137.9</v>
      </c>
      <c r="X199" s="1">
        <v>136.19999999999999</v>
      </c>
      <c r="Y199" s="1">
        <v>123.7</v>
      </c>
      <c r="Z199" s="1">
        <v>132.6</v>
      </c>
      <c r="AA199" s="1">
        <v>142.80000000000001</v>
      </c>
      <c r="AB199" s="1">
        <v>130.1</v>
      </c>
      <c r="AC199" s="1">
        <v>132.6</v>
      </c>
      <c r="AD199" s="1">
        <v>138.5</v>
      </c>
    </row>
    <row r="200" spans="1:30">
      <c r="A200" s="1" t="s">
        <v>30</v>
      </c>
      <c r="B200" s="1">
        <v>2018</v>
      </c>
      <c r="C200" s="1" t="s">
        <v>39</v>
      </c>
      <c r="D200" s="1">
        <v>138.4</v>
      </c>
      <c r="E200" s="1">
        <v>149.30000000000001</v>
      </c>
      <c r="F200" s="1">
        <v>139.30000000000001</v>
      </c>
      <c r="G200" s="1">
        <v>143.4</v>
      </c>
      <c r="H200" s="1">
        <v>124.1</v>
      </c>
      <c r="I200" s="1">
        <v>153.30000000000001</v>
      </c>
      <c r="J200" s="1">
        <v>154.19999999999999</v>
      </c>
      <c r="K200" s="1">
        <v>126.4</v>
      </c>
      <c r="L200" s="1">
        <v>114.3</v>
      </c>
      <c r="M200" s="1">
        <v>138.19999999999999</v>
      </c>
      <c r="N200" s="1">
        <v>132.80000000000001</v>
      </c>
      <c r="O200" s="1">
        <v>154.80000000000001</v>
      </c>
      <c r="P200" s="1">
        <v>142</v>
      </c>
      <c r="Q200" s="1">
        <v>156.1</v>
      </c>
      <c r="R200" s="1">
        <v>151.5</v>
      </c>
      <c r="S200" s="1">
        <v>145.1</v>
      </c>
      <c r="T200" s="1">
        <v>150.6</v>
      </c>
      <c r="U200" s="6">
        <v>139.25443548387088</v>
      </c>
      <c r="V200" s="1">
        <v>146.80000000000001</v>
      </c>
      <c r="W200" s="1">
        <v>143.1</v>
      </c>
      <c r="X200" s="1">
        <v>139</v>
      </c>
      <c r="Y200" s="1">
        <v>127.5</v>
      </c>
      <c r="Z200" s="1">
        <v>138.4</v>
      </c>
      <c r="AA200" s="1">
        <v>145.80000000000001</v>
      </c>
      <c r="AB200" s="1">
        <v>131.4</v>
      </c>
      <c r="AC200" s="1">
        <v>136</v>
      </c>
      <c r="AD200" s="1">
        <v>141.80000000000001</v>
      </c>
    </row>
    <row r="201" spans="1:30">
      <c r="A201" s="1" t="s">
        <v>32</v>
      </c>
      <c r="B201" s="1">
        <v>2018</v>
      </c>
      <c r="C201" s="1" t="s">
        <v>39</v>
      </c>
      <c r="D201" s="1">
        <v>135.6</v>
      </c>
      <c r="E201" s="1">
        <v>148.6</v>
      </c>
      <c r="F201" s="1">
        <v>139.1</v>
      </c>
      <c r="G201" s="1">
        <v>141</v>
      </c>
      <c r="H201" s="1">
        <v>116.7</v>
      </c>
      <c r="I201" s="1">
        <v>149.69999999999999</v>
      </c>
      <c r="J201" s="1">
        <v>159.19999999999999</v>
      </c>
      <c r="K201" s="1">
        <v>112.6</v>
      </c>
      <c r="L201" s="1">
        <v>111.8</v>
      </c>
      <c r="M201" s="1">
        <v>140.30000000000001</v>
      </c>
      <c r="N201" s="1">
        <v>126.8</v>
      </c>
      <c r="O201" s="1">
        <v>149.4</v>
      </c>
      <c r="P201" s="1">
        <v>140.30000000000001</v>
      </c>
      <c r="Q201" s="1">
        <v>161.4</v>
      </c>
      <c r="R201" s="1">
        <v>139.6</v>
      </c>
      <c r="S201" s="1">
        <v>128.9</v>
      </c>
      <c r="T201" s="1">
        <v>137.9</v>
      </c>
      <c r="U201" s="1">
        <v>143.6</v>
      </c>
      <c r="V201" s="1">
        <v>128.1</v>
      </c>
      <c r="W201" s="1">
        <v>133.6</v>
      </c>
      <c r="X201" s="1">
        <v>133.6</v>
      </c>
      <c r="Y201" s="1">
        <v>120.1</v>
      </c>
      <c r="Z201" s="1">
        <v>129</v>
      </c>
      <c r="AA201" s="1">
        <v>144</v>
      </c>
      <c r="AB201" s="1">
        <v>128.19999999999999</v>
      </c>
      <c r="AC201" s="1">
        <v>130.19999999999999</v>
      </c>
      <c r="AD201" s="1">
        <v>137.5</v>
      </c>
    </row>
    <row r="202" spans="1:30">
      <c r="A202" s="1" t="s">
        <v>33</v>
      </c>
      <c r="B202" s="1">
        <v>2018</v>
      </c>
      <c r="C202" s="1" t="s">
        <v>39</v>
      </c>
      <c r="D202" s="1">
        <v>137.5</v>
      </c>
      <c r="E202" s="1">
        <v>149.1</v>
      </c>
      <c r="F202" s="1">
        <v>139.19999999999999</v>
      </c>
      <c r="G202" s="1">
        <v>142.5</v>
      </c>
      <c r="H202" s="1">
        <v>121.4</v>
      </c>
      <c r="I202" s="1">
        <v>151.6</v>
      </c>
      <c r="J202" s="1">
        <v>155.9</v>
      </c>
      <c r="K202" s="1">
        <v>121.7</v>
      </c>
      <c r="L202" s="1">
        <v>113.5</v>
      </c>
      <c r="M202" s="1">
        <v>138.9</v>
      </c>
      <c r="N202" s="1">
        <v>130.30000000000001</v>
      </c>
      <c r="O202" s="1">
        <v>152.30000000000001</v>
      </c>
      <c r="P202" s="1">
        <v>141.4</v>
      </c>
      <c r="Q202" s="1">
        <v>157.5</v>
      </c>
      <c r="R202" s="1">
        <v>146.80000000000001</v>
      </c>
      <c r="S202" s="1">
        <v>138.4</v>
      </c>
      <c r="T202" s="1">
        <v>145.6</v>
      </c>
      <c r="U202" s="1">
        <v>143.6</v>
      </c>
      <c r="V202" s="1">
        <v>139.69999999999999</v>
      </c>
      <c r="W202" s="1">
        <v>138.6</v>
      </c>
      <c r="X202" s="1">
        <v>137</v>
      </c>
      <c r="Y202" s="1">
        <v>123.6</v>
      </c>
      <c r="Z202" s="1">
        <v>133.1</v>
      </c>
      <c r="AA202" s="1">
        <v>144.69999999999999</v>
      </c>
      <c r="AB202" s="1">
        <v>130.1</v>
      </c>
      <c r="AC202" s="1">
        <v>133.19999999999999</v>
      </c>
      <c r="AD202" s="1">
        <v>139.80000000000001</v>
      </c>
    </row>
    <row r="203" spans="1:30">
      <c r="A203" s="1" t="s">
        <v>30</v>
      </c>
      <c r="B203" s="1">
        <v>2018</v>
      </c>
      <c r="C203" s="1" t="s">
        <v>40</v>
      </c>
      <c r="D203" s="1">
        <v>139.19999999999999</v>
      </c>
      <c r="E203" s="1">
        <v>148.80000000000001</v>
      </c>
      <c r="F203" s="1">
        <v>139.1</v>
      </c>
      <c r="G203" s="1">
        <v>143.5</v>
      </c>
      <c r="H203" s="1">
        <v>125</v>
      </c>
      <c r="I203" s="1">
        <v>154.4</v>
      </c>
      <c r="J203" s="1">
        <v>156.30000000000001</v>
      </c>
      <c r="K203" s="1">
        <v>126.8</v>
      </c>
      <c r="L203" s="1">
        <v>115.4</v>
      </c>
      <c r="M203" s="1">
        <v>138.6</v>
      </c>
      <c r="N203" s="1">
        <v>133.80000000000001</v>
      </c>
      <c r="O203" s="1">
        <v>155.19999999999999</v>
      </c>
      <c r="P203" s="1">
        <v>142.69999999999999</v>
      </c>
      <c r="Q203" s="1">
        <v>156.4</v>
      </c>
      <c r="R203" s="1">
        <v>152.1</v>
      </c>
      <c r="S203" s="1">
        <v>145.80000000000001</v>
      </c>
      <c r="T203" s="1">
        <v>151.30000000000001</v>
      </c>
      <c r="U203" s="6">
        <v>139.25443548387088</v>
      </c>
      <c r="V203" s="1">
        <v>147.69999999999999</v>
      </c>
      <c r="W203" s="1">
        <v>143.80000000000001</v>
      </c>
      <c r="X203" s="1">
        <v>139.4</v>
      </c>
      <c r="Y203" s="1">
        <v>128.30000000000001</v>
      </c>
      <c r="Z203" s="1">
        <v>138.6</v>
      </c>
      <c r="AA203" s="1">
        <v>146.9</v>
      </c>
      <c r="AB203" s="1">
        <v>131.30000000000001</v>
      </c>
      <c r="AC203" s="1">
        <v>136.6</v>
      </c>
      <c r="AD203" s="1">
        <v>142.5</v>
      </c>
    </row>
    <row r="204" spans="1:30">
      <c r="A204" s="1" t="s">
        <v>32</v>
      </c>
      <c r="B204" s="1">
        <v>2018</v>
      </c>
      <c r="C204" s="1" t="s">
        <v>40</v>
      </c>
      <c r="D204" s="1">
        <v>136.5</v>
      </c>
      <c r="E204" s="1">
        <v>146.4</v>
      </c>
      <c r="F204" s="1">
        <v>136.6</v>
      </c>
      <c r="G204" s="1">
        <v>141.19999999999999</v>
      </c>
      <c r="H204" s="1">
        <v>117.4</v>
      </c>
      <c r="I204" s="1">
        <v>146.30000000000001</v>
      </c>
      <c r="J204" s="1">
        <v>157.30000000000001</v>
      </c>
      <c r="K204" s="1">
        <v>113.6</v>
      </c>
      <c r="L204" s="1">
        <v>113.3</v>
      </c>
      <c r="M204" s="1">
        <v>141.1</v>
      </c>
      <c r="N204" s="1">
        <v>127.4</v>
      </c>
      <c r="O204" s="1">
        <v>150.4</v>
      </c>
      <c r="P204" s="1">
        <v>140.1</v>
      </c>
      <c r="Q204" s="1">
        <v>162.1</v>
      </c>
      <c r="R204" s="1">
        <v>140</v>
      </c>
      <c r="S204" s="1">
        <v>129</v>
      </c>
      <c r="T204" s="1">
        <v>138.30000000000001</v>
      </c>
      <c r="U204" s="1">
        <v>144.6</v>
      </c>
      <c r="V204" s="1">
        <v>129.80000000000001</v>
      </c>
      <c r="W204" s="1">
        <v>134.4</v>
      </c>
      <c r="X204" s="1">
        <v>134.9</v>
      </c>
      <c r="Y204" s="1">
        <v>120.7</v>
      </c>
      <c r="Z204" s="1">
        <v>129.80000000000001</v>
      </c>
      <c r="AA204" s="1">
        <v>145.30000000000001</v>
      </c>
      <c r="AB204" s="1">
        <v>128.30000000000001</v>
      </c>
      <c r="AC204" s="1">
        <v>131</v>
      </c>
      <c r="AD204" s="1">
        <v>138</v>
      </c>
    </row>
    <row r="205" spans="1:30">
      <c r="A205" s="1" t="s">
        <v>33</v>
      </c>
      <c r="B205" s="1">
        <v>2018</v>
      </c>
      <c r="C205" s="1" t="s">
        <v>40</v>
      </c>
      <c r="D205" s="1">
        <v>138.30000000000001</v>
      </c>
      <c r="E205" s="1">
        <v>148</v>
      </c>
      <c r="F205" s="1">
        <v>138.1</v>
      </c>
      <c r="G205" s="1">
        <v>142.6</v>
      </c>
      <c r="H205" s="1">
        <v>122.2</v>
      </c>
      <c r="I205" s="1">
        <v>150.6</v>
      </c>
      <c r="J205" s="1">
        <v>156.6</v>
      </c>
      <c r="K205" s="1">
        <v>122.4</v>
      </c>
      <c r="L205" s="1">
        <v>114.7</v>
      </c>
      <c r="M205" s="1">
        <v>139.4</v>
      </c>
      <c r="N205" s="1">
        <v>131.1</v>
      </c>
      <c r="O205" s="1">
        <v>153</v>
      </c>
      <c r="P205" s="1">
        <v>141.69999999999999</v>
      </c>
      <c r="Q205" s="1">
        <v>157.9</v>
      </c>
      <c r="R205" s="1">
        <v>147.30000000000001</v>
      </c>
      <c r="S205" s="1">
        <v>138.80000000000001</v>
      </c>
      <c r="T205" s="1">
        <v>146.1</v>
      </c>
      <c r="U205" s="1">
        <v>144.6</v>
      </c>
      <c r="V205" s="1">
        <v>140.9</v>
      </c>
      <c r="W205" s="1">
        <v>139.4</v>
      </c>
      <c r="X205" s="1">
        <v>137.69999999999999</v>
      </c>
      <c r="Y205" s="1">
        <v>124.3</v>
      </c>
      <c r="Z205" s="1">
        <v>133.6</v>
      </c>
      <c r="AA205" s="1">
        <v>146</v>
      </c>
      <c r="AB205" s="1">
        <v>130.1</v>
      </c>
      <c r="AC205" s="1">
        <v>133.9</v>
      </c>
      <c r="AD205" s="1">
        <v>140.4</v>
      </c>
    </row>
    <row r="206" spans="1:30">
      <c r="A206" s="1" t="s">
        <v>30</v>
      </c>
      <c r="B206" s="1">
        <v>2018</v>
      </c>
      <c r="C206" s="1" t="s">
        <v>41</v>
      </c>
      <c r="D206" s="1">
        <v>139.4</v>
      </c>
      <c r="E206" s="1">
        <v>147.19999999999999</v>
      </c>
      <c r="F206" s="1">
        <v>136.6</v>
      </c>
      <c r="G206" s="1">
        <v>143.69999999999999</v>
      </c>
      <c r="H206" s="1">
        <v>124.6</v>
      </c>
      <c r="I206" s="1">
        <v>150.1</v>
      </c>
      <c r="J206" s="1">
        <v>149.4</v>
      </c>
      <c r="K206" s="1">
        <v>125.4</v>
      </c>
      <c r="L206" s="1">
        <v>114.4</v>
      </c>
      <c r="M206" s="1">
        <v>138.69999999999999</v>
      </c>
      <c r="N206" s="1">
        <v>133.1</v>
      </c>
      <c r="O206" s="1">
        <v>155.9</v>
      </c>
      <c r="P206" s="1">
        <v>141.30000000000001</v>
      </c>
      <c r="Q206" s="1">
        <v>157.69999999999999</v>
      </c>
      <c r="R206" s="1">
        <v>152.1</v>
      </c>
      <c r="S206" s="1">
        <v>146.1</v>
      </c>
      <c r="T206" s="1">
        <v>151.30000000000001</v>
      </c>
      <c r="U206" s="6">
        <v>139.25443548387088</v>
      </c>
      <c r="V206" s="1">
        <v>149</v>
      </c>
      <c r="W206" s="1">
        <v>144</v>
      </c>
      <c r="X206" s="1">
        <v>140</v>
      </c>
      <c r="Y206" s="1">
        <v>129.9</v>
      </c>
      <c r="Z206" s="1">
        <v>140</v>
      </c>
      <c r="AA206" s="1">
        <v>147.6</v>
      </c>
      <c r="AB206" s="1">
        <v>132</v>
      </c>
      <c r="AC206" s="1">
        <v>137.4</v>
      </c>
      <c r="AD206" s="1">
        <v>142.1</v>
      </c>
    </row>
    <row r="207" spans="1:30">
      <c r="A207" s="1" t="s">
        <v>32</v>
      </c>
      <c r="B207" s="1">
        <v>2018</v>
      </c>
      <c r="C207" s="1" t="s">
        <v>41</v>
      </c>
      <c r="D207" s="1">
        <v>137</v>
      </c>
      <c r="E207" s="1">
        <v>143.1</v>
      </c>
      <c r="F207" s="1">
        <v>132.80000000000001</v>
      </c>
      <c r="G207" s="1">
        <v>141.5</v>
      </c>
      <c r="H207" s="1">
        <v>117.8</v>
      </c>
      <c r="I207" s="1">
        <v>140</v>
      </c>
      <c r="J207" s="1">
        <v>151.30000000000001</v>
      </c>
      <c r="K207" s="1">
        <v>113.5</v>
      </c>
      <c r="L207" s="1">
        <v>112.3</v>
      </c>
      <c r="M207" s="1">
        <v>141.19999999999999</v>
      </c>
      <c r="N207" s="1">
        <v>127.7</v>
      </c>
      <c r="O207" s="1">
        <v>151.30000000000001</v>
      </c>
      <c r="P207" s="1">
        <v>138.9</v>
      </c>
      <c r="Q207" s="1">
        <v>163.30000000000001</v>
      </c>
      <c r="R207" s="1">
        <v>140.80000000000001</v>
      </c>
      <c r="S207" s="1">
        <v>129.30000000000001</v>
      </c>
      <c r="T207" s="1">
        <v>139.1</v>
      </c>
      <c r="U207" s="1">
        <v>145.30000000000001</v>
      </c>
      <c r="V207" s="1">
        <v>131.19999999999999</v>
      </c>
      <c r="W207" s="1">
        <v>134.9</v>
      </c>
      <c r="X207" s="1">
        <v>135.69999999999999</v>
      </c>
      <c r="Y207" s="1">
        <v>122.5</v>
      </c>
      <c r="Z207" s="1">
        <v>130.19999999999999</v>
      </c>
      <c r="AA207" s="1">
        <v>145.19999999999999</v>
      </c>
      <c r="AB207" s="1">
        <v>129.30000000000001</v>
      </c>
      <c r="AC207" s="1">
        <v>131.9</v>
      </c>
      <c r="AD207" s="1">
        <v>138.1</v>
      </c>
    </row>
    <row r="208" spans="1:30">
      <c r="A208" s="1" t="s">
        <v>33</v>
      </c>
      <c r="B208" s="1">
        <v>2018</v>
      </c>
      <c r="C208" s="1" t="s">
        <v>41</v>
      </c>
      <c r="D208" s="1">
        <v>138.6</v>
      </c>
      <c r="E208" s="1">
        <v>145.80000000000001</v>
      </c>
      <c r="F208" s="1">
        <v>135.1</v>
      </c>
      <c r="G208" s="1">
        <v>142.9</v>
      </c>
      <c r="H208" s="1">
        <v>122.1</v>
      </c>
      <c r="I208" s="1">
        <v>145.4</v>
      </c>
      <c r="J208" s="1">
        <v>150</v>
      </c>
      <c r="K208" s="1">
        <v>121.4</v>
      </c>
      <c r="L208" s="1">
        <v>113.7</v>
      </c>
      <c r="M208" s="1">
        <v>139.5</v>
      </c>
      <c r="N208" s="1">
        <v>130.80000000000001</v>
      </c>
      <c r="O208" s="1">
        <v>153.80000000000001</v>
      </c>
      <c r="P208" s="1">
        <v>140.4</v>
      </c>
      <c r="Q208" s="1">
        <v>159.19999999999999</v>
      </c>
      <c r="R208" s="1">
        <v>147.69999999999999</v>
      </c>
      <c r="S208" s="1">
        <v>139.1</v>
      </c>
      <c r="T208" s="1">
        <v>146.5</v>
      </c>
      <c r="U208" s="1">
        <v>145.30000000000001</v>
      </c>
      <c r="V208" s="1">
        <v>142.30000000000001</v>
      </c>
      <c r="W208" s="1">
        <v>139.69999999999999</v>
      </c>
      <c r="X208" s="1">
        <v>138.4</v>
      </c>
      <c r="Y208" s="1">
        <v>126</v>
      </c>
      <c r="Z208" s="1">
        <v>134.5</v>
      </c>
      <c r="AA208" s="1">
        <v>146.19999999999999</v>
      </c>
      <c r="AB208" s="1">
        <v>130.9</v>
      </c>
      <c r="AC208" s="1">
        <v>134.69999999999999</v>
      </c>
      <c r="AD208" s="1">
        <v>140.19999999999999</v>
      </c>
    </row>
    <row r="209" spans="1:30">
      <c r="A209" s="1" t="s">
        <v>30</v>
      </c>
      <c r="B209" s="1">
        <v>2018</v>
      </c>
      <c r="C209" s="1" t="s">
        <v>42</v>
      </c>
      <c r="D209" s="1">
        <v>139.30000000000001</v>
      </c>
      <c r="E209" s="1">
        <v>147.6</v>
      </c>
      <c r="F209" s="1">
        <v>134.6</v>
      </c>
      <c r="G209" s="1">
        <v>141.9</v>
      </c>
      <c r="H209" s="1">
        <v>123.5</v>
      </c>
      <c r="I209" s="1">
        <v>144.5</v>
      </c>
      <c r="J209" s="1">
        <v>147.6</v>
      </c>
      <c r="K209" s="1">
        <v>121.4</v>
      </c>
      <c r="L209" s="1">
        <v>112.3</v>
      </c>
      <c r="M209" s="1">
        <v>139.5</v>
      </c>
      <c r="N209" s="1">
        <v>134.6</v>
      </c>
      <c r="O209" s="1">
        <v>155.19999999999999</v>
      </c>
      <c r="P209" s="1">
        <v>140.19999999999999</v>
      </c>
      <c r="Q209" s="1">
        <v>159.6</v>
      </c>
      <c r="R209" s="1">
        <v>150.69999999999999</v>
      </c>
      <c r="S209" s="1">
        <v>144.5</v>
      </c>
      <c r="T209" s="1">
        <v>149.80000000000001</v>
      </c>
      <c r="U209" s="6">
        <v>139.25443548387088</v>
      </c>
      <c r="V209" s="1">
        <v>149.69999999999999</v>
      </c>
      <c r="W209" s="1">
        <v>147.5</v>
      </c>
      <c r="X209" s="1">
        <v>144.80000000000001</v>
      </c>
      <c r="Y209" s="1">
        <v>130.80000000000001</v>
      </c>
      <c r="Z209" s="1">
        <v>140.1</v>
      </c>
      <c r="AA209" s="1">
        <v>148</v>
      </c>
      <c r="AB209" s="1">
        <v>134.4</v>
      </c>
      <c r="AC209" s="1">
        <v>139.80000000000001</v>
      </c>
      <c r="AD209" s="1">
        <v>142.19999999999999</v>
      </c>
    </row>
    <row r="210" spans="1:30">
      <c r="A210" s="1" t="s">
        <v>32</v>
      </c>
      <c r="B210" s="1">
        <v>2018</v>
      </c>
      <c r="C210" s="1" t="s">
        <v>42</v>
      </c>
      <c r="D210" s="1">
        <v>137.6</v>
      </c>
      <c r="E210" s="1">
        <v>144.9</v>
      </c>
      <c r="F210" s="1">
        <v>133.5</v>
      </c>
      <c r="G210" s="1">
        <v>141.5</v>
      </c>
      <c r="H210" s="1">
        <v>118</v>
      </c>
      <c r="I210" s="1">
        <v>139.5</v>
      </c>
      <c r="J210" s="1">
        <v>153</v>
      </c>
      <c r="K210" s="1">
        <v>113.2</v>
      </c>
      <c r="L210" s="1">
        <v>112.8</v>
      </c>
      <c r="M210" s="1">
        <v>141.1</v>
      </c>
      <c r="N210" s="1">
        <v>127.6</v>
      </c>
      <c r="O210" s="1">
        <v>152</v>
      </c>
      <c r="P210" s="1">
        <v>139.4</v>
      </c>
      <c r="Q210" s="1">
        <v>164</v>
      </c>
      <c r="R210" s="1">
        <v>141.5</v>
      </c>
      <c r="S210" s="1">
        <v>129.80000000000001</v>
      </c>
      <c r="T210" s="1">
        <v>139.69999999999999</v>
      </c>
      <c r="U210" s="1">
        <v>146.30000000000001</v>
      </c>
      <c r="V210" s="1">
        <v>133.4</v>
      </c>
      <c r="W210" s="1">
        <v>135.1</v>
      </c>
      <c r="X210" s="1">
        <v>136.19999999999999</v>
      </c>
      <c r="Y210" s="1">
        <v>123.3</v>
      </c>
      <c r="Z210" s="1">
        <v>130.69999999999999</v>
      </c>
      <c r="AA210" s="1">
        <v>145.5</v>
      </c>
      <c r="AB210" s="1">
        <v>130.4</v>
      </c>
      <c r="AC210" s="1">
        <v>132.5</v>
      </c>
      <c r="AD210" s="1">
        <v>138.9</v>
      </c>
    </row>
    <row r="211" spans="1:30">
      <c r="A211" s="1" t="s">
        <v>33</v>
      </c>
      <c r="B211" s="1">
        <v>2018</v>
      </c>
      <c r="C211" s="1" t="s">
        <v>42</v>
      </c>
      <c r="D211" s="1">
        <v>137.4</v>
      </c>
      <c r="E211" s="1">
        <v>149.5</v>
      </c>
      <c r="F211" s="1">
        <v>137.30000000000001</v>
      </c>
      <c r="G211" s="1">
        <v>141.9</v>
      </c>
      <c r="H211" s="1">
        <v>121.1</v>
      </c>
      <c r="I211" s="1">
        <v>142.5</v>
      </c>
      <c r="J211" s="1">
        <v>146.69999999999999</v>
      </c>
      <c r="K211" s="1">
        <v>119.1</v>
      </c>
      <c r="L211" s="1">
        <v>111.9</v>
      </c>
      <c r="M211" s="1">
        <v>141</v>
      </c>
      <c r="N211" s="1">
        <v>133.6</v>
      </c>
      <c r="O211" s="1">
        <v>154.5</v>
      </c>
      <c r="P211" s="1">
        <v>139.69999999999999</v>
      </c>
      <c r="Q211" s="1">
        <v>162.6</v>
      </c>
      <c r="R211" s="1">
        <v>148</v>
      </c>
      <c r="S211" s="1">
        <v>139.19999999999999</v>
      </c>
      <c r="T211" s="1">
        <v>146.80000000000001</v>
      </c>
      <c r="U211" s="1">
        <v>146.9</v>
      </c>
      <c r="V211" s="1">
        <v>145.30000000000001</v>
      </c>
      <c r="W211" s="1">
        <v>142.19999999999999</v>
      </c>
      <c r="X211" s="1">
        <v>142.1</v>
      </c>
      <c r="Y211" s="1">
        <v>125.5</v>
      </c>
      <c r="Z211" s="1">
        <v>136.5</v>
      </c>
      <c r="AA211" s="1">
        <v>147.80000000000001</v>
      </c>
      <c r="AB211" s="1">
        <v>132</v>
      </c>
      <c r="AC211" s="1">
        <v>136.30000000000001</v>
      </c>
      <c r="AD211" s="1">
        <v>140.80000000000001</v>
      </c>
    </row>
    <row r="212" spans="1:30">
      <c r="A212" s="1" t="s">
        <v>30</v>
      </c>
      <c r="B212" s="1">
        <v>2018</v>
      </c>
      <c r="C212" s="1" t="s">
        <v>44</v>
      </c>
      <c r="D212" s="1">
        <v>137.1</v>
      </c>
      <c r="E212" s="1">
        <v>150.80000000000001</v>
      </c>
      <c r="F212" s="1">
        <v>136.69999999999999</v>
      </c>
      <c r="G212" s="1">
        <v>141.9</v>
      </c>
      <c r="H212" s="1">
        <v>122.8</v>
      </c>
      <c r="I212" s="1">
        <v>143.9</v>
      </c>
      <c r="J212" s="1">
        <v>147.5</v>
      </c>
      <c r="K212" s="1">
        <v>121</v>
      </c>
      <c r="L212" s="1">
        <v>111.6</v>
      </c>
      <c r="M212" s="1">
        <v>140.6</v>
      </c>
      <c r="N212" s="1">
        <v>137.5</v>
      </c>
      <c r="O212" s="1">
        <v>156.1</v>
      </c>
      <c r="P212" s="1">
        <v>140</v>
      </c>
      <c r="Q212" s="1">
        <v>161.9</v>
      </c>
      <c r="R212" s="1">
        <v>151.69999999999999</v>
      </c>
      <c r="S212" s="1">
        <v>145.5</v>
      </c>
      <c r="T212" s="1">
        <v>150.80000000000001</v>
      </c>
      <c r="U212" s="6">
        <v>139.25443548387088</v>
      </c>
      <c r="V212" s="1">
        <v>150.30000000000001</v>
      </c>
      <c r="W212" s="1">
        <v>148</v>
      </c>
      <c r="X212" s="1">
        <v>145.4</v>
      </c>
      <c r="Y212" s="1">
        <v>130.30000000000001</v>
      </c>
      <c r="Z212" s="1">
        <v>143.1</v>
      </c>
      <c r="AA212" s="1">
        <v>150.19999999999999</v>
      </c>
      <c r="AB212" s="1">
        <v>133.1</v>
      </c>
      <c r="AC212" s="1">
        <v>140.1</v>
      </c>
      <c r="AD212" s="1">
        <v>142.4</v>
      </c>
    </row>
    <row r="213" spans="1:30">
      <c r="A213" s="1" t="s">
        <v>32</v>
      </c>
      <c r="B213" s="1">
        <v>2018</v>
      </c>
      <c r="C213" s="1" t="s">
        <v>44</v>
      </c>
      <c r="D213" s="1">
        <v>138.1</v>
      </c>
      <c r="E213" s="1">
        <v>146.30000000000001</v>
      </c>
      <c r="F213" s="1">
        <v>137.80000000000001</v>
      </c>
      <c r="G213" s="1">
        <v>141.6</v>
      </c>
      <c r="H213" s="1">
        <v>118.1</v>
      </c>
      <c r="I213" s="1">
        <v>141.5</v>
      </c>
      <c r="J213" s="1">
        <v>145.19999999999999</v>
      </c>
      <c r="K213" s="1">
        <v>115.3</v>
      </c>
      <c r="L213" s="1">
        <v>112.5</v>
      </c>
      <c r="M213" s="1">
        <v>141.4</v>
      </c>
      <c r="N213" s="1">
        <v>128</v>
      </c>
      <c r="O213" s="1">
        <v>152.6</v>
      </c>
      <c r="P213" s="1">
        <v>139.1</v>
      </c>
      <c r="Q213" s="1">
        <v>164.4</v>
      </c>
      <c r="R213" s="1">
        <v>142.4</v>
      </c>
      <c r="S213" s="1">
        <v>130.19999999999999</v>
      </c>
      <c r="T213" s="1">
        <v>140.5</v>
      </c>
      <c r="U213" s="1">
        <v>146.9</v>
      </c>
      <c r="V213" s="1">
        <v>136.69999999999999</v>
      </c>
      <c r="W213" s="1">
        <v>135.80000000000001</v>
      </c>
      <c r="X213" s="1">
        <v>136.80000000000001</v>
      </c>
      <c r="Y213" s="1">
        <v>121.2</v>
      </c>
      <c r="Z213" s="1">
        <v>131.30000000000001</v>
      </c>
      <c r="AA213" s="1">
        <v>146.1</v>
      </c>
      <c r="AB213" s="1">
        <v>130.5</v>
      </c>
      <c r="AC213" s="1">
        <v>132.19999999999999</v>
      </c>
      <c r="AD213" s="1">
        <v>139</v>
      </c>
    </row>
    <row r="214" spans="1:30">
      <c r="A214" s="1" t="s">
        <v>33</v>
      </c>
      <c r="B214" s="1">
        <v>2018</v>
      </c>
      <c r="C214" s="1" t="s">
        <v>44</v>
      </c>
      <c r="D214" s="1">
        <v>137.4</v>
      </c>
      <c r="E214" s="1">
        <v>149.19999999999999</v>
      </c>
      <c r="F214" s="1">
        <v>137.1</v>
      </c>
      <c r="G214" s="1">
        <v>141.80000000000001</v>
      </c>
      <c r="H214" s="1">
        <v>121.1</v>
      </c>
      <c r="I214" s="1">
        <v>142.80000000000001</v>
      </c>
      <c r="J214" s="1">
        <v>146.69999999999999</v>
      </c>
      <c r="K214" s="1">
        <v>119.1</v>
      </c>
      <c r="L214" s="1">
        <v>111.9</v>
      </c>
      <c r="M214" s="1">
        <v>140.9</v>
      </c>
      <c r="N214" s="1">
        <v>133.5</v>
      </c>
      <c r="O214" s="1">
        <v>154.5</v>
      </c>
      <c r="P214" s="1">
        <v>139.69999999999999</v>
      </c>
      <c r="Q214" s="1">
        <v>162.6</v>
      </c>
      <c r="R214" s="1">
        <v>148</v>
      </c>
      <c r="S214" s="1">
        <v>139.1</v>
      </c>
      <c r="T214" s="1">
        <v>146.69999999999999</v>
      </c>
      <c r="U214" s="1">
        <v>146.9</v>
      </c>
      <c r="V214" s="1">
        <v>145.1</v>
      </c>
      <c r="W214" s="1">
        <v>142.19999999999999</v>
      </c>
      <c r="X214" s="1">
        <v>142.1</v>
      </c>
      <c r="Y214" s="1">
        <v>125.5</v>
      </c>
      <c r="Z214" s="1">
        <v>136.5</v>
      </c>
      <c r="AA214" s="1">
        <v>147.80000000000001</v>
      </c>
      <c r="AB214" s="1">
        <v>132</v>
      </c>
      <c r="AC214" s="1">
        <v>136.30000000000001</v>
      </c>
      <c r="AD214" s="1">
        <v>140.80000000000001</v>
      </c>
    </row>
    <row r="215" spans="1:30">
      <c r="A215" s="1" t="s">
        <v>30</v>
      </c>
      <c r="B215" s="1">
        <v>2018</v>
      </c>
      <c r="C215" s="1" t="s">
        <v>45</v>
      </c>
      <c r="D215" s="1">
        <v>137.1</v>
      </c>
      <c r="E215" s="1">
        <v>151.9</v>
      </c>
      <c r="F215" s="1">
        <v>137.4</v>
      </c>
      <c r="G215" s="1">
        <v>142.4</v>
      </c>
      <c r="H215" s="1">
        <v>124.2</v>
      </c>
      <c r="I215" s="1">
        <v>140.19999999999999</v>
      </c>
      <c r="J215" s="1">
        <v>136.6</v>
      </c>
      <c r="K215" s="1">
        <v>120.9</v>
      </c>
      <c r="L215" s="1">
        <v>109.9</v>
      </c>
      <c r="M215" s="1">
        <v>140.19999999999999</v>
      </c>
      <c r="N215" s="1">
        <v>137.80000000000001</v>
      </c>
      <c r="O215" s="1">
        <v>156</v>
      </c>
      <c r="P215" s="1">
        <v>138.5</v>
      </c>
      <c r="Q215" s="1">
        <v>162.4</v>
      </c>
      <c r="R215" s="1">
        <v>151.6</v>
      </c>
      <c r="S215" s="1">
        <v>145.9</v>
      </c>
      <c r="T215" s="1">
        <v>150.80000000000001</v>
      </c>
      <c r="U215" s="6">
        <v>139.25443548387088</v>
      </c>
      <c r="V215" s="1">
        <v>149</v>
      </c>
      <c r="W215" s="1">
        <v>149.5</v>
      </c>
      <c r="X215" s="1">
        <v>149.6</v>
      </c>
      <c r="Y215" s="1">
        <v>128.9</v>
      </c>
      <c r="Z215" s="1">
        <v>143.30000000000001</v>
      </c>
      <c r="AA215" s="1">
        <v>155.1</v>
      </c>
      <c r="AB215" s="1">
        <v>133.19999999999999</v>
      </c>
      <c r="AC215" s="1">
        <v>141.6</v>
      </c>
      <c r="AD215" s="1">
        <v>141.9</v>
      </c>
    </row>
    <row r="216" spans="1:30">
      <c r="A216" s="1" t="s">
        <v>32</v>
      </c>
      <c r="B216" s="1">
        <v>2018</v>
      </c>
      <c r="C216" s="1" t="s">
        <v>45</v>
      </c>
      <c r="D216" s="1">
        <v>138.5</v>
      </c>
      <c r="E216" s="1">
        <v>147.80000000000001</v>
      </c>
      <c r="F216" s="1">
        <v>141.1</v>
      </c>
      <c r="G216" s="1">
        <v>141.6</v>
      </c>
      <c r="H216" s="1">
        <v>118.1</v>
      </c>
      <c r="I216" s="1">
        <v>138.5</v>
      </c>
      <c r="J216" s="1">
        <v>132.4</v>
      </c>
      <c r="K216" s="1">
        <v>117.5</v>
      </c>
      <c r="L216" s="1">
        <v>111</v>
      </c>
      <c r="M216" s="1">
        <v>141.5</v>
      </c>
      <c r="N216" s="1">
        <v>128.1</v>
      </c>
      <c r="O216" s="1">
        <v>152.9</v>
      </c>
      <c r="P216" s="1">
        <v>137.6</v>
      </c>
      <c r="Q216" s="1">
        <v>164.6</v>
      </c>
      <c r="R216" s="1">
        <v>142.69999999999999</v>
      </c>
      <c r="S216" s="1">
        <v>130.30000000000001</v>
      </c>
      <c r="T216" s="1">
        <v>140.80000000000001</v>
      </c>
      <c r="U216" s="1">
        <v>146.5</v>
      </c>
      <c r="V216" s="1">
        <v>132.4</v>
      </c>
      <c r="W216" s="1">
        <v>136.19999999999999</v>
      </c>
      <c r="X216" s="1">
        <v>137.30000000000001</v>
      </c>
      <c r="Y216" s="1">
        <v>118.8</v>
      </c>
      <c r="Z216" s="1">
        <v>131.69999999999999</v>
      </c>
      <c r="AA216" s="1">
        <v>146.5</v>
      </c>
      <c r="AB216" s="1">
        <v>130.80000000000001</v>
      </c>
      <c r="AC216" s="1">
        <v>131.69999999999999</v>
      </c>
      <c r="AD216" s="1">
        <v>138</v>
      </c>
    </row>
    <row r="217" spans="1:30">
      <c r="A217" s="1" t="s">
        <v>33</v>
      </c>
      <c r="B217" s="1">
        <v>2018</v>
      </c>
      <c r="C217" s="1" t="s">
        <v>45</v>
      </c>
      <c r="D217" s="1">
        <v>137.5</v>
      </c>
      <c r="E217" s="1">
        <v>150.5</v>
      </c>
      <c r="F217" s="1">
        <v>138.80000000000001</v>
      </c>
      <c r="G217" s="1">
        <v>142.1</v>
      </c>
      <c r="H217" s="1">
        <v>122</v>
      </c>
      <c r="I217" s="1">
        <v>139.4</v>
      </c>
      <c r="J217" s="1">
        <v>135.19999999999999</v>
      </c>
      <c r="K217" s="1">
        <v>119.8</v>
      </c>
      <c r="L217" s="1">
        <v>110.3</v>
      </c>
      <c r="M217" s="1">
        <v>140.6</v>
      </c>
      <c r="N217" s="1">
        <v>133.80000000000001</v>
      </c>
      <c r="O217" s="1">
        <v>154.6</v>
      </c>
      <c r="P217" s="1">
        <v>138.19999999999999</v>
      </c>
      <c r="Q217" s="1">
        <v>163</v>
      </c>
      <c r="R217" s="1">
        <v>148.1</v>
      </c>
      <c r="S217" s="1">
        <v>139.4</v>
      </c>
      <c r="T217" s="1">
        <v>146.80000000000001</v>
      </c>
      <c r="U217" s="1">
        <v>146.5</v>
      </c>
      <c r="V217" s="1">
        <v>142.69999999999999</v>
      </c>
      <c r="W217" s="1">
        <v>143.19999999999999</v>
      </c>
      <c r="X217" s="1">
        <v>144.9</v>
      </c>
      <c r="Y217" s="1">
        <v>123.6</v>
      </c>
      <c r="Z217" s="1">
        <v>136.80000000000001</v>
      </c>
      <c r="AA217" s="1">
        <v>150.1</v>
      </c>
      <c r="AB217" s="1">
        <v>132.19999999999999</v>
      </c>
      <c r="AC217" s="1">
        <v>136.80000000000001</v>
      </c>
      <c r="AD217" s="1">
        <v>140.1</v>
      </c>
    </row>
    <row r="218" spans="1:30">
      <c r="A218" s="1" t="s">
        <v>30</v>
      </c>
      <c r="B218" s="1">
        <v>2019</v>
      </c>
      <c r="C218" s="1" t="s">
        <v>31</v>
      </c>
      <c r="D218" s="1">
        <v>136.6</v>
      </c>
      <c r="E218" s="1">
        <v>152.5</v>
      </c>
      <c r="F218" s="1">
        <v>138.19999999999999</v>
      </c>
      <c r="G218" s="1">
        <v>142.4</v>
      </c>
      <c r="H218" s="1">
        <v>123.9</v>
      </c>
      <c r="I218" s="1">
        <v>135.5</v>
      </c>
      <c r="J218" s="1">
        <v>131.69999999999999</v>
      </c>
      <c r="K218" s="1">
        <v>121.3</v>
      </c>
      <c r="L218" s="1">
        <v>108.4</v>
      </c>
      <c r="M218" s="1">
        <v>138.9</v>
      </c>
      <c r="N218" s="1">
        <v>137</v>
      </c>
      <c r="O218" s="1">
        <v>155.80000000000001</v>
      </c>
      <c r="P218" s="1">
        <v>137.4</v>
      </c>
      <c r="Q218" s="1">
        <v>162.69999999999999</v>
      </c>
      <c r="R218" s="1">
        <v>150.6</v>
      </c>
      <c r="S218" s="1">
        <v>145.1</v>
      </c>
      <c r="T218" s="1">
        <v>149.9</v>
      </c>
      <c r="U218" s="6">
        <v>139.25443548387088</v>
      </c>
      <c r="V218" s="1">
        <v>146.19999999999999</v>
      </c>
      <c r="W218" s="1">
        <v>150.1</v>
      </c>
      <c r="X218" s="1">
        <v>149.6</v>
      </c>
      <c r="Y218" s="1">
        <v>128.6</v>
      </c>
      <c r="Z218" s="1">
        <v>142.9</v>
      </c>
      <c r="AA218" s="1">
        <v>155.19999999999999</v>
      </c>
      <c r="AB218" s="1">
        <v>133.5</v>
      </c>
      <c r="AC218" s="1">
        <v>141.69999999999999</v>
      </c>
      <c r="AD218" s="1">
        <v>141</v>
      </c>
    </row>
    <row r="219" spans="1:30">
      <c r="A219" s="1" t="s">
        <v>32</v>
      </c>
      <c r="B219" s="1">
        <v>2019</v>
      </c>
      <c r="C219" s="1" t="s">
        <v>31</v>
      </c>
      <c r="D219" s="1">
        <v>138.30000000000001</v>
      </c>
      <c r="E219" s="1">
        <v>149.4</v>
      </c>
      <c r="F219" s="1">
        <v>143.5</v>
      </c>
      <c r="G219" s="1">
        <v>141.69999999999999</v>
      </c>
      <c r="H219" s="1">
        <v>118.1</v>
      </c>
      <c r="I219" s="1">
        <v>135.19999999999999</v>
      </c>
      <c r="J219" s="1">
        <v>130.5</v>
      </c>
      <c r="K219" s="1">
        <v>118.2</v>
      </c>
      <c r="L219" s="1">
        <v>110.4</v>
      </c>
      <c r="M219" s="1">
        <v>140.4</v>
      </c>
      <c r="N219" s="1">
        <v>128.1</v>
      </c>
      <c r="O219" s="1">
        <v>153.19999999999999</v>
      </c>
      <c r="P219" s="1">
        <v>137.30000000000001</v>
      </c>
      <c r="Q219" s="1">
        <v>164.7</v>
      </c>
      <c r="R219" s="1">
        <v>143</v>
      </c>
      <c r="S219" s="1">
        <v>130.4</v>
      </c>
      <c r="T219" s="1">
        <v>141.1</v>
      </c>
      <c r="U219" s="1">
        <v>147.69999999999999</v>
      </c>
      <c r="V219" s="1">
        <v>128.6</v>
      </c>
      <c r="W219" s="1">
        <v>136.30000000000001</v>
      </c>
      <c r="X219" s="1">
        <v>137.80000000000001</v>
      </c>
      <c r="Y219" s="1">
        <v>118.6</v>
      </c>
      <c r="Z219" s="1">
        <v>131.9</v>
      </c>
      <c r="AA219" s="1">
        <v>146.6</v>
      </c>
      <c r="AB219" s="1">
        <v>131.69999999999999</v>
      </c>
      <c r="AC219" s="1">
        <v>131.80000000000001</v>
      </c>
      <c r="AD219" s="1">
        <v>138</v>
      </c>
    </row>
    <row r="220" spans="1:30">
      <c r="A220" s="1" t="s">
        <v>33</v>
      </c>
      <c r="B220" s="1">
        <v>2019</v>
      </c>
      <c r="C220" s="1" t="s">
        <v>31</v>
      </c>
      <c r="D220" s="1">
        <v>137.1</v>
      </c>
      <c r="E220" s="1">
        <v>151.4</v>
      </c>
      <c r="F220" s="1">
        <v>140.19999999999999</v>
      </c>
      <c r="G220" s="1">
        <v>142.1</v>
      </c>
      <c r="H220" s="1">
        <v>121.8</v>
      </c>
      <c r="I220" s="1">
        <v>135.4</v>
      </c>
      <c r="J220" s="1">
        <v>131.30000000000001</v>
      </c>
      <c r="K220" s="1">
        <v>120.3</v>
      </c>
      <c r="L220" s="1">
        <v>109.1</v>
      </c>
      <c r="M220" s="1">
        <v>139.4</v>
      </c>
      <c r="N220" s="1">
        <v>133.30000000000001</v>
      </c>
      <c r="O220" s="1">
        <v>154.6</v>
      </c>
      <c r="P220" s="1">
        <v>137.4</v>
      </c>
      <c r="Q220" s="1">
        <v>163.19999999999999</v>
      </c>
      <c r="R220" s="1">
        <v>147.6</v>
      </c>
      <c r="S220" s="1">
        <v>139</v>
      </c>
      <c r="T220" s="1">
        <v>146.4</v>
      </c>
      <c r="U220" s="1">
        <v>147.69999999999999</v>
      </c>
      <c r="V220" s="1">
        <v>139.5</v>
      </c>
      <c r="W220" s="1">
        <v>143.6</v>
      </c>
      <c r="X220" s="1">
        <v>145.1</v>
      </c>
      <c r="Y220" s="1">
        <v>123.3</v>
      </c>
      <c r="Z220" s="1">
        <v>136.69999999999999</v>
      </c>
      <c r="AA220" s="1">
        <v>150.19999999999999</v>
      </c>
      <c r="AB220" s="1">
        <v>132.80000000000001</v>
      </c>
      <c r="AC220" s="1">
        <v>136.9</v>
      </c>
      <c r="AD220" s="1">
        <v>139.6</v>
      </c>
    </row>
    <row r="221" spans="1:30">
      <c r="A221" s="1" t="s">
        <v>30</v>
      </c>
      <c r="B221" s="1">
        <v>2019</v>
      </c>
      <c r="C221" s="1" t="s">
        <v>34</v>
      </c>
      <c r="D221" s="1">
        <v>136.80000000000001</v>
      </c>
      <c r="E221" s="1">
        <v>153</v>
      </c>
      <c r="F221" s="1">
        <v>139.1</v>
      </c>
      <c r="G221" s="1">
        <v>142.5</v>
      </c>
      <c r="H221" s="1">
        <v>124.1</v>
      </c>
      <c r="I221" s="1">
        <v>135.80000000000001</v>
      </c>
      <c r="J221" s="1">
        <v>128.69999999999999</v>
      </c>
      <c r="K221" s="1">
        <v>121.5</v>
      </c>
      <c r="L221" s="1">
        <v>108.3</v>
      </c>
      <c r="M221" s="1">
        <v>139.19999999999999</v>
      </c>
      <c r="N221" s="1">
        <v>137.4</v>
      </c>
      <c r="O221" s="1">
        <v>156.19999999999999</v>
      </c>
      <c r="P221" s="1">
        <v>137.19999999999999</v>
      </c>
      <c r="Q221" s="1">
        <v>162.80000000000001</v>
      </c>
      <c r="R221" s="1">
        <v>150.5</v>
      </c>
      <c r="S221" s="1">
        <v>146.1</v>
      </c>
      <c r="T221" s="1">
        <v>149.9</v>
      </c>
      <c r="U221" s="6">
        <v>139.25443548387088</v>
      </c>
      <c r="V221" s="1">
        <v>145.30000000000001</v>
      </c>
      <c r="W221" s="1">
        <v>150.1</v>
      </c>
      <c r="X221" s="1">
        <v>149.9</v>
      </c>
      <c r="Y221" s="1">
        <v>129.19999999999999</v>
      </c>
      <c r="Z221" s="1">
        <v>143.4</v>
      </c>
      <c r="AA221" s="1">
        <v>155.5</v>
      </c>
      <c r="AB221" s="1">
        <v>134.9</v>
      </c>
      <c r="AC221" s="1">
        <v>142.19999999999999</v>
      </c>
      <c r="AD221" s="1">
        <v>141</v>
      </c>
    </row>
    <row r="222" spans="1:30">
      <c r="A222" s="1" t="s">
        <v>32</v>
      </c>
      <c r="B222" s="1">
        <v>2019</v>
      </c>
      <c r="C222" s="1" t="s">
        <v>34</v>
      </c>
      <c r="D222" s="1">
        <v>139.4</v>
      </c>
      <c r="E222" s="1">
        <v>150.1</v>
      </c>
      <c r="F222" s="1">
        <v>145.30000000000001</v>
      </c>
      <c r="G222" s="1">
        <v>141.69999999999999</v>
      </c>
      <c r="H222" s="1">
        <v>118.4</v>
      </c>
      <c r="I222" s="1">
        <v>137</v>
      </c>
      <c r="J222" s="1">
        <v>131.6</v>
      </c>
      <c r="K222" s="1">
        <v>119.9</v>
      </c>
      <c r="L222" s="1">
        <v>110.4</v>
      </c>
      <c r="M222" s="1">
        <v>140.80000000000001</v>
      </c>
      <c r="N222" s="1">
        <v>128.30000000000001</v>
      </c>
      <c r="O222" s="1">
        <v>153.5</v>
      </c>
      <c r="P222" s="1">
        <v>138</v>
      </c>
      <c r="Q222" s="1">
        <v>164.9</v>
      </c>
      <c r="R222" s="1">
        <v>143.30000000000001</v>
      </c>
      <c r="S222" s="1">
        <v>130.80000000000001</v>
      </c>
      <c r="T222" s="1">
        <v>141.4</v>
      </c>
      <c r="U222" s="1">
        <v>148.5</v>
      </c>
      <c r="V222" s="1">
        <v>127.1</v>
      </c>
      <c r="W222" s="1">
        <v>136.6</v>
      </c>
      <c r="X222" s="1">
        <v>138.5</v>
      </c>
      <c r="Y222" s="1">
        <v>119.2</v>
      </c>
      <c r="Z222" s="1">
        <v>132.19999999999999</v>
      </c>
      <c r="AA222" s="1">
        <v>146.6</v>
      </c>
      <c r="AB222" s="1">
        <v>133</v>
      </c>
      <c r="AC222" s="1">
        <v>132.4</v>
      </c>
      <c r="AD222" s="1">
        <v>138.6</v>
      </c>
    </row>
    <row r="223" spans="1:30">
      <c r="A223" s="1" t="s">
        <v>33</v>
      </c>
      <c r="B223" s="1">
        <v>2019</v>
      </c>
      <c r="C223" s="1" t="s">
        <v>34</v>
      </c>
      <c r="D223" s="1">
        <v>137.6</v>
      </c>
      <c r="E223" s="1">
        <v>152</v>
      </c>
      <c r="F223" s="1">
        <v>141.5</v>
      </c>
      <c r="G223" s="1">
        <v>142.19999999999999</v>
      </c>
      <c r="H223" s="1">
        <v>122</v>
      </c>
      <c r="I223" s="1">
        <v>136.4</v>
      </c>
      <c r="J223" s="1">
        <v>129.69999999999999</v>
      </c>
      <c r="K223" s="1">
        <v>121</v>
      </c>
      <c r="L223" s="1">
        <v>109</v>
      </c>
      <c r="M223" s="1">
        <v>139.69999999999999</v>
      </c>
      <c r="N223" s="1">
        <v>133.6</v>
      </c>
      <c r="O223" s="1">
        <v>154.9</v>
      </c>
      <c r="P223" s="1">
        <v>137.5</v>
      </c>
      <c r="Q223" s="1">
        <v>163.4</v>
      </c>
      <c r="R223" s="1">
        <v>147.69999999999999</v>
      </c>
      <c r="S223" s="1">
        <v>139.69999999999999</v>
      </c>
      <c r="T223" s="1">
        <v>146.5</v>
      </c>
      <c r="U223" s="1">
        <v>148.5</v>
      </c>
      <c r="V223" s="1">
        <v>138.4</v>
      </c>
      <c r="W223" s="1">
        <v>143.69999999999999</v>
      </c>
      <c r="X223" s="1">
        <v>145.6</v>
      </c>
      <c r="Y223" s="1">
        <v>123.9</v>
      </c>
      <c r="Z223" s="1">
        <v>137.1</v>
      </c>
      <c r="AA223" s="1">
        <v>150.30000000000001</v>
      </c>
      <c r="AB223" s="1">
        <v>134.1</v>
      </c>
      <c r="AC223" s="1">
        <v>137.4</v>
      </c>
      <c r="AD223" s="1">
        <v>139.9</v>
      </c>
    </row>
    <row r="224" spans="1:30">
      <c r="A224" s="1" t="s">
        <v>30</v>
      </c>
      <c r="B224" s="1">
        <v>2019</v>
      </c>
      <c r="C224" s="1" t="s">
        <v>35</v>
      </c>
      <c r="D224" s="1">
        <v>136.9</v>
      </c>
      <c r="E224" s="1">
        <v>154.1</v>
      </c>
      <c r="F224" s="1">
        <v>138.69999999999999</v>
      </c>
      <c r="G224" s="1">
        <v>142.5</v>
      </c>
      <c r="H224" s="1">
        <v>124.1</v>
      </c>
      <c r="I224" s="1">
        <v>136.1</v>
      </c>
      <c r="J224" s="1">
        <v>128.19999999999999</v>
      </c>
      <c r="K224" s="1">
        <v>122.3</v>
      </c>
      <c r="L224" s="1">
        <v>108.3</v>
      </c>
      <c r="M224" s="1">
        <v>138.9</v>
      </c>
      <c r="N224" s="1">
        <v>137.4</v>
      </c>
      <c r="O224" s="1">
        <v>156.4</v>
      </c>
      <c r="P224" s="1">
        <v>137.30000000000001</v>
      </c>
      <c r="Q224" s="1">
        <v>162.9</v>
      </c>
      <c r="R224" s="1">
        <v>150.80000000000001</v>
      </c>
      <c r="S224" s="1">
        <v>146.1</v>
      </c>
      <c r="T224" s="1">
        <v>150.1</v>
      </c>
      <c r="U224" s="6">
        <v>139.25443548387088</v>
      </c>
      <c r="V224" s="1">
        <v>146.4</v>
      </c>
      <c r="W224" s="1">
        <v>150</v>
      </c>
      <c r="X224" s="1">
        <v>150.4</v>
      </c>
      <c r="Y224" s="1">
        <v>129.9</v>
      </c>
      <c r="Z224" s="1">
        <v>143.80000000000001</v>
      </c>
      <c r="AA224" s="1">
        <v>155.5</v>
      </c>
      <c r="AB224" s="1">
        <v>134</v>
      </c>
      <c r="AC224" s="1">
        <v>142.4</v>
      </c>
      <c r="AD224" s="1">
        <v>141.19999999999999</v>
      </c>
    </row>
    <row r="225" spans="1:30">
      <c r="A225" s="1" t="s">
        <v>32</v>
      </c>
      <c r="B225" s="1">
        <v>2019</v>
      </c>
      <c r="C225" s="1" t="s">
        <v>35</v>
      </c>
      <c r="D225" s="1">
        <v>139.69999999999999</v>
      </c>
      <c r="E225" s="1">
        <v>151.1</v>
      </c>
      <c r="F225" s="1">
        <v>142.9</v>
      </c>
      <c r="G225" s="1">
        <v>141.9</v>
      </c>
      <c r="H225" s="1">
        <v>118.4</v>
      </c>
      <c r="I225" s="1">
        <v>139.4</v>
      </c>
      <c r="J225" s="1">
        <v>141.19999999999999</v>
      </c>
      <c r="K225" s="1">
        <v>120.7</v>
      </c>
      <c r="L225" s="1">
        <v>110.4</v>
      </c>
      <c r="M225" s="1">
        <v>140.69999999999999</v>
      </c>
      <c r="N225" s="1">
        <v>128.5</v>
      </c>
      <c r="O225" s="1">
        <v>153.9</v>
      </c>
      <c r="P225" s="1">
        <v>139.6</v>
      </c>
      <c r="Q225" s="1">
        <v>165.3</v>
      </c>
      <c r="R225" s="1">
        <v>143.5</v>
      </c>
      <c r="S225" s="1">
        <v>131.19999999999999</v>
      </c>
      <c r="T225" s="1">
        <v>141.6</v>
      </c>
      <c r="U225" s="1">
        <v>149</v>
      </c>
      <c r="V225" s="1">
        <v>128.80000000000001</v>
      </c>
      <c r="W225" s="1">
        <v>136.80000000000001</v>
      </c>
      <c r="X225" s="1">
        <v>139.19999999999999</v>
      </c>
      <c r="Y225" s="1">
        <v>119.9</v>
      </c>
      <c r="Z225" s="1">
        <v>133</v>
      </c>
      <c r="AA225" s="1">
        <v>146.69999999999999</v>
      </c>
      <c r="AB225" s="1">
        <v>132.5</v>
      </c>
      <c r="AC225" s="1">
        <v>132.80000000000001</v>
      </c>
      <c r="AD225" s="1">
        <v>139.5</v>
      </c>
    </row>
    <row r="226" spans="1:30">
      <c r="A226" s="1" t="s">
        <v>33</v>
      </c>
      <c r="B226" s="1">
        <v>2019</v>
      </c>
      <c r="C226" s="1" t="s">
        <v>35</v>
      </c>
      <c r="D226" s="1">
        <v>137.80000000000001</v>
      </c>
      <c r="E226" s="1">
        <v>153</v>
      </c>
      <c r="F226" s="1">
        <v>140.30000000000001</v>
      </c>
      <c r="G226" s="1">
        <v>142.30000000000001</v>
      </c>
      <c r="H226" s="1">
        <v>122</v>
      </c>
      <c r="I226" s="1">
        <v>137.6</v>
      </c>
      <c r="J226" s="1">
        <v>132.6</v>
      </c>
      <c r="K226" s="1">
        <v>121.8</v>
      </c>
      <c r="L226" s="1">
        <v>109</v>
      </c>
      <c r="M226" s="1">
        <v>139.5</v>
      </c>
      <c r="N226" s="1">
        <v>133.69999999999999</v>
      </c>
      <c r="O226" s="1">
        <v>155.19999999999999</v>
      </c>
      <c r="P226" s="1">
        <v>138.1</v>
      </c>
      <c r="Q226" s="1">
        <v>163.5</v>
      </c>
      <c r="R226" s="1">
        <v>147.9</v>
      </c>
      <c r="S226" s="1">
        <v>139.9</v>
      </c>
      <c r="T226" s="1">
        <v>146.69999999999999</v>
      </c>
      <c r="U226" s="1">
        <v>149</v>
      </c>
      <c r="V226" s="1">
        <v>139.69999999999999</v>
      </c>
      <c r="W226" s="1">
        <v>143.80000000000001</v>
      </c>
      <c r="X226" s="1">
        <v>146.19999999999999</v>
      </c>
      <c r="Y226" s="1">
        <v>124.6</v>
      </c>
      <c r="Z226" s="1">
        <v>137.69999999999999</v>
      </c>
      <c r="AA226" s="1">
        <v>150.30000000000001</v>
      </c>
      <c r="AB226" s="1">
        <v>133.4</v>
      </c>
      <c r="AC226" s="1">
        <v>137.69999999999999</v>
      </c>
      <c r="AD226" s="1">
        <v>140.4</v>
      </c>
    </row>
    <row r="227" spans="1:30">
      <c r="A227" s="1" t="s">
        <v>30</v>
      </c>
      <c r="B227" s="1">
        <v>2019</v>
      </c>
      <c r="C227" s="1" t="s">
        <v>37</v>
      </c>
      <c r="D227" s="1">
        <v>137.4</v>
      </c>
      <c r="E227" s="1">
        <v>159.5</v>
      </c>
      <c r="F227" s="1">
        <v>134.5</v>
      </c>
      <c r="G227" s="1">
        <v>142.6</v>
      </c>
      <c r="H227" s="1">
        <v>124</v>
      </c>
      <c r="I227" s="1">
        <v>143.69999999999999</v>
      </c>
      <c r="J227" s="1">
        <v>133.4</v>
      </c>
      <c r="K227" s="1">
        <v>125.1</v>
      </c>
      <c r="L227" s="1">
        <v>109.3</v>
      </c>
      <c r="M227" s="1">
        <v>139.30000000000001</v>
      </c>
      <c r="N227" s="1">
        <v>137.69999999999999</v>
      </c>
      <c r="O227" s="1">
        <v>156.4</v>
      </c>
      <c r="P227" s="1">
        <v>139.19999999999999</v>
      </c>
      <c r="Q227" s="1">
        <v>163.30000000000001</v>
      </c>
      <c r="R227" s="1">
        <v>151.30000000000001</v>
      </c>
      <c r="S227" s="1">
        <v>146.6</v>
      </c>
      <c r="T227" s="1">
        <v>150.69999999999999</v>
      </c>
      <c r="U227" s="6">
        <v>139.25443548387088</v>
      </c>
      <c r="V227" s="1">
        <v>146.9</v>
      </c>
      <c r="W227" s="1">
        <v>149.5</v>
      </c>
      <c r="X227" s="1">
        <v>151.30000000000001</v>
      </c>
      <c r="Y227" s="1">
        <v>130.19999999999999</v>
      </c>
      <c r="Z227" s="1">
        <v>145.9</v>
      </c>
      <c r="AA227" s="1">
        <v>156.69999999999999</v>
      </c>
      <c r="AB227" s="1">
        <v>133.9</v>
      </c>
      <c r="AC227" s="1">
        <v>142.9</v>
      </c>
      <c r="AD227" s="1">
        <v>142.4</v>
      </c>
    </row>
    <row r="228" spans="1:30">
      <c r="A228" s="1" t="s">
        <v>32</v>
      </c>
      <c r="B228" s="1">
        <v>2019</v>
      </c>
      <c r="C228" s="1" t="s">
        <v>37</v>
      </c>
      <c r="D228" s="1">
        <v>140.4</v>
      </c>
      <c r="E228" s="1">
        <v>156.69999999999999</v>
      </c>
      <c r="F228" s="1">
        <v>138.30000000000001</v>
      </c>
      <c r="G228" s="1">
        <v>142.4</v>
      </c>
      <c r="H228" s="1">
        <v>118.6</v>
      </c>
      <c r="I228" s="1">
        <v>149.69999999999999</v>
      </c>
      <c r="J228" s="1">
        <v>161.6</v>
      </c>
      <c r="K228" s="1">
        <v>124.4</v>
      </c>
      <c r="L228" s="1">
        <v>111.2</v>
      </c>
      <c r="M228" s="1">
        <v>141</v>
      </c>
      <c r="N228" s="1">
        <v>128.9</v>
      </c>
      <c r="O228" s="1">
        <v>154.5</v>
      </c>
      <c r="P228" s="1">
        <v>143.80000000000001</v>
      </c>
      <c r="Q228" s="1">
        <v>166.2</v>
      </c>
      <c r="R228" s="1">
        <v>144</v>
      </c>
      <c r="S228" s="1">
        <v>131.69999999999999</v>
      </c>
      <c r="T228" s="1">
        <v>142.19999999999999</v>
      </c>
      <c r="U228" s="1">
        <v>150.1</v>
      </c>
      <c r="V228" s="1">
        <v>129.4</v>
      </c>
      <c r="W228" s="1">
        <v>137.19999999999999</v>
      </c>
      <c r="X228" s="1">
        <v>139.80000000000001</v>
      </c>
      <c r="Y228" s="1">
        <v>120.1</v>
      </c>
      <c r="Z228" s="1">
        <v>134</v>
      </c>
      <c r="AA228" s="1">
        <v>148</v>
      </c>
      <c r="AB228" s="1">
        <v>132.6</v>
      </c>
      <c r="AC228" s="1">
        <v>133.30000000000001</v>
      </c>
      <c r="AD228" s="1">
        <v>141.5</v>
      </c>
    </row>
    <row r="229" spans="1:30">
      <c r="A229" s="1" t="s">
        <v>33</v>
      </c>
      <c r="B229" s="1">
        <v>2019</v>
      </c>
      <c r="C229" s="1" t="s">
        <v>37</v>
      </c>
      <c r="D229" s="1">
        <v>138.30000000000001</v>
      </c>
      <c r="E229" s="1">
        <v>158.5</v>
      </c>
      <c r="F229" s="1">
        <v>136</v>
      </c>
      <c r="G229" s="1">
        <v>142.5</v>
      </c>
      <c r="H229" s="1">
        <v>122</v>
      </c>
      <c r="I229" s="1">
        <v>146.5</v>
      </c>
      <c r="J229" s="1">
        <v>143</v>
      </c>
      <c r="K229" s="1">
        <v>124.9</v>
      </c>
      <c r="L229" s="1">
        <v>109.9</v>
      </c>
      <c r="M229" s="1">
        <v>139.9</v>
      </c>
      <c r="N229" s="1">
        <v>134</v>
      </c>
      <c r="O229" s="1">
        <v>155.5</v>
      </c>
      <c r="P229" s="1">
        <v>140.9</v>
      </c>
      <c r="Q229" s="1">
        <v>164.1</v>
      </c>
      <c r="R229" s="1">
        <v>148.4</v>
      </c>
      <c r="S229" s="1">
        <v>140.4</v>
      </c>
      <c r="T229" s="1">
        <v>147.30000000000001</v>
      </c>
      <c r="U229" s="1">
        <v>150.1</v>
      </c>
      <c r="V229" s="1">
        <v>140.30000000000001</v>
      </c>
      <c r="W229" s="1">
        <v>143.69999999999999</v>
      </c>
      <c r="X229" s="1">
        <v>146.9</v>
      </c>
      <c r="Y229" s="1">
        <v>124.9</v>
      </c>
      <c r="Z229" s="1">
        <v>139.19999999999999</v>
      </c>
      <c r="AA229" s="1">
        <v>151.6</v>
      </c>
      <c r="AB229" s="1">
        <v>133.4</v>
      </c>
      <c r="AC229" s="1">
        <v>138.19999999999999</v>
      </c>
      <c r="AD229" s="1">
        <v>142</v>
      </c>
    </row>
    <row r="230" spans="1:30">
      <c r="A230" s="1" t="s">
        <v>30</v>
      </c>
      <c r="B230" s="1">
        <v>2019</v>
      </c>
      <c r="C230" s="1" t="s">
        <v>38</v>
      </c>
      <c r="D230" s="1">
        <v>137.80000000000001</v>
      </c>
      <c r="E230" s="1">
        <v>163.5</v>
      </c>
      <c r="F230" s="1">
        <v>136.19999999999999</v>
      </c>
      <c r="G230" s="1">
        <v>143.19999999999999</v>
      </c>
      <c r="H230" s="1">
        <v>124.3</v>
      </c>
      <c r="I230" s="1">
        <v>143.30000000000001</v>
      </c>
      <c r="J230" s="1">
        <v>140.6</v>
      </c>
      <c r="K230" s="1">
        <v>128.69999999999999</v>
      </c>
      <c r="L230" s="1">
        <v>110.6</v>
      </c>
      <c r="M230" s="1">
        <v>140.4</v>
      </c>
      <c r="N230" s="1">
        <v>138</v>
      </c>
      <c r="O230" s="1">
        <v>156.6</v>
      </c>
      <c r="P230" s="1">
        <v>141</v>
      </c>
      <c r="Q230" s="1">
        <v>164.2</v>
      </c>
      <c r="R230" s="1">
        <v>151.4</v>
      </c>
      <c r="S230" s="1">
        <v>146.5</v>
      </c>
      <c r="T230" s="1">
        <v>150.69999999999999</v>
      </c>
      <c r="U230" s="6">
        <v>139.25443548387088</v>
      </c>
      <c r="V230" s="1">
        <v>147.80000000000001</v>
      </c>
      <c r="W230" s="1">
        <v>149.6</v>
      </c>
      <c r="X230" s="1">
        <v>151.69999999999999</v>
      </c>
      <c r="Y230" s="1">
        <v>130.19999999999999</v>
      </c>
      <c r="Z230" s="1">
        <v>146.4</v>
      </c>
      <c r="AA230" s="1">
        <v>157.69999999999999</v>
      </c>
      <c r="AB230" s="1">
        <v>134.80000000000001</v>
      </c>
      <c r="AC230" s="1">
        <v>143.30000000000001</v>
      </c>
      <c r="AD230" s="1">
        <v>143.6</v>
      </c>
    </row>
    <row r="231" spans="1:30">
      <c r="A231" s="1" t="s">
        <v>32</v>
      </c>
      <c r="B231" s="1">
        <v>2019</v>
      </c>
      <c r="C231" s="1" t="s">
        <v>38</v>
      </c>
      <c r="D231" s="1">
        <v>140.69999999999999</v>
      </c>
      <c r="E231" s="1">
        <v>159.6</v>
      </c>
      <c r="F231" s="1">
        <v>140.4</v>
      </c>
      <c r="G231" s="1">
        <v>143.4</v>
      </c>
      <c r="H231" s="1">
        <v>118.6</v>
      </c>
      <c r="I231" s="1">
        <v>150.9</v>
      </c>
      <c r="J231" s="1">
        <v>169.8</v>
      </c>
      <c r="K231" s="1">
        <v>127.4</v>
      </c>
      <c r="L231" s="1">
        <v>111.8</v>
      </c>
      <c r="M231" s="1">
        <v>141</v>
      </c>
      <c r="N231" s="1">
        <v>129</v>
      </c>
      <c r="O231" s="1">
        <v>155.1</v>
      </c>
      <c r="P231" s="1">
        <v>145.6</v>
      </c>
      <c r="Q231" s="1">
        <v>166.7</v>
      </c>
      <c r="R231" s="1">
        <v>144.30000000000001</v>
      </c>
      <c r="S231" s="1">
        <v>131.69999999999999</v>
      </c>
      <c r="T231" s="1">
        <v>142.4</v>
      </c>
      <c r="U231" s="1">
        <v>149.4</v>
      </c>
      <c r="V231" s="1">
        <v>130.5</v>
      </c>
      <c r="W231" s="1">
        <v>137.4</v>
      </c>
      <c r="X231" s="1">
        <v>140.30000000000001</v>
      </c>
      <c r="Y231" s="1">
        <v>119.6</v>
      </c>
      <c r="Z231" s="1">
        <v>134.30000000000001</v>
      </c>
      <c r="AA231" s="1">
        <v>148.9</v>
      </c>
      <c r="AB231" s="1">
        <v>133.69999999999999</v>
      </c>
      <c r="AC231" s="1">
        <v>133.6</v>
      </c>
      <c r="AD231" s="1">
        <v>142.1</v>
      </c>
    </row>
    <row r="232" spans="1:30">
      <c r="A232" s="1" t="s">
        <v>33</v>
      </c>
      <c r="B232" s="1">
        <v>2019</v>
      </c>
      <c r="C232" s="1" t="s">
        <v>38</v>
      </c>
      <c r="D232" s="1">
        <v>138.69999999999999</v>
      </c>
      <c r="E232" s="1">
        <v>162.1</v>
      </c>
      <c r="F232" s="1">
        <v>137.80000000000001</v>
      </c>
      <c r="G232" s="1">
        <v>143.30000000000001</v>
      </c>
      <c r="H232" s="1">
        <v>122.2</v>
      </c>
      <c r="I232" s="1">
        <v>146.80000000000001</v>
      </c>
      <c r="J232" s="1">
        <v>150.5</v>
      </c>
      <c r="K232" s="1">
        <v>128.30000000000001</v>
      </c>
      <c r="L232" s="1">
        <v>111</v>
      </c>
      <c r="M232" s="1">
        <v>140.6</v>
      </c>
      <c r="N232" s="1">
        <v>134.19999999999999</v>
      </c>
      <c r="O232" s="1">
        <v>155.9</v>
      </c>
      <c r="P232" s="1">
        <v>142.69999999999999</v>
      </c>
      <c r="Q232" s="1">
        <v>164.9</v>
      </c>
      <c r="R232" s="1">
        <v>148.6</v>
      </c>
      <c r="S232" s="1">
        <v>140.4</v>
      </c>
      <c r="T232" s="1">
        <v>147.4</v>
      </c>
      <c r="U232" s="1">
        <v>149.4</v>
      </c>
      <c r="V232" s="1">
        <v>141.19999999999999</v>
      </c>
      <c r="W232" s="1">
        <v>143.80000000000001</v>
      </c>
      <c r="X232" s="1">
        <v>147.4</v>
      </c>
      <c r="Y232" s="1">
        <v>124.6</v>
      </c>
      <c r="Z232" s="1">
        <v>139.6</v>
      </c>
      <c r="AA232" s="1">
        <v>152.5</v>
      </c>
      <c r="AB232" s="1">
        <v>134.30000000000001</v>
      </c>
      <c r="AC232" s="1">
        <v>138.6</v>
      </c>
      <c r="AD232" s="1">
        <v>142.9</v>
      </c>
    </row>
    <row r="233" spans="1:30">
      <c r="A233" s="1" t="s">
        <v>30</v>
      </c>
      <c r="B233" s="1">
        <v>2019</v>
      </c>
      <c r="C233" s="1" t="s">
        <v>39</v>
      </c>
      <c r="D233" s="1">
        <v>138.4</v>
      </c>
      <c r="E233" s="1">
        <v>164</v>
      </c>
      <c r="F233" s="1">
        <v>138.4</v>
      </c>
      <c r="G233" s="1">
        <v>143.9</v>
      </c>
      <c r="H233" s="1">
        <v>124.4</v>
      </c>
      <c r="I233" s="1">
        <v>146.4</v>
      </c>
      <c r="J233" s="1">
        <v>150.1</v>
      </c>
      <c r="K233" s="1">
        <v>130.6</v>
      </c>
      <c r="L233" s="1">
        <v>110.8</v>
      </c>
      <c r="M233" s="1">
        <v>141.69999999999999</v>
      </c>
      <c r="N233" s="1">
        <v>138.5</v>
      </c>
      <c r="O233" s="1">
        <v>156.69999999999999</v>
      </c>
      <c r="P233" s="1">
        <v>143</v>
      </c>
      <c r="Q233" s="1">
        <v>164.5</v>
      </c>
      <c r="R233" s="1">
        <v>151.6</v>
      </c>
      <c r="S233" s="1">
        <v>146.6</v>
      </c>
      <c r="T233" s="1">
        <v>150.9</v>
      </c>
      <c r="U233" s="6">
        <v>139.25443548387088</v>
      </c>
      <c r="V233" s="1">
        <v>146.80000000000001</v>
      </c>
      <c r="W233" s="1">
        <v>150</v>
      </c>
      <c r="X233" s="1">
        <v>152.19999999999999</v>
      </c>
      <c r="Y233" s="1">
        <v>131.19999999999999</v>
      </c>
      <c r="Z233" s="1">
        <v>147.5</v>
      </c>
      <c r="AA233" s="1">
        <v>159.1</v>
      </c>
      <c r="AB233" s="1">
        <v>136.1</v>
      </c>
      <c r="AC233" s="1">
        <v>144.19999999999999</v>
      </c>
      <c r="AD233" s="1">
        <v>144.9</v>
      </c>
    </row>
    <row r="234" spans="1:30">
      <c r="A234" s="1" t="s">
        <v>32</v>
      </c>
      <c r="B234" s="1">
        <v>2019</v>
      </c>
      <c r="C234" s="1" t="s">
        <v>39</v>
      </c>
      <c r="D234" s="1">
        <v>141.4</v>
      </c>
      <c r="E234" s="1">
        <v>160.19999999999999</v>
      </c>
      <c r="F234" s="1">
        <v>142.5</v>
      </c>
      <c r="G234" s="1">
        <v>144.1</v>
      </c>
      <c r="H234" s="1">
        <v>119.3</v>
      </c>
      <c r="I234" s="1">
        <v>154.69999999999999</v>
      </c>
      <c r="J234" s="1">
        <v>180.1</v>
      </c>
      <c r="K234" s="1">
        <v>128.9</v>
      </c>
      <c r="L234" s="1">
        <v>111.8</v>
      </c>
      <c r="M234" s="1">
        <v>141.6</v>
      </c>
      <c r="N234" s="1">
        <v>129.5</v>
      </c>
      <c r="O234" s="1">
        <v>155.6</v>
      </c>
      <c r="P234" s="1">
        <v>147.69999999999999</v>
      </c>
      <c r="Q234" s="1">
        <v>167.2</v>
      </c>
      <c r="R234" s="1">
        <v>144.69999999999999</v>
      </c>
      <c r="S234" s="1">
        <v>131.9</v>
      </c>
      <c r="T234" s="1">
        <v>142.69999999999999</v>
      </c>
      <c r="U234" s="1">
        <v>150.6</v>
      </c>
      <c r="V234" s="1">
        <v>127</v>
      </c>
      <c r="W234" s="1">
        <v>137.69999999999999</v>
      </c>
      <c r="X234" s="1">
        <v>140.80000000000001</v>
      </c>
      <c r="Y234" s="1">
        <v>120.6</v>
      </c>
      <c r="Z234" s="1">
        <v>135</v>
      </c>
      <c r="AA234" s="1">
        <v>150.4</v>
      </c>
      <c r="AB234" s="1">
        <v>135.1</v>
      </c>
      <c r="AC234" s="1">
        <v>134.5</v>
      </c>
      <c r="AD234" s="1">
        <v>143.30000000000001</v>
      </c>
    </row>
    <row r="235" spans="1:30">
      <c r="A235" s="1" t="s">
        <v>33</v>
      </c>
      <c r="B235" s="1">
        <v>2019</v>
      </c>
      <c r="C235" s="1" t="s">
        <v>39</v>
      </c>
      <c r="D235" s="1">
        <v>139.30000000000001</v>
      </c>
      <c r="E235" s="1">
        <v>162.69999999999999</v>
      </c>
      <c r="F235" s="1">
        <v>140</v>
      </c>
      <c r="G235" s="1">
        <v>144</v>
      </c>
      <c r="H235" s="1">
        <v>122.5</v>
      </c>
      <c r="I235" s="1">
        <v>150.30000000000001</v>
      </c>
      <c r="J235" s="1">
        <v>160.30000000000001</v>
      </c>
      <c r="K235" s="1">
        <v>130</v>
      </c>
      <c r="L235" s="1">
        <v>111.1</v>
      </c>
      <c r="M235" s="1">
        <v>141.69999999999999</v>
      </c>
      <c r="N235" s="1">
        <v>134.69999999999999</v>
      </c>
      <c r="O235" s="1">
        <v>156.19999999999999</v>
      </c>
      <c r="P235" s="1">
        <v>144.69999999999999</v>
      </c>
      <c r="Q235" s="1">
        <v>165.2</v>
      </c>
      <c r="R235" s="1">
        <v>148.9</v>
      </c>
      <c r="S235" s="1">
        <v>140.5</v>
      </c>
      <c r="T235" s="1">
        <v>147.6</v>
      </c>
      <c r="U235" s="1">
        <v>150.6</v>
      </c>
      <c r="V235" s="1">
        <v>139.30000000000001</v>
      </c>
      <c r="W235" s="1">
        <v>144.19999999999999</v>
      </c>
      <c r="X235" s="1">
        <v>147.9</v>
      </c>
      <c r="Y235" s="1">
        <v>125.6</v>
      </c>
      <c r="Z235" s="1">
        <v>140.5</v>
      </c>
      <c r="AA235" s="1">
        <v>154</v>
      </c>
      <c r="AB235" s="1">
        <v>135.69999999999999</v>
      </c>
      <c r="AC235" s="1">
        <v>139.5</v>
      </c>
      <c r="AD235" s="1">
        <v>144.19999999999999</v>
      </c>
    </row>
    <row r="236" spans="1:30">
      <c r="A236" s="1" t="s">
        <v>30</v>
      </c>
      <c r="B236" s="1">
        <v>2019</v>
      </c>
      <c r="C236" s="1" t="s">
        <v>40</v>
      </c>
      <c r="D236" s="1">
        <v>139.19999999999999</v>
      </c>
      <c r="E236" s="1">
        <v>161.9</v>
      </c>
      <c r="F236" s="1">
        <v>137.1</v>
      </c>
      <c r="G236" s="1">
        <v>144.6</v>
      </c>
      <c r="H236" s="1">
        <v>124.7</v>
      </c>
      <c r="I236" s="1">
        <v>145.5</v>
      </c>
      <c r="J236" s="1">
        <v>156.19999999999999</v>
      </c>
      <c r="K236" s="1">
        <v>131.5</v>
      </c>
      <c r="L236" s="1">
        <v>111.7</v>
      </c>
      <c r="M236" s="1">
        <v>142.69999999999999</v>
      </c>
      <c r="N236" s="1">
        <v>138.5</v>
      </c>
      <c r="O236" s="1">
        <v>156.9</v>
      </c>
      <c r="P236" s="1">
        <v>144</v>
      </c>
      <c r="Q236" s="1">
        <v>165.1</v>
      </c>
      <c r="R236" s="1">
        <v>151.80000000000001</v>
      </c>
      <c r="S236" s="1">
        <v>146.6</v>
      </c>
      <c r="T236" s="1">
        <v>151.1</v>
      </c>
      <c r="U236" s="6">
        <v>139.25443548387088</v>
      </c>
      <c r="V236" s="1">
        <v>146.4</v>
      </c>
      <c r="W236" s="1">
        <v>150.19999999999999</v>
      </c>
      <c r="X236" s="1">
        <v>152.69999999999999</v>
      </c>
      <c r="Y236" s="1">
        <v>131.4</v>
      </c>
      <c r="Z236" s="1">
        <v>148</v>
      </c>
      <c r="AA236" s="1">
        <v>159.69999999999999</v>
      </c>
      <c r="AB236" s="1">
        <v>138.80000000000001</v>
      </c>
      <c r="AC236" s="1">
        <v>144.9</v>
      </c>
      <c r="AD236" s="1">
        <v>145.69999999999999</v>
      </c>
    </row>
    <row r="237" spans="1:30">
      <c r="A237" s="1" t="s">
        <v>32</v>
      </c>
      <c r="B237" s="1">
        <v>2019</v>
      </c>
      <c r="C237" s="1" t="s">
        <v>40</v>
      </c>
      <c r="D237" s="1">
        <v>142.1</v>
      </c>
      <c r="E237" s="1">
        <v>158.30000000000001</v>
      </c>
      <c r="F237" s="1">
        <v>140.80000000000001</v>
      </c>
      <c r="G237" s="1">
        <v>144.9</v>
      </c>
      <c r="H237" s="1">
        <v>119.9</v>
      </c>
      <c r="I237" s="1">
        <v>153.9</v>
      </c>
      <c r="J237" s="1">
        <v>189.1</v>
      </c>
      <c r="K237" s="1">
        <v>129.80000000000001</v>
      </c>
      <c r="L237" s="1">
        <v>112.7</v>
      </c>
      <c r="M237" s="1">
        <v>142.5</v>
      </c>
      <c r="N237" s="1">
        <v>129.80000000000001</v>
      </c>
      <c r="O237" s="1">
        <v>156.19999999999999</v>
      </c>
      <c r="P237" s="1">
        <v>149.1</v>
      </c>
      <c r="Q237" s="1">
        <v>167.9</v>
      </c>
      <c r="R237" s="1">
        <v>145</v>
      </c>
      <c r="S237" s="1">
        <v>132.19999999999999</v>
      </c>
      <c r="T237" s="1">
        <v>143</v>
      </c>
      <c r="U237" s="1">
        <v>151.6</v>
      </c>
      <c r="V237" s="1">
        <v>125.5</v>
      </c>
      <c r="W237" s="1">
        <v>138.1</v>
      </c>
      <c r="X237" s="1">
        <v>141.5</v>
      </c>
      <c r="Y237" s="1">
        <v>120.8</v>
      </c>
      <c r="Z237" s="1">
        <v>135.4</v>
      </c>
      <c r="AA237" s="1">
        <v>151.5</v>
      </c>
      <c r="AB237" s="1">
        <v>137.80000000000001</v>
      </c>
      <c r="AC237" s="1">
        <v>135.30000000000001</v>
      </c>
      <c r="AD237" s="1">
        <v>144.19999999999999</v>
      </c>
    </row>
    <row r="238" spans="1:30">
      <c r="A238" s="1" t="s">
        <v>33</v>
      </c>
      <c r="B238" s="1">
        <v>2019</v>
      </c>
      <c r="C238" s="1" t="s">
        <v>40</v>
      </c>
      <c r="D238" s="1">
        <v>140.1</v>
      </c>
      <c r="E238" s="1">
        <v>160.6</v>
      </c>
      <c r="F238" s="1">
        <v>138.5</v>
      </c>
      <c r="G238" s="1">
        <v>144.69999999999999</v>
      </c>
      <c r="H238" s="1">
        <v>122.9</v>
      </c>
      <c r="I238" s="1">
        <v>149.4</v>
      </c>
      <c r="J238" s="1">
        <v>167.4</v>
      </c>
      <c r="K238" s="1">
        <v>130.9</v>
      </c>
      <c r="L238" s="1">
        <v>112</v>
      </c>
      <c r="M238" s="1">
        <v>142.6</v>
      </c>
      <c r="N238" s="1">
        <v>134.9</v>
      </c>
      <c r="O238" s="1">
        <v>156.6</v>
      </c>
      <c r="P238" s="1">
        <v>145.9</v>
      </c>
      <c r="Q238" s="1">
        <v>165.8</v>
      </c>
      <c r="R238" s="1">
        <v>149.1</v>
      </c>
      <c r="S238" s="1">
        <v>140.6</v>
      </c>
      <c r="T238" s="1">
        <v>147.9</v>
      </c>
      <c r="U238" s="1">
        <v>151.6</v>
      </c>
      <c r="V238" s="1">
        <v>138.5</v>
      </c>
      <c r="W238" s="1">
        <v>144.5</v>
      </c>
      <c r="X238" s="1">
        <v>148.5</v>
      </c>
      <c r="Y238" s="1">
        <v>125.8</v>
      </c>
      <c r="Z238" s="1">
        <v>140.9</v>
      </c>
      <c r="AA238" s="1">
        <v>154.9</v>
      </c>
      <c r="AB238" s="1">
        <v>138.4</v>
      </c>
      <c r="AC238" s="1">
        <v>140.19999999999999</v>
      </c>
      <c r="AD238" s="1">
        <v>145</v>
      </c>
    </row>
    <row r="239" spans="1:30">
      <c r="A239" s="1" t="s">
        <v>30</v>
      </c>
      <c r="B239" s="1">
        <v>2019</v>
      </c>
      <c r="C239" s="1" t="s">
        <v>41</v>
      </c>
      <c r="D239" s="1">
        <v>140.1</v>
      </c>
      <c r="E239" s="1">
        <v>161.9</v>
      </c>
      <c r="F239" s="1">
        <v>138.30000000000001</v>
      </c>
      <c r="G239" s="1">
        <v>145.69999999999999</v>
      </c>
      <c r="H239" s="1">
        <v>125.1</v>
      </c>
      <c r="I239" s="1">
        <v>143.80000000000001</v>
      </c>
      <c r="J239" s="1">
        <v>163.4</v>
      </c>
      <c r="K239" s="1">
        <v>132.19999999999999</v>
      </c>
      <c r="L239" s="1">
        <v>112.8</v>
      </c>
      <c r="M239" s="1">
        <v>144.19999999999999</v>
      </c>
      <c r="N239" s="1">
        <v>138.5</v>
      </c>
      <c r="O239" s="1">
        <v>157.19999999999999</v>
      </c>
      <c r="P239" s="1">
        <v>145.5</v>
      </c>
      <c r="Q239" s="1">
        <v>165.7</v>
      </c>
      <c r="R239" s="1">
        <v>151.69999999999999</v>
      </c>
      <c r="S239" s="1">
        <v>146.6</v>
      </c>
      <c r="T239" s="1">
        <v>151</v>
      </c>
      <c r="U239" s="6">
        <v>139.25443548387088</v>
      </c>
      <c r="V239" s="1">
        <v>146.9</v>
      </c>
      <c r="W239" s="1">
        <v>150.30000000000001</v>
      </c>
      <c r="X239" s="1">
        <v>153.4</v>
      </c>
      <c r="Y239" s="1">
        <v>131.6</v>
      </c>
      <c r="Z239" s="1">
        <v>148.30000000000001</v>
      </c>
      <c r="AA239" s="1">
        <v>160.19999999999999</v>
      </c>
      <c r="AB239" s="1">
        <v>140.19999999999999</v>
      </c>
      <c r="AC239" s="1">
        <v>145.4</v>
      </c>
      <c r="AD239" s="1">
        <v>146.69999999999999</v>
      </c>
    </row>
    <row r="240" spans="1:30">
      <c r="A240" s="1" t="s">
        <v>32</v>
      </c>
      <c r="B240" s="1">
        <v>2019</v>
      </c>
      <c r="C240" s="1" t="s">
        <v>41</v>
      </c>
      <c r="D240" s="1">
        <v>142.69999999999999</v>
      </c>
      <c r="E240" s="1">
        <v>158.69999999999999</v>
      </c>
      <c r="F240" s="1">
        <v>141.6</v>
      </c>
      <c r="G240" s="1">
        <v>144.9</v>
      </c>
      <c r="H240" s="1">
        <v>120.8</v>
      </c>
      <c r="I240" s="1">
        <v>149.80000000000001</v>
      </c>
      <c r="J240" s="1">
        <v>192.4</v>
      </c>
      <c r="K240" s="1">
        <v>130.30000000000001</v>
      </c>
      <c r="L240" s="1">
        <v>114</v>
      </c>
      <c r="M240" s="1">
        <v>143.80000000000001</v>
      </c>
      <c r="N240" s="1">
        <v>130</v>
      </c>
      <c r="O240" s="1">
        <v>156.4</v>
      </c>
      <c r="P240" s="1">
        <v>149.5</v>
      </c>
      <c r="Q240" s="1">
        <v>168.6</v>
      </c>
      <c r="R240" s="1">
        <v>145.30000000000001</v>
      </c>
      <c r="S240" s="1">
        <v>132.19999999999999</v>
      </c>
      <c r="T240" s="1">
        <v>143.30000000000001</v>
      </c>
      <c r="U240" s="1">
        <v>152.19999999999999</v>
      </c>
      <c r="V240" s="1">
        <v>126.6</v>
      </c>
      <c r="W240" s="1">
        <v>138.30000000000001</v>
      </c>
      <c r="X240" s="1">
        <v>141.9</v>
      </c>
      <c r="Y240" s="1">
        <v>121.2</v>
      </c>
      <c r="Z240" s="1">
        <v>135.9</v>
      </c>
      <c r="AA240" s="1">
        <v>151.6</v>
      </c>
      <c r="AB240" s="1">
        <v>139</v>
      </c>
      <c r="AC240" s="1">
        <v>135.69999999999999</v>
      </c>
      <c r="AD240" s="1">
        <v>144.69999999999999</v>
      </c>
    </row>
    <row r="241" spans="1:30">
      <c r="A241" s="1" t="s">
        <v>33</v>
      </c>
      <c r="B241" s="1">
        <v>2019</v>
      </c>
      <c r="C241" s="1" t="s">
        <v>41</v>
      </c>
      <c r="D241" s="1">
        <v>140.9</v>
      </c>
      <c r="E241" s="1">
        <v>160.80000000000001</v>
      </c>
      <c r="F241" s="1">
        <v>139.6</v>
      </c>
      <c r="G241" s="1">
        <v>145.4</v>
      </c>
      <c r="H241" s="1">
        <v>123.5</v>
      </c>
      <c r="I241" s="1">
        <v>146.6</v>
      </c>
      <c r="J241" s="1">
        <v>173.2</v>
      </c>
      <c r="K241" s="1">
        <v>131.6</v>
      </c>
      <c r="L241" s="1">
        <v>113.2</v>
      </c>
      <c r="M241" s="1">
        <v>144.1</v>
      </c>
      <c r="N241" s="1">
        <v>135</v>
      </c>
      <c r="O241" s="1">
        <v>156.80000000000001</v>
      </c>
      <c r="P241" s="1">
        <v>147</v>
      </c>
      <c r="Q241" s="1">
        <v>166.5</v>
      </c>
      <c r="R241" s="1">
        <v>149.19999999999999</v>
      </c>
      <c r="S241" s="1">
        <v>140.6</v>
      </c>
      <c r="T241" s="1">
        <v>147.9</v>
      </c>
      <c r="U241" s="1">
        <v>152.19999999999999</v>
      </c>
      <c r="V241" s="1">
        <v>139.19999999999999</v>
      </c>
      <c r="W241" s="1">
        <v>144.6</v>
      </c>
      <c r="X241" s="1">
        <v>149</v>
      </c>
      <c r="Y241" s="1">
        <v>126.1</v>
      </c>
      <c r="Z241" s="1">
        <v>141.30000000000001</v>
      </c>
      <c r="AA241" s="1">
        <v>155.19999999999999</v>
      </c>
      <c r="AB241" s="1">
        <v>139.69999999999999</v>
      </c>
      <c r="AC241" s="1">
        <v>140.69999999999999</v>
      </c>
      <c r="AD241" s="1">
        <v>145.80000000000001</v>
      </c>
    </row>
    <row r="242" spans="1:30">
      <c r="A242" s="1" t="s">
        <v>30</v>
      </c>
      <c r="B242" s="1">
        <v>2019</v>
      </c>
      <c r="C242" s="1" t="s">
        <v>42</v>
      </c>
      <c r="D242" s="1">
        <v>141</v>
      </c>
      <c r="E242" s="1">
        <v>161.6</v>
      </c>
      <c r="F242" s="1">
        <v>141.19999999999999</v>
      </c>
      <c r="G242" s="1">
        <v>146.5</v>
      </c>
      <c r="H242" s="1">
        <v>125.6</v>
      </c>
      <c r="I242" s="1">
        <v>145.69999999999999</v>
      </c>
      <c r="J242" s="1">
        <v>178.8</v>
      </c>
      <c r="K242" s="1">
        <v>133.1</v>
      </c>
      <c r="L242" s="1">
        <v>113.6</v>
      </c>
      <c r="M242" s="1">
        <v>145.5</v>
      </c>
      <c r="N242" s="1">
        <v>138.6</v>
      </c>
      <c r="O242" s="1">
        <v>157.4</v>
      </c>
      <c r="P242" s="1">
        <v>148.30000000000001</v>
      </c>
      <c r="Q242" s="1">
        <v>166.3</v>
      </c>
      <c r="R242" s="1">
        <v>151.69999999999999</v>
      </c>
      <c r="S242" s="1">
        <v>146.69999999999999</v>
      </c>
      <c r="T242" s="1">
        <v>151</v>
      </c>
      <c r="U242" s="6">
        <v>139.25443548387088</v>
      </c>
      <c r="V242" s="1">
        <v>147.69999999999999</v>
      </c>
      <c r="W242" s="1">
        <v>150.6</v>
      </c>
      <c r="X242" s="1">
        <v>153.69999999999999</v>
      </c>
      <c r="Y242" s="1">
        <v>131.69999999999999</v>
      </c>
      <c r="Z242" s="1">
        <v>148.69999999999999</v>
      </c>
      <c r="AA242" s="1">
        <v>160.69999999999999</v>
      </c>
      <c r="AB242" s="1">
        <v>140.30000000000001</v>
      </c>
      <c r="AC242" s="1">
        <v>145.69999999999999</v>
      </c>
      <c r="AD242" s="1">
        <v>148.30000000000001</v>
      </c>
    </row>
    <row r="243" spans="1:30">
      <c r="A243" s="1" t="s">
        <v>32</v>
      </c>
      <c r="B243" s="1">
        <v>2019</v>
      </c>
      <c r="C243" s="1" t="s">
        <v>42</v>
      </c>
      <c r="D243" s="1">
        <v>143.5</v>
      </c>
      <c r="E243" s="1">
        <v>159.80000000000001</v>
      </c>
      <c r="F243" s="1">
        <v>144.69999999999999</v>
      </c>
      <c r="G243" s="1">
        <v>145.6</v>
      </c>
      <c r="H243" s="1">
        <v>121.1</v>
      </c>
      <c r="I243" s="1">
        <v>150.6</v>
      </c>
      <c r="J243" s="1">
        <v>207.2</v>
      </c>
      <c r="K243" s="1">
        <v>131.19999999999999</v>
      </c>
      <c r="L243" s="1">
        <v>114.8</v>
      </c>
      <c r="M243" s="1">
        <v>145.19999999999999</v>
      </c>
      <c r="N243" s="1">
        <v>130.19999999999999</v>
      </c>
      <c r="O243" s="1">
        <v>156.80000000000001</v>
      </c>
      <c r="P243" s="1">
        <v>151.9</v>
      </c>
      <c r="Q243" s="1">
        <v>169.3</v>
      </c>
      <c r="R243" s="1">
        <v>145.9</v>
      </c>
      <c r="S243" s="1">
        <v>132.4</v>
      </c>
      <c r="T243" s="1">
        <v>143.9</v>
      </c>
      <c r="U243" s="1">
        <v>153</v>
      </c>
      <c r="V243" s="1">
        <v>128.9</v>
      </c>
      <c r="W243" s="1">
        <v>138.69999999999999</v>
      </c>
      <c r="X243" s="1">
        <v>142.4</v>
      </c>
      <c r="Y243" s="1">
        <v>121.5</v>
      </c>
      <c r="Z243" s="1">
        <v>136.19999999999999</v>
      </c>
      <c r="AA243" s="1">
        <v>151.69999999999999</v>
      </c>
      <c r="AB243" s="1">
        <v>139.5</v>
      </c>
      <c r="AC243" s="1">
        <v>136</v>
      </c>
      <c r="AD243" s="1">
        <v>146</v>
      </c>
    </row>
    <row r="244" spans="1:30">
      <c r="A244" s="1" t="s">
        <v>33</v>
      </c>
      <c r="B244" s="1">
        <v>2019</v>
      </c>
      <c r="C244" s="1" t="s">
        <v>42</v>
      </c>
      <c r="D244" s="1">
        <v>141.80000000000001</v>
      </c>
      <c r="E244" s="1">
        <v>161</v>
      </c>
      <c r="F244" s="1">
        <v>142.6</v>
      </c>
      <c r="G244" s="1">
        <v>146.19999999999999</v>
      </c>
      <c r="H244" s="1">
        <v>123.9</v>
      </c>
      <c r="I244" s="1">
        <v>148</v>
      </c>
      <c r="J244" s="1">
        <v>188.4</v>
      </c>
      <c r="K244" s="1">
        <v>132.5</v>
      </c>
      <c r="L244" s="1">
        <v>114</v>
      </c>
      <c r="M244" s="1">
        <v>145.4</v>
      </c>
      <c r="N244" s="1">
        <v>135.1</v>
      </c>
      <c r="O244" s="1">
        <v>157.1</v>
      </c>
      <c r="P244" s="1">
        <v>149.6</v>
      </c>
      <c r="Q244" s="1">
        <v>167.1</v>
      </c>
      <c r="R244" s="1">
        <v>149.4</v>
      </c>
      <c r="S244" s="1">
        <v>140.80000000000001</v>
      </c>
      <c r="T244" s="1">
        <v>148.19999999999999</v>
      </c>
      <c r="U244" s="1">
        <v>153</v>
      </c>
      <c r="V244" s="1">
        <v>140.6</v>
      </c>
      <c r="W244" s="1">
        <v>145</v>
      </c>
      <c r="X244" s="1">
        <v>149.4</v>
      </c>
      <c r="Y244" s="1">
        <v>126.3</v>
      </c>
      <c r="Z244" s="1">
        <v>141.69999999999999</v>
      </c>
      <c r="AA244" s="1">
        <v>155.4</v>
      </c>
      <c r="AB244" s="1">
        <v>140</v>
      </c>
      <c r="AC244" s="1">
        <v>141</v>
      </c>
      <c r="AD244" s="1">
        <v>147.19999999999999</v>
      </c>
    </row>
    <row r="245" spans="1:30">
      <c r="A245" s="1" t="s">
        <v>30</v>
      </c>
      <c r="B245" s="1">
        <v>2019</v>
      </c>
      <c r="C245" s="1" t="s">
        <v>44</v>
      </c>
      <c r="D245" s="1">
        <v>141.80000000000001</v>
      </c>
      <c r="E245" s="1">
        <v>163.69999999999999</v>
      </c>
      <c r="F245" s="1">
        <v>143.80000000000001</v>
      </c>
      <c r="G245" s="1">
        <v>147.1</v>
      </c>
      <c r="H245" s="1">
        <v>126</v>
      </c>
      <c r="I245" s="1">
        <v>146.19999999999999</v>
      </c>
      <c r="J245" s="1">
        <v>191.4</v>
      </c>
      <c r="K245" s="1">
        <v>136.19999999999999</v>
      </c>
      <c r="L245" s="1">
        <v>113.8</v>
      </c>
      <c r="M245" s="1">
        <v>147.30000000000001</v>
      </c>
      <c r="N245" s="1">
        <v>138.69999999999999</v>
      </c>
      <c r="O245" s="1">
        <v>157.69999999999999</v>
      </c>
      <c r="P245" s="1">
        <v>150.9</v>
      </c>
      <c r="Q245" s="1">
        <v>167.2</v>
      </c>
      <c r="R245" s="1">
        <v>152.30000000000001</v>
      </c>
      <c r="S245" s="1">
        <v>147</v>
      </c>
      <c r="T245" s="1">
        <v>151.5</v>
      </c>
      <c r="U245" s="6">
        <v>139.25443548387088</v>
      </c>
      <c r="V245" s="1">
        <v>148.4</v>
      </c>
      <c r="W245" s="1">
        <v>150.9</v>
      </c>
      <c r="X245" s="1">
        <v>154.30000000000001</v>
      </c>
      <c r="Y245" s="1">
        <v>132.1</v>
      </c>
      <c r="Z245" s="1">
        <v>149.1</v>
      </c>
      <c r="AA245" s="1">
        <v>160.80000000000001</v>
      </c>
      <c r="AB245" s="1">
        <v>140.6</v>
      </c>
      <c r="AC245" s="1">
        <v>146.1</v>
      </c>
      <c r="AD245" s="1">
        <v>149.9</v>
      </c>
    </row>
    <row r="246" spans="1:30">
      <c r="A246" s="1" t="s">
        <v>32</v>
      </c>
      <c r="B246" s="1">
        <v>2019</v>
      </c>
      <c r="C246" s="1" t="s">
        <v>44</v>
      </c>
      <c r="D246" s="1">
        <v>144.1</v>
      </c>
      <c r="E246" s="1">
        <v>162.4</v>
      </c>
      <c r="F246" s="1">
        <v>148.4</v>
      </c>
      <c r="G246" s="1">
        <v>145.9</v>
      </c>
      <c r="H246" s="1">
        <v>121.5</v>
      </c>
      <c r="I246" s="1">
        <v>148.80000000000001</v>
      </c>
      <c r="J246" s="1">
        <v>215.7</v>
      </c>
      <c r="K246" s="1">
        <v>134.6</v>
      </c>
      <c r="L246" s="1">
        <v>115</v>
      </c>
      <c r="M246" s="1">
        <v>146.30000000000001</v>
      </c>
      <c r="N246" s="1">
        <v>130.5</v>
      </c>
      <c r="O246" s="1">
        <v>157.19999999999999</v>
      </c>
      <c r="P246" s="1">
        <v>153.6</v>
      </c>
      <c r="Q246" s="1">
        <v>169.9</v>
      </c>
      <c r="R246" s="1">
        <v>146.30000000000001</v>
      </c>
      <c r="S246" s="1">
        <v>132.6</v>
      </c>
      <c r="T246" s="1">
        <v>144.19999999999999</v>
      </c>
      <c r="U246" s="1">
        <v>153.5</v>
      </c>
      <c r="V246" s="1">
        <v>132.19999999999999</v>
      </c>
      <c r="W246" s="1">
        <v>139.1</v>
      </c>
      <c r="X246" s="1">
        <v>142.80000000000001</v>
      </c>
      <c r="Y246" s="1">
        <v>121.7</v>
      </c>
      <c r="Z246" s="1">
        <v>136.69999999999999</v>
      </c>
      <c r="AA246" s="1">
        <v>151.80000000000001</v>
      </c>
      <c r="AB246" s="1">
        <v>139.80000000000001</v>
      </c>
      <c r="AC246" s="1">
        <v>136.30000000000001</v>
      </c>
      <c r="AD246" s="1">
        <v>147</v>
      </c>
    </row>
    <row r="247" spans="1:30">
      <c r="A247" s="1" t="s">
        <v>33</v>
      </c>
      <c r="B247" s="1">
        <v>2019</v>
      </c>
      <c r="C247" s="1" t="s">
        <v>44</v>
      </c>
      <c r="D247" s="1">
        <v>142.5</v>
      </c>
      <c r="E247" s="1">
        <v>163.19999999999999</v>
      </c>
      <c r="F247" s="1">
        <v>145.6</v>
      </c>
      <c r="G247" s="1">
        <v>146.69999999999999</v>
      </c>
      <c r="H247" s="1">
        <v>124.3</v>
      </c>
      <c r="I247" s="1">
        <v>147.4</v>
      </c>
      <c r="J247" s="1">
        <v>199.6</v>
      </c>
      <c r="K247" s="1">
        <v>135.69999999999999</v>
      </c>
      <c r="L247" s="1">
        <v>114.2</v>
      </c>
      <c r="M247" s="1">
        <v>147</v>
      </c>
      <c r="N247" s="1">
        <v>135.30000000000001</v>
      </c>
      <c r="O247" s="1">
        <v>157.5</v>
      </c>
      <c r="P247" s="1">
        <v>151.9</v>
      </c>
      <c r="Q247" s="1">
        <v>167.9</v>
      </c>
      <c r="R247" s="1">
        <v>149.9</v>
      </c>
      <c r="S247" s="1">
        <v>141</v>
      </c>
      <c r="T247" s="1">
        <v>148.6</v>
      </c>
      <c r="U247" s="1">
        <v>153.5</v>
      </c>
      <c r="V247" s="1">
        <v>142.30000000000001</v>
      </c>
      <c r="W247" s="1">
        <v>145.30000000000001</v>
      </c>
      <c r="X247" s="1">
        <v>149.9</v>
      </c>
      <c r="Y247" s="1">
        <v>126.6</v>
      </c>
      <c r="Z247" s="1">
        <v>142.1</v>
      </c>
      <c r="AA247" s="1">
        <v>155.5</v>
      </c>
      <c r="AB247" s="1">
        <v>140.30000000000001</v>
      </c>
      <c r="AC247" s="1">
        <v>141.30000000000001</v>
      </c>
      <c r="AD247" s="1">
        <v>148.6</v>
      </c>
    </row>
    <row r="248" spans="1:30">
      <c r="A248" s="1" t="s">
        <v>30</v>
      </c>
      <c r="B248" s="1">
        <v>2019</v>
      </c>
      <c r="C248" s="1" t="s">
        <v>45</v>
      </c>
      <c r="D248" s="1">
        <v>142.80000000000001</v>
      </c>
      <c r="E248" s="1">
        <v>165.3</v>
      </c>
      <c r="F248" s="1">
        <v>149.5</v>
      </c>
      <c r="G248" s="1">
        <v>148.69999999999999</v>
      </c>
      <c r="H248" s="1">
        <v>127.5</v>
      </c>
      <c r="I248" s="1">
        <v>144.30000000000001</v>
      </c>
      <c r="J248" s="1">
        <v>209.5</v>
      </c>
      <c r="K248" s="1">
        <v>138.80000000000001</v>
      </c>
      <c r="L248" s="1">
        <v>113.6</v>
      </c>
      <c r="M248" s="1">
        <v>149.1</v>
      </c>
      <c r="N248" s="1">
        <v>139.30000000000001</v>
      </c>
      <c r="O248" s="1">
        <v>158.30000000000001</v>
      </c>
      <c r="P248" s="1">
        <v>154.30000000000001</v>
      </c>
      <c r="Q248" s="1">
        <v>167.8</v>
      </c>
      <c r="R248" s="1">
        <v>152.6</v>
      </c>
      <c r="S248" s="1">
        <v>147.30000000000001</v>
      </c>
      <c r="T248" s="1">
        <v>151.9</v>
      </c>
      <c r="U248" s="6">
        <v>139.25443548387088</v>
      </c>
      <c r="V248" s="1">
        <v>149.9</v>
      </c>
      <c r="W248" s="1">
        <v>151.19999999999999</v>
      </c>
      <c r="X248" s="1">
        <v>154.80000000000001</v>
      </c>
      <c r="Y248" s="1">
        <v>135</v>
      </c>
      <c r="Z248" s="1">
        <v>149.5</v>
      </c>
      <c r="AA248" s="1">
        <v>161.1</v>
      </c>
      <c r="AB248" s="1">
        <v>140.6</v>
      </c>
      <c r="AC248" s="1">
        <v>147.1</v>
      </c>
      <c r="AD248" s="1">
        <v>152.30000000000001</v>
      </c>
    </row>
    <row r="249" spans="1:30">
      <c r="A249" s="1" t="s">
        <v>32</v>
      </c>
      <c r="B249" s="1">
        <v>2019</v>
      </c>
      <c r="C249" s="1" t="s">
        <v>45</v>
      </c>
      <c r="D249" s="1">
        <v>144.9</v>
      </c>
      <c r="E249" s="1">
        <v>164.5</v>
      </c>
      <c r="F249" s="1">
        <v>153.69999999999999</v>
      </c>
      <c r="G249" s="1">
        <v>147.5</v>
      </c>
      <c r="H249" s="1">
        <v>122.7</v>
      </c>
      <c r="I249" s="1">
        <v>147.19999999999999</v>
      </c>
      <c r="J249" s="1">
        <v>155.64126344086017</v>
      </c>
      <c r="K249" s="1">
        <v>137.19999999999999</v>
      </c>
      <c r="L249" s="1">
        <v>114.7</v>
      </c>
      <c r="M249" s="1">
        <v>148</v>
      </c>
      <c r="N249" s="1">
        <v>130.80000000000001</v>
      </c>
      <c r="O249" s="1">
        <v>157.69999999999999</v>
      </c>
      <c r="P249" s="1">
        <v>156.30000000000001</v>
      </c>
      <c r="Q249" s="1">
        <v>170.4</v>
      </c>
      <c r="R249" s="1">
        <v>146.80000000000001</v>
      </c>
      <c r="S249" s="1">
        <v>132.80000000000001</v>
      </c>
      <c r="T249" s="1">
        <v>144.6</v>
      </c>
      <c r="U249" s="1">
        <v>152.80000000000001</v>
      </c>
      <c r="V249" s="1">
        <v>133.6</v>
      </c>
      <c r="W249" s="1">
        <v>139.80000000000001</v>
      </c>
      <c r="X249" s="1">
        <v>143.19999999999999</v>
      </c>
      <c r="Y249" s="1">
        <v>125.2</v>
      </c>
      <c r="Z249" s="1">
        <v>136.80000000000001</v>
      </c>
      <c r="AA249" s="1">
        <v>151.9</v>
      </c>
      <c r="AB249" s="1">
        <v>140.19999999999999</v>
      </c>
      <c r="AC249" s="1">
        <v>137.69999999999999</v>
      </c>
      <c r="AD249" s="1">
        <v>148.30000000000001</v>
      </c>
    </row>
    <row r="250" spans="1:30">
      <c r="A250" s="1" t="s">
        <v>33</v>
      </c>
      <c r="B250" s="1">
        <v>2019</v>
      </c>
      <c r="C250" s="1" t="s">
        <v>45</v>
      </c>
      <c r="D250" s="1">
        <v>143.5</v>
      </c>
      <c r="E250" s="1">
        <v>165</v>
      </c>
      <c r="F250" s="1">
        <v>151.1</v>
      </c>
      <c r="G250" s="1">
        <v>148.30000000000001</v>
      </c>
      <c r="H250" s="1">
        <v>125.7</v>
      </c>
      <c r="I250" s="1">
        <v>145.69999999999999</v>
      </c>
      <c r="J250" s="1">
        <v>217</v>
      </c>
      <c r="K250" s="1">
        <v>138.30000000000001</v>
      </c>
      <c r="L250" s="1">
        <v>114</v>
      </c>
      <c r="M250" s="1">
        <v>148.69999999999999</v>
      </c>
      <c r="N250" s="1">
        <v>135.80000000000001</v>
      </c>
      <c r="O250" s="1">
        <v>158</v>
      </c>
      <c r="P250" s="1">
        <v>155</v>
      </c>
      <c r="Q250" s="1">
        <v>168.5</v>
      </c>
      <c r="R250" s="1">
        <v>150.30000000000001</v>
      </c>
      <c r="S250" s="1">
        <v>141.30000000000001</v>
      </c>
      <c r="T250" s="1">
        <v>149</v>
      </c>
      <c r="U250" s="1">
        <v>152.80000000000001</v>
      </c>
      <c r="V250" s="1">
        <v>143.69999999999999</v>
      </c>
      <c r="W250" s="1">
        <v>145.80000000000001</v>
      </c>
      <c r="X250" s="1">
        <v>150.4</v>
      </c>
      <c r="Y250" s="1">
        <v>129.80000000000001</v>
      </c>
      <c r="Z250" s="1">
        <v>142.30000000000001</v>
      </c>
      <c r="AA250" s="1">
        <v>155.69999999999999</v>
      </c>
      <c r="AB250" s="1">
        <v>140.4</v>
      </c>
      <c r="AC250" s="1">
        <v>142.5</v>
      </c>
      <c r="AD250" s="1">
        <v>150.4</v>
      </c>
    </row>
    <row r="251" spans="1:30">
      <c r="A251" s="1" t="s">
        <v>30</v>
      </c>
      <c r="B251" s="1">
        <v>2020</v>
      </c>
      <c r="C251" s="1" t="s">
        <v>31</v>
      </c>
      <c r="D251" s="1">
        <v>143.69999999999999</v>
      </c>
      <c r="E251" s="1">
        <v>167.3</v>
      </c>
      <c r="F251" s="1">
        <v>153.5</v>
      </c>
      <c r="G251" s="1">
        <v>150.5</v>
      </c>
      <c r="H251" s="1">
        <v>132</v>
      </c>
      <c r="I251" s="1">
        <v>142.19999999999999</v>
      </c>
      <c r="J251" s="1">
        <v>191.5</v>
      </c>
      <c r="K251" s="1">
        <v>141.1</v>
      </c>
      <c r="L251" s="1">
        <v>113.8</v>
      </c>
      <c r="M251" s="1">
        <v>151.6</v>
      </c>
      <c r="N251" s="1">
        <v>139.69999999999999</v>
      </c>
      <c r="O251" s="1">
        <v>158.69999999999999</v>
      </c>
      <c r="P251" s="1">
        <v>153</v>
      </c>
      <c r="Q251" s="1">
        <v>168.6</v>
      </c>
      <c r="R251" s="1">
        <v>152.80000000000001</v>
      </c>
      <c r="S251" s="1">
        <v>147.4</v>
      </c>
      <c r="T251" s="1">
        <v>152.1</v>
      </c>
      <c r="U251" s="6">
        <v>139.25443548387088</v>
      </c>
      <c r="V251" s="1">
        <v>150.4</v>
      </c>
      <c r="W251" s="1">
        <v>151.69999999999999</v>
      </c>
      <c r="X251" s="1">
        <v>155.69999999999999</v>
      </c>
      <c r="Y251" s="1">
        <v>136.30000000000001</v>
      </c>
      <c r="Z251" s="1">
        <v>150.1</v>
      </c>
      <c r="AA251" s="1">
        <v>161.69999999999999</v>
      </c>
      <c r="AB251" s="1">
        <v>142.5</v>
      </c>
      <c r="AC251" s="1">
        <v>148.1</v>
      </c>
      <c r="AD251" s="1">
        <v>151.9</v>
      </c>
    </row>
    <row r="252" spans="1:30">
      <c r="A252" s="1" t="s">
        <v>32</v>
      </c>
      <c r="B252" s="1">
        <v>2020</v>
      </c>
      <c r="C252" s="1" t="s">
        <v>31</v>
      </c>
      <c r="D252" s="1">
        <v>145.6</v>
      </c>
      <c r="E252" s="1">
        <v>167.6</v>
      </c>
      <c r="F252" s="1">
        <v>157</v>
      </c>
      <c r="G252" s="1">
        <v>149.30000000000001</v>
      </c>
      <c r="H252" s="1">
        <v>126.3</v>
      </c>
      <c r="I252" s="1">
        <v>144.4</v>
      </c>
      <c r="J252" s="1">
        <v>207.8</v>
      </c>
      <c r="K252" s="1">
        <v>139.1</v>
      </c>
      <c r="L252" s="1">
        <v>114.8</v>
      </c>
      <c r="M252" s="1">
        <v>149.5</v>
      </c>
      <c r="N252" s="1">
        <v>131.1</v>
      </c>
      <c r="O252" s="1">
        <v>158.5</v>
      </c>
      <c r="P252" s="1">
        <v>154.4</v>
      </c>
      <c r="Q252" s="1">
        <v>170.8</v>
      </c>
      <c r="R252" s="1">
        <v>147</v>
      </c>
      <c r="S252" s="1">
        <v>133.19999999999999</v>
      </c>
      <c r="T252" s="1">
        <v>144.9</v>
      </c>
      <c r="U252" s="1">
        <v>153.9</v>
      </c>
      <c r="V252" s="1">
        <v>135.1</v>
      </c>
      <c r="W252" s="1">
        <v>140.1</v>
      </c>
      <c r="X252" s="1">
        <v>143.80000000000001</v>
      </c>
      <c r="Y252" s="1">
        <v>126.1</v>
      </c>
      <c r="Z252" s="1">
        <v>137.19999999999999</v>
      </c>
      <c r="AA252" s="1">
        <v>152.1</v>
      </c>
      <c r="AB252" s="1">
        <v>142.1</v>
      </c>
      <c r="AC252" s="1">
        <v>138.4</v>
      </c>
      <c r="AD252" s="1">
        <v>148.19999999999999</v>
      </c>
    </row>
    <row r="253" spans="1:30">
      <c r="A253" s="1" t="s">
        <v>33</v>
      </c>
      <c r="B253" s="1">
        <v>2020</v>
      </c>
      <c r="C253" s="1" t="s">
        <v>31</v>
      </c>
      <c r="D253" s="1">
        <v>144.30000000000001</v>
      </c>
      <c r="E253" s="1">
        <v>167.4</v>
      </c>
      <c r="F253" s="1">
        <v>154.9</v>
      </c>
      <c r="G253" s="1">
        <v>150.1</v>
      </c>
      <c r="H253" s="1">
        <v>129.9</v>
      </c>
      <c r="I253" s="1">
        <v>143.19999999999999</v>
      </c>
      <c r="J253" s="1">
        <v>197</v>
      </c>
      <c r="K253" s="1">
        <v>140.4</v>
      </c>
      <c r="L253" s="1">
        <v>114.1</v>
      </c>
      <c r="M253" s="1">
        <v>150.9</v>
      </c>
      <c r="N253" s="1">
        <v>136.1</v>
      </c>
      <c r="O253" s="1">
        <v>158.6</v>
      </c>
      <c r="P253" s="1">
        <v>153.5</v>
      </c>
      <c r="Q253" s="1">
        <v>169.2</v>
      </c>
      <c r="R253" s="1">
        <v>150.5</v>
      </c>
      <c r="S253" s="1">
        <v>141.5</v>
      </c>
      <c r="T253" s="1">
        <v>149.19999999999999</v>
      </c>
      <c r="U253" s="1">
        <v>153.9</v>
      </c>
      <c r="V253" s="1">
        <v>144.6</v>
      </c>
      <c r="W253" s="1">
        <v>146.19999999999999</v>
      </c>
      <c r="X253" s="1">
        <v>151.19999999999999</v>
      </c>
      <c r="Y253" s="1">
        <v>130.9</v>
      </c>
      <c r="Z253" s="1">
        <v>142.80000000000001</v>
      </c>
      <c r="AA253" s="1">
        <v>156.1</v>
      </c>
      <c r="AB253" s="1">
        <v>142.30000000000001</v>
      </c>
      <c r="AC253" s="1">
        <v>143.4</v>
      </c>
      <c r="AD253" s="1">
        <v>150.19999999999999</v>
      </c>
    </row>
    <row r="254" spans="1:30">
      <c r="A254" s="1" t="s">
        <v>30</v>
      </c>
      <c r="B254" s="1">
        <v>2020</v>
      </c>
      <c r="C254" s="1" t="s">
        <v>34</v>
      </c>
      <c r="D254" s="1">
        <v>144.19999999999999</v>
      </c>
      <c r="E254" s="1">
        <v>167.5</v>
      </c>
      <c r="F254" s="1">
        <v>150.9</v>
      </c>
      <c r="G254" s="1">
        <v>150.9</v>
      </c>
      <c r="H254" s="1">
        <v>133.69999999999999</v>
      </c>
      <c r="I254" s="1">
        <v>140.69999999999999</v>
      </c>
      <c r="J254" s="1">
        <v>165.1</v>
      </c>
      <c r="K254" s="1">
        <v>141.80000000000001</v>
      </c>
      <c r="L254" s="1">
        <v>113.1</v>
      </c>
      <c r="M254" s="1">
        <v>152.80000000000001</v>
      </c>
      <c r="N254" s="1">
        <v>140.1</v>
      </c>
      <c r="O254" s="1">
        <v>159.19999999999999</v>
      </c>
      <c r="P254" s="1">
        <v>149.80000000000001</v>
      </c>
      <c r="Q254" s="1">
        <v>169.4</v>
      </c>
      <c r="R254" s="1">
        <v>153</v>
      </c>
      <c r="S254" s="1">
        <v>147.5</v>
      </c>
      <c r="T254" s="1">
        <v>152.30000000000001</v>
      </c>
      <c r="U254" s="6">
        <v>139.25443548387088</v>
      </c>
      <c r="V254" s="1">
        <v>152.30000000000001</v>
      </c>
      <c r="W254" s="1">
        <v>151.80000000000001</v>
      </c>
      <c r="X254" s="1">
        <v>156.19999999999999</v>
      </c>
      <c r="Y254" s="1">
        <v>136</v>
      </c>
      <c r="Z254" s="1">
        <v>150.4</v>
      </c>
      <c r="AA254" s="1">
        <v>161.9</v>
      </c>
      <c r="AB254" s="1">
        <v>143.4</v>
      </c>
      <c r="AC254" s="1">
        <v>148.4</v>
      </c>
      <c r="AD254" s="1">
        <v>150.4</v>
      </c>
    </row>
    <row r="255" spans="1:30">
      <c r="A255" s="1" t="s">
        <v>32</v>
      </c>
      <c r="B255" s="1">
        <v>2020</v>
      </c>
      <c r="C255" s="1" t="s">
        <v>34</v>
      </c>
      <c r="D255" s="1">
        <v>146.19999999999999</v>
      </c>
      <c r="E255" s="1">
        <v>167.6</v>
      </c>
      <c r="F255" s="1">
        <v>153.1</v>
      </c>
      <c r="G255" s="1">
        <v>150.69999999999999</v>
      </c>
      <c r="H255" s="1">
        <v>127.4</v>
      </c>
      <c r="I255" s="1">
        <v>143.1</v>
      </c>
      <c r="J255" s="1">
        <v>181.7</v>
      </c>
      <c r="K255" s="1">
        <v>139.6</v>
      </c>
      <c r="L255" s="1">
        <v>114.6</v>
      </c>
      <c r="M255" s="1">
        <v>150.4</v>
      </c>
      <c r="N255" s="1">
        <v>131.5</v>
      </c>
      <c r="O255" s="1">
        <v>159</v>
      </c>
      <c r="P255" s="1">
        <v>151.69999999999999</v>
      </c>
      <c r="Q255" s="1">
        <v>172</v>
      </c>
      <c r="R255" s="1">
        <v>147.30000000000001</v>
      </c>
      <c r="S255" s="1">
        <v>133.5</v>
      </c>
      <c r="T255" s="1">
        <v>145.19999999999999</v>
      </c>
      <c r="U255" s="1">
        <v>154.80000000000001</v>
      </c>
      <c r="V255" s="1">
        <v>138.9</v>
      </c>
      <c r="W255" s="1">
        <v>140.4</v>
      </c>
      <c r="X255" s="1">
        <v>144.4</v>
      </c>
      <c r="Y255" s="1">
        <v>125.2</v>
      </c>
      <c r="Z255" s="1">
        <v>137.69999999999999</v>
      </c>
      <c r="AA255" s="1">
        <v>152.19999999999999</v>
      </c>
      <c r="AB255" s="1">
        <v>143.5</v>
      </c>
      <c r="AC255" s="1">
        <v>138.4</v>
      </c>
      <c r="AD255" s="1">
        <v>147.69999999999999</v>
      </c>
    </row>
    <row r="256" spans="1:30">
      <c r="A256" s="1" t="s">
        <v>33</v>
      </c>
      <c r="B256" s="1">
        <v>2020</v>
      </c>
      <c r="C256" s="1" t="s">
        <v>34</v>
      </c>
      <c r="D256" s="1">
        <v>144.80000000000001</v>
      </c>
      <c r="E256" s="1">
        <v>167.5</v>
      </c>
      <c r="F256" s="1">
        <v>151.80000000000001</v>
      </c>
      <c r="G256" s="1">
        <v>150.80000000000001</v>
      </c>
      <c r="H256" s="1">
        <v>131.4</v>
      </c>
      <c r="I256" s="1">
        <v>141.80000000000001</v>
      </c>
      <c r="J256" s="1">
        <v>170.7</v>
      </c>
      <c r="K256" s="1">
        <v>141.1</v>
      </c>
      <c r="L256" s="1">
        <v>113.6</v>
      </c>
      <c r="M256" s="1">
        <v>152</v>
      </c>
      <c r="N256" s="1">
        <v>136.5</v>
      </c>
      <c r="O256" s="1">
        <v>159.1</v>
      </c>
      <c r="P256" s="1">
        <v>150.5</v>
      </c>
      <c r="Q256" s="1">
        <v>170.1</v>
      </c>
      <c r="R256" s="1">
        <v>150.80000000000001</v>
      </c>
      <c r="S256" s="1">
        <v>141.69999999999999</v>
      </c>
      <c r="T256" s="1">
        <v>149.5</v>
      </c>
      <c r="U256" s="1">
        <v>154.80000000000001</v>
      </c>
      <c r="V256" s="1">
        <v>147.19999999999999</v>
      </c>
      <c r="W256" s="1">
        <v>146.4</v>
      </c>
      <c r="X256" s="1">
        <v>151.69999999999999</v>
      </c>
      <c r="Y256" s="1">
        <v>130.30000000000001</v>
      </c>
      <c r="Z256" s="1">
        <v>143.19999999999999</v>
      </c>
      <c r="AA256" s="1">
        <v>156.19999999999999</v>
      </c>
      <c r="AB256" s="1">
        <v>143.4</v>
      </c>
      <c r="AC256" s="1">
        <v>143.6</v>
      </c>
      <c r="AD256" s="1">
        <v>149.1</v>
      </c>
    </row>
    <row r="257" spans="1:30">
      <c r="A257" s="1" t="s">
        <v>30</v>
      </c>
      <c r="B257" s="1">
        <v>2020</v>
      </c>
      <c r="C257" s="1" t="s">
        <v>35</v>
      </c>
      <c r="D257" s="1">
        <v>144.4</v>
      </c>
      <c r="E257" s="1">
        <v>166.8</v>
      </c>
      <c r="F257" s="1">
        <v>147.6</v>
      </c>
      <c r="G257" s="1">
        <v>151.69999999999999</v>
      </c>
      <c r="H257" s="1">
        <v>133.30000000000001</v>
      </c>
      <c r="I257" s="1">
        <v>141.80000000000001</v>
      </c>
      <c r="J257" s="1">
        <v>152.30000000000001</v>
      </c>
      <c r="K257" s="1">
        <v>141.80000000000001</v>
      </c>
      <c r="L257" s="1">
        <v>112.6</v>
      </c>
      <c r="M257" s="1">
        <v>154</v>
      </c>
      <c r="N257" s="1">
        <v>140.1</v>
      </c>
      <c r="O257" s="1">
        <v>160</v>
      </c>
      <c r="P257" s="1">
        <v>148.19999999999999</v>
      </c>
      <c r="Q257" s="1">
        <v>170.5</v>
      </c>
      <c r="R257" s="1">
        <v>153.4</v>
      </c>
      <c r="S257" s="1">
        <v>147.6</v>
      </c>
      <c r="T257" s="1">
        <v>152.5</v>
      </c>
      <c r="U257" s="6">
        <v>139.25443548387088</v>
      </c>
      <c r="V257" s="1">
        <v>153.4</v>
      </c>
      <c r="W257" s="1">
        <v>151.5</v>
      </c>
      <c r="X257" s="1">
        <v>156.69999999999999</v>
      </c>
      <c r="Y257" s="1">
        <v>135.80000000000001</v>
      </c>
      <c r="Z257" s="1">
        <v>151.19999999999999</v>
      </c>
      <c r="AA257" s="1">
        <v>161.19999999999999</v>
      </c>
      <c r="AB257" s="1">
        <v>145.1</v>
      </c>
      <c r="AC257" s="1">
        <v>148.6</v>
      </c>
      <c r="AD257" s="1">
        <v>149.80000000000001</v>
      </c>
    </row>
    <row r="258" spans="1:30">
      <c r="A258" s="1" t="s">
        <v>32</v>
      </c>
      <c r="B258" s="1">
        <v>2020</v>
      </c>
      <c r="C258" s="1" t="s">
        <v>35</v>
      </c>
      <c r="D258" s="1">
        <v>146.5</v>
      </c>
      <c r="E258" s="1">
        <v>167.5</v>
      </c>
      <c r="F258" s="1">
        <v>148.9</v>
      </c>
      <c r="G258" s="1">
        <v>151.1</v>
      </c>
      <c r="H258" s="1">
        <v>127.5</v>
      </c>
      <c r="I258" s="1">
        <v>143.30000000000001</v>
      </c>
      <c r="J258" s="1">
        <v>167</v>
      </c>
      <c r="K258" s="1">
        <v>139.69999999999999</v>
      </c>
      <c r="L258" s="1">
        <v>114.4</v>
      </c>
      <c r="M258" s="1">
        <v>151.5</v>
      </c>
      <c r="N258" s="1">
        <v>131.9</v>
      </c>
      <c r="O258" s="1">
        <v>159.1</v>
      </c>
      <c r="P258" s="1">
        <v>150.1</v>
      </c>
      <c r="Q258" s="1">
        <v>173.3</v>
      </c>
      <c r="R258" s="1">
        <v>147.69999999999999</v>
      </c>
      <c r="S258" s="1">
        <v>133.80000000000001</v>
      </c>
      <c r="T258" s="1">
        <v>145.6</v>
      </c>
      <c r="U258" s="1">
        <v>154.5</v>
      </c>
      <c r="V258" s="1">
        <v>141.4</v>
      </c>
      <c r="W258" s="1">
        <v>140.80000000000001</v>
      </c>
      <c r="X258" s="1">
        <v>145</v>
      </c>
      <c r="Y258" s="1">
        <v>124.6</v>
      </c>
      <c r="Z258" s="1">
        <v>137.9</v>
      </c>
      <c r="AA258" s="1">
        <v>152.5</v>
      </c>
      <c r="AB258" s="1">
        <v>145.30000000000001</v>
      </c>
      <c r="AC258" s="1">
        <v>138.69999999999999</v>
      </c>
      <c r="AD258" s="1">
        <v>147.30000000000001</v>
      </c>
    </row>
    <row r="259" spans="1:30">
      <c r="A259" s="1" t="s">
        <v>33</v>
      </c>
      <c r="B259" s="1">
        <v>2020</v>
      </c>
      <c r="C259" s="1" t="s">
        <v>35</v>
      </c>
      <c r="D259" s="1">
        <v>145.1</v>
      </c>
      <c r="E259" s="1">
        <v>167</v>
      </c>
      <c r="F259" s="1">
        <v>148.1</v>
      </c>
      <c r="G259" s="1">
        <v>151.5</v>
      </c>
      <c r="H259" s="1">
        <v>131.19999999999999</v>
      </c>
      <c r="I259" s="1">
        <v>142.5</v>
      </c>
      <c r="J259" s="1">
        <v>157.30000000000001</v>
      </c>
      <c r="K259" s="1">
        <v>141.1</v>
      </c>
      <c r="L259" s="1">
        <v>113.2</v>
      </c>
      <c r="M259" s="1">
        <v>153.19999999999999</v>
      </c>
      <c r="N259" s="1">
        <v>136.69999999999999</v>
      </c>
      <c r="O259" s="1">
        <v>159.6</v>
      </c>
      <c r="P259" s="1">
        <v>148.9</v>
      </c>
      <c r="Q259" s="1">
        <v>171.2</v>
      </c>
      <c r="R259" s="1">
        <v>151.19999999999999</v>
      </c>
      <c r="S259" s="1">
        <v>141.9</v>
      </c>
      <c r="T259" s="1">
        <v>149.80000000000001</v>
      </c>
      <c r="U259" s="1">
        <v>154.5</v>
      </c>
      <c r="V259" s="1">
        <v>148.9</v>
      </c>
      <c r="W259" s="1">
        <v>146.4</v>
      </c>
      <c r="X259" s="1">
        <v>152.30000000000001</v>
      </c>
      <c r="Y259" s="1">
        <v>129.9</v>
      </c>
      <c r="Z259" s="1">
        <v>143.69999999999999</v>
      </c>
      <c r="AA259" s="1">
        <v>156.1</v>
      </c>
      <c r="AB259" s="1">
        <v>145.19999999999999</v>
      </c>
      <c r="AC259" s="1">
        <v>143.80000000000001</v>
      </c>
      <c r="AD259" s="1">
        <v>148.6</v>
      </c>
    </row>
    <row r="260" spans="1:30">
      <c r="A260" s="1" t="s">
        <v>30</v>
      </c>
      <c r="B260" s="1">
        <v>2020</v>
      </c>
      <c r="C260" s="1" t="s">
        <v>36</v>
      </c>
      <c r="D260" s="1">
        <v>147.19999999999999</v>
      </c>
      <c r="E260" s="5">
        <v>153.84444444444446</v>
      </c>
      <c r="F260" s="1">
        <v>146.9</v>
      </c>
      <c r="G260" s="1">
        <v>155.6</v>
      </c>
      <c r="H260" s="1">
        <v>137.1</v>
      </c>
      <c r="I260" s="1">
        <v>147.30000000000001</v>
      </c>
      <c r="J260" s="1">
        <v>162.69999999999999</v>
      </c>
      <c r="K260" s="1">
        <v>150.19999999999999</v>
      </c>
      <c r="L260" s="1">
        <v>119.8</v>
      </c>
      <c r="M260" s="1">
        <v>158.69999999999999</v>
      </c>
      <c r="N260" s="1">
        <v>139.19999999999999</v>
      </c>
      <c r="O260" s="5">
        <v>147.67777777777781</v>
      </c>
      <c r="P260" s="1">
        <v>150.1</v>
      </c>
      <c r="Q260" s="5">
        <v>151.47777777777776</v>
      </c>
      <c r="R260" s="1">
        <v>145.4</v>
      </c>
      <c r="S260" s="1">
        <v>141.66666666666666</v>
      </c>
      <c r="T260" s="1">
        <v>144.9</v>
      </c>
      <c r="U260" s="6">
        <v>139.25443548387088</v>
      </c>
      <c r="V260" s="1">
        <v>148.4</v>
      </c>
      <c r="W260" s="1">
        <v>138.46666666666664</v>
      </c>
      <c r="X260" s="1">
        <v>154.30000000000001</v>
      </c>
      <c r="Y260" s="1">
        <v>130.41111111111113</v>
      </c>
      <c r="Z260" s="1">
        <v>135.30000000000001</v>
      </c>
      <c r="AA260" s="1">
        <v>139.93333333333334</v>
      </c>
      <c r="AB260" s="1">
        <v>133.67777777777781</v>
      </c>
      <c r="AC260" s="1">
        <v>135.84444444444446</v>
      </c>
      <c r="AD260" s="1">
        <v>139.05555555555554</v>
      </c>
    </row>
    <row r="261" spans="1:30">
      <c r="A261" s="1" t="s">
        <v>32</v>
      </c>
      <c r="B261" s="1">
        <v>2020</v>
      </c>
      <c r="C261" s="1" t="s">
        <v>36</v>
      </c>
      <c r="D261" s="1">
        <v>151.80000000000001</v>
      </c>
      <c r="E261" s="1">
        <v>157.72222222222223</v>
      </c>
      <c r="F261" s="1">
        <v>151.9</v>
      </c>
      <c r="G261" s="1">
        <v>155.5</v>
      </c>
      <c r="H261" s="1">
        <v>131.6</v>
      </c>
      <c r="I261" s="1">
        <v>152.9</v>
      </c>
      <c r="J261" s="1">
        <v>180</v>
      </c>
      <c r="K261" s="1">
        <v>150.80000000000001</v>
      </c>
      <c r="L261" s="1">
        <v>121.2</v>
      </c>
      <c r="M261" s="1">
        <v>154</v>
      </c>
      <c r="N261" s="1">
        <v>133.5</v>
      </c>
      <c r="O261" s="1">
        <v>148.84444444444446</v>
      </c>
      <c r="P261" s="1">
        <v>153.5</v>
      </c>
      <c r="Q261" s="1">
        <v>155.54444444444445</v>
      </c>
      <c r="R261" s="1">
        <v>138.6</v>
      </c>
      <c r="S261" s="1">
        <v>129.83333333333334</v>
      </c>
      <c r="T261" s="1">
        <v>137.25555555555559</v>
      </c>
      <c r="U261" s="1">
        <v>155.6</v>
      </c>
      <c r="V261" s="1">
        <v>137.1</v>
      </c>
      <c r="W261" s="1">
        <v>132.87777777777779</v>
      </c>
      <c r="X261" s="1">
        <v>144.80000000000001</v>
      </c>
      <c r="Y261" s="1">
        <v>125.47777777777777</v>
      </c>
      <c r="Z261" s="1">
        <v>131.17777777777778</v>
      </c>
      <c r="AA261" s="1">
        <v>137.34444444444446</v>
      </c>
      <c r="AB261" s="1">
        <v>133.43333333333334</v>
      </c>
      <c r="AC261" s="1">
        <v>131.56666666666666</v>
      </c>
      <c r="AD261" s="1">
        <v>137.10000000000002</v>
      </c>
    </row>
    <row r="262" spans="1:30">
      <c r="A262" s="1" t="s">
        <v>33</v>
      </c>
      <c r="B262" s="1">
        <v>2020</v>
      </c>
      <c r="C262" s="1" t="s">
        <v>36</v>
      </c>
      <c r="D262" s="1">
        <v>148.69999999999999</v>
      </c>
      <c r="E262" s="1">
        <v>181.27727272727273</v>
      </c>
      <c r="F262" s="1">
        <v>148.80000000000001</v>
      </c>
      <c r="G262" s="1">
        <v>155.6</v>
      </c>
      <c r="H262" s="1">
        <v>135.1</v>
      </c>
      <c r="I262" s="1">
        <v>149.9</v>
      </c>
      <c r="J262" s="1">
        <v>168.6</v>
      </c>
      <c r="K262" s="1">
        <v>150.4</v>
      </c>
      <c r="L262" s="1">
        <v>120.3</v>
      </c>
      <c r="M262" s="1">
        <v>157.1</v>
      </c>
      <c r="N262" s="1">
        <v>136.80000000000001</v>
      </c>
      <c r="O262" s="1">
        <v>160.69</v>
      </c>
      <c r="P262" s="1">
        <v>151.4</v>
      </c>
      <c r="Q262" s="1">
        <v>177.60181818181817</v>
      </c>
      <c r="R262" s="1">
        <v>151.92363636363638</v>
      </c>
      <c r="S262" s="1">
        <v>143.13727272727272</v>
      </c>
      <c r="T262" s="1">
        <v>150.63272727272727</v>
      </c>
      <c r="U262" s="1">
        <v>155.6</v>
      </c>
      <c r="V262" s="1">
        <v>144.1</v>
      </c>
      <c r="W262" s="1">
        <v>146.72090909090909</v>
      </c>
      <c r="X262" s="1">
        <v>150.69999999999999</v>
      </c>
      <c r="Y262" s="1">
        <v>135.36636363636364</v>
      </c>
      <c r="Z262" s="1">
        <v>145.14181818181817</v>
      </c>
      <c r="AA262" s="1">
        <v>155.82</v>
      </c>
      <c r="AB262" s="1">
        <v>150.17636363636367</v>
      </c>
      <c r="AC262" s="1">
        <v>146.45454545454547</v>
      </c>
      <c r="AD262" s="1">
        <v>152.12090909090912</v>
      </c>
    </row>
    <row r="263" spans="1:30">
      <c r="A263" s="1" t="s">
        <v>30</v>
      </c>
      <c r="B263" s="1">
        <v>2020</v>
      </c>
      <c r="C263" s="1" t="s">
        <v>37</v>
      </c>
      <c r="D263" s="5">
        <v>136.14000000000001</v>
      </c>
      <c r="E263" s="5">
        <v>156.48000000000002</v>
      </c>
      <c r="F263" s="5">
        <v>136.22999999999999</v>
      </c>
      <c r="G263" s="5">
        <v>140.92999999999998</v>
      </c>
      <c r="H263" s="5">
        <v>138.20999999999998</v>
      </c>
      <c r="I263" s="5">
        <v>144.72999999999999</v>
      </c>
      <c r="J263" s="5">
        <v>134.4</v>
      </c>
      <c r="K263" s="5">
        <v>140.70000000000002</v>
      </c>
      <c r="L263" s="5">
        <v>110.71</v>
      </c>
      <c r="M263" s="5">
        <v>145.65</v>
      </c>
      <c r="N263" s="5">
        <v>138.46</v>
      </c>
      <c r="O263" s="5">
        <v>149.5</v>
      </c>
      <c r="P263" s="5">
        <v>140.27000000000001</v>
      </c>
      <c r="Q263" s="5">
        <v>153.53</v>
      </c>
      <c r="R263" s="5">
        <v>147.06</v>
      </c>
      <c r="S263" s="5">
        <v>143.36000000000001</v>
      </c>
      <c r="T263" s="5">
        <v>146.53</v>
      </c>
      <c r="U263" s="6">
        <v>139.25443548387088</v>
      </c>
      <c r="V263" s="6">
        <f t="shared" ref="V263:AD263" si="0">AVERAGE(V252:V262)</f>
        <v>144.67272727272726</v>
      </c>
      <c r="W263" s="6">
        <f t="shared" si="0"/>
        <v>143.78775941230489</v>
      </c>
      <c r="X263" s="6">
        <f t="shared" si="0"/>
        <v>150.1</v>
      </c>
      <c r="Y263" s="6">
        <f t="shared" si="0"/>
        <v>130.00502295684112</v>
      </c>
      <c r="Z263" s="6">
        <f t="shared" si="0"/>
        <v>141.42905417814507</v>
      </c>
      <c r="AA263" s="6">
        <f t="shared" si="0"/>
        <v>152.85434343434343</v>
      </c>
      <c r="AB263" s="6">
        <f t="shared" si="0"/>
        <v>142.50795224977043</v>
      </c>
      <c r="AC263" s="6">
        <f t="shared" si="0"/>
        <v>141.56051423324149</v>
      </c>
      <c r="AD263" s="6">
        <f t="shared" si="0"/>
        <v>147.23422405876951</v>
      </c>
    </row>
    <row r="264" spans="1:30">
      <c r="A264" s="1" t="s">
        <v>32</v>
      </c>
      <c r="B264" s="1">
        <v>2020</v>
      </c>
      <c r="C264" s="1" t="s">
        <v>37</v>
      </c>
      <c r="D264" s="1">
        <v>137.51000000000002</v>
      </c>
      <c r="E264" s="1">
        <v>160.40000000000003</v>
      </c>
      <c r="F264" s="1">
        <v>136.33999999999997</v>
      </c>
      <c r="G264" s="1">
        <v>140.28000000000003</v>
      </c>
      <c r="H264" s="1">
        <v>129.09</v>
      </c>
      <c r="I264" s="1">
        <v>146.31</v>
      </c>
      <c r="J264" s="1">
        <v>151.45999999999998</v>
      </c>
      <c r="K264" s="1">
        <v>141.88</v>
      </c>
      <c r="L264" s="1">
        <v>110.39000000000001</v>
      </c>
      <c r="M264" s="1">
        <v>147.13000000000002</v>
      </c>
      <c r="N264" s="1">
        <v>131.69</v>
      </c>
      <c r="O264" s="1">
        <v>149.9</v>
      </c>
      <c r="P264" s="1">
        <v>143.04</v>
      </c>
      <c r="Q264" s="1">
        <v>157.63000000000002</v>
      </c>
      <c r="R264" s="1">
        <v>139.68</v>
      </c>
      <c r="S264" s="1">
        <v>130.47</v>
      </c>
      <c r="T264" s="1">
        <v>138.29</v>
      </c>
      <c r="U264" s="1">
        <v>139.05000000000001</v>
      </c>
      <c r="V264" s="1">
        <v>133.48000000000002</v>
      </c>
      <c r="W264" s="1">
        <v>134.06</v>
      </c>
      <c r="X264" s="1">
        <v>136.07</v>
      </c>
      <c r="Y264" s="1">
        <v>125.57000000000001</v>
      </c>
      <c r="Z264" s="1">
        <v>132.17000000000002</v>
      </c>
      <c r="AA264" s="1">
        <v>138.74</v>
      </c>
      <c r="AB264" s="1">
        <v>133.68</v>
      </c>
      <c r="AC264" s="1">
        <v>132.29999999999998</v>
      </c>
      <c r="AD264" s="1">
        <v>138.41999999999999</v>
      </c>
    </row>
    <row r="265" spans="1:30">
      <c r="A265" s="1" t="s">
        <v>33</v>
      </c>
      <c r="B265" s="1">
        <v>2020</v>
      </c>
      <c r="C265" s="1" t="s">
        <v>37</v>
      </c>
      <c r="D265" s="5">
        <v>136.57</v>
      </c>
      <c r="E265" s="5">
        <v>157.85</v>
      </c>
      <c r="F265" s="5">
        <v>136.28000000000003</v>
      </c>
      <c r="G265" s="5">
        <v>140.69999999999999</v>
      </c>
      <c r="H265" s="5">
        <v>134.86000000000001</v>
      </c>
      <c r="I265" s="5">
        <v>145.49</v>
      </c>
      <c r="J265" s="5">
        <v>140.19</v>
      </c>
      <c r="K265" s="5">
        <v>141.10999999999999</v>
      </c>
      <c r="L265" s="5">
        <v>110.6</v>
      </c>
      <c r="M265" s="5">
        <v>146.15000000000003</v>
      </c>
      <c r="N265" s="5">
        <v>135.65</v>
      </c>
      <c r="O265" s="5">
        <v>149.69</v>
      </c>
      <c r="P265" s="5">
        <v>141.29</v>
      </c>
      <c r="Q265" s="5">
        <v>154.61999999999998</v>
      </c>
      <c r="R265" s="5">
        <v>144.16</v>
      </c>
      <c r="S265" s="5">
        <v>138.01000000000002</v>
      </c>
      <c r="T265" s="5">
        <v>143.26000000000002</v>
      </c>
      <c r="U265" s="5">
        <v>139.05000000000001</v>
      </c>
      <c r="V265" s="5">
        <v>138.52000000000001</v>
      </c>
      <c r="W265" s="5">
        <v>137.43</v>
      </c>
      <c r="X265" s="5">
        <v>139.67000000000002</v>
      </c>
      <c r="Y265" s="5">
        <v>128.13</v>
      </c>
      <c r="Z265" s="5">
        <v>134.26</v>
      </c>
      <c r="AA265" s="5">
        <v>140.32</v>
      </c>
      <c r="AB265" s="5">
        <v>134.14000000000001</v>
      </c>
      <c r="AC265" s="5">
        <v>134.9</v>
      </c>
      <c r="AD265" s="5">
        <v>139.53</v>
      </c>
    </row>
    <row r="266" spans="1:30">
      <c r="A266" s="1" t="s">
        <v>30</v>
      </c>
      <c r="B266" s="1">
        <v>2020</v>
      </c>
      <c r="C266" s="1" t="s">
        <v>38</v>
      </c>
      <c r="D266" s="1">
        <v>148.19999999999999</v>
      </c>
      <c r="E266" s="1">
        <v>190.3</v>
      </c>
      <c r="F266" s="1">
        <v>149.4</v>
      </c>
      <c r="G266" s="1">
        <v>153.30000000000001</v>
      </c>
      <c r="H266" s="1">
        <v>138.19999999999999</v>
      </c>
      <c r="I266" s="1">
        <v>143.19999999999999</v>
      </c>
      <c r="J266" s="1">
        <v>148.9</v>
      </c>
      <c r="K266" s="1">
        <v>150.30000000000001</v>
      </c>
      <c r="L266" s="1">
        <v>113.2</v>
      </c>
      <c r="M266" s="1">
        <v>159.80000000000001</v>
      </c>
      <c r="N266" s="1">
        <v>142.1</v>
      </c>
      <c r="O266" s="1">
        <v>161.80000000000001</v>
      </c>
      <c r="P266" s="1">
        <v>152.30000000000001</v>
      </c>
      <c r="Q266" s="1">
        <v>182.4</v>
      </c>
      <c r="R266" s="1">
        <v>154.69999999999999</v>
      </c>
      <c r="S266" s="1">
        <v>150</v>
      </c>
      <c r="T266" s="1">
        <v>154.1</v>
      </c>
      <c r="U266" s="6">
        <v>139.25443548387088</v>
      </c>
      <c r="V266" s="1">
        <v>144.9</v>
      </c>
      <c r="W266" s="1">
        <v>151.69999999999999</v>
      </c>
      <c r="X266" s="1">
        <v>158.19999999999999</v>
      </c>
      <c r="Y266" s="1">
        <v>141.4</v>
      </c>
      <c r="Z266" s="1">
        <v>153.19999999999999</v>
      </c>
      <c r="AA266" s="1">
        <v>161.80000000000001</v>
      </c>
      <c r="AB266" s="1">
        <v>151.19999999999999</v>
      </c>
      <c r="AC266" s="1">
        <v>151.69999999999999</v>
      </c>
      <c r="AD266" s="1">
        <v>152.69999999999999</v>
      </c>
    </row>
    <row r="267" spans="1:30">
      <c r="A267" s="1" t="s">
        <v>32</v>
      </c>
      <c r="B267" s="1">
        <v>2020</v>
      </c>
      <c r="C267" s="1" t="s">
        <v>38</v>
      </c>
      <c r="D267" s="1">
        <v>152.69999999999999</v>
      </c>
      <c r="E267" s="1">
        <v>197</v>
      </c>
      <c r="F267" s="1">
        <v>154.6</v>
      </c>
      <c r="G267" s="1">
        <v>153.4</v>
      </c>
      <c r="H267" s="1">
        <v>132.9</v>
      </c>
      <c r="I267" s="1">
        <v>151.80000000000001</v>
      </c>
      <c r="J267" s="1">
        <v>171.2</v>
      </c>
      <c r="K267" s="1">
        <v>152</v>
      </c>
      <c r="L267" s="1">
        <v>116.3</v>
      </c>
      <c r="M267" s="1">
        <v>158.80000000000001</v>
      </c>
      <c r="N267" s="1">
        <v>135.6</v>
      </c>
      <c r="O267" s="1">
        <v>161.69999999999999</v>
      </c>
      <c r="P267" s="1">
        <v>157</v>
      </c>
      <c r="Q267" s="1">
        <v>186.7</v>
      </c>
      <c r="R267" s="1">
        <v>149.1</v>
      </c>
      <c r="S267" s="1">
        <v>136.6</v>
      </c>
      <c r="T267" s="1">
        <v>147.19999999999999</v>
      </c>
      <c r="U267" s="1">
        <v>154.69999999999999</v>
      </c>
      <c r="V267" s="1">
        <v>137.1</v>
      </c>
      <c r="W267" s="1">
        <v>140.4</v>
      </c>
      <c r="X267" s="1">
        <v>148.1</v>
      </c>
      <c r="Y267" s="1">
        <v>129.30000000000001</v>
      </c>
      <c r="Z267" s="1">
        <v>144.5</v>
      </c>
      <c r="AA267" s="1">
        <v>152.5</v>
      </c>
      <c r="AB267" s="1">
        <v>152.19999999999999</v>
      </c>
      <c r="AC267" s="1">
        <v>142</v>
      </c>
      <c r="AD267" s="1">
        <v>150.80000000000001</v>
      </c>
    </row>
    <row r="268" spans="1:30">
      <c r="A268" s="1" t="s">
        <v>33</v>
      </c>
      <c r="B268" s="1">
        <v>2020</v>
      </c>
      <c r="C268" s="1" t="s">
        <v>38</v>
      </c>
      <c r="D268" s="1">
        <v>149.6</v>
      </c>
      <c r="E268" s="1">
        <v>192.7</v>
      </c>
      <c r="F268" s="1">
        <v>151.4</v>
      </c>
      <c r="G268" s="1">
        <v>153.30000000000001</v>
      </c>
      <c r="H268" s="1">
        <v>136.30000000000001</v>
      </c>
      <c r="I268" s="1">
        <v>147.19999999999999</v>
      </c>
      <c r="J268" s="1">
        <v>156.5</v>
      </c>
      <c r="K268" s="1">
        <v>150.9</v>
      </c>
      <c r="L268" s="1">
        <v>114.2</v>
      </c>
      <c r="M268" s="1">
        <v>159.5</v>
      </c>
      <c r="N268" s="1">
        <v>139.4</v>
      </c>
      <c r="O268" s="1">
        <v>161.80000000000001</v>
      </c>
      <c r="P268" s="1">
        <v>154</v>
      </c>
      <c r="Q268" s="1">
        <v>183.5</v>
      </c>
      <c r="R268" s="1">
        <v>152.5</v>
      </c>
      <c r="S268" s="1">
        <v>144.4</v>
      </c>
      <c r="T268" s="1">
        <v>151.4</v>
      </c>
      <c r="U268" s="1">
        <v>154.69999999999999</v>
      </c>
      <c r="V268" s="1">
        <v>141.9</v>
      </c>
      <c r="W268" s="1">
        <v>146.4</v>
      </c>
      <c r="X268" s="1">
        <v>154.4</v>
      </c>
      <c r="Y268" s="1">
        <v>135</v>
      </c>
      <c r="Z268" s="1">
        <v>148.30000000000001</v>
      </c>
      <c r="AA268" s="1">
        <v>156.4</v>
      </c>
      <c r="AB268" s="1">
        <v>151.6</v>
      </c>
      <c r="AC268" s="1">
        <v>147</v>
      </c>
      <c r="AD268" s="1">
        <v>151.80000000000001</v>
      </c>
    </row>
    <row r="269" spans="1:30">
      <c r="A269" s="1" t="s">
        <v>30</v>
      </c>
      <c r="B269" s="1">
        <v>2020</v>
      </c>
      <c r="C269" s="1" t="s">
        <v>39</v>
      </c>
      <c r="D269" s="1">
        <v>148.19999999999999</v>
      </c>
      <c r="E269" s="1">
        <v>190.3</v>
      </c>
      <c r="F269" s="1">
        <v>149.4</v>
      </c>
      <c r="G269" s="1">
        <v>153.30000000000001</v>
      </c>
      <c r="H269" s="1">
        <v>138.19999999999999</v>
      </c>
      <c r="I269" s="1">
        <v>143.19999999999999</v>
      </c>
      <c r="J269" s="1">
        <v>148.9</v>
      </c>
      <c r="K269" s="1">
        <v>150.30000000000001</v>
      </c>
      <c r="L269" s="1">
        <v>113.2</v>
      </c>
      <c r="M269" s="1">
        <v>159.80000000000001</v>
      </c>
      <c r="N269" s="1">
        <v>142.1</v>
      </c>
      <c r="O269" s="1">
        <v>161.80000000000001</v>
      </c>
      <c r="P269" s="1">
        <v>152.30000000000001</v>
      </c>
      <c r="Q269" s="1">
        <v>182.4</v>
      </c>
      <c r="R269" s="1">
        <v>154.69999999999999</v>
      </c>
      <c r="S269" s="1">
        <v>150</v>
      </c>
      <c r="T269" s="1">
        <v>154.1</v>
      </c>
      <c r="U269" s="6">
        <v>139.25443548387088</v>
      </c>
      <c r="V269" s="1">
        <v>144.9</v>
      </c>
      <c r="W269" s="1">
        <v>151.69999999999999</v>
      </c>
      <c r="X269" s="1">
        <v>158.19999999999999</v>
      </c>
      <c r="Y269" s="1">
        <v>141.4</v>
      </c>
      <c r="Z269" s="1">
        <v>153.19999999999999</v>
      </c>
      <c r="AA269" s="1">
        <v>161.80000000000001</v>
      </c>
      <c r="AB269" s="1">
        <v>151.19999999999999</v>
      </c>
      <c r="AC269" s="1">
        <v>151.69999999999999</v>
      </c>
      <c r="AD269" s="1">
        <v>152.69999999999999</v>
      </c>
    </row>
    <row r="270" spans="1:30">
      <c r="A270" s="1" t="s">
        <v>32</v>
      </c>
      <c r="B270" s="1">
        <v>2020</v>
      </c>
      <c r="C270" s="1" t="s">
        <v>39</v>
      </c>
      <c r="D270" s="1">
        <v>152.69999999999999</v>
      </c>
      <c r="E270" s="1">
        <v>197</v>
      </c>
      <c r="F270" s="1">
        <v>154.6</v>
      </c>
      <c r="G270" s="1">
        <v>153.4</v>
      </c>
      <c r="H270" s="1">
        <v>132.9</v>
      </c>
      <c r="I270" s="1">
        <v>151.80000000000001</v>
      </c>
      <c r="J270" s="1">
        <v>171.2</v>
      </c>
      <c r="K270" s="1">
        <v>152</v>
      </c>
      <c r="L270" s="1">
        <v>116.3</v>
      </c>
      <c r="M270" s="1">
        <v>158.80000000000001</v>
      </c>
      <c r="N270" s="1">
        <v>135.6</v>
      </c>
      <c r="O270" s="1">
        <v>161.69999999999999</v>
      </c>
      <c r="P270" s="1">
        <v>157</v>
      </c>
      <c r="Q270" s="1">
        <v>186.7</v>
      </c>
      <c r="R270" s="1">
        <v>149.1</v>
      </c>
      <c r="S270" s="1">
        <v>136.6</v>
      </c>
      <c r="T270" s="1">
        <v>147.19999999999999</v>
      </c>
      <c r="U270" s="1">
        <v>154.69999999999999</v>
      </c>
      <c r="V270" s="1">
        <v>137.1</v>
      </c>
      <c r="W270" s="1">
        <v>140.4</v>
      </c>
      <c r="X270" s="1">
        <v>148.1</v>
      </c>
      <c r="Y270" s="1">
        <v>129.30000000000001</v>
      </c>
      <c r="Z270" s="1">
        <v>144.5</v>
      </c>
      <c r="AA270" s="1">
        <v>152.5</v>
      </c>
      <c r="AB270" s="1">
        <v>152.19999999999999</v>
      </c>
      <c r="AC270" s="1">
        <v>142</v>
      </c>
      <c r="AD270" s="1">
        <v>150.80000000000001</v>
      </c>
    </row>
    <row r="271" spans="1:30">
      <c r="A271" s="1" t="s">
        <v>33</v>
      </c>
      <c r="B271" s="1">
        <v>2020</v>
      </c>
      <c r="C271" s="1" t="s">
        <v>39</v>
      </c>
      <c r="D271" s="1">
        <v>149.6</v>
      </c>
      <c r="E271" s="1">
        <v>192.7</v>
      </c>
      <c r="F271" s="1">
        <v>151.4</v>
      </c>
      <c r="G271" s="1">
        <v>153.30000000000001</v>
      </c>
      <c r="H271" s="1">
        <v>136.30000000000001</v>
      </c>
      <c r="I271" s="1">
        <v>147.19999999999999</v>
      </c>
      <c r="J271" s="1">
        <v>156.5</v>
      </c>
      <c r="K271" s="1">
        <v>150.9</v>
      </c>
      <c r="L271" s="1">
        <v>114.2</v>
      </c>
      <c r="M271" s="1">
        <v>159.5</v>
      </c>
      <c r="N271" s="1">
        <v>139.4</v>
      </c>
      <c r="O271" s="1">
        <v>161.80000000000001</v>
      </c>
      <c r="P271" s="1">
        <v>154</v>
      </c>
      <c r="Q271" s="1">
        <v>183.5</v>
      </c>
      <c r="R271" s="1">
        <v>152.5</v>
      </c>
      <c r="S271" s="1">
        <v>144.4</v>
      </c>
      <c r="T271" s="1">
        <v>151.4</v>
      </c>
      <c r="U271" s="1">
        <v>154.69999999999999</v>
      </c>
      <c r="V271" s="1">
        <v>141.9</v>
      </c>
      <c r="W271" s="1">
        <v>146.4</v>
      </c>
      <c r="X271" s="1">
        <v>154.4</v>
      </c>
      <c r="Y271" s="1">
        <v>135</v>
      </c>
      <c r="Z271" s="1">
        <v>148.30000000000001</v>
      </c>
      <c r="AA271" s="1">
        <v>156.4</v>
      </c>
      <c r="AB271" s="1">
        <v>151.6</v>
      </c>
      <c r="AC271" s="1">
        <v>147</v>
      </c>
      <c r="AD271" s="1">
        <v>151.80000000000001</v>
      </c>
    </row>
    <row r="272" spans="1:30">
      <c r="A272" s="1" t="s">
        <v>30</v>
      </c>
      <c r="B272" s="1">
        <v>2020</v>
      </c>
      <c r="C272" s="1" t="s">
        <v>40</v>
      </c>
      <c r="D272" s="1">
        <v>147.6</v>
      </c>
      <c r="E272" s="1">
        <v>187.2</v>
      </c>
      <c r="F272" s="1">
        <v>148.4</v>
      </c>
      <c r="G272" s="1">
        <v>153.30000000000001</v>
      </c>
      <c r="H272" s="1">
        <v>139.80000000000001</v>
      </c>
      <c r="I272" s="1">
        <v>146.9</v>
      </c>
      <c r="J272" s="1">
        <v>171</v>
      </c>
      <c r="K272" s="1">
        <v>149.9</v>
      </c>
      <c r="L272" s="1">
        <v>114.2</v>
      </c>
      <c r="M272" s="1">
        <v>160</v>
      </c>
      <c r="N272" s="1">
        <v>143.5</v>
      </c>
      <c r="O272" s="1">
        <v>161.5</v>
      </c>
      <c r="P272" s="1">
        <v>155.30000000000001</v>
      </c>
      <c r="Q272" s="1">
        <v>180.9</v>
      </c>
      <c r="R272" s="1">
        <v>155.1</v>
      </c>
      <c r="S272" s="1">
        <v>149.30000000000001</v>
      </c>
      <c r="T272" s="1">
        <v>154.30000000000001</v>
      </c>
      <c r="U272" s="6">
        <v>139.25443548387088</v>
      </c>
      <c r="V272" s="1">
        <v>145.80000000000001</v>
      </c>
      <c r="W272" s="1">
        <v>151.9</v>
      </c>
      <c r="X272" s="1">
        <v>158.80000000000001</v>
      </c>
      <c r="Y272" s="1">
        <v>143.6</v>
      </c>
      <c r="Z272" s="1">
        <v>152.19999999999999</v>
      </c>
      <c r="AA272" s="1">
        <v>162.69999999999999</v>
      </c>
      <c r="AB272" s="1">
        <v>153.6</v>
      </c>
      <c r="AC272" s="1">
        <v>153</v>
      </c>
      <c r="AD272" s="1">
        <v>154.69999999999999</v>
      </c>
    </row>
    <row r="273" spans="1:30">
      <c r="A273" s="1" t="s">
        <v>32</v>
      </c>
      <c r="B273" s="1">
        <v>2020</v>
      </c>
      <c r="C273" s="1" t="s">
        <v>40</v>
      </c>
      <c r="D273" s="1">
        <v>151.6</v>
      </c>
      <c r="E273" s="1">
        <v>197.8</v>
      </c>
      <c r="F273" s="1">
        <v>154.5</v>
      </c>
      <c r="G273" s="1">
        <v>153.4</v>
      </c>
      <c r="H273" s="1">
        <v>133.4</v>
      </c>
      <c r="I273" s="1">
        <v>154.5</v>
      </c>
      <c r="J273" s="1">
        <v>191.9</v>
      </c>
      <c r="K273" s="1">
        <v>151.30000000000001</v>
      </c>
      <c r="L273" s="1">
        <v>116.8</v>
      </c>
      <c r="M273" s="1">
        <v>160</v>
      </c>
      <c r="N273" s="1">
        <v>136.5</v>
      </c>
      <c r="O273" s="1">
        <v>163.30000000000001</v>
      </c>
      <c r="P273" s="1">
        <v>159.9</v>
      </c>
      <c r="Q273" s="1">
        <v>187.2</v>
      </c>
      <c r="R273" s="1">
        <v>150</v>
      </c>
      <c r="S273" s="1">
        <v>135.19999999999999</v>
      </c>
      <c r="T273" s="1">
        <v>147.80000000000001</v>
      </c>
      <c r="U273" s="1">
        <v>155.5</v>
      </c>
      <c r="V273" s="1">
        <v>138.30000000000001</v>
      </c>
      <c r="W273" s="1">
        <v>144.5</v>
      </c>
      <c r="X273" s="1">
        <v>148.69999999999999</v>
      </c>
      <c r="Y273" s="1">
        <v>133.9</v>
      </c>
      <c r="Z273" s="1">
        <v>141.19999999999999</v>
      </c>
      <c r="AA273" s="1">
        <v>155.5</v>
      </c>
      <c r="AB273" s="1">
        <v>155.19999999999999</v>
      </c>
      <c r="AC273" s="1">
        <v>144.80000000000001</v>
      </c>
      <c r="AD273" s="1">
        <v>152.9</v>
      </c>
    </row>
    <row r="274" spans="1:30">
      <c r="A274" s="1" t="s">
        <v>33</v>
      </c>
      <c r="B274" s="1">
        <v>2020</v>
      </c>
      <c r="C274" s="1" t="s">
        <v>40</v>
      </c>
      <c r="D274" s="1">
        <v>148.9</v>
      </c>
      <c r="E274" s="1">
        <v>190.9</v>
      </c>
      <c r="F274" s="1">
        <v>150.80000000000001</v>
      </c>
      <c r="G274" s="1">
        <v>153.30000000000001</v>
      </c>
      <c r="H274" s="1">
        <v>137.4</v>
      </c>
      <c r="I274" s="1">
        <v>150.4</v>
      </c>
      <c r="J274" s="1">
        <v>178.1</v>
      </c>
      <c r="K274" s="1">
        <v>150.4</v>
      </c>
      <c r="L274" s="1">
        <v>115.1</v>
      </c>
      <c r="M274" s="1">
        <v>160</v>
      </c>
      <c r="N274" s="1">
        <v>140.6</v>
      </c>
      <c r="O274" s="1">
        <v>162.30000000000001</v>
      </c>
      <c r="P274" s="1">
        <v>157</v>
      </c>
      <c r="Q274" s="1">
        <v>182.6</v>
      </c>
      <c r="R274" s="1">
        <v>153.1</v>
      </c>
      <c r="S274" s="1">
        <v>143.4</v>
      </c>
      <c r="T274" s="1">
        <v>151.69999999999999</v>
      </c>
      <c r="U274" s="1">
        <v>155.5</v>
      </c>
      <c r="V274" s="1">
        <v>143</v>
      </c>
      <c r="W274" s="1">
        <v>148.4</v>
      </c>
      <c r="X274" s="1">
        <v>155</v>
      </c>
      <c r="Y274" s="1">
        <v>138.5</v>
      </c>
      <c r="Z274" s="1">
        <v>146</v>
      </c>
      <c r="AA274" s="1">
        <v>158.5</v>
      </c>
      <c r="AB274" s="1">
        <v>154.30000000000001</v>
      </c>
      <c r="AC274" s="1">
        <v>149</v>
      </c>
      <c r="AD274" s="1">
        <v>153.9</v>
      </c>
    </row>
    <row r="275" spans="1:30">
      <c r="A275" s="1" t="s">
        <v>30</v>
      </c>
      <c r="B275" s="1">
        <v>2020</v>
      </c>
      <c r="C275" s="1" t="s">
        <v>41</v>
      </c>
      <c r="D275" s="1">
        <v>146.9</v>
      </c>
      <c r="E275" s="1">
        <v>183.9</v>
      </c>
      <c r="F275" s="1">
        <v>149.5</v>
      </c>
      <c r="G275" s="1">
        <v>153.4</v>
      </c>
      <c r="H275" s="1">
        <v>140.4</v>
      </c>
      <c r="I275" s="1">
        <v>147</v>
      </c>
      <c r="J275" s="1">
        <v>178.8</v>
      </c>
      <c r="K275" s="1">
        <v>149.30000000000001</v>
      </c>
      <c r="L275" s="1">
        <v>115.1</v>
      </c>
      <c r="M275" s="1">
        <v>160</v>
      </c>
      <c r="N275" s="1">
        <v>145.4</v>
      </c>
      <c r="O275" s="1">
        <v>161.6</v>
      </c>
      <c r="P275" s="1">
        <v>156.1</v>
      </c>
      <c r="Q275" s="1">
        <v>182.9</v>
      </c>
      <c r="R275" s="1">
        <v>155.4</v>
      </c>
      <c r="S275" s="1">
        <v>149.9</v>
      </c>
      <c r="T275" s="1">
        <v>154.6</v>
      </c>
      <c r="U275" s="6">
        <v>139.25443548387088</v>
      </c>
      <c r="V275" s="1">
        <v>146.4</v>
      </c>
      <c r="W275" s="1">
        <v>151.6</v>
      </c>
      <c r="X275" s="1">
        <v>159.1</v>
      </c>
      <c r="Y275" s="1">
        <v>144.6</v>
      </c>
      <c r="Z275" s="1">
        <v>152.80000000000001</v>
      </c>
      <c r="AA275" s="1">
        <v>161.1</v>
      </c>
      <c r="AB275" s="1">
        <v>157.4</v>
      </c>
      <c r="AC275" s="1">
        <v>153.69999999999999</v>
      </c>
      <c r="AD275" s="1">
        <v>155.4</v>
      </c>
    </row>
    <row r="276" spans="1:30">
      <c r="A276" s="1" t="s">
        <v>32</v>
      </c>
      <c r="B276" s="1">
        <v>2020</v>
      </c>
      <c r="C276" s="1" t="s">
        <v>41</v>
      </c>
      <c r="D276" s="1">
        <v>151.5</v>
      </c>
      <c r="E276" s="1">
        <v>193.1</v>
      </c>
      <c r="F276" s="1">
        <v>157.30000000000001</v>
      </c>
      <c r="G276" s="1">
        <v>153.9</v>
      </c>
      <c r="H276" s="1">
        <v>134.4</v>
      </c>
      <c r="I276" s="1">
        <v>155.4</v>
      </c>
      <c r="J276" s="1">
        <v>202</v>
      </c>
      <c r="K276" s="1">
        <v>150.80000000000001</v>
      </c>
      <c r="L276" s="1">
        <v>118.9</v>
      </c>
      <c r="M276" s="1">
        <v>160.9</v>
      </c>
      <c r="N276" s="1">
        <v>137.69999999999999</v>
      </c>
      <c r="O276" s="1">
        <v>164.4</v>
      </c>
      <c r="P276" s="1">
        <v>161.30000000000001</v>
      </c>
      <c r="Q276" s="1">
        <v>188.7</v>
      </c>
      <c r="R276" s="1">
        <v>150.19999999999999</v>
      </c>
      <c r="S276" s="1">
        <v>136.30000000000001</v>
      </c>
      <c r="T276" s="1">
        <v>148.1</v>
      </c>
      <c r="U276" s="1">
        <v>156.30000000000001</v>
      </c>
      <c r="V276" s="1">
        <v>137.19999999999999</v>
      </c>
      <c r="W276" s="1">
        <v>145.4</v>
      </c>
      <c r="X276" s="1">
        <v>150</v>
      </c>
      <c r="Y276" s="1">
        <v>135.1</v>
      </c>
      <c r="Z276" s="1">
        <v>141.80000000000001</v>
      </c>
      <c r="AA276" s="1">
        <v>154.9</v>
      </c>
      <c r="AB276" s="1">
        <v>159.80000000000001</v>
      </c>
      <c r="AC276" s="1">
        <v>146</v>
      </c>
      <c r="AD276" s="1">
        <v>154</v>
      </c>
    </row>
    <row r="277" spans="1:30">
      <c r="A277" s="1" t="s">
        <v>33</v>
      </c>
      <c r="B277" s="1">
        <v>2020</v>
      </c>
      <c r="C277" s="1" t="s">
        <v>41</v>
      </c>
      <c r="D277" s="1">
        <v>148.4</v>
      </c>
      <c r="E277" s="1">
        <v>187.1</v>
      </c>
      <c r="F277" s="1">
        <v>152.5</v>
      </c>
      <c r="G277" s="1">
        <v>153.6</v>
      </c>
      <c r="H277" s="1">
        <v>138.19999999999999</v>
      </c>
      <c r="I277" s="1">
        <v>150.9</v>
      </c>
      <c r="J277" s="1">
        <v>186.7</v>
      </c>
      <c r="K277" s="1">
        <v>149.80000000000001</v>
      </c>
      <c r="L277" s="1">
        <v>116.4</v>
      </c>
      <c r="M277" s="1">
        <v>160.30000000000001</v>
      </c>
      <c r="N277" s="1">
        <v>142.19999999999999</v>
      </c>
      <c r="O277" s="1">
        <v>162.9</v>
      </c>
      <c r="P277" s="1">
        <v>158</v>
      </c>
      <c r="Q277" s="1">
        <v>184.4</v>
      </c>
      <c r="R277" s="1">
        <v>153.4</v>
      </c>
      <c r="S277" s="1">
        <v>144.30000000000001</v>
      </c>
      <c r="T277" s="1">
        <v>152</v>
      </c>
      <c r="U277" s="1">
        <v>156.30000000000001</v>
      </c>
      <c r="V277" s="1">
        <v>142.9</v>
      </c>
      <c r="W277" s="1">
        <v>148.69999999999999</v>
      </c>
      <c r="X277" s="1">
        <v>155.6</v>
      </c>
      <c r="Y277" s="1">
        <v>139.6</v>
      </c>
      <c r="Z277" s="1">
        <v>146.6</v>
      </c>
      <c r="AA277" s="1">
        <v>157.5</v>
      </c>
      <c r="AB277" s="1">
        <v>158.4</v>
      </c>
      <c r="AC277" s="1">
        <v>150</v>
      </c>
      <c r="AD277" s="1">
        <v>154.69999999999999</v>
      </c>
    </row>
    <row r="278" spans="1:30">
      <c r="A278" s="1" t="s">
        <v>30</v>
      </c>
      <c r="B278" s="1">
        <v>2020</v>
      </c>
      <c r="C278" s="1" t="s">
        <v>42</v>
      </c>
      <c r="D278" s="1">
        <v>146</v>
      </c>
      <c r="E278" s="1">
        <v>186.3</v>
      </c>
      <c r="F278" s="1">
        <v>159.19999999999999</v>
      </c>
      <c r="G278" s="1">
        <v>153.6</v>
      </c>
      <c r="H278" s="1">
        <v>142.6</v>
      </c>
      <c r="I278" s="1">
        <v>147.19999999999999</v>
      </c>
      <c r="J278" s="1">
        <v>200.6</v>
      </c>
      <c r="K278" s="1">
        <v>150.30000000000001</v>
      </c>
      <c r="L278" s="1">
        <v>115.3</v>
      </c>
      <c r="M278" s="1">
        <v>160.9</v>
      </c>
      <c r="N278" s="1">
        <v>147.4</v>
      </c>
      <c r="O278" s="1">
        <v>161.9</v>
      </c>
      <c r="P278" s="1">
        <v>159.6</v>
      </c>
      <c r="Q278" s="1">
        <v>182.7</v>
      </c>
      <c r="R278" s="1">
        <v>155.69999999999999</v>
      </c>
      <c r="S278" s="1">
        <v>150.6</v>
      </c>
      <c r="T278" s="1">
        <v>155</v>
      </c>
      <c r="U278" s="6">
        <v>139.25443548387088</v>
      </c>
      <c r="V278" s="1">
        <v>146.80000000000001</v>
      </c>
      <c r="W278" s="1">
        <v>152</v>
      </c>
      <c r="X278" s="1">
        <v>159.5</v>
      </c>
      <c r="Y278" s="1">
        <v>146.4</v>
      </c>
      <c r="Z278" s="1">
        <v>152.4</v>
      </c>
      <c r="AA278" s="1">
        <v>162.5</v>
      </c>
      <c r="AB278" s="1">
        <v>156.19999999999999</v>
      </c>
      <c r="AC278" s="1">
        <v>154.30000000000001</v>
      </c>
      <c r="AD278" s="1">
        <v>157.5</v>
      </c>
    </row>
    <row r="279" spans="1:30">
      <c r="A279" s="1" t="s">
        <v>32</v>
      </c>
      <c r="B279" s="1">
        <v>2020</v>
      </c>
      <c r="C279" s="1" t="s">
        <v>42</v>
      </c>
      <c r="D279" s="1">
        <v>150.6</v>
      </c>
      <c r="E279" s="1">
        <v>193.7</v>
      </c>
      <c r="F279" s="1">
        <v>164.8</v>
      </c>
      <c r="G279" s="1">
        <v>153.69999999999999</v>
      </c>
      <c r="H279" s="1">
        <v>135.69999999999999</v>
      </c>
      <c r="I279" s="1">
        <v>155.69999999999999</v>
      </c>
      <c r="J279" s="1">
        <v>155.64126344086017</v>
      </c>
      <c r="K279" s="1">
        <v>152.19999999999999</v>
      </c>
      <c r="L279" s="1">
        <v>118.1</v>
      </c>
      <c r="M279" s="1">
        <v>161.30000000000001</v>
      </c>
      <c r="N279" s="1">
        <v>139.19999999999999</v>
      </c>
      <c r="O279" s="1">
        <v>164.8</v>
      </c>
      <c r="P279" s="1">
        <v>164.4</v>
      </c>
      <c r="Q279" s="1">
        <v>188.7</v>
      </c>
      <c r="R279" s="1">
        <v>150.5</v>
      </c>
      <c r="S279" s="1">
        <v>136.1</v>
      </c>
      <c r="T279" s="1">
        <v>148.30000000000001</v>
      </c>
      <c r="U279" s="1">
        <v>156.5</v>
      </c>
      <c r="V279" s="1">
        <v>137.1</v>
      </c>
      <c r="W279" s="1">
        <v>145.1</v>
      </c>
      <c r="X279" s="1">
        <v>151</v>
      </c>
      <c r="Y279" s="1">
        <v>135.4</v>
      </c>
      <c r="Z279" s="1">
        <v>142</v>
      </c>
      <c r="AA279" s="1">
        <v>155.69999999999999</v>
      </c>
      <c r="AB279" s="1">
        <v>158.1</v>
      </c>
      <c r="AC279" s="1">
        <v>146.19999999999999</v>
      </c>
      <c r="AD279" s="1">
        <v>155.19999999999999</v>
      </c>
    </row>
    <row r="280" spans="1:30">
      <c r="A280" s="1" t="s">
        <v>33</v>
      </c>
      <c r="B280" s="1">
        <v>2020</v>
      </c>
      <c r="C280" s="1" t="s">
        <v>42</v>
      </c>
      <c r="D280" s="1">
        <v>147.5</v>
      </c>
      <c r="E280" s="1">
        <v>188.9</v>
      </c>
      <c r="F280" s="1">
        <v>161.4</v>
      </c>
      <c r="G280" s="1">
        <v>153.6</v>
      </c>
      <c r="H280" s="1">
        <v>140.1</v>
      </c>
      <c r="I280" s="1">
        <v>151.19999999999999</v>
      </c>
      <c r="J280" s="1">
        <v>209.2</v>
      </c>
      <c r="K280" s="1">
        <v>150.9</v>
      </c>
      <c r="L280" s="1">
        <v>116.2</v>
      </c>
      <c r="M280" s="1">
        <v>161</v>
      </c>
      <c r="N280" s="1">
        <v>144</v>
      </c>
      <c r="O280" s="1">
        <v>163.19999999999999</v>
      </c>
      <c r="P280" s="1">
        <v>161.4</v>
      </c>
      <c r="Q280" s="1">
        <v>184.3</v>
      </c>
      <c r="R280" s="1">
        <v>153.69999999999999</v>
      </c>
      <c r="S280" s="1">
        <v>144.6</v>
      </c>
      <c r="T280" s="1">
        <v>152.30000000000001</v>
      </c>
      <c r="U280" s="1">
        <v>156.5</v>
      </c>
      <c r="V280" s="1">
        <v>143.1</v>
      </c>
      <c r="W280" s="1">
        <v>148.69999999999999</v>
      </c>
      <c r="X280" s="1">
        <v>156.30000000000001</v>
      </c>
      <c r="Y280" s="1">
        <v>140.6</v>
      </c>
      <c r="Z280" s="1">
        <v>146.5</v>
      </c>
      <c r="AA280" s="1">
        <v>158.5</v>
      </c>
      <c r="AB280" s="1">
        <v>157</v>
      </c>
      <c r="AC280" s="1">
        <v>150.4</v>
      </c>
      <c r="AD280" s="1">
        <v>156.4</v>
      </c>
    </row>
    <row r="281" spans="1:30">
      <c r="A281" s="1" t="s">
        <v>30</v>
      </c>
      <c r="B281" s="1">
        <v>2020</v>
      </c>
      <c r="C281" s="1" t="s">
        <v>44</v>
      </c>
      <c r="D281" s="1">
        <v>145.4</v>
      </c>
      <c r="E281" s="1">
        <v>188.6</v>
      </c>
      <c r="F281" s="1">
        <v>171.6</v>
      </c>
      <c r="G281" s="1">
        <v>153.80000000000001</v>
      </c>
      <c r="H281" s="1">
        <v>145.4</v>
      </c>
      <c r="I281" s="1">
        <v>146.5</v>
      </c>
      <c r="J281" s="1">
        <v>222.2</v>
      </c>
      <c r="K281" s="1">
        <v>155.9</v>
      </c>
      <c r="L281" s="1">
        <v>114.9</v>
      </c>
      <c r="M281" s="1">
        <v>162</v>
      </c>
      <c r="N281" s="1">
        <v>150</v>
      </c>
      <c r="O281" s="1">
        <v>162.69999999999999</v>
      </c>
      <c r="P281" s="1">
        <v>163.4</v>
      </c>
      <c r="Q281" s="1">
        <v>183.4</v>
      </c>
      <c r="R281" s="1">
        <v>156.30000000000001</v>
      </c>
      <c r="S281" s="1">
        <v>151</v>
      </c>
      <c r="T281" s="1">
        <v>155.5</v>
      </c>
      <c r="U281" s="6">
        <v>139.25443548387088</v>
      </c>
      <c r="V281" s="1">
        <v>147.5</v>
      </c>
      <c r="W281" s="1">
        <v>152.80000000000001</v>
      </c>
      <c r="X281" s="1">
        <v>160.4</v>
      </c>
      <c r="Y281" s="1">
        <v>146.1</v>
      </c>
      <c r="Z281" s="1">
        <v>153.6</v>
      </c>
      <c r="AA281" s="1">
        <v>161.6</v>
      </c>
      <c r="AB281" s="1">
        <v>156.19999999999999</v>
      </c>
      <c r="AC281" s="1">
        <v>154.5</v>
      </c>
      <c r="AD281" s="1">
        <v>159.80000000000001</v>
      </c>
    </row>
    <row r="282" spans="1:30">
      <c r="A282" s="1" t="s">
        <v>32</v>
      </c>
      <c r="B282" s="1">
        <v>2020</v>
      </c>
      <c r="C282" s="1" t="s">
        <v>44</v>
      </c>
      <c r="D282" s="1">
        <v>149.69999999999999</v>
      </c>
      <c r="E282" s="1">
        <v>195.5</v>
      </c>
      <c r="F282" s="1">
        <v>176.9</v>
      </c>
      <c r="G282" s="1">
        <v>153.9</v>
      </c>
      <c r="H282" s="1">
        <v>138</v>
      </c>
      <c r="I282" s="1">
        <v>150.5</v>
      </c>
      <c r="J282" s="1">
        <v>155.64126344086017</v>
      </c>
      <c r="K282" s="1">
        <v>158.69999999999999</v>
      </c>
      <c r="L282" s="1">
        <v>117.2</v>
      </c>
      <c r="M282" s="1">
        <v>161.4</v>
      </c>
      <c r="N282" s="1">
        <v>141.5</v>
      </c>
      <c r="O282" s="1">
        <v>165.1</v>
      </c>
      <c r="P282" s="1">
        <v>167</v>
      </c>
      <c r="Q282" s="1">
        <v>188.8</v>
      </c>
      <c r="R282" s="1">
        <v>151.1</v>
      </c>
      <c r="S282" s="1">
        <v>136.4</v>
      </c>
      <c r="T282" s="1">
        <v>148.80000000000001</v>
      </c>
      <c r="U282" s="1">
        <v>158</v>
      </c>
      <c r="V282" s="1">
        <v>137.30000000000001</v>
      </c>
      <c r="W282" s="1">
        <v>145.1</v>
      </c>
      <c r="X282" s="1">
        <v>152</v>
      </c>
      <c r="Y282" s="1">
        <v>135.19999999999999</v>
      </c>
      <c r="Z282" s="1">
        <v>144.4</v>
      </c>
      <c r="AA282" s="1">
        <v>156.4</v>
      </c>
      <c r="AB282" s="1">
        <v>157.9</v>
      </c>
      <c r="AC282" s="1">
        <v>146.6</v>
      </c>
      <c r="AD282" s="1">
        <v>156.69999999999999</v>
      </c>
    </row>
    <row r="283" spans="1:30">
      <c r="A283" s="1" t="s">
        <v>33</v>
      </c>
      <c r="B283" s="1">
        <v>2020</v>
      </c>
      <c r="C283" s="1" t="s">
        <v>44</v>
      </c>
      <c r="D283" s="1">
        <v>146.80000000000001</v>
      </c>
      <c r="E283" s="1">
        <v>191</v>
      </c>
      <c r="F283" s="1">
        <v>173.6</v>
      </c>
      <c r="G283" s="1">
        <v>153.80000000000001</v>
      </c>
      <c r="H283" s="1">
        <v>142.69999999999999</v>
      </c>
      <c r="I283" s="1">
        <v>148.4</v>
      </c>
      <c r="J283" s="1">
        <v>155.64126344086017</v>
      </c>
      <c r="K283" s="1">
        <v>156.80000000000001</v>
      </c>
      <c r="L283" s="1">
        <v>115.7</v>
      </c>
      <c r="M283" s="1">
        <v>161.80000000000001</v>
      </c>
      <c r="N283" s="1">
        <v>146.5</v>
      </c>
      <c r="O283" s="1">
        <v>163.80000000000001</v>
      </c>
      <c r="P283" s="1">
        <v>164.7</v>
      </c>
      <c r="Q283" s="1">
        <v>184.8</v>
      </c>
      <c r="R283" s="1">
        <v>154.30000000000001</v>
      </c>
      <c r="S283" s="1">
        <v>144.9</v>
      </c>
      <c r="T283" s="1">
        <v>152.80000000000001</v>
      </c>
      <c r="U283" s="1">
        <v>158</v>
      </c>
      <c r="V283" s="1">
        <v>143.6</v>
      </c>
      <c r="W283" s="1">
        <v>149.19999999999999</v>
      </c>
      <c r="X283" s="1">
        <v>157.19999999999999</v>
      </c>
      <c r="Y283" s="1">
        <v>140.4</v>
      </c>
      <c r="Z283" s="1">
        <v>148.4</v>
      </c>
      <c r="AA283" s="1">
        <v>158.6</v>
      </c>
      <c r="AB283" s="1">
        <v>156.9</v>
      </c>
      <c r="AC283" s="1">
        <v>150.69999999999999</v>
      </c>
      <c r="AD283" s="1">
        <v>158.4</v>
      </c>
    </row>
    <row r="284" spans="1:30">
      <c r="A284" s="1" t="s">
        <v>30</v>
      </c>
      <c r="B284" s="1">
        <v>2020</v>
      </c>
      <c r="C284" s="1" t="s">
        <v>45</v>
      </c>
      <c r="D284" s="1">
        <v>144.6</v>
      </c>
      <c r="E284" s="1">
        <v>188.5</v>
      </c>
      <c r="F284" s="1">
        <v>173.4</v>
      </c>
      <c r="G284" s="1">
        <v>154</v>
      </c>
      <c r="H284" s="1">
        <v>150</v>
      </c>
      <c r="I284" s="1">
        <v>145.9</v>
      </c>
      <c r="J284" s="1">
        <v>225.2</v>
      </c>
      <c r="K284" s="1">
        <v>159.5</v>
      </c>
      <c r="L284" s="1">
        <v>114.4</v>
      </c>
      <c r="M284" s="1">
        <v>163.5</v>
      </c>
      <c r="N284" s="1">
        <v>153.4</v>
      </c>
      <c r="O284" s="1">
        <v>163.6</v>
      </c>
      <c r="P284" s="1">
        <v>164.5</v>
      </c>
      <c r="Q284" s="1">
        <v>183.6</v>
      </c>
      <c r="R284" s="1">
        <v>157</v>
      </c>
      <c r="S284" s="1">
        <v>151.6</v>
      </c>
      <c r="T284" s="1">
        <v>156.30000000000001</v>
      </c>
      <c r="U284" s="6">
        <v>139.25443548387088</v>
      </c>
      <c r="V284" s="1">
        <v>148.69999999999999</v>
      </c>
      <c r="W284" s="1">
        <v>153.4</v>
      </c>
      <c r="X284" s="1">
        <v>161.6</v>
      </c>
      <c r="Y284" s="1">
        <v>146.4</v>
      </c>
      <c r="Z284" s="1">
        <v>153.9</v>
      </c>
      <c r="AA284" s="1">
        <v>162.9</v>
      </c>
      <c r="AB284" s="1">
        <v>156.6</v>
      </c>
      <c r="AC284" s="1">
        <v>155.19999999999999</v>
      </c>
      <c r="AD284" s="1">
        <v>160.69999999999999</v>
      </c>
    </row>
    <row r="285" spans="1:30">
      <c r="A285" s="1" t="s">
        <v>32</v>
      </c>
      <c r="B285" s="1">
        <v>2020</v>
      </c>
      <c r="C285" s="1" t="s">
        <v>45</v>
      </c>
      <c r="D285" s="1">
        <v>149</v>
      </c>
      <c r="E285" s="1">
        <v>195.7</v>
      </c>
      <c r="F285" s="1">
        <v>178.3</v>
      </c>
      <c r="G285" s="1">
        <v>154.19999999999999</v>
      </c>
      <c r="H285" s="1">
        <v>140.69999999999999</v>
      </c>
      <c r="I285" s="1">
        <v>149.69999999999999</v>
      </c>
      <c r="J285" s="1">
        <v>155.64126344086017</v>
      </c>
      <c r="K285" s="1">
        <v>161.5</v>
      </c>
      <c r="L285" s="1">
        <v>117.1</v>
      </c>
      <c r="M285" s="1">
        <v>161.9</v>
      </c>
      <c r="N285" s="1">
        <v>143.30000000000001</v>
      </c>
      <c r="O285" s="1">
        <v>166.1</v>
      </c>
      <c r="P285" s="1">
        <v>167</v>
      </c>
      <c r="Q285" s="1">
        <v>190.2</v>
      </c>
      <c r="R285" s="1">
        <v>151.9</v>
      </c>
      <c r="S285" s="1">
        <v>136.69999999999999</v>
      </c>
      <c r="T285" s="1">
        <v>149.6</v>
      </c>
      <c r="U285" s="1">
        <v>158.4</v>
      </c>
      <c r="V285" s="1">
        <v>137.9</v>
      </c>
      <c r="W285" s="1">
        <v>145.5</v>
      </c>
      <c r="X285" s="1">
        <v>152.9</v>
      </c>
      <c r="Y285" s="1">
        <v>135.5</v>
      </c>
      <c r="Z285" s="1">
        <v>144.30000000000001</v>
      </c>
      <c r="AA285" s="1">
        <v>156.9</v>
      </c>
      <c r="AB285" s="1">
        <v>157.9</v>
      </c>
      <c r="AC285" s="1">
        <v>146.9</v>
      </c>
      <c r="AD285" s="1">
        <v>156.9</v>
      </c>
    </row>
    <row r="286" spans="1:30">
      <c r="A286" s="1" t="s">
        <v>33</v>
      </c>
      <c r="B286" s="1">
        <v>2020</v>
      </c>
      <c r="C286" s="1" t="s">
        <v>45</v>
      </c>
      <c r="D286" s="1">
        <v>146</v>
      </c>
      <c r="E286" s="1">
        <v>191</v>
      </c>
      <c r="F286" s="1">
        <v>175.3</v>
      </c>
      <c r="G286" s="1">
        <v>154.1</v>
      </c>
      <c r="H286" s="1">
        <v>146.6</v>
      </c>
      <c r="I286" s="1">
        <v>147.69999999999999</v>
      </c>
      <c r="J286" s="1">
        <v>155.64126344086017</v>
      </c>
      <c r="K286" s="1">
        <v>160.19999999999999</v>
      </c>
      <c r="L286" s="1">
        <v>115.3</v>
      </c>
      <c r="M286" s="1">
        <v>163</v>
      </c>
      <c r="N286" s="1">
        <v>149.19999999999999</v>
      </c>
      <c r="O286" s="1">
        <v>164.8</v>
      </c>
      <c r="P286" s="1">
        <v>165.4</v>
      </c>
      <c r="Q286" s="1">
        <v>185.4</v>
      </c>
      <c r="R286" s="1">
        <v>155</v>
      </c>
      <c r="S286" s="1">
        <v>145.4</v>
      </c>
      <c r="T286" s="1">
        <v>153.6</v>
      </c>
      <c r="U286" s="1">
        <v>158.4</v>
      </c>
      <c r="V286" s="1">
        <v>144.6</v>
      </c>
      <c r="W286" s="1">
        <v>149.69999999999999</v>
      </c>
      <c r="X286" s="1">
        <v>158.30000000000001</v>
      </c>
      <c r="Y286" s="1">
        <v>140.69999999999999</v>
      </c>
      <c r="Z286" s="1">
        <v>148.5</v>
      </c>
      <c r="AA286" s="1">
        <v>159.4</v>
      </c>
      <c r="AB286" s="1">
        <v>157.1</v>
      </c>
      <c r="AC286" s="1">
        <v>151.19999999999999</v>
      </c>
      <c r="AD286" s="1">
        <v>158.9</v>
      </c>
    </row>
    <row r="287" spans="1:30">
      <c r="A287" s="1" t="s">
        <v>30</v>
      </c>
      <c r="B287" s="1">
        <v>2021</v>
      </c>
      <c r="C287" s="1" t="s">
        <v>31</v>
      </c>
      <c r="D287" s="1">
        <v>143.4</v>
      </c>
      <c r="E287" s="1">
        <v>187.5</v>
      </c>
      <c r="F287" s="1">
        <v>173.4</v>
      </c>
      <c r="G287" s="1">
        <v>154</v>
      </c>
      <c r="H287" s="1">
        <v>154.80000000000001</v>
      </c>
      <c r="I287" s="1">
        <v>147</v>
      </c>
      <c r="J287" s="1">
        <v>187.8</v>
      </c>
      <c r="K287" s="1">
        <v>159.5</v>
      </c>
      <c r="L287" s="1">
        <v>113.8</v>
      </c>
      <c r="M287" s="1">
        <v>164.5</v>
      </c>
      <c r="N287" s="1">
        <v>156.1</v>
      </c>
      <c r="O287" s="1">
        <v>164.3</v>
      </c>
      <c r="P287" s="1">
        <v>159.6</v>
      </c>
      <c r="Q287" s="1">
        <v>184.6</v>
      </c>
      <c r="R287" s="1">
        <v>157.5</v>
      </c>
      <c r="S287" s="1">
        <v>152.4</v>
      </c>
      <c r="T287" s="1">
        <v>156.80000000000001</v>
      </c>
      <c r="U287" s="6">
        <v>139.25443548387088</v>
      </c>
      <c r="V287" s="1">
        <v>150.9</v>
      </c>
      <c r="W287" s="1">
        <v>153.9</v>
      </c>
      <c r="X287" s="1">
        <v>162.5</v>
      </c>
      <c r="Y287" s="1">
        <v>147.5</v>
      </c>
      <c r="Z287" s="1">
        <v>155.1</v>
      </c>
      <c r="AA287" s="1">
        <v>163.5</v>
      </c>
      <c r="AB287" s="1">
        <v>156.19999999999999</v>
      </c>
      <c r="AC287" s="1">
        <v>155.9</v>
      </c>
      <c r="AD287" s="1">
        <v>158.5</v>
      </c>
    </row>
    <row r="288" spans="1:30">
      <c r="A288" s="1" t="s">
        <v>32</v>
      </c>
      <c r="B288" s="1">
        <v>2021</v>
      </c>
      <c r="C288" s="1" t="s">
        <v>31</v>
      </c>
      <c r="D288" s="1">
        <v>148</v>
      </c>
      <c r="E288" s="1">
        <v>194.8</v>
      </c>
      <c r="F288" s="1">
        <v>178.4</v>
      </c>
      <c r="G288" s="1">
        <v>154.4</v>
      </c>
      <c r="H288" s="1">
        <v>144.1</v>
      </c>
      <c r="I288" s="1">
        <v>152.6</v>
      </c>
      <c r="J288" s="1">
        <v>206.8</v>
      </c>
      <c r="K288" s="1">
        <v>162.1</v>
      </c>
      <c r="L288" s="1">
        <v>116.3</v>
      </c>
      <c r="M288" s="1">
        <v>163</v>
      </c>
      <c r="N288" s="1">
        <v>145.9</v>
      </c>
      <c r="O288" s="1">
        <v>167.2</v>
      </c>
      <c r="P288" s="1">
        <v>163.4</v>
      </c>
      <c r="Q288" s="1">
        <v>191.8</v>
      </c>
      <c r="R288" s="1">
        <v>152.5</v>
      </c>
      <c r="S288" s="1">
        <v>137.30000000000001</v>
      </c>
      <c r="T288" s="1">
        <v>150.19999999999999</v>
      </c>
      <c r="U288" s="1">
        <v>157.69999999999999</v>
      </c>
      <c r="V288" s="1">
        <v>142.9</v>
      </c>
      <c r="W288" s="1">
        <v>145.69999999999999</v>
      </c>
      <c r="X288" s="1">
        <v>154.1</v>
      </c>
      <c r="Y288" s="1">
        <v>136.9</v>
      </c>
      <c r="Z288" s="1">
        <v>145.4</v>
      </c>
      <c r="AA288" s="1">
        <v>156.1</v>
      </c>
      <c r="AB288" s="1">
        <v>157.69999999999999</v>
      </c>
      <c r="AC288" s="1">
        <v>147.6</v>
      </c>
      <c r="AD288" s="1">
        <v>156</v>
      </c>
    </row>
    <row r="289" spans="1:30">
      <c r="A289" s="1" t="s">
        <v>33</v>
      </c>
      <c r="B289" s="1">
        <v>2021</v>
      </c>
      <c r="C289" s="1" t="s">
        <v>31</v>
      </c>
      <c r="D289" s="1">
        <v>144.9</v>
      </c>
      <c r="E289" s="1">
        <v>190.1</v>
      </c>
      <c r="F289" s="1">
        <v>175.3</v>
      </c>
      <c r="G289" s="1">
        <v>154.1</v>
      </c>
      <c r="H289" s="1">
        <v>150.9</v>
      </c>
      <c r="I289" s="1">
        <v>149.6</v>
      </c>
      <c r="J289" s="1">
        <v>194.2</v>
      </c>
      <c r="K289" s="1">
        <v>160.4</v>
      </c>
      <c r="L289" s="1">
        <v>114.6</v>
      </c>
      <c r="M289" s="1">
        <v>164</v>
      </c>
      <c r="N289" s="1">
        <v>151.80000000000001</v>
      </c>
      <c r="O289" s="1">
        <v>165.6</v>
      </c>
      <c r="P289" s="1">
        <v>161</v>
      </c>
      <c r="Q289" s="1">
        <v>186.5</v>
      </c>
      <c r="R289" s="1">
        <v>155.5</v>
      </c>
      <c r="S289" s="1">
        <v>146.1</v>
      </c>
      <c r="T289" s="1">
        <v>154.19999999999999</v>
      </c>
      <c r="U289" s="1">
        <v>157.69999999999999</v>
      </c>
      <c r="V289" s="1">
        <v>147.9</v>
      </c>
      <c r="W289" s="1">
        <v>150</v>
      </c>
      <c r="X289" s="1">
        <v>159.30000000000001</v>
      </c>
      <c r="Y289" s="1">
        <v>141.9</v>
      </c>
      <c r="Z289" s="1">
        <v>149.6</v>
      </c>
      <c r="AA289" s="1">
        <v>159.19999999999999</v>
      </c>
      <c r="AB289" s="1">
        <v>156.80000000000001</v>
      </c>
      <c r="AC289" s="1">
        <v>151.9</v>
      </c>
      <c r="AD289" s="1">
        <v>157.30000000000001</v>
      </c>
    </row>
    <row r="290" spans="1:30">
      <c r="A290" s="1" t="s">
        <v>30</v>
      </c>
      <c r="B290" s="1">
        <v>2021</v>
      </c>
      <c r="C290" s="1" t="s">
        <v>34</v>
      </c>
      <c r="D290" s="1">
        <v>142.80000000000001</v>
      </c>
      <c r="E290" s="1">
        <v>184</v>
      </c>
      <c r="F290" s="1">
        <v>168</v>
      </c>
      <c r="G290" s="1">
        <v>154.4</v>
      </c>
      <c r="H290" s="1">
        <v>163</v>
      </c>
      <c r="I290" s="1">
        <v>147.80000000000001</v>
      </c>
      <c r="J290" s="1">
        <v>149.69999999999999</v>
      </c>
      <c r="K290" s="1">
        <v>158.30000000000001</v>
      </c>
      <c r="L290" s="1">
        <v>111.8</v>
      </c>
      <c r="M290" s="1">
        <v>165</v>
      </c>
      <c r="N290" s="1">
        <v>160</v>
      </c>
      <c r="O290" s="1">
        <v>165.8</v>
      </c>
      <c r="P290" s="1">
        <v>154.69999999999999</v>
      </c>
      <c r="Q290" s="1">
        <v>186.5</v>
      </c>
      <c r="R290" s="1">
        <v>159.1</v>
      </c>
      <c r="S290" s="1">
        <v>153.9</v>
      </c>
      <c r="T290" s="1">
        <v>158.4</v>
      </c>
      <c r="U290" s="6">
        <v>139.25443548387088</v>
      </c>
      <c r="V290" s="1">
        <v>154.4</v>
      </c>
      <c r="W290" s="1">
        <v>154.80000000000001</v>
      </c>
      <c r="X290" s="1">
        <v>164.3</v>
      </c>
      <c r="Y290" s="1">
        <v>150.19999999999999</v>
      </c>
      <c r="Z290" s="1">
        <v>157</v>
      </c>
      <c r="AA290" s="1">
        <v>163.6</v>
      </c>
      <c r="AB290" s="1">
        <v>155.19999999999999</v>
      </c>
      <c r="AC290" s="1">
        <v>157.19999999999999</v>
      </c>
      <c r="AD290" s="1">
        <v>156.69999999999999</v>
      </c>
    </row>
    <row r="291" spans="1:30">
      <c r="A291" s="1" t="s">
        <v>32</v>
      </c>
      <c r="B291" s="1">
        <v>2021</v>
      </c>
      <c r="C291" s="1" t="s">
        <v>34</v>
      </c>
      <c r="D291" s="1">
        <v>147.6</v>
      </c>
      <c r="E291" s="1">
        <v>191.2</v>
      </c>
      <c r="F291" s="1">
        <v>169.9</v>
      </c>
      <c r="G291" s="1">
        <v>155.1</v>
      </c>
      <c r="H291" s="1">
        <v>151.4</v>
      </c>
      <c r="I291" s="1">
        <v>154</v>
      </c>
      <c r="J291" s="1">
        <v>180.2</v>
      </c>
      <c r="K291" s="1">
        <v>159.80000000000001</v>
      </c>
      <c r="L291" s="1">
        <v>114.9</v>
      </c>
      <c r="M291" s="1">
        <v>162.5</v>
      </c>
      <c r="N291" s="1">
        <v>149.19999999999999</v>
      </c>
      <c r="O291" s="1">
        <v>169.4</v>
      </c>
      <c r="P291" s="1">
        <v>160.80000000000001</v>
      </c>
      <c r="Q291" s="1">
        <v>193.3</v>
      </c>
      <c r="R291" s="1">
        <v>154.19999999999999</v>
      </c>
      <c r="S291" s="1">
        <v>138.19999999999999</v>
      </c>
      <c r="T291" s="1">
        <v>151.80000000000001</v>
      </c>
      <c r="U291" s="1">
        <v>159.80000000000001</v>
      </c>
      <c r="V291" s="1">
        <v>149.1</v>
      </c>
      <c r="W291" s="1">
        <v>146.5</v>
      </c>
      <c r="X291" s="1">
        <v>156.30000000000001</v>
      </c>
      <c r="Y291" s="1">
        <v>140.5</v>
      </c>
      <c r="Z291" s="1">
        <v>147.30000000000001</v>
      </c>
      <c r="AA291" s="1">
        <v>156.6</v>
      </c>
      <c r="AB291" s="1">
        <v>156.69999999999999</v>
      </c>
      <c r="AC291" s="1">
        <v>149.30000000000001</v>
      </c>
      <c r="AD291" s="1">
        <v>156.5</v>
      </c>
    </row>
    <row r="292" spans="1:30">
      <c r="A292" s="1" t="s">
        <v>33</v>
      </c>
      <c r="B292" s="1">
        <v>2021</v>
      </c>
      <c r="C292" s="1" t="s">
        <v>34</v>
      </c>
      <c r="D292" s="1">
        <v>144.30000000000001</v>
      </c>
      <c r="E292" s="1">
        <v>186.5</v>
      </c>
      <c r="F292" s="1">
        <v>168.7</v>
      </c>
      <c r="G292" s="1">
        <v>154.69999999999999</v>
      </c>
      <c r="H292" s="1">
        <v>158.69999999999999</v>
      </c>
      <c r="I292" s="1">
        <v>150.69999999999999</v>
      </c>
      <c r="J292" s="1">
        <v>160</v>
      </c>
      <c r="K292" s="1">
        <v>158.80000000000001</v>
      </c>
      <c r="L292" s="1">
        <v>112.8</v>
      </c>
      <c r="M292" s="1">
        <v>164.2</v>
      </c>
      <c r="N292" s="1">
        <v>155.5</v>
      </c>
      <c r="O292" s="1">
        <v>167.5</v>
      </c>
      <c r="P292" s="1">
        <v>156.9</v>
      </c>
      <c r="Q292" s="1">
        <v>188.3</v>
      </c>
      <c r="R292" s="1">
        <v>157.19999999999999</v>
      </c>
      <c r="S292" s="1">
        <v>147.4</v>
      </c>
      <c r="T292" s="1">
        <v>155.80000000000001</v>
      </c>
      <c r="U292" s="1">
        <v>159.80000000000001</v>
      </c>
      <c r="V292" s="1">
        <v>152.4</v>
      </c>
      <c r="W292" s="1">
        <v>150.9</v>
      </c>
      <c r="X292" s="1">
        <v>161.30000000000001</v>
      </c>
      <c r="Y292" s="1">
        <v>145.1</v>
      </c>
      <c r="Z292" s="1">
        <v>151.5</v>
      </c>
      <c r="AA292" s="1">
        <v>159.5</v>
      </c>
      <c r="AB292" s="1">
        <v>155.80000000000001</v>
      </c>
      <c r="AC292" s="1">
        <v>153.4</v>
      </c>
      <c r="AD292" s="1">
        <v>156.6</v>
      </c>
    </row>
    <row r="293" spans="1:30">
      <c r="A293" s="1" t="s">
        <v>30</v>
      </c>
      <c r="B293" s="1">
        <v>2021</v>
      </c>
      <c r="C293" s="1" t="s">
        <v>35</v>
      </c>
      <c r="D293" s="1">
        <v>142.5</v>
      </c>
      <c r="E293" s="1">
        <v>189.4</v>
      </c>
      <c r="F293" s="1">
        <v>163.19999999999999</v>
      </c>
      <c r="G293" s="1">
        <v>154.5</v>
      </c>
      <c r="H293" s="1">
        <v>168.2</v>
      </c>
      <c r="I293" s="1">
        <v>150.5</v>
      </c>
      <c r="J293" s="1">
        <v>141</v>
      </c>
      <c r="K293" s="1">
        <v>159.19999999999999</v>
      </c>
      <c r="L293" s="1">
        <v>111.7</v>
      </c>
      <c r="M293" s="1">
        <v>164</v>
      </c>
      <c r="N293" s="1">
        <v>160.6</v>
      </c>
      <c r="O293" s="1">
        <v>166.4</v>
      </c>
      <c r="P293" s="1">
        <v>154.5</v>
      </c>
      <c r="Q293" s="1">
        <v>186.1</v>
      </c>
      <c r="R293" s="1">
        <v>159.6</v>
      </c>
      <c r="S293" s="1">
        <v>154.4</v>
      </c>
      <c r="T293" s="1">
        <v>158.9</v>
      </c>
      <c r="U293" s="6">
        <v>139.25443548387088</v>
      </c>
      <c r="V293" s="1">
        <v>156</v>
      </c>
      <c r="W293" s="1">
        <v>154.80000000000001</v>
      </c>
      <c r="X293" s="1">
        <v>164.6</v>
      </c>
      <c r="Y293" s="1">
        <v>151.30000000000001</v>
      </c>
      <c r="Z293" s="1">
        <v>157.80000000000001</v>
      </c>
      <c r="AA293" s="1">
        <v>163.80000000000001</v>
      </c>
      <c r="AB293" s="1">
        <v>153.1</v>
      </c>
      <c r="AC293" s="1">
        <v>157.30000000000001</v>
      </c>
      <c r="AD293" s="1">
        <v>156.69999999999999</v>
      </c>
    </row>
    <row r="294" spans="1:30">
      <c r="A294" s="1" t="s">
        <v>32</v>
      </c>
      <c r="B294" s="1">
        <v>2021</v>
      </c>
      <c r="C294" s="1" t="s">
        <v>35</v>
      </c>
      <c r="D294" s="1">
        <v>147.5</v>
      </c>
      <c r="E294" s="1">
        <v>197.5</v>
      </c>
      <c r="F294" s="1">
        <v>164.7</v>
      </c>
      <c r="G294" s="1">
        <v>155.6</v>
      </c>
      <c r="H294" s="1">
        <v>156.4</v>
      </c>
      <c r="I294" s="1">
        <v>157.30000000000001</v>
      </c>
      <c r="J294" s="1">
        <v>166.1</v>
      </c>
      <c r="K294" s="1">
        <v>161.1</v>
      </c>
      <c r="L294" s="1">
        <v>114.3</v>
      </c>
      <c r="M294" s="1">
        <v>162.6</v>
      </c>
      <c r="N294" s="1">
        <v>150.69999999999999</v>
      </c>
      <c r="O294" s="1">
        <v>170.3</v>
      </c>
      <c r="P294" s="1">
        <v>160.4</v>
      </c>
      <c r="Q294" s="1">
        <v>193.5</v>
      </c>
      <c r="R294" s="1">
        <v>155.1</v>
      </c>
      <c r="S294" s="1">
        <v>138.69999999999999</v>
      </c>
      <c r="T294" s="1">
        <v>152.6</v>
      </c>
      <c r="U294" s="1">
        <v>159.9</v>
      </c>
      <c r="V294" s="1">
        <v>154.80000000000001</v>
      </c>
      <c r="W294" s="1">
        <v>147.19999999999999</v>
      </c>
      <c r="X294" s="1">
        <v>156.9</v>
      </c>
      <c r="Y294" s="1">
        <v>141.69999999999999</v>
      </c>
      <c r="Z294" s="1">
        <v>148.6</v>
      </c>
      <c r="AA294" s="1">
        <v>157.6</v>
      </c>
      <c r="AB294" s="1">
        <v>154.9</v>
      </c>
      <c r="AC294" s="1">
        <v>150</v>
      </c>
      <c r="AD294" s="1">
        <v>156.9</v>
      </c>
    </row>
    <row r="295" spans="1:30">
      <c r="A295" s="1" t="s">
        <v>33</v>
      </c>
      <c r="B295" s="1">
        <v>2021</v>
      </c>
      <c r="C295" s="1" t="s">
        <v>35</v>
      </c>
      <c r="D295" s="1">
        <v>144.1</v>
      </c>
      <c r="E295" s="1">
        <v>192.2</v>
      </c>
      <c r="F295" s="1">
        <v>163.80000000000001</v>
      </c>
      <c r="G295" s="1">
        <v>154.9</v>
      </c>
      <c r="H295" s="1">
        <v>163.9</v>
      </c>
      <c r="I295" s="1">
        <v>153.69999999999999</v>
      </c>
      <c r="J295" s="1">
        <v>149.5</v>
      </c>
      <c r="K295" s="1">
        <v>159.80000000000001</v>
      </c>
      <c r="L295" s="1">
        <v>112.6</v>
      </c>
      <c r="M295" s="1">
        <v>163.5</v>
      </c>
      <c r="N295" s="1">
        <v>156.5</v>
      </c>
      <c r="O295" s="1">
        <v>168.2</v>
      </c>
      <c r="P295" s="1">
        <v>156.69999999999999</v>
      </c>
      <c r="Q295" s="1">
        <v>188.1</v>
      </c>
      <c r="R295" s="1">
        <v>157.80000000000001</v>
      </c>
      <c r="S295" s="1">
        <v>147.9</v>
      </c>
      <c r="T295" s="1">
        <v>156.4</v>
      </c>
      <c r="U295" s="1">
        <v>159.9</v>
      </c>
      <c r="V295" s="1">
        <v>155.5</v>
      </c>
      <c r="W295" s="1">
        <v>151.19999999999999</v>
      </c>
      <c r="X295" s="1">
        <v>161.69999999999999</v>
      </c>
      <c r="Y295" s="1">
        <v>146.19999999999999</v>
      </c>
      <c r="Z295" s="1">
        <v>152.6</v>
      </c>
      <c r="AA295" s="1">
        <v>160.19999999999999</v>
      </c>
      <c r="AB295" s="1">
        <v>153.80000000000001</v>
      </c>
      <c r="AC295" s="1">
        <v>153.80000000000001</v>
      </c>
      <c r="AD295" s="1">
        <v>156.80000000000001</v>
      </c>
    </row>
    <row r="296" spans="1:30">
      <c r="A296" s="1" t="s">
        <v>30</v>
      </c>
      <c r="B296" s="1">
        <v>2021</v>
      </c>
      <c r="C296" s="1" t="s">
        <v>36</v>
      </c>
      <c r="D296" s="1">
        <v>142.69999999999999</v>
      </c>
      <c r="E296" s="1">
        <v>195.5</v>
      </c>
      <c r="F296" s="1">
        <v>163.4</v>
      </c>
      <c r="G296" s="1">
        <v>155</v>
      </c>
      <c r="H296" s="1">
        <v>175.2</v>
      </c>
      <c r="I296" s="1">
        <v>160.6</v>
      </c>
      <c r="J296" s="1">
        <v>135.1</v>
      </c>
      <c r="K296" s="1">
        <v>161.1</v>
      </c>
      <c r="L296" s="1">
        <v>112.2</v>
      </c>
      <c r="M296" s="1">
        <v>164.4</v>
      </c>
      <c r="N296" s="1">
        <v>161.9</v>
      </c>
      <c r="O296" s="1">
        <v>166.8</v>
      </c>
      <c r="P296" s="1">
        <v>155.6</v>
      </c>
      <c r="Q296" s="1">
        <v>186.8</v>
      </c>
      <c r="R296" s="1">
        <v>160.69999999999999</v>
      </c>
      <c r="S296" s="1">
        <v>155.1</v>
      </c>
      <c r="T296" s="1">
        <v>159.9</v>
      </c>
      <c r="U296" s="6">
        <v>139.25443548387088</v>
      </c>
      <c r="V296" s="1">
        <v>156</v>
      </c>
      <c r="W296" s="1">
        <v>155.5</v>
      </c>
      <c r="X296" s="1">
        <v>165.3</v>
      </c>
      <c r="Y296" s="1">
        <v>151.69999999999999</v>
      </c>
      <c r="Z296" s="1">
        <v>158.6</v>
      </c>
      <c r="AA296" s="1">
        <v>164.1</v>
      </c>
      <c r="AB296" s="1">
        <v>154.6</v>
      </c>
      <c r="AC296" s="1">
        <v>158</v>
      </c>
      <c r="AD296" s="1">
        <v>157.6</v>
      </c>
    </row>
    <row r="297" spans="1:30">
      <c r="A297" s="1" t="s">
        <v>32</v>
      </c>
      <c r="B297" s="1">
        <v>2021</v>
      </c>
      <c r="C297" s="1" t="s">
        <v>36</v>
      </c>
      <c r="D297" s="1">
        <v>147.6</v>
      </c>
      <c r="E297" s="1">
        <v>202.5</v>
      </c>
      <c r="F297" s="1">
        <v>166.4</v>
      </c>
      <c r="G297" s="1">
        <v>156</v>
      </c>
      <c r="H297" s="1">
        <v>161.4</v>
      </c>
      <c r="I297" s="1">
        <v>168.8</v>
      </c>
      <c r="J297" s="1">
        <v>161.6</v>
      </c>
      <c r="K297" s="1">
        <v>162.80000000000001</v>
      </c>
      <c r="L297" s="1">
        <v>114.8</v>
      </c>
      <c r="M297" s="1">
        <v>162.80000000000001</v>
      </c>
      <c r="N297" s="1">
        <v>151.5</v>
      </c>
      <c r="O297" s="1">
        <v>171.4</v>
      </c>
      <c r="P297" s="1">
        <v>162</v>
      </c>
      <c r="Q297" s="1">
        <v>194.4</v>
      </c>
      <c r="R297" s="1">
        <v>155.9</v>
      </c>
      <c r="S297" s="1">
        <v>139.30000000000001</v>
      </c>
      <c r="T297" s="1">
        <v>153.4</v>
      </c>
      <c r="U297" s="1">
        <v>161.4</v>
      </c>
      <c r="V297" s="1">
        <v>154.9</v>
      </c>
      <c r="W297" s="1">
        <v>147.6</v>
      </c>
      <c r="X297" s="1">
        <v>157.5</v>
      </c>
      <c r="Y297" s="1">
        <v>142.1</v>
      </c>
      <c r="Z297" s="1">
        <v>149.1</v>
      </c>
      <c r="AA297" s="1">
        <v>157.6</v>
      </c>
      <c r="AB297" s="1">
        <v>156.6</v>
      </c>
      <c r="AC297" s="1">
        <v>150.5</v>
      </c>
      <c r="AD297" s="1">
        <v>158</v>
      </c>
    </row>
    <row r="298" spans="1:30">
      <c r="A298" s="1" t="s">
        <v>33</v>
      </c>
      <c r="B298" s="1">
        <v>2021</v>
      </c>
      <c r="C298" s="1" t="s">
        <v>36</v>
      </c>
      <c r="D298" s="1">
        <v>144.30000000000001</v>
      </c>
      <c r="E298" s="1">
        <v>198</v>
      </c>
      <c r="F298" s="1">
        <v>164.6</v>
      </c>
      <c r="G298" s="1">
        <v>155.4</v>
      </c>
      <c r="H298" s="1">
        <v>170.1</v>
      </c>
      <c r="I298" s="1">
        <v>164.4</v>
      </c>
      <c r="J298" s="1">
        <v>144.1</v>
      </c>
      <c r="K298" s="1">
        <v>161.69999999999999</v>
      </c>
      <c r="L298" s="1">
        <v>113.1</v>
      </c>
      <c r="M298" s="1">
        <v>163.9</v>
      </c>
      <c r="N298" s="1">
        <v>157.6</v>
      </c>
      <c r="O298" s="1">
        <v>168.9</v>
      </c>
      <c r="P298" s="1">
        <v>158</v>
      </c>
      <c r="Q298" s="1">
        <v>188.8</v>
      </c>
      <c r="R298" s="1">
        <v>158.80000000000001</v>
      </c>
      <c r="S298" s="1">
        <v>148.5</v>
      </c>
      <c r="T298" s="1">
        <v>157.30000000000001</v>
      </c>
      <c r="U298" s="1">
        <v>161.4</v>
      </c>
      <c r="V298" s="1">
        <v>155.6</v>
      </c>
      <c r="W298" s="1">
        <v>151.80000000000001</v>
      </c>
      <c r="X298" s="1">
        <v>162.30000000000001</v>
      </c>
      <c r="Y298" s="1">
        <v>146.6</v>
      </c>
      <c r="Z298" s="1">
        <v>153.19999999999999</v>
      </c>
      <c r="AA298" s="1">
        <v>160.30000000000001</v>
      </c>
      <c r="AB298" s="1">
        <v>155.4</v>
      </c>
      <c r="AC298" s="1">
        <v>154.4</v>
      </c>
      <c r="AD298" s="1">
        <v>157.80000000000001</v>
      </c>
    </row>
    <row r="299" spans="1:30">
      <c r="A299" s="1" t="s">
        <v>30</v>
      </c>
      <c r="B299" s="1">
        <v>2021</v>
      </c>
      <c r="C299" s="1" t="s">
        <v>37</v>
      </c>
      <c r="D299" s="1">
        <v>145.1</v>
      </c>
      <c r="E299" s="1">
        <v>198.5</v>
      </c>
      <c r="F299" s="1">
        <v>168.6</v>
      </c>
      <c r="G299" s="1">
        <v>155.80000000000001</v>
      </c>
      <c r="H299" s="1">
        <v>184.4</v>
      </c>
      <c r="I299" s="1">
        <v>162.30000000000001</v>
      </c>
      <c r="J299" s="1">
        <v>138.4</v>
      </c>
      <c r="K299" s="1">
        <v>165.1</v>
      </c>
      <c r="L299" s="1">
        <v>114.3</v>
      </c>
      <c r="M299" s="1">
        <v>169.7</v>
      </c>
      <c r="N299" s="1">
        <v>164.6</v>
      </c>
      <c r="O299" s="1">
        <v>169.8</v>
      </c>
      <c r="P299" s="1">
        <v>158.69999999999999</v>
      </c>
      <c r="Q299" s="1">
        <v>189.6</v>
      </c>
      <c r="R299" s="1">
        <v>165.3</v>
      </c>
      <c r="S299" s="1">
        <v>160.6</v>
      </c>
      <c r="T299" s="1">
        <v>164.5</v>
      </c>
      <c r="U299" s="6">
        <v>139.25443548387088</v>
      </c>
      <c r="V299" s="1">
        <v>161.69999999999999</v>
      </c>
      <c r="W299" s="1">
        <v>158.80000000000001</v>
      </c>
      <c r="X299" s="1">
        <v>169.1</v>
      </c>
      <c r="Y299" s="1">
        <v>153.19999999999999</v>
      </c>
      <c r="Z299" s="1">
        <v>160</v>
      </c>
      <c r="AA299" s="1">
        <v>167.6</v>
      </c>
      <c r="AB299" s="1">
        <v>159.30000000000001</v>
      </c>
      <c r="AC299" s="1">
        <v>161.1</v>
      </c>
      <c r="AD299" s="1">
        <v>161.1</v>
      </c>
    </row>
    <row r="300" spans="1:30">
      <c r="A300" s="1" t="s">
        <v>32</v>
      </c>
      <c r="B300" s="1">
        <v>2021</v>
      </c>
      <c r="C300" s="1" t="s">
        <v>37</v>
      </c>
      <c r="D300" s="1">
        <v>148.80000000000001</v>
      </c>
      <c r="E300" s="1">
        <v>204.3</v>
      </c>
      <c r="F300" s="1">
        <v>173</v>
      </c>
      <c r="G300" s="1">
        <v>156.5</v>
      </c>
      <c r="H300" s="1">
        <v>168.8</v>
      </c>
      <c r="I300" s="1">
        <v>172.5</v>
      </c>
      <c r="J300" s="1">
        <v>166.5</v>
      </c>
      <c r="K300" s="1">
        <v>165.9</v>
      </c>
      <c r="L300" s="1">
        <v>115.9</v>
      </c>
      <c r="M300" s="1">
        <v>165.2</v>
      </c>
      <c r="N300" s="1">
        <v>152</v>
      </c>
      <c r="O300" s="1">
        <v>171.1</v>
      </c>
      <c r="P300" s="1">
        <v>164.2</v>
      </c>
      <c r="Q300" s="1">
        <v>198.2</v>
      </c>
      <c r="R300" s="1">
        <v>156.5</v>
      </c>
      <c r="S300" s="1">
        <v>140.19999999999999</v>
      </c>
      <c r="T300" s="1">
        <v>154.1</v>
      </c>
      <c r="U300" s="1">
        <v>161.6</v>
      </c>
      <c r="V300" s="1">
        <v>155.5</v>
      </c>
      <c r="W300" s="1">
        <v>150.1</v>
      </c>
      <c r="X300" s="1">
        <v>160.4</v>
      </c>
      <c r="Y300" s="1">
        <v>145</v>
      </c>
      <c r="Z300" s="1">
        <v>152.6</v>
      </c>
      <c r="AA300" s="1">
        <v>156.6</v>
      </c>
      <c r="AB300" s="1">
        <v>157.5</v>
      </c>
      <c r="AC300" s="1">
        <v>152.30000000000001</v>
      </c>
      <c r="AD300" s="1">
        <v>159.5</v>
      </c>
    </row>
    <row r="301" spans="1:30">
      <c r="A301" s="1" t="s">
        <v>33</v>
      </c>
      <c r="B301" s="1">
        <v>2021</v>
      </c>
      <c r="C301" s="1" t="s">
        <v>37</v>
      </c>
      <c r="D301" s="1">
        <v>146.30000000000001</v>
      </c>
      <c r="E301" s="1">
        <v>200.5</v>
      </c>
      <c r="F301" s="1">
        <v>170.3</v>
      </c>
      <c r="G301" s="1">
        <v>156.1</v>
      </c>
      <c r="H301" s="1">
        <v>178.7</v>
      </c>
      <c r="I301" s="1">
        <v>167.1</v>
      </c>
      <c r="J301" s="1">
        <v>147.9</v>
      </c>
      <c r="K301" s="1">
        <v>165.4</v>
      </c>
      <c r="L301" s="1">
        <v>114.8</v>
      </c>
      <c r="M301" s="1">
        <v>168.2</v>
      </c>
      <c r="N301" s="1">
        <v>159.30000000000001</v>
      </c>
      <c r="O301" s="1">
        <v>170.4</v>
      </c>
      <c r="P301" s="1">
        <v>160.69999999999999</v>
      </c>
      <c r="Q301" s="1">
        <v>191.9</v>
      </c>
      <c r="R301" s="1">
        <v>161.80000000000001</v>
      </c>
      <c r="S301" s="1">
        <v>152.1</v>
      </c>
      <c r="T301" s="1">
        <v>160.4</v>
      </c>
      <c r="U301" s="1">
        <v>161.6</v>
      </c>
      <c r="V301" s="1">
        <v>159.4</v>
      </c>
      <c r="W301" s="1">
        <v>154.69999999999999</v>
      </c>
      <c r="X301" s="1">
        <v>165.8</v>
      </c>
      <c r="Y301" s="1">
        <v>148.9</v>
      </c>
      <c r="Z301" s="1">
        <v>155.80000000000001</v>
      </c>
      <c r="AA301" s="1">
        <v>161.19999999999999</v>
      </c>
      <c r="AB301" s="1">
        <v>158.6</v>
      </c>
      <c r="AC301" s="1">
        <v>156.80000000000001</v>
      </c>
      <c r="AD301" s="1">
        <v>160.4</v>
      </c>
    </row>
    <row r="302" spans="1:30">
      <c r="A302" s="1" t="s">
        <v>30</v>
      </c>
      <c r="B302" s="1">
        <v>2021</v>
      </c>
      <c r="C302" s="1" t="s">
        <v>38</v>
      </c>
      <c r="D302" s="1">
        <v>145.6</v>
      </c>
      <c r="E302" s="1">
        <v>200.1</v>
      </c>
      <c r="F302" s="1">
        <v>179.3</v>
      </c>
      <c r="G302" s="1">
        <v>156.1</v>
      </c>
      <c r="H302" s="1">
        <v>132.1418279569892</v>
      </c>
      <c r="I302" s="1">
        <v>158.6</v>
      </c>
      <c r="J302" s="1">
        <v>144.69999999999999</v>
      </c>
      <c r="K302" s="1">
        <v>165.5</v>
      </c>
      <c r="L302" s="1">
        <v>114.6</v>
      </c>
      <c r="M302" s="1">
        <v>170</v>
      </c>
      <c r="N302" s="1">
        <v>165.5</v>
      </c>
      <c r="O302" s="1">
        <v>171.7</v>
      </c>
      <c r="P302" s="1">
        <v>160.5</v>
      </c>
      <c r="Q302" s="1">
        <v>189.1</v>
      </c>
      <c r="R302" s="1">
        <v>165.3</v>
      </c>
      <c r="S302" s="1">
        <v>159.9</v>
      </c>
      <c r="T302" s="1">
        <v>164.6</v>
      </c>
      <c r="U302" s="6">
        <v>139.25443548387088</v>
      </c>
      <c r="V302" s="1">
        <v>162.1</v>
      </c>
      <c r="W302" s="1">
        <v>159.19999999999999</v>
      </c>
      <c r="X302" s="1">
        <v>169.7</v>
      </c>
      <c r="Y302" s="1">
        <v>154.19999999999999</v>
      </c>
      <c r="Z302" s="1">
        <v>160.4</v>
      </c>
      <c r="AA302" s="1">
        <v>166.8</v>
      </c>
      <c r="AB302" s="1">
        <v>159.4</v>
      </c>
      <c r="AC302" s="1">
        <v>161.5</v>
      </c>
      <c r="AD302" s="1">
        <v>162.1</v>
      </c>
    </row>
    <row r="303" spans="1:30">
      <c r="A303" s="1" t="s">
        <v>32</v>
      </c>
      <c r="B303" s="1">
        <v>2021</v>
      </c>
      <c r="C303" s="1" t="s">
        <v>38</v>
      </c>
      <c r="D303" s="1">
        <v>149.19999999999999</v>
      </c>
      <c r="E303" s="1">
        <v>205.5</v>
      </c>
      <c r="F303" s="1">
        <v>182.8</v>
      </c>
      <c r="G303" s="1">
        <v>156.5</v>
      </c>
      <c r="H303" s="1">
        <v>172.2</v>
      </c>
      <c r="I303" s="1">
        <v>171.5</v>
      </c>
      <c r="J303" s="1">
        <v>176.2</v>
      </c>
      <c r="K303" s="1">
        <v>166.9</v>
      </c>
      <c r="L303" s="1">
        <v>116.1</v>
      </c>
      <c r="M303" s="1">
        <v>165.5</v>
      </c>
      <c r="N303" s="1">
        <v>152.30000000000001</v>
      </c>
      <c r="O303" s="1">
        <v>173.3</v>
      </c>
      <c r="P303" s="1">
        <v>166.2</v>
      </c>
      <c r="Q303" s="1">
        <v>195.6</v>
      </c>
      <c r="R303" s="1">
        <v>157.30000000000001</v>
      </c>
      <c r="S303" s="1">
        <v>140.5</v>
      </c>
      <c r="T303" s="1">
        <v>154.80000000000001</v>
      </c>
      <c r="U303" s="1">
        <v>160.5</v>
      </c>
      <c r="V303" s="1">
        <v>156.1</v>
      </c>
      <c r="W303" s="1">
        <v>149.80000000000001</v>
      </c>
      <c r="X303" s="1">
        <v>160.80000000000001</v>
      </c>
      <c r="Y303" s="1">
        <v>147.5</v>
      </c>
      <c r="Z303" s="1">
        <v>150.69999999999999</v>
      </c>
      <c r="AA303" s="1">
        <v>158.1</v>
      </c>
      <c r="AB303" s="1">
        <v>158</v>
      </c>
      <c r="AC303" s="1">
        <v>153.4</v>
      </c>
      <c r="AD303" s="1">
        <v>160.4</v>
      </c>
    </row>
    <row r="304" spans="1:30">
      <c r="A304" s="1" t="s">
        <v>33</v>
      </c>
      <c r="B304" s="1">
        <v>2021</v>
      </c>
      <c r="C304" s="1" t="s">
        <v>38</v>
      </c>
      <c r="D304" s="1">
        <v>146.69999999999999</v>
      </c>
      <c r="E304" s="1">
        <v>202</v>
      </c>
      <c r="F304" s="1">
        <v>180.7</v>
      </c>
      <c r="G304" s="1">
        <v>156.19999999999999</v>
      </c>
      <c r="H304" s="1">
        <v>183.7</v>
      </c>
      <c r="I304" s="1">
        <v>164.6</v>
      </c>
      <c r="J304" s="1">
        <v>155.4</v>
      </c>
      <c r="K304" s="1">
        <v>166</v>
      </c>
      <c r="L304" s="1">
        <v>115.1</v>
      </c>
      <c r="M304" s="1">
        <v>168.5</v>
      </c>
      <c r="N304" s="1">
        <v>160</v>
      </c>
      <c r="O304" s="1">
        <v>172.4</v>
      </c>
      <c r="P304" s="1">
        <v>162.6</v>
      </c>
      <c r="Q304" s="1">
        <v>190.8</v>
      </c>
      <c r="R304" s="1">
        <v>162.19999999999999</v>
      </c>
      <c r="S304" s="1">
        <v>151.80000000000001</v>
      </c>
      <c r="T304" s="1">
        <v>160.69999999999999</v>
      </c>
      <c r="U304" s="1">
        <v>160.5</v>
      </c>
      <c r="V304" s="1">
        <v>159.80000000000001</v>
      </c>
      <c r="W304" s="1">
        <v>154.80000000000001</v>
      </c>
      <c r="X304" s="1">
        <v>166.3</v>
      </c>
      <c r="Y304" s="1">
        <v>150.69999999999999</v>
      </c>
      <c r="Z304" s="1">
        <v>154.9</v>
      </c>
      <c r="AA304" s="1">
        <v>161.69999999999999</v>
      </c>
      <c r="AB304" s="1">
        <v>158.80000000000001</v>
      </c>
      <c r="AC304" s="1">
        <v>157.6</v>
      </c>
      <c r="AD304" s="1">
        <v>161.30000000000001</v>
      </c>
    </row>
    <row r="305" spans="1:30">
      <c r="A305" s="1" t="s">
        <v>30</v>
      </c>
      <c r="B305" s="1">
        <v>2021</v>
      </c>
      <c r="C305" s="1" t="s">
        <v>39</v>
      </c>
      <c r="D305" s="1">
        <v>145.1</v>
      </c>
      <c r="E305" s="1">
        <v>204.5</v>
      </c>
      <c r="F305" s="1">
        <v>180.4</v>
      </c>
      <c r="G305" s="1">
        <v>157.1</v>
      </c>
      <c r="H305" s="1">
        <v>132.1418279569892</v>
      </c>
      <c r="I305" s="1">
        <v>157.69999999999999</v>
      </c>
      <c r="J305" s="1">
        <v>152.80000000000001</v>
      </c>
      <c r="K305" s="1">
        <v>163.6</v>
      </c>
      <c r="L305" s="1">
        <v>113.9</v>
      </c>
      <c r="M305" s="1">
        <v>169.7</v>
      </c>
      <c r="N305" s="1">
        <v>166.2</v>
      </c>
      <c r="O305" s="1">
        <v>171</v>
      </c>
      <c r="P305" s="1">
        <v>161.69999999999999</v>
      </c>
      <c r="Q305" s="1">
        <v>189.7</v>
      </c>
      <c r="R305" s="1">
        <v>166</v>
      </c>
      <c r="S305" s="1">
        <v>161.1</v>
      </c>
      <c r="T305" s="1">
        <v>165.3</v>
      </c>
      <c r="U305" s="6">
        <v>139.25443548387088</v>
      </c>
      <c r="V305" s="1">
        <v>162.5</v>
      </c>
      <c r="W305" s="1">
        <v>160.30000000000001</v>
      </c>
      <c r="X305" s="1">
        <v>170.4</v>
      </c>
      <c r="Y305" s="1">
        <v>157.1</v>
      </c>
      <c r="Z305" s="1">
        <v>160.69999999999999</v>
      </c>
      <c r="AA305" s="1">
        <v>167.2</v>
      </c>
      <c r="AB305" s="1">
        <v>160.4</v>
      </c>
      <c r="AC305" s="1">
        <v>162.80000000000001</v>
      </c>
      <c r="AD305" s="1">
        <v>163.19999999999999</v>
      </c>
    </row>
    <row r="306" spans="1:30">
      <c r="A306" s="1" t="s">
        <v>32</v>
      </c>
      <c r="B306" s="1">
        <v>2021</v>
      </c>
      <c r="C306" s="1" t="s">
        <v>39</v>
      </c>
      <c r="D306" s="1">
        <v>149.1</v>
      </c>
      <c r="E306" s="1">
        <v>210.9</v>
      </c>
      <c r="F306" s="1">
        <v>185</v>
      </c>
      <c r="G306" s="1">
        <v>158.19999999999999</v>
      </c>
      <c r="H306" s="1">
        <v>170.6</v>
      </c>
      <c r="I306" s="1">
        <v>170.9</v>
      </c>
      <c r="J306" s="1">
        <v>186.4</v>
      </c>
      <c r="K306" s="1">
        <v>164.7</v>
      </c>
      <c r="L306" s="1">
        <v>115.7</v>
      </c>
      <c r="M306" s="1">
        <v>165.5</v>
      </c>
      <c r="N306" s="1">
        <v>153.4</v>
      </c>
      <c r="O306" s="1">
        <v>173.5</v>
      </c>
      <c r="P306" s="1">
        <v>167.9</v>
      </c>
      <c r="Q306" s="1">
        <v>195.5</v>
      </c>
      <c r="R306" s="1">
        <v>157.9</v>
      </c>
      <c r="S306" s="1">
        <v>141.9</v>
      </c>
      <c r="T306" s="1">
        <v>155.5</v>
      </c>
      <c r="U306" s="1">
        <v>161.5</v>
      </c>
      <c r="V306" s="1">
        <v>157.69999999999999</v>
      </c>
      <c r="W306" s="1">
        <v>150.69999999999999</v>
      </c>
      <c r="X306" s="1">
        <v>161.5</v>
      </c>
      <c r="Y306" s="1">
        <v>149.5</v>
      </c>
      <c r="Z306" s="1">
        <v>151.19999999999999</v>
      </c>
      <c r="AA306" s="1">
        <v>160.30000000000001</v>
      </c>
      <c r="AB306" s="1">
        <v>159.6</v>
      </c>
      <c r="AC306" s="1">
        <v>155</v>
      </c>
      <c r="AD306" s="1">
        <v>161.80000000000001</v>
      </c>
    </row>
    <row r="307" spans="1:30">
      <c r="A307" s="1" t="s">
        <v>33</v>
      </c>
      <c r="B307" s="1">
        <v>2021</v>
      </c>
      <c r="C307" s="1" t="s">
        <v>39</v>
      </c>
      <c r="D307" s="1">
        <v>146.4</v>
      </c>
      <c r="E307" s="1">
        <v>206.8</v>
      </c>
      <c r="F307" s="1">
        <v>182.2</v>
      </c>
      <c r="G307" s="1">
        <v>157.5</v>
      </c>
      <c r="H307" s="1">
        <v>182.1</v>
      </c>
      <c r="I307" s="1">
        <v>163.9</v>
      </c>
      <c r="J307" s="1">
        <v>164.2</v>
      </c>
      <c r="K307" s="1">
        <v>164</v>
      </c>
      <c r="L307" s="1">
        <v>114.5</v>
      </c>
      <c r="M307" s="1">
        <v>168.3</v>
      </c>
      <c r="N307" s="1">
        <v>160.9</v>
      </c>
      <c r="O307" s="1">
        <v>172.2</v>
      </c>
      <c r="P307" s="1">
        <v>164</v>
      </c>
      <c r="Q307" s="1">
        <v>191.2</v>
      </c>
      <c r="R307" s="1">
        <v>162.80000000000001</v>
      </c>
      <c r="S307" s="1">
        <v>153.1</v>
      </c>
      <c r="T307" s="1">
        <v>161.4</v>
      </c>
      <c r="U307" s="1">
        <v>161.5</v>
      </c>
      <c r="V307" s="1">
        <v>160.69999999999999</v>
      </c>
      <c r="W307" s="1">
        <v>155.80000000000001</v>
      </c>
      <c r="X307" s="1">
        <v>167</v>
      </c>
      <c r="Y307" s="1">
        <v>153.1</v>
      </c>
      <c r="Z307" s="1">
        <v>155.30000000000001</v>
      </c>
      <c r="AA307" s="1">
        <v>163.19999999999999</v>
      </c>
      <c r="AB307" s="1">
        <v>160.1</v>
      </c>
      <c r="AC307" s="1">
        <v>159</v>
      </c>
      <c r="AD307" s="1">
        <v>162.5</v>
      </c>
    </row>
    <row r="308" spans="1:30">
      <c r="A308" s="1" t="s">
        <v>30</v>
      </c>
      <c r="B308" s="1">
        <v>2021</v>
      </c>
      <c r="C308" s="1" t="s">
        <v>40</v>
      </c>
      <c r="D308" s="1">
        <v>144.9</v>
      </c>
      <c r="E308" s="1">
        <v>202.3</v>
      </c>
      <c r="F308" s="1">
        <v>176.5</v>
      </c>
      <c r="G308" s="1">
        <v>157.5</v>
      </c>
      <c r="H308" s="1">
        <v>132.1418279569892</v>
      </c>
      <c r="I308" s="1">
        <v>155.69999999999999</v>
      </c>
      <c r="J308" s="1">
        <v>153.9</v>
      </c>
      <c r="K308" s="1">
        <v>162.80000000000001</v>
      </c>
      <c r="L308" s="1">
        <v>115.2</v>
      </c>
      <c r="M308" s="1">
        <v>169.8</v>
      </c>
      <c r="N308" s="1">
        <v>167.6</v>
      </c>
      <c r="O308" s="1">
        <v>171.9</v>
      </c>
      <c r="P308" s="1">
        <v>161.80000000000001</v>
      </c>
      <c r="Q308" s="1">
        <v>190.2</v>
      </c>
      <c r="R308" s="1">
        <v>167</v>
      </c>
      <c r="S308" s="1">
        <v>162.6</v>
      </c>
      <c r="T308" s="1">
        <v>166.3</v>
      </c>
      <c r="U308" s="6">
        <v>139.25443548387088</v>
      </c>
      <c r="V308" s="1">
        <v>163.1</v>
      </c>
      <c r="W308" s="1">
        <v>160.9</v>
      </c>
      <c r="X308" s="1">
        <v>171.1</v>
      </c>
      <c r="Y308" s="1">
        <v>157.69999999999999</v>
      </c>
      <c r="Z308" s="1">
        <v>161.1</v>
      </c>
      <c r="AA308" s="1">
        <v>167.5</v>
      </c>
      <c r="AB308" s="1">
        <v>160.30000000000001</v>
      </c>
      <c r="AC308" s="1">
        <v>163.30000000000001</v>
      </c>
      <c r="AD308" s="1">
        <v>163.6</v>
      </c>
    </row>
    <row r="309" spans="1:30">
      <c r="A309" s="1" t="s">
        <v>32</v>
      </c>
      <c r="B309" s="1">
        <v>2021</v>
      </c>
      <c r="C309" s="1" t="s">
        <v>40</v>
      </c>
      <c r="D309" s="1">
        <v>149.30000000000001</v>
      </c>
      <c r="E309" s="1">
        <v>207.4</v>
      </c>
      <c r="F309" s="1">
        <v>174.1</v>
      </c>
      <c r="G309" s="1">
        <v>159.19999999999999</v>
      </c>
      <c r="H309" s="1">
        <v>175</v>
      </c>
      <c r="I309" s="1">
        <v>161.30000000000001</v>
      </c>
      <c r="J309" s="1">
        <v>183.3</v>
      </c>
      <c r="K309" s="1">
        <v>164.5</v>
      </c>
      <c r="L309" s="1">
        <v>120.4</v>
      </c>
      <c r="M309" s="1">
        <v>166.2</v>
      </c>
      <c r="N309" s="1">
        <v>154.80000000000001</v>
      </c>
      <c r="O309" s="1">
        <v>175.1</v>
      </c>
      <c r="P309" s="1">
        <v>167.3</v>
      </c>
      <c r="Q309" s="1">
        <v>196.5</v>
      </c>
      <c r="R309" s="1">
        <v>159.80000000000001</v>
      </c>
      <c r="S309" s="1">
        <v>143.6</v>
      </c>
      <c r="T309" s="1">
        <v>157.30000000000001</v>
      </c>
      <c r="U309" s="1">
        <v>162.1</v>
      </c>
      <c r="V309" s="1">
        <v>160.69999999999999</v>
      </c>
      <c r="W309" s="1">
        <v>153.19999999999999</v>
      </c>
      <c r="X309" s="1">
        <v>162.80000000000001</v>
      </c>
      <c r="Y309" s="1">
        <v>150.4</v>
      </c>
      <c r="Z309" s="1">
        <v>153.69999999999999</v>
      </c>
      <c r="AA309" s="1">
        <v>160.4</v>
      </c>
      <c r="AB309" s="1">
        <v>159.6</v>
      </c>
      <c r="AC309" s="1">
        <v>156</v>
      </c>
      <c r="AD309" s="1">
        <v>162.30000000000001</v>
      </c>
    </row>
    <row r="310" spans="1:30">
      <c r="A310" s="1" t="s">
        <v>33</v>
      </c>
      <c r="B310" s="1">
        <v>2021</v>
      </c>
      <c r="C310" s="1" t="s">
        <v>40</v>
      </c>
      <c r="D310" s="1">
        <v>146.6</v>
      </c>
      <c r="E310" s="1">
        <v>204</v>
      </c>
      <c r="F310" s="1">
        <v>172.8</v>
      </c>
      <c r="G310" s="1">
        <v>158.4</v>
      </c>
      <c r="H310" s="1">
        <v>132.1418279569892</v>
      </c>
      <c r="I310" s="1">
        <v>156.80000000000001</v>
      </c>
      <c r="J310" s="1">
        <v>162.19999999999999</v>
      </c>
      <c r="K310" s="1">
        <v>164.1</v>
      </c>
      <c r="L310" s="1">
        <v>119.7</v>
      </c>
      <c r="M310" s="1">
        <v>168.8</v>
      </c>
      <c r="N310" s="1">
        <v>162.69999999999999</v>
      </c>
      <c r="O310" s="1">
        <v>173.9</v>
      </c>
      <c r="P310" s="1">
        <v>164</v>
      </c>
      <c r="Q310" s="1">
        <v>192.1</v>
      </c>
      <c r="R310" s="1">
        <v>164.5</v>
      </c>
      <c r="S310" s="1">
        <v>155.30000000000001</v>
      </c>
      <c r="T310" s="1">
        <v>163.19999999999999</v>
      </c>
      <c r="U310" s="1">
        <v>162.1</v>
      </c>
      <c r="V310" s="1">
        <v>162.6</v>
      </c>
      <c r="W310" s="1">
        <v>157.5</v>
      </c>
      <c r="X310" s="1">
        <v>168.4</v>
      </c>
      <c r="Y310" s="1">
        <v>154</v>
      </c>
      <c r="Z310" s="1">
        <v>157.6</v>
      </c>
      <c r="AA310" s="1">
        <v>163.80000000000001</v>
      </c>
      <c r="AB310" s="1">
        <v>160</v>
      </c>
      <c r="AC310" s="1">
        <v>160</v>
      </c>
      <c r="AD310" s="1">
        <v>163.19999999999999</v>
      </c>
    </row>
    <row r="311" spans="1:30">
      <c r="A311" s="1" t="s">
        <v>30</v>
      </c>
      <c r="B311" s="1">
        <v>2021</v>
      </c>
      <c r="C311" s="1" t="s">
        <v>41</v>
      </c>
      <c r="D311" s="1">
        <v>145.4</v>
      </c>
      <c r="E311" s="1">
        <v>202.1</v>
      </c>
      <c r="F311" s="1">
        <v>172</v>
      </c>
      <c r="G311" s="1">
        <v>158</v>
      </c>
      <c r="H311" s="1">
        <v>132.1418279569892</v>
      </c>
      <c r="I311" s="1">
        <v>152.69999999999999</v>
      </c>
      <c r="J311" s="1">
        <v>151.4</v>
      </c>
      <c r="K311" s="1">
        <v>163.9</v>
      </c>
      <c r="L311" s="1">
        <v>119.3</v>
      </c>
      <c r="M311" s="1">
        <v>170.1</v>
      </c>
      <c r="N311" s="1">
        <v>168.3</v>
      </c>
      <c r="O311" s="1">
        <v>172.8</v>
      </c>
      <c r="P311" s="1">
        <v>162.1</v>
      </c>
      <c r="Q311" s="1">
        <v>190.5</v>
      </c>
      <c r="R311" s="1">
        <v>167.7</v>
      </c>
      <c r="S311" s="1">
        <v>163.6</v>
      </c>
      <c r="T311" s="1">
        <v>167.1</v>
      </c>
      <c r="U311" s="6">
        <v>139.25443548387088</v>
      </c>
      <c r="V311" s="1">
        <v>163.69999999999999</v>
      </c>
      <c r="W311" s="1">
        <v>161.30000000000001</v>
      </c>
      <c r="X311" s="1">
        <v>171.9</v>
      </c>
      <c r="Y311" s="1">
        <v>157.80000000000001</v>
      </c>
      <c r="Z311" s="1">
        <v>162.69999999999999</v>
      </c>
      <c r="AA311" s="1">
        <v>168.5</v>
      </c>
      <c r="AB311" s="1">
        <v>160.19999999999999</v>
      </c>
      <c r="AC311" s="1">
        <v>163.80000000000001</v>
      </c>
      <c r="AD311" s="1">
        <v>164</v>
      </c>
    </row>
    <row r="312" spans="1:30">
      <c r="A312" s="1" t="s">
        <v>32</v>
      </c>
      <c r="B312" s="1">
        <v>2021</v>
      </c>
      <c r="C312" s="1" t="s">
        <v>41</v>
      </c>
      <c r="D312" s="1">
        <v>149.30000000000001</v>
      </c>
      <c r="E312" s="1">
        <v>207.4</v>
      </c>
      <c r="F312" s="1">
        <v>174.1</v>
      </c>
      <c r="G312" s="1">
        <v>159.1</v>
      </c>
      <c r="H312" s="1">
        <v>175</v>
      </c>
      <c r="I312" s="1">
        <v>161.19999999999999</v>
      </c>
      <c r="J312" s="1">
        <v>183.5</v>
      </c>
      <c r="K312" s="1">
        <v>164.5</v>
      </c>
      <c r="L312" s="1">
        <v>120.4</v>
      </c>
      <c r="M312" s="1">
        <v>166.2</v>
      </c>
      <c r="N312" s="1">
        <v>154.80000000000001</v>
      </c>
      <c r="O312" s="1">
        <v>175.1</v>
      </c>
      <c r="P312" s="1">
        <v>167.3</v>
      </c>
      <c r="Q312" s="1">
        <v>196.5</v>
      </c>
      <c r="R312" s="1">
        <v>159.80000000000001</v>
      </c>
      <c r="S312" s="1">
        <v>143.6</v>
      </c>
      <c r="T312" s="1">
        <v>157.4</v>
      </c>
      <c r="U312" s="1">
        <v>162.1</v>
      </c>
      <c r="V312" s="1">
        <v>160.80000000000001</v>
      </c>
      <c r="W312" s="1">
        <v>153.30000000000001</v>
      </c>
      <c r="X312" s="1">
        <v>162.80000000000001</v>
      </c>
      <c r="Y312" s="1">
        <v>150.5</v>
      </c>
      <c r="Z312" s="1">
        <v>153.9</v>
      </c>
      <c r="AA312" s="1">
        <v>160.30000000000001</v>
      </c>
      <c r="AB312" s="1">
        <v>159.6</v>
      </c>
      <c r="AC312" s="1">
        <v>156</v>
      </c>
      <c r="AD312" s="1">
        <v>162.30000000000001</v>
      </c>
    </row>
    <row r="313" spans="1:30">
      <c r="A313" s="1" t="s">
        <v>33</v>
      </c>
      <c r="B313" s="1">
        <v>2021</v>
      </c>
      <c r="C313" s="1" t="s">
        <v>41</v>
      </c>
      <c r="D313" s="1">
        <v>146.6</v>
      </c>
      <c r="E313" s="1">
        <v>204</v>
      </c>
      <c r="F313" s="1">
        <v>172.8</v>
      </c>
      <c r="G313" s="1">
        <v>158.4</v>
      </c>
      <c r="H313" s="1">
        <v>132.1418279569892</v>
      </c>
      <c r="I313" s="1">
        <v>156.69999999999999</v>
      </c>
      <c r="J313" s="1">
        <v>162.30000000000001</v>
      </c>
      <c r="K313" s="1">
        <v>164.1</v>
      </c>
      <c r="L313" s="1">
        <v>119.7</v>
      </c>
      <c r="M313" s="1">
        <v>168.8</v>
      </c>
      <c r="N313" s="1">
        <v>162.69999999999999</v>
      </c>
      <c r="O313" s="1">
        <v>173.9</v>
      </c>
      <c r="P313" s="1">
        <v>164</v>
      </c>
      <c r="Q313" s="1">
        <v>192.1</v>
      </c>
      <c r="R313" s="1">
        <v>164.6</v>
      </c>
      <c r="S313" s="1">
        <v>155.30000000000001</v>
      </c>
      <c r="T313" s="1">
        <v>163.30000000000001</v>
      </c>
      <c r="U313" s="1">
        <v>162.1</v>
      </c>
      <c r="V313" s="1">
        <v>162.6</v>
      </c>
      <c r="W313" s="1">
        <v>157.5</v>
      </c>
      <c r="X313" s="1">
        <v>168.4</v>
      </c>
      <c r="Y313" s="1">
        <v>154</v>
      </c>
      <c r="Z313" s="1">
        <v>157.69999999999999</v>
      </c>
      <c r="AA313" s="1">
        <v>163.69999999999999</v>
      </c>
      <c r="AB313" s="1">
        <v>160</v>
      </c>
      <c r="AC313" s="1">
        <v>160</v>
      </c>
      <c r="AD313" s="1">
        <v>163.19999999999999</v>
      </c>
    </row>
    <row r="314" spans="1:30">
      <c r="A314" s="1" t="s">
        <v>30</v>
      </c>
      <c r="B314" s="1">
        <v>2021</v>
      </c>
      <c r="C314" s="1" t="s">
        <v>42</v>
      </c>
      <c r="D314" s="1">
        <v>146.1</v>
      </c>
      <c r="E314" s="1">
        <v>202.5</v>
      </c>
      <c r="F314" s="1">
        <v>170.1</v>
      </c>
      <c r="G314" s="1">
        <v>158.4</v>
      </c>
      <c r="H314" s="1">
        <v>132.1418279569892</v>
      </c>
      <c r="I314" s="1">
        <v>152.6</v>
      </c>
      <c r="J314" s="1">
        <v>170.4</v>
      </c>
      <c r="K314" s="1">
        <v>165.2</v>
      </c>
      <c r="L314" s="1">
        <v>121.6</v>
      </c>
      <c r="M314" s="1">
        <v>170.6</v>
      </c>
      <c r="N314" s="1">
        <v>168.8</v>
      </c>
      <c r="O314" s="1">
        <v>173.6</v>
      </c>
      <c r="P314" s="1">
        <v>165.5</v>
      </c>
      <c r="Q314" s="1">
        <v>191.2</v>
      </c>
      <c r="R314" s="1">
        <v>168.9</v>
      </c>
      <c r="S314" s="1">
        <v>164.8</v>
      </c>
      <c r="T314" s="1">
        <v>168.3</v>
      </c>
      <c r="U314" s="6">
        <v>139.25443548387088</v>
      </c>
      <c r="V314" s="1">
        <v>165.5</v>
      </c>
      <c r="W314" s="1">
        <v>162</v>
      </c>
      <c r="X314" s="1">
        <v>172.5</v>
      </c>
      <c r="Y314" s="1">
        <v>159.5</v>
      </c>
      <c r="Z314" s="1">
        <v>163.19999999999999</v>
      </c>
      <c r="AA314" s="1">
        <v>169</v>
      </c>
      <c r="AB314" s="1">
        <v>161.1</v>
      </c>
      <c r="AC314" s="1">
        <v>164.7</v>
      </c>
      <c r="AD314" s="1">
        <v>166.3</v>
      </c>
    </row>
    <row r="315" spans="1:30">
      <c r="A315" s="1" t="s">
        <v>32</v>
      </c>
      <c r="B315" s="1">
        <v>2021</v>
      </c>
      <c r="C315" s="1" t="s">
        <v>42</v>
      </c>
      <c r="D315" s="1">
        <v>150.1</v>
      </c>
      <c r="E315" s="1">
        <v>208.4</v>
      </c>
      <c r="F315" s="1">
        <v>173</v>
      </c>
      <c r="G315" s="1">
        <v>159.19999999999999</v>
      </c>
      <c r="H315" s="1">
        <v>176.6</v>
      </c>
      <c r="I315" s="1">
        <v>159.30000000000001</v>
      </c>
      <c r="J315" s="1">
        <v>214.4</v>
      </c>
      <c r="K315" s="1">
        <v>165.3</v>
      </c>
      <c r="L315" s="1">
        <v>122.5</v>
      </c>
      <c r="M315" s="1">
        <v>166.8</v>
      </c>
      <c r="N315" s="1">
        <v>155.4</v>
      </c>
      <c r="O315" s="1">
        <v>175.9</v>
      </c>
      <c r="P315" s="1">
        <v>171.5</v>
      </c>
      <c r="Q315" s="1">
        <v>197</v>
      </c>
      <c r="R315" s="1">
        <v>160.80000000000001</v>
      </c>
      <c r="S315" s="1">
        <v>144.4</v>
      </c>
      <c r="T315" s="1">
        <v>158.30000000000001</v>
      </c>
      <c r="U315" s="1">
        <v>163.6</v>
      </c>
      <c r="V315" s="1">
        <v>162.19999999999999</v>
      </c>
      <c r="W315" s="1">
        <v>154.30000000000001</v>
      </c>
      <c r="X315" s="1">
        <v>163.5</v>
      </c>
      <c r="Y315" s="1">
        <v>152.19999999999999</v>
      </c>
      <c r="Z315" s="1">
        <v>155.1</v>
      </c>
      <c r="AA315" s="1">
        <v>160.30000000000001</v>
      </c>
      <c r="AB315" s="1">
        <v>160.30000000000001</v>
      </c>
      <c r="AC315" s="1">
        <v>157</v>
      </c>
      <c r="AD315" s="1">
        <v>164.6</v>
      </c>
    </row>
    <row r="316" spans="1:30">
      <c r="A316" s="1" t="s">
        <v>33</v>
      </c>
      <c r="B316" s="1">
        <v>2021</v>
      </c>
      <c r="C316" s="1" t="s">
        <v>42</v>
      </c>
      <c r="D316" s="1">
        <v>147.4</v>
      </c>
      <c r="E316" s="1">
        <v>204.6</v>
      </c>
      <c r="F316" s="1">
        <v>171.2</v>
      </c>
      <c r="G316" s="1">
        <v>158.69999999999999</v>
      </c>
      <c r="H316" s="1">
        <v>132.1418279569892</v>
      </c>
      <c r="I316" s="1">
        <v>155.69999999999999</v>
      </c>
      <c r="J316" s="1">
        <v>185.3</v>
      </c>
      <c r="K316" s="1">
        <v>165.2</v>
      </c>
      <c r="L316" s="1">
        <v>121.9</v>
      </c>
      <c r="M316" s="1">
        <v>169.3</v>
      </c>
      <c r="N316" s="1">
        <v>163.19999999999999</v>
      </c>
      <c r="O316" s="1">
        <v>174.7</v>
      </c>
      <c r="P316" s="1">
        <v>167.7</v>
      </c>
      <c r="Q316" s="1">
        <v>192.7</v>
      </c>
      <c r="R316" s="1">
        <v>165.7</v>
      </c>
      <c r="S316" s="1">
        <v>156.30000000000001</v>
      </c>
      <c r="T316" s="1">
        <v>164.3</v>
      </c>
      <c r="U316" s="1">
        <v>163.6</v>
      </c>
      <c r="V316" s="1">
        <v>164.2</v>
      </c>
      <c r="W316" s="1">
        <v>158.4</v>
      </c>
      <c r="X316" s="1">
        <v>169.1</v>
      </c>
      <c r="Y316" s="1">
        <v>155.69999999999999</v>
      </c>
      <c r="Z316" s="1">
        <v>158.6</v>
      </c>
      <c r="AA316" s="1">
        <v>163.9</v>
      </c>
      <c r="AB316" s="1">
        <v>160.80000000000001</v>
      </c>
      <c r="AC316" s="1">
        <v>161</v>
      </c>
      <c r="AD316" s="1">
        <v>165.5</v>
      </c>
    </row>
    <row r="317" spans="1:30">
      <c r="A317" s="1" t="s">
        <v>30</v>
      </c>
      <c r="B317" s="1">
        <v>2021</v>
      </c>
      <c r="C317" s="1" t="s">
        <v>44</v>
      </c>
      <c r="D317" s="1">
        <v>146.9</v>
      </c>
      <c r="E317" s="1">
        <v>199.8</v>
      </c>
      <c r="F317" s="1">
        <v>171.5</v>
      </c>
      <c r="G317" s="1">
        <v>159.1</v>
      </c>
      <c r="H317" s="1">
        <v>132.1418279569892</v>
      </c>
      <c r="I317" s="1">
        <v>153.19999999999999</v>
      </c>
      <c r="J317" s="1">
        <v>183.9</v>
      </c>
      <c r="K317" s="1">
        <v>165.4</v>
      </c>
      <c r="L317" s="1">
        <v>122.1</v>
      </c>
      <c r="M317" s="1">
        <v>170.8</v>
      </c>
      <c r="N317" s="1">
        <v>169.1</v>
      </c>
      <c r="O317" s="1">
        <v>174.3</v>
      </c>
      <c r="P317" s="1">
        <v>167.5</v>
      </c>
      <c r="Q317" s="1">
        <v>191.4</v>
      </c>
      <c r="R317" s="1">
        <v>170.4</v>
      </c>
      <c r="S317" s="1">
        <v>166</v>
      </c>
      <c r="T317" s="1">
        <v>169.8</v>
      </c>
      <c r="U317" s="6">
        <v>139.25443548387088</v>
      </c>
      <c r="V317" s="1">
        <v>165.3</v>
      </c>
      <c r="W317" s="1">
        <v>162.9</v>
      </c>
      <c r="X317" s="1">
        <v>173.4</v>
      </c>
      <c r="Y317" s="1">
        <v>158.9</v>
      </c>
      <c r="Z317" s="1">
        <v>163.80000000000001</v>
      </c>
      <c r="AA317" s="1">
        <v>169.3</v>
      </c>
      <c r="AB317" s="1">
        <v>162.4</v>
      </c>
      <c r="AC317" s="1">
        <v>165.2</v>
      </c>
      <c r="AD317" s="1">
        <v>167.6</v>
      </c>
    </row>
    <row r="318" spans="1:30">
      <c r="A318" s="1" t="s">
        <v>32</v>
      </c>
      <c r="B318" s="1">
        <v>2021</v>
      </c>
      <c r="C318" s="1" t="s">
        <v>44</v>
      </c>
      <c r="D318" s="1">
        <v>151</v>
      </c>
      <c r="E318" s="1">
        <v>204.9</v>
      </c>
      <c r="F318" s="1">
        <v>175.4</v>
      </c>
      <c r="G318" s="1">
        <v>159.6</v>
      </c>
      <c r="H318" s="1">
        <v>175.8</v>
      </c>
      <c r="I318" s="1">
        <v>160.30000000000001</v>
      </c>
      <c r="J318" s="1">
        <v>155.64126344086017</v>
      </c>
      <c r="K318" s="1">
        <v>165.1</v>
      </c>
      <c r="L318" s="1">
        <v>123.1</v>
      </c>
      <c r="M318" s="1">
        <v>167.2</v>
      </c>
      <c r="N318" s="1">
        <v>156.1</v>
      </c>
      <c r="O318" s="1">
        <v>176.8</v>
      </c>
      <c r="P318" s="1">
        <v>173.5</v>
      </c>
      <c r="Q318" s="1">
        <v>197</v>
      </c>
      <c r="R318" s="1">
        <v>162.30000000000001</v>
      </c>
      <c r="S318" s="1">
        <v>145.30000000000001</v>
      </c>
      <c r="T318" s="1">
        <v>159.69999999999999</v>
      </c>
      <c r="U318" s="1">
        <v>164.2</v>
      </c>
      <c r="V318" s="1">
        <v>161.6</v>
      </c>
      <c r="W318" s="1">
        <v>155.19999999999999</v>
      </c>
      <c r="X318" s="1">
        <v>164.2</v>
      </c>
      <c r="Y318" s="1">
        <v>151.19999999999999</v>
      </c>
      <c r="Z318" s="1">
        <v>156.69999999999999</v>
      </c>
      <c r="AA318" s="1">
        <v>160.80000000000001</v>
      </c>
      <c r="AB318" s="1">
        <v>161.80000000000001</v>
      </c>
      <c r="AC318" s="1">
        <v>157.30000000000001</v>
      </c>
      <c r="AD318" s="1">
        <v>165.6</v>
      </c>
    </row>
    <row r="319" spans="1:30">
      <c r="A319" s="1" t="s">
        <v>33</v>
      </c>
      <c r="B319" s="1">
        <v>2021</v>
      </c>
      <c r="C319" s="1" t="s">
        <v>44</v>
      </c>
      <c r="D319" s="1">
        <v>148.19999999999999</v>
      </c>
      <c r="E319" s="1">
        <v>201.6</v>
      </c>
      <c r="F319" s="1">
        <v>173</v>
      </c>
      <c r="G319" s="1">
        <v>159.30000000000001</v>
      </c>
      <c r="H319" s="1">
        <v>132.1418279569892</v>
      </c>
      <c r="I319" s="1">
        <v>156.5</v>
      </c>
      <c r="J319" s="1">
        <v>199.2</v>
      </c>
      <c r="K319" s="1">
        <v>165.3</v>
      </c>
      <c r="L319" s="1">
        <v>122.4</v>
      </c>
      <c r="M319" s="1">
        <v>169.6</v>
      </c>
      <c r="N319" s="1">
        <v>163.69999999999999</v>
      </c>
      <c r="O319" s="1">
        <v>175.5</v>
      </c>
      <c r="P319" s="1">
        <v>169.7</v>
      </c>
      <c r="Q319" s="1">
        <v>192.9</v>
      </c>
      <c r="R319" s="1">
        <v>167.2</v>
      </c>
      <c r="S319" s="1">
        <v>157.4</v>
      </c>
      <c r="T319" s="1">
        <v>165.8</v>
      </c>
      <c r="U319" s="1">
        <v>164.2</v>
      </c>
      <c r="V319" s="1">
        <v>163.9</v>
      </c>
      <c r="W319" s="1">
        <v>159.30000000000001</v>
      </c>
      <c r="X319" s="1">
        <v>169.9</v>
      </c>
      <c r="Y319" s="1">
        <v>154.80000000000001</v>
      </c>
      <c r="Z319" s="1">
        <v>159.80000000000001</v>
      </c>
      <c r="AA319" s="1">
        <v>164.3</v>
      </c>
      <c r="AB319" s="1">
        <v>162.19999999999999</v>
      </c>
      <c r="AC319" s="1">
        <v>161.4</v>
      </c>
      <c r="AD319" s="1">
        <v>166.7</v>
      </c>
    </row>
    <row r="320" spans="1:30">
      <c r="A320" s="1" t="s">
        <v>30</v>
      </c>
      <c r="B320" s="1">
        <v>2021</v>
      </c>
      <c r="C320" s="1" t="s">
        <v>45</v>
      </c>
      <c r="D320" s="1">
        <v>147.4</v>
      </c>
      <c r="E320" s="1">
        <v>197</v>
      </c>
      <c r="F320" s="1">
        <v>176.5</v>
      </c>
      <c r="G320" s="1">
        <v>159.80000000000001</v>
      </c>
      <c r="H320" s="1">
        <v>132.1418279569892</v>
      </c>
      <c r="I320" s="1">
        <v>152</v>
      </c>
      <c r="J320" s="1">
        <v>172.3</v>
      </c>
      <c r="K320" s="1">
        <v>164.5</v>
      </c>
      <c r="L320" s="1">
        <v>120.6</v>
      </c>
      <c r="M320" s="1">
        <v>171.7</v>
      </c>
      <c r="N320" s="1">
        <v>169.7</v>
      </c>
      <c r="O320" s="1">
        <v>175.1</v>
      </c>
      <c r="P320" s="1">
        <v>165.8</v>
      </c>
      <c r="Q320" s="1">
        <v>190.8</v>
      </c>
      <c r="R320" s="1">
        <v>171.8</v>
      </c>
      <c r="S320" s="1">
        <v>167.3</v>
      </c>
      <c r="T320" s="1">
        <v>171.2</v>
      </c>
      <c r="U320" s="6">
        <v>139.25443548387088</v>
      </c>
      <c r="V320" s="1">
        <v>165.6</v>
      </c>
      <c r="W320" s="1">
        <v>163.9</v>
      </c>
      <c r="X320" s="1">
        <v>174</v>
      </c>
      <c r="Y320" s="1">
        <v>160.1</v>
      </c>
      <c r="Z320" s="1">
        <v>164.5</v>
      </c>
      <c r="AA320" s="1">
        <v>169.7</v>
      </c>
      <c r="AB320" s="1">
        <v>162.80000000000001</v>
      </c>
      <c r="AC320" s="1">
        <v>166</v>
      </c>
      <c r="AD320" s="1">
        <v>167</v>
      </c>
    </row>
    <row r="321" spans="1:30">
      <c r="A321" s="1" t="s">
        <v>32</v>
      </c>
      <c r="B321" s="1">
        <v>2021</v>
      </c>
      <c r="C321" s="1" t="s">
        <v>45</v>
      </c>
      <c r="D321" s="1">
        <v>151.6</v>
      </c>
      <c r="E321" s="1">
        <v>202.2</v>
      </c>
      <c r="F321" s="1">
        <v>180</v>
      </c>
      <c r="G321" s="1">
        <v>160</v>
      </c>
      <c r="H321" s="1">
        <v>173.5</v>
      </c>
      <c r="I321" s="1">
        <v>158.30000000000001</v>
      </c>
      <c r="J321" s="1">
        <v>219.5</v>
      </c>
      <c r="K321" s="1">
        <v>164.2</v>
      </c>
      <c r="L321" s="1">
        <v>121.9</v>
      </c>
      <c r="M321" s="1">
        <v>168.2</v>
      </c>
      <c r="N321" s="1">
        <v>156.5</v>
      </c>
      <c r="O321" s="1">
        <v>178.2</v>
      </c>
      <c r="P321" s="1">
        <v>172.2</v>
      </c>
      <c r="Q321" s="1">
        <v>196.8</v>
      </c>
      <c r="R321" s="1">
        <v>163.30000000000001</v>
      </c>
      <c r="S321" s="1">
        <v>146.69999999999999</v>
      </c>
      <c r="T321" s="1">
        <v>160.69999999999999</v>
      </c>
      <c r="U321" s="1">
        <v>163.4</v>
      </c>
      <c r="V321" s="1">
        <v>161.69999999999999</v>
      </c>
      <c r="W321" s="1">
        <v>156</v>
      </c>
      <c r="X321" s="1">
        <v>165.1</v>
      </c>
      <c r="Y321" s="1">
        <v>151.80000000000001</v>
      </c>
      <c r="Z321" s="1">
        <v>157.6</v>
      </c>
      <c r="AA321" s="1">
        <v>160.6</v>
      </c>
      <c r="AB321" s="1">
        <v>162.4</v>
      </c>
      <c r="AC321" s="1">
        <v>157.80000000000001</v>
      </c>
      <c r="AD321" s="1">
        <v>165.2</v>
      </c>
    </row>
    <row r="322" spans="1:30">
      <c r="A322" s="1" t="s">
        <v>33</v>
      </c>
      <c r="B322" s="1">
        <v>2021</v>
      </c>
      <c r="C322" s="1" t="s">
        <v>45</v>
      </c>
      <c r="D322" s="1">
        <v>148.69999999999999</v>
      </c>
      <c r="E322" s="1">
        <v>198.8</v>
      </c>
      <c r="F322" s="1">
        <v>177.9</v>
      </c>
      <c r="G322" s="1">
        <v>159.9</v>
      </c>
      <c r="H322" s="1">
        <v>132.1418279569892</v>
      </c>
      <c r="I322" s="1">
        <v>154.9</v>
      </c>
      <c r="J322" s="1">
        <v>188.3</v>
      </c>
      <c r="K322" s="1">
        <v>164.4</v>
      </c>
      <c r="L322" s="1">
        <v>121</v>
      </c>
      <c r="M322" s="1">
        <v>170.5</v>
      </c>
      <c r="N322" s="1">
        <v>164.2</v>
      </c>
      <c r="O322" s="1">
        <v>176.5</v>
      </c>
      <c r="P322" s="1">
        <v>168.2</v>
      </c>
      <c r="Q322" s="1">
        <v>192.4</v>
      </c>
      <c r="R322" s="1">
        <v>168.5</v>
      </c>
      <c r="S322" s="1">
        <v>158.69999999999999</v>
      </c>
      <c r="T322" s="1">
        <v>167</v>
      </c>
      <c r="U322" s="1">
        <v>163.4</v>
      </c>
      <c r="V322" s="1">
        <v>164.1</v>
      </c>
      <c r="W322" s="1">
        <v>160.19999999999999</v>
      </c>
      <c r="X322" s="1">
        <v>170.6</v>
      </c>
      <c r="Y322" s="1">
        <v>155.69999999999999</v>
      </c>
      <c r="Z322" s="1">
        <v>160.6</v>
      </c>
      <c r="AA322" s="1">
        <v>164.4</v>
      </c>
      <c r="AB322" s="1">
        <v>162.6</v>
      </c>
      <c r="AC322" s="1">
        <v>162</v>
      </c>
      <c r="AD322" s="1">
        <v>166.2</v>
      </c>
    </row>
    <row r="323" spans="1:30">
      <c r="A323" s="1" t="s">
        <v>30</v>
      </c>
      <c r="B323" s="1">
        <v>2022</v>
      </c>
      <c r="C323" s="1" t="s">
        <v>31</v>
      </c>
      <c r="D323" s="1">
        <v>148.30000000000001</v>
      </c>
      <c r="E323" s="1">
        <v>196.9</v>
      </c>
      <c r="F323" s="1">
        <v>178</v>
      </c>
      <c r="G323" s="1">
        <v>160.5</v>
      </c>
      <c r="H323" s="1">
        <v>132.1418279569892</v>
      </c>
      <c r="I323" s="1">
        <v>151.19999999999999</v>
      </c>
      <c r="J323" s="1">
        <v>159.19999999999999</v>
      </c>
      <c r="K323" s="1">
        <v>164</v>
      </c>
      <c r="L323" s="1">
        <v>119.3</v>
      </c>
      <c r="M323" s="1">
        <v>173.3</v>
      </c>
      <c r="N323" s="1">
        <v>169.8</v>
      </c>
      <c r="O323" s="1">
        <v>175.8</v>
      </c>
      <c r="P323" s="1">
        <v>164.1</v>
      </c>
      <c r="Q323" s="1">
        <v>190.7</v>
      </c>
      <c r="R323" s="1">
        <v>173.2</v>
      </c>
      <c r="S323" s="1">
        <v>169.3</v>
      </c>
      <c r="T323" s="1">
        <v>172.7</v>
      </c>
      <c r="U323" s="6">
        <v>139.25443548387088</v>
      </c>
      <c r="V323" s="1">
        <v>165.8</v>
      </c>
      <c r="W323" s="1">
        <v>164.9</v>
      </c>
      <c r="X323" s="1">
        <v>174.7</v>
      </c>
      <c r="Y323" s="1">
        <v>160.80000000000001</v>
      </c>
      <c r="Z323" s="1">
        <v>164.9</v>
      </c>
      <c r="AA323" s="1">
        <v>169.9</v>
      </c>
      <c r="AB323" s="1">
        <v>163.19999999999999</v>
      </c>
      <c r="AC323" s="1">
        <v>166.6</v>
      </c>
      <c r="AD323" s="1">
        <v>166.4</v>
      </c>
    </row>
    <row r="324" spans="1:30">
      <c r="A324" s="1" t="s">
        <v>32</v>
      </c>
      <c r="B324" s="1">
        <v>2022</v>
      </c>
      <c r="C324" s="1" t="s">
        <v>31</v>
      </c>
      <c r="D324" s="1">
        <v>152.19999999999999</v>
      </c>
      <c r="E324" s="1">
        <v>202.1</v>
      </c>
      <c r="F324" s="1">
        <v>180.1</v>
      </c>
      <c r="G324" s="1">
        <v>160.4</v>
      </c>
      <c r="H324" s="1">
        <v>171</v>
      </c>
      <c r="I324" s="1">
        <v>156.5</v>
      </c>
      <c r="J324" s="1">
        <v>203.6</v>
      </c>
      <c r="K324" s="1">
        <v>163.80000000000001</v>
      </c>
      <c r="L324" s="1">
        <v>121.3</v>
      </c>
      <c r="M324" s="1">
        <v>169.8</v>
      </c>
      <c r="N324" s="1">
        <v>156.6</v>
      </c>
      <c r="O324" s="1">
        <v>179</v>
      </c>
      <c r="P324" s="1">
        <v>170.3</v>
      </c>
      <c r="Q324" s="1">
        <v>196.4</v>
      </c>
      <c r="R324" s="1">
        <v>164.7</v>
      </c>
      <c r="S324" s="1">
        <v>148.5</v>
      </c>
      <c r="T324" s="1">
        <v>162.19999999999999</v>
      </c>
      <c r="U324" s="1">
        <v>164.5</v>
      </c>
      <c r="V324" s="1">
        <v>161.6</v>
      </c>
      <c r="W324" s="1">
        <v>156.80000000000001</v>
      </c>
      <c r="X324" s="1">
        <v>166.1</v>
      </c>
      <c r="Y324" s="1">
        <v>152.69999999999999</v>
      </c>
      <c r="Z324" s="1">
        <v>158.4</v>
      </c>
      <c r="AA324" s="1">
        <v>161</v>
      </c>
      <c r="AB324" s="1">
        <v>162.80000000000001</v>
      </c>
      <c r="AC324" s="1">
        <v>158.6</v>
      </c>
      <c r="AD324" s="1">
        <v>165</v>
      </c>
    </row>
    <row r="325" spans="1:30">
      <c r="A325" s="1" t="s">
        <v>33</v>
      </c>
      <c r="B325" s="1">
        <v>2022</v>
      </c>
      <c r="C325" s="1" t="s">
        <v>31</v>
      </c>
      <c r="D325" s="1">
        <v>149.5</v>
      </c>
      <c r="E325" s="1">
        <v>198.7</v>
      </c>
      <c r="F325" s="1">
        <v>178.8</v>
      </c>
      <c r="G325" s="1">
        <v>160.5</v>
      </c>
      <c r="H325" s="1">
        <v>184.7</v>
      </c>
      <c r="I325" s="1">
        <v>153.69999999999999</v>
      </c>
      <c r="J325" s="1">
        <v>174.3</v>
      </c>
      <c r="K325" s="1">
        <v>163.9</v>
      </c>
      <c r="L325" s="1">
        <v>120</v>
      </c>
      <c r="M325" s="1">
        <v>172.1</v>
      </c>
      <c r="N325" s="1">
        <v>164.3</v>
      </c>
      <c r="O325" s="1">
        <v>177.3</v>
      </c>
      <c r="P325" s="1">
        <v>166.4</v>
      </c>
      <c r="Q325" s="1">
        <v>192.2</v>
      </c>
      <c r="R325" s="1">
        <v>169.9</v>
      </c>
      <c r="S325" s="1">
        <v>160.69999999999999</v>
      </c>
      <c r="T325" s="1">
        <v>168.5</v>
      </c>
      <c r="U325" s="1">
        <v>164.5</v>
      </c>
      <c r="V325" s="1">
        <v>164.2</v>
      </c>
      <c r="W325" s="1">
        <v>161.1</v>
      </c>
      <c r="X325" s="1">
        <v>171.4</v>
      </c>
      <c r="Y325" s="1">
        <v>156.5</v>
      </c>
      <c r="Z325" s="1">
        <v>161.19999999999999</v>
      </c>
      <c r="AA325" s="1">
        <v>164.7</v>
      </c>
      <c r="AB325" s="1">
        <v>163</v>
      </c>
      <c r="AC325" s="1">
        <v>162.69999999999999</v>
      </c>
      <c r="AD325" s="1">
        <v>165.7</v>
      </c>
    </row>
    <row r="326" spans="1:30">
      <c r="A326" s="1" t="s">
        <v>30</v>
      </c>
      <c r="B326" s="1">
        <v>2022</v>
      </c>
      <c r="C326" s="1" t="s">
        <v>34</v>
      </c>
      <c r="D326" s="1">
        <v>148.80000000000001</v>
      </c>
      <c r="E326" s="1">
        <v>198.1</v>
      </c>
      <c r="F326" s="1">
        <v>175.5</v>
      </c>
      <c r="G326" s="1">
        <v>160.69999999999999</v>
      </c>
      <c r="H326" s="1">
        <v>132.1418279569892</v>
      </c>
      <c r="I326" s="1">
        <v>151.4</v>
      </c>
      <c r="J326" s="1">
        <v>155.19999999999999</v>
      </c>
      <c r="K326" s="1">
        <v>163.9</v>
      </c>
      <c r="L326" s="1">
        <v>118.1</v>
      </c>
      <c r="M326" s="1">
        <v>175.4</v>
      </c>
      <c r="N326" s="1">
        <v>170.5</v>
      </c>
      <c r="O326" s="1">
        <v>176.3</v>
      </c>
      <c r="P326" s="1">
        <v>163.9</v>
      </c>
      <c r="Q326" s="1">
        <v>191.5</v>
      </c>
      <c r="R326" s="1">
        <v>174.1</v>
      </c>
      <c r="S326" s="1">
        <v>171</v>
      </c>
      <c r="T326" s="1">
        <v>173.7</v>
      </c>
      <c r="U326" s="6">
        <v>139.25443548387088</v>
      </c>
      <c r="V326" s="1">
        <v>167.4</v>
      </c>
      <c r="W326" s="1">
        <v>165.7</v>
      </c>
      <c r="X326" s="1">
        <v>175.3</v>
      </c>
      <c r="Y326" s="1">
        <v>161.19999999999999</v>
      </c>
      <c r="Z326" s="1">
        <v>165.5</v>
      </c>
      <c r="AA326" s="1">
        <v>170.3</v>
      </c>
      <c r="AB326" s="1">
        <v>164.5</v>
      </c>
      <c r="AC326" s="1">
        <v>167.3</v>
      </c>
      <c r="AD326" s="1">
        <v>166.7</v>
      </c>
    </row>
    <row r="327" spans="1:30">
      <c r="A327" s="1" t="s">
        <v>32</v>
      </c>
      <c r="B327" s="1">
        <v>2022</v>
      </c>
      <c r="C327" s="1" t="s">
        <v>34</v>
      </c>
      <c r="D327" s="1">
        <v>152.5</v>
      </c>
      <c r="E327" s="1">
        <v>205.2</v>
      </c>
      <c r="F327" s="1">
        <v>176.4</v>
      </c>
      <c r="G327" s="1">
        <v>160.6</v>
      </c>
      <c r="H327" s="1">
        <v>171.5</v>
      </c>
      <c r="I327" s="1">
        <v>156.4</v>
      </c>
      <c r="J327" s="1">
        <v>198</v>
      </c>
      <c r="K327" s="1">
        <v>163.19999999999999</v>
      </c>
      <c r="L327" s="1">
        <v>120.6</v>
      </c>
      <c r="M327" s="1">
        <v>172.2</v>
      </c>
      <c r="N327" s="1">
        <v>156.69999999999999</v>
      </c>
      <c r="O327" s="1">
        <v>180</v>
      </c>
      <c r="P327" s="1">
        <v>170.2</v>
      </c>
      <c r="Q327" s="1">
        <v>196.5</v>
      </c>
      <c r="R327" s="1">
        <v>165.7</v>
      </c>
      <c r="S327" s="1">
        <v>150.4</v>
      </c>
      <c r="T327" s="1">
        <v>163.4</v>
      </c>
      <c r="U327" s="1">
        <v>165.5</v>
      </c>
      <c r="V327" s="1">
        <v>163</v>
      </c>
      <c r="W327" s="1">
        <v>157.4</v>
      </c>
      <c r="X327" s="1">
        <v>167.2</v>
      </c>
      <c r="Y327" s="1">
        <v>153.1</v>
      </c>
      <c r="Z327" s="1">
        <v>159.5</v>
      </c>
      <c r="AA327" s="1">
        <v>162</v>
      </c>
      <c r="AB327" s="1">
        <v>164.2</v>
      </c>
      <c r="AC327" s="1">
        <v>159.4</v>
      </c>
      <c r="AD327" s="1">
        <v>165.5</v>
      </c>
    </row>
    <row r="328" spans="1:30">
      <c r="A328" s="1" t="s">
        <v>33</v>
      </c>
      <c r="B328" s="1">
        <v>2022</v>
      </c>
      <c r="C328" s="1" t="s">
        <v>34</v>
      </c>
      <c r="D328" s="1">
        <v>150</v>
      </c>
      <c r="E328" s="1">
        <v>200.6</v>
      </c>
      <c r="F328" s="1">
        <v>175.8</v>
      </c>
      <c r="G328" s="1">
        <v>160.69999999999999</v>
      </c>
      <c r="H328" s="1">
        <v>184.9</v>
      </c>
      <c r="I328" s="1">
        <v>153.69999999999999</v>
      </c>
      <c r="J328" s="1">
        <v>169.7</v>
      </c>
      <c r="K328" s="1">
        <v>163.69999999999999</v>
      </c>
      <c r="L328" s="1">
        <v>118.9</v>
      </c>
      <c r="M328" s="1">
        <v>174.3</v>
      </c>
      <c r="N328" s="1">
        <v>164.7</v>
      </c>
      <c r="O328" s="1">
        <v>178</v>
      </c>
      <c r="P328" s="1">
        <v>166.2</v>
      </c>
      <c r="Q328" s="1">
        <v>192.8</v>
      </c>
      <c r="R328" s="1">
        <v>170.8</v>
      </c>
      <c r="S328" s="1">
        <v>162.4</v>
      </c>
      <c r="T328" s="1">
        <v>169.6</v>
      </c>
      <c r="U328" s="1">
        <v>165.5</v>
      </c>
      <c r="V328" s="1">
        <v>165.7</v>
      </c>
      <c r="W328" s="1">
        <v>161.80000000000001</v>
      </c>
      <c r="X328" s="1">
        <v>172.2</v>
      </c>
      <c r="Y328" s="1">
        <v>156.9</v>
      </c>
      <c r="Z328" s="1">
        <v>162.1</v>
      </c>
      <c r="AA328" s="1">
        <v>165.4</v>
      </c>
      <c r="AB328" s="1">
        <v>164.4</v>
      </c>
      <c r="AC328" s="1">
        <v>163.5</v>
      </c>
      <c r="AD328" s="1">
        <v>166.1</v>
      </c>
    </row>
    <row r="329" spans="1:30">
      <c r="A329" s="1" t="s">
        <v>30</v>
      </c>
      <c r="B329" s="1">
        <v>2022</v>
      </c>
      <c r="C329" s="1" t="s">
        <v>35</v>
      </c>
      <c r="D329" s="1">
        <v>150.19999999999999</v>
      </c>
      <c r="E329" s="1">
        <v>208</v>
      </c>
      <c r="F329" s="1">
        <v>167.9</v>
      </c>
      <c r="G329" s="1">
        <v>162</v>
      </c>
      <c r="H329" s="1">
        <v>132.1418279569892</v>
      </c>
      <c r="I329" s="1">
        <v>155.9</v>
      </c>
      <c r="J329" s="1">
        <v>155.80000000000001</v>
      </c>
      <c r="K329" s="1">
        <v>164.2</v>
      </c>
      <c r="L329" s="1">
        <v>118.1</v>
      </c>
      <c r="M329" s="1">
        <v>178.7</v>
      </c>
      <c r="N329" s="1">
        <v>171.2</v>
      </c>
      <c r="O329" s="1">
        <v>177.4</v>
      </c>
      <c r="P329" s="1">
        <v>166.6</v>
      </c>
      <c r="Q329" s="1">
        <v>192.3</v>
      </c>
      <c r="R329" s="1">
        <v>175.4</v>
      </c>
      <c r="S329" s="1">
        <v>173.2</v>
      </c>
      <c r="T329" s="1">
        <v>175.1</v>
      </c>
      <c r="U329" s="6">
        <v>139.25443548387088</v>
      </c>
      <c r="V329" s="1">
        <v>168.9</v>
      </c>
      <c r="W329" s="1">
        <v>166.5</v>
      </c>
      <c r="X329" s="1">
        <v>176</v>
      </c>
      <c r="Y329" s="1">
        <v>162</v>
      </c>
      <c r="Z329" s="1">
        <v>166.6</v>
      </c>
      <c r="AA329" s="1">
        <v>170.6</v>
      </c>
      <c r="AB329" s="1">
        <v>167.4</v>
      </c>
      <c r="AC329" s="1">
        <v>168.3</v>
      </c>
      <c r="AD329" s="1">
        <v>168.7</v>
      </c>
    </row>
    <row r="330" spans="1:30">
      <c r="A330" s="1" t="s">
        <v>32</v>
      </c>
      <c r="B330" s="1">
        <v>2022</v>
      </c>
      <c r="C330" s="1" t="s">
        <v>35</v>
      </c>
      <c r="D330" s="1">
        <v>153.69999999999999</v>
      </c>
      <c r="E330" s="1">
        <v>215.8</v>
      </c>
      <c r="F330" s="1">
        <v>167.7</v>
      </c>
      <c r="G330" s="1">
        <v>162.6</v>
      </c>
      <c r="H330" s="1">
        <v>180</v>
      </c>
      <c r="I330" s="1">
        <v>159.6</v>
      </c>
      <c r="J330" s="1">
        <v>188.4</v>
      </c>
      <c r="K330" s="1">
        <v>163.4</v>
      </c>
      <c r="L330" s="1">
        <v>120.3</v>
      </c>
      <c r="M330" s="1">
        <v>174.7</v>
      </c>
      <c r="N330" s="1">
        <v>157.1</v>
      </c>
      <c r="O330" s="1">
        <v>181.5</v>
      </c>
      <c r="P330" s="1">
        <v>171.5</v>
      </c>
      <c r="Q330" s="1">
        <v>197.5</v>
      </c>
      <c r="R330" s="1">
        <v>167.1</v>
      </c>
      <c r="S330" s="1">
        <v>152.6</v>
      </c>
      <c r="T330" s="1">
        <v>164.9</v>
      </c>
      <c r="U330" s="1">
        <v>165.3</v>
      </c>
      <c r="V330" s="1">
        <v>164.5</v>
      </c>
      <c r="W330" s="1">
        <v>158.6</v>
      </c>
      <c r="X330" s="1">
        <v>168.2</v>
      </c>
      <c r="Y330" s="1">
        <v>154.19999999999999</v>
      </c>
      <c r="Z330" s="1">
        <v>160.80000000000001</v>
      </c>
      <c r="AA330" s="1">
        <v>162.69999999999999</v>
      </c>
      <c r="AB330" s="1">
        <v>166.8</v>
      </c>
      <c r="AC330" s="1">
        <v>160.6</v>
      </c>
      <c r="AD330" s="1">
        <v>166.5</v>
      </c>
    </row>
    <row r="331" spans="1:30">
      <c r="A331" s="1" t="s">
        <v>33</v>
      </c>
      <c r="B331" s="1">
        <v>2022</v>
      </c>
      <c r="C331" s="1" t="s">
        <v>35</v>
      </c>
      <c r="D331" s="1">
        <v>151.30000000000001</v>
      </c>
      <c r="E331" s="1">
        <v>210.7</v>
      </c>
      <c r="F331" s="1">
        <v>167.8</v>
      </c>
      <c r="G331" s="1">
        <v>162.19999999999999</v>
      </c>
      <c r="H331" s="1">
        <v>132.1418279569892</v>
      </c>
      <c r="I331" s="1">
        <v>157.6</v>
      </c>
      <c r="J331" s="1">
        <v>166.9</v>
      </c>
      <c r="K331" s="1">
        <v>163.9</v>
      </c>
      <c r="L331" s="1">
        <v>118.8</v>
      </c>
      <c r="M331" s="1">
        <v>177.4</v>
      </c>
      <c r="N331" s="1">
        <v>165.3</v>
      </c>
      <c r="O331" s="1">
        <v>179.3</v>
      </c>
      <c r="P331" s="1">
        <v>168.4</v>
      </c>
      <c r="Q331" s="1">
        <v>193.7</v>
      </c>
      <c r="R331" s="1">
        <v>172.1</v>
      </c>
      <c r="S331" s="1">
        <v>164.6</v>
      </c>
      <c r="T331" s="1">
        <v>171.1</v>
      </c>
      <c r="U331" s="1">
        <v>165.3</v>
      </c>
      <c r="V331" s="1">
        <v>167.2</v>
      </c>
      <c r="W331" s="1">
        <v>162.80000000000001</v>
      </c>
      <c r="X331" s="1">
        <v>173</v>
      </c>
      <c r="Y331" s="1">
        <v>157.9</v>
      </c>
      <c r="Z331" s="1">
        <v>163.30000000000001</v>
      </c>
      <c r="AA331" s="1">
        <v>166</v>
      </c>
      <c r="AB331" s="1">
        <v>167.2</v>
      </c>
      <c r="AC331" s="1">
        <v>164.6</v>
      </c>
      <c r="AD331" s="1">
        <v>167.7</v>
      </c>
    </row>
    <row r="332" spans="1:30">
      <c r="A332" s="1" t="s">
        <v>30</v>
      </c>
      <c r="B332" s="1">
        <v>2022</v>
      </c>
      <c r="C332" s="1" t="s">
        <v>36</v>
      </c>
      <c r="D332" s="1">
        <v>151.80000000000001</v>
      </c>
      <c r="E332" s="1">
        <v>209.7</v>
      </c>
      <c r="F332" s="1">
        <v>164.5</v>
      </c>
      <c r="G332" s="1">
        <v>163.80000000000001</v>
      </c>
      <c r="H332" s="1">
        <v>132.1418279569892</v>
      </c>
      <c r="I332" s="1">
        <v>169.7</v>
      </c>
      <c r="J332" s="1">
        <v>153.6</v>
      </c>
      <c r="K332" s="1">
        <v>165.1</v>
      </c>
      <c r="L332" s="1">
        <v>118.2</v>
      </c>
      <c r="M332" s="1">
        <v>182.9</v>
      </c>
      <c r="N332" s="1">
        <v>172.4</v>
      </c>
      <c r="O332" s="1">
        <v>178.9</v>
      </c>
      <c r="P332" s="1">
        <v>168.6</v>
      </c>
      <c r="Q332" s="1">
        <v>192.8</v>
      </c>
      <c r="R332" s="1">
        <v>177.5</v>
      </c>
      <c r="S332" s="1">
        <v>175.1</v>
      </c>
      <c r="T332" s="1">
        <v>177.1</v>
      </c>
      <c r="U332" s="6">
        <v>139.25443548387088</v>
      </c>
      <c r="V332" s="1">
        <v>173.3</v>
      </c>
      <c r="W332" s="1">
        <v>167.7</v>
      </c>
      <c r="X332" s="1">
        <v>177</v>
      </c>
      <c r="Y332" s="1">
        <v>166.2</v>
      </c>
      <c r="Z332" s="1">
        <v>167.2</v>
      </c>
      <c r="AA332" s="1">
        <v>170.9</v>
      </c>
      <c r="AB332" s="1">
        <v>169</v>
      </c>
      <c r="AC332" s="1">
        <v>170.2</v>
      </c>
      <c r="AD332" s="1">
        <v>170.8</v>
      </c>
    </row>
    <row r="333" spans="1:30">
      <c r="A333" s="1" t="s">
        <v>32</v>
      </c>
      <c r="B333" s="1">
        <v>2022</v>
      </c>
      <c r="C333" s="1" t="s">
        <v>36</v>
      </c>
      <c r="D333" s="1">
        <v>155.4</v>
      </c>
      <c r="E333" s="1">
        <v>215.8</v>
      </c>
      <c r="F333" s="1">
        <v>164.6</v>
      </c>
      <c r="G333" s="1">
        <v>164.2</v>
      </c>
      <c r="H333" s="1">
        <v>132.1418279569892</v>
      </c>
      <c r="I333" s="1">
        <v>175.9</v>
      </c>
      <c r="J333" s="1">
        <v>190.7</v>
      </c>
      <c r="K333" s="1">
        <v>164</v>
      </c>
      <c r="L333" s="1">
        <v>120.5</v>
      </c>
      <c r="M333" s="1">
        <v>178</v>
      </c>
      <c r="N333" s="1">
        <v>157.5</v>
      </c>
      <c r="O333" s="1">
        <v>183.3</v>
      </c>
      <c r="P333" s="1">
        <v>174.5</v>
      </c>
      <c r="Q333" s="1">
        <v>197.1</v>
      </c>
      <c r="R333" s="1">
        <v>168.4</v>
      </c>
      <c r="S333" s="1">
        <v>154.5</v>
      </c>
      <c r="T333" s="1">
        <v>166.3</v>
      </c>
      <c r="U333" s="1">
        <v>167</v>
      </c>
      <c r="V333" s="1">
        <v>170.5</v>
      </c>
      <c r="W333" s="1">
        <v>159.80000000000001</v>
      </c>
      <c r="X333" s="1">
        <v>169</v>
      </c>
      <c r="Y333" s="1">
        <v>159.30000000000001</v>
      </c>
      <c r="Z333" s="1">
        <v>162.19999999999999</v>
      </c>
      <c r="AA333" s="1">
        <v>164</v>
      </c>
      <c r="AB333" s="1">
        <v>168.4</v>
      </c>
      <c r="AC333" s="1">
        <v>163.1</v>
      </c>
      <c r="AD333" s="1">
        <v>169.2</v>
      </c>
    </row>
    <row r="334" spans="1:30">
      <c r="A334" s="1" t="s">
        <v>33</v>
      </c>
      <c r="B334" s="1">
        <v>2022</v>
      </c>
      <c r="C334" s="1" t="s">
        <v>36</v>
      </c>
      <c r="D334" s="1">
        <v>152.9</v>
      </c>
      <c r="E334" s="1">
        <v>211.8</v>
      </c>
      <c r="F334" s="1">
        <v>164.5</v>
      </c>
      <c r="G334" s="1">
        <v>163.9</v>
      </c>
      <c r="H334" s="1">
        <v>132.1418279569892</v>
      </c>
      <c r="I334" s="1">
        <v>172.6</v>
      </c>
      <c r="J334" s="1">
        <v>166.2</v>
      </c>
      <c r="K334" s="1">
        <v>164.7</v>
      </c>
      <c r="L334" s="1">
        <v>119</v>
      </c>
      <c r="M334" s="1">
        <v>181.3</v>
      </c>
      <c r="N334" s="1">
        <v>166.2</v>
      </c>
      <c r="O334" s="1">
        <v>180.9</v>
      </c>
      <c r="P334" s="1">
        <v>170.8</v>
      </c>
      <c r="Q334" s="1">
        <v>193.9</v>
      </c>
      <c r="R334" s="1">
        <v>173.9</v>
      </c>
      <c r="S334" s="1">
        <v>166.5</v>
      </c>
      <c r="T334" s="1">
        <v>172.8</v>
      </c>
      <c r="U334" s="1">
        <v>167</v>
      </c>
      <c r="V334" s="1">
        <v>172.2</v>
      </c>
      <c r="W334" s="1">
        <v>164</v>
      </c>
      <c r="X334" s="1">
        <v>174</v>
      </c>
      <c r="Y334" s="1">
        <v>162.6</v>
      </c>
      <c r="Z334" s="1">
        <v>164.4</v>
      </c>
      <c r="AA334" s="1">
        <v>166.9</v>
      </c>
      <c r="AB334" s="1">
        <v>168.8</v>
      </c>
      <c r="AC334" s="1">
        <v>166.8</v>
      </c>
      <c r="AD334" s="1">
        <v>170.1</v>
      </c>
    </row>
    <row r="335" spans="1:30">
      <c r="A335" s="1" t="s">
        <v>30</v>
      </c>
      <c r="B335" s="1">
        <v>2022</v>
      </c>
      <c r="C335" s="1" t="s">
        <v>37</v>
      </c>
      <c r="D335" s="1">
        <v>152.9</v>
      </c>
      <c r="E335" s="1">
        <v>214.7</v>
      </c>
      <c r="F335" s="1">
        <v>161.4</v>
      </c>
      <c r="G335" s="1">
        <v>164.6</v>
      </c>
      <c r="H335" s="1">
        <v>132.1418279569892</v>
      </c>
      <c r="I335" s="1">
        <v>168</v>
      </c>
      <c r="J335" s="1">
        <v>160.4</v>
      </c>
      <c r="K335" s="1">
        <v>165</v>
      </c>
      <c r="L335" s="1">
        <v>118.9</v>
      </c>
      <c r="M335" s="1">
        <v>186.6</v>
      </c>
      <c r="N335" s="1">
        <v>173.2</v>
      </c>
      <c r="O335" s="1">
        <v>180.4</v>
      </c>
      <c r="P335" s="1">
        <v>170.8</v>
      </c>
      <c r="Q335" s="1">
        <v>192.9</v>
      </c>
      <c r="R335" s="1">
        <v>179.3</v>
      </c>
      <c r="S335" s="1">
        <v>177.2</v>
      </c>
      <c r="T335" s="1">
        <v>179</v>
      </c>
      <c r="U335" s="6">
        <v>139.25443548387088</v>
      </c>
      <c r="V335" s="1">
        <v>175.3</v>
      </c>
      <c r="W335" s="1">
        <v>168.9</v>
      </c>
      <c r="X335" s="1">
        <v>177.7</v>
      </c>
      <c r="Y335" s="1">
        <v>167.1</v>
      </c>
      <c r="Z335" s="1">
        <v>167.6</v>
      </c>
      <c r="AA335" s="1">
        <v>171.8</v>
      </c>
      <c r="AB335" s="1">
        <v>168.5</v>
      </c>
      <c r="AC335" s="1">
        <v>170.9</v>
      </c>
      <c r="AD335" s="1">
        <v>172.5</v>
      </c>
    </row>
    <row r="336" spans="1:30">
      <c r="A336" s="1" t="s">
        <v>32</v>
      </c>
      <c r="B336" s="1">
        <v>2022</v>
      </c>
      <c r="C336" s="1" t="s">
        <v>37</v>
      </c>
      <c r="D336" s="1">
        <v>156.69999999999999</v>
      </c>
      <c r="E336" s="1">
        <v>221.2</v>
      </c>
      <c r="F336" s="1">
        <v>164.1</v>
      </c>
      <c r="G336" s="1">
        <v>165.4</v>
      </c>
      <c r="H336" s="1">
        <v>132.1418279569892</v>
      </c>
      <c r="I336" s="1">
        <v>174.5</v>
      </c>
      <c r="J336" s="1">
        <v>203.2</v>
      </c>
      <c r="K336" s="1">
        <v>164.1</v>
      </c>
      <c r="L336" s="1">
        <v>121.2</v>
      </c>
      <c r="M336" s="1">
        <v>181.4</v>
      </c>
      <c r="N336" s="1">
        <v>158.5</v>
      </c>
      <c r="O336" s="1">
        <v>184.9</v>
      </c>
      <c r="P336" s="1">
        <v>177.5</v>
      </c>
      <c r="Q336" s="1">
        <v>197.5</v>
      </c>
      <c r="R336" s="1">
        <v>170</v>
      </c>
      <c r="S336" s="1">
        <v>155.9</v>
      </c>
      <c r="T336" s="1">
        <v>167.8</v>
      </c>
      <c r="U336" s="1">
        <v>167.5</v>
      </c>
      <c r="V336" s="1">
        <v>173.5</v>
      </c>
      <c r="W336" s="1">
        <v>161.1</v>
      </c>
      <c r="X336" s="1">
        <v>170.1</v>
      </c>
      <c r="Y336" s="1">
        <v>159.4</v>
      </c>
      <c r="Z336" s="1">
        <v>163.19999999999999</v>
      </c>
      <c r="AA336" s="1">
        <v>165.2</v>
      </c>
      <c r="AB336" s="1">
        <v>168.2</v>
      </c>
      <c r="AC336" s="1">
        <v>163.80000000000001</v>
      </c>
      <c r="AD336" s="1">
        <v>170.8</v>
      </c>
    </row>
    <row r="337" spans="1:30">
      <c r="A337" s="1" t="s">
        <v>33</v>
      </c>
      <c r="B337" s="1">
        <v>2022</v>
      </c>
      <c r="C337" s="1" t="s">
        <v>37</v>
      </c>
      <c r="D337" s="1">
        <v>154.1</v>
      </c>
      <c r="E337" s="1">
        <v>217</v>
      </c>
      <c r="F337" s="1">
        <v>162.4</v>
      </c>
      <c r="G337" s="1">
        <v>164.9</v>
      </c>
      <c r="H337" s="1">
        <v>132.1418279569892</v>
      </c>
      <c r="I337" s="1">
        <v>171</v>
      </c>
      <c r="J337" s="1">
        <v>174.9</v>
      </c>
      <c r="K337" s="1">
        <v>164.7</v>
      </c>
      <c r="L337" s="1">
        <v>119.7</v>
      </c>
      <c r="M337" s="1">
        <v>184.9</v>
      </c>
      <c r="N337" s="1">
        <v>167.1</v>
      </c>
      <c r="O337" s="1">
        <v>182.5</v>
      </c>
      <c r="P337" s="1">
        <v>173.3</v>
      </c>
      <c r="Q337" s="1">
        <v>194.1</v>
      </c>
      <c r="R337" s="1">
        <v>175.6</v>
      </c>
      <c r="S337" s="1">
        <v>168.4</v>
      </c>
      <c r="T337" s="1">
        <v>174.6</v>
      </c>
      <c r="U337" s="1">
        <v>167.5</v>
      </c>
      <c r="V337" s="1">
        <v>174.6</v>
      </c>
      <c r="W337" s="1">
        <v>165.2</v>
      </c>
      <c r="X337" s="1">
        <v>174.8</v>
      </c>
      <c r="Y337" s="1">
        <v>163</v>
      </c>
      <c r="Z337" s="1">
        <v>165.1</v>
      </c>
      <c r="AA337" s="1">
        <v>167.9</v>
      </c>
      <c r="AB337" s="1">
        <v>168.4</v>
      </c>
      <c r="AC337" s="1">
        <v>167.5</v>
      </c>
      <c r="AD337" s="1">
        <v>171.7</v>
      </c>
    </row>
    <row r="338" spans="1:30">
      <c r="A338" s="1" t="s">
        <v>30</v>
      </c>
      <c r="B338" s="1">
        <v>2022</v>
      </c>
      <c r="C338" s="1" t="s">
        <v>38</v>
      </c>
      <c r="D338" s="1">
        <v>153.80000000000001</v>
      </c>
      <c r="E338" s="1">
        <v>217.2</v>
      </c>
      <c r="F338" s="1">
        <v>169.6</v>
      </c>
      <c r="G338" s="1">
        <v>165.4</v>
      </c>
      <c r="H338" s="1">
        <v>132.1418279569892</v>
      </c>
      <c r="I338" s="1">
        <v>165.8</v>
      </c>
      <c r="J338" s="1">
        <v>167.3</v>
      </c>
      <c r="K338" s="1">
        <v>164.6</v>
      </c>
      <c r="L338" s="1">
        <v>119.1</v>
      </c>
      <c r="M338" s="1">
        <v>188.9</v>
      </c>
      <c r="N338" s="1">
        <v>174.2</v>
      </c>
      <c r="O338" s="1">
        <v>181.9</v>
      </c>
      <c r="P338" s="1">
        <v>172.4</v>
      </c>
      <c r="Q338" s="1">
        <v>192.9</v>
      </c>
      <c r="R338" s="1">
        <v>180.7</v>
      </c>
      <c r="S338" s="1">
        <v>178.7</v>
      </c>
      <c r="T338" s="1">
        <v>180.4</v>
      </c>
      <c r="U338" s="6">
        <v>139.25443548387088</v>
      </c>
      <c r="V338" s="1">
        <v>176.7</v>
      </c>
      <c r="W338" s="1">
        <v>170.3</v>
      </c>
      <c r="X338" s="1">
        <v>178.2</v>
      </c>
      <c r="Y338" s="1">
        <v>165.5</v>
      </c>
      <c r="Z338" s="1">
        <v>168</v>
      </c>
      <c r="AA338" s="1">
        <v>172.6</v>
      </c>
      <c r="AB338" s="1">
        <v>169.5</v>
      </c>
      <c r="AC338" s="1">
        <v>171</v>
      </c>
      <c r="AD338" s="1">
        <v>173.6</v>
      </c>
    </row>
    <row r="339" spans="1:30">
      <c r="A339" s="1" t="s">
        <v>32</v>
      </c>
      <c r="B339" s="1">
        <v>2022</v>
      </c>
      <c r="C339" s="1" t="s">
        <v>38</v>
      </c>
      <c r="D339" s="1">
        <v>157.5</v>
      </c>
      <c r="E339" s="1">
        <v>223.4</v>
      </c>
      <c r="F339" s="1">
        <v>172.8</v>
      </c>
      <c r="G339" s="1">
        <v>166.4</v>
      </c>
      <c r="H339" s="1">
        <v>132.1418279569892</v>
      </c>
      <c r="I339" s="1">
        <v>174.1</v>
      </c>
      <c r="J339" s="1">
        <v>211.5</v>
      </c>
      <c r="K339" s="1">
        <v>163.6</v>
      </c>
      <c r="L339" s="1">
        <v>121.4</v>
      </c>
      <c r="M339" s="1">
        <v>183.5</v>
      </c>
      <c r="N339" s="1">
        <v>159.1</v>
      </c>
      <c r="O339" s="1">
        <v>186.3</v>
      </c>
      <c r="P339" s="1">
        <v>179.3</v>
      </c>
      <c r="Q339" s="1">
        <v>198.3</v>
      </c>
      <c r="R339" s="1">
        <v>171.6</v>
      </c>
      <c r="S339" s="1">
        <v>157.4</v>
      </c>
      <c r="T339" s="1">
        <v>169.4</v>
      </c>
      <c r="U339" s="1">
        <v>166.8</v>
      </c>
      <c r="V339" s="1">
        <v>174.9</v>
      </c>
      <c r="W339" s="1">
        <v>162.1</v>
      </c>
      <c r="X339" s="1">
        <v>170.9</v>
      </c>
      <c r="Y339" s="1">
        <v>157.19999999999999</v>
      </c>
      <c r="Z339" s="1">
        <v>164.1</v>
      </c>
      <c r="AA339" s="1">
        <v>166.5</v>
      </c>
      <c r="AB339" s="1">
        <v>169.2</v>
      </c>
      <c r="AC339" s="1">
        <v>163.80000000000001</v>
      </c>
      <c r="AD339" s="1">
        <v>171.4</v>
      </c>
    </row>
    <row r="340" spans="1:30">
      <c r="A340" s="1" t="s">
        <v>33</v>
      </c>
      <c r="B340" s="1">
        <v>2022</v>
      </c>
      <c r="C340" s="1" t="s">
        <v>38</v>
      </c>
      <c r="D340" s="1">
        <v>155</v>
      </c>
      <c r="E340" s="1">
        <v>219.4</v>
      </c>
      <c r="F340" s="1">
        <v>170.8</v>
      </c>
      <c r="G340" s="1">
        <v>165.8</v>
      </c>
      <c r="H340" s="1">
        <v>132.1418279569892</v>
      </c>
      <c r="I340" s="1">
        <v>169.7</v>
      </c>
      <c r="J340" s="1">
        <v>182.3</v>
      </c>
      <c r="K340" s="1">
        <v>164.3</v>
      </c>
      <c r="L340" s="1">
        <v>119.9</v>
      </c>
      <c r="M340" s="1">
        <v>187.1</v>
      </c>
      <c r="N340" s="1">
        <v>167.9</v>
      </c>
      <c r="O340" s="1">
        <v>183.9</v>
      </c>
      <c r="P340" s="1">
        <v>174.9</v>
      </c>
      <c r="Q340" s="1">
        <v>194.3</v>
      </c>
      <c r="R340" s="1">
        <v>177.1</v>
      </c>
      <c r="S340" s="1">
        <v>169.9</v>
      </c>
      <c r="T340" s="1">
        <v>176</v>
      </c>
      <c r="U340" s="1">
        <v>166.8</v>
      </c>
      <c r="V340" s="1">
        <v>176</v>
      </c>
      <c r="W340" s="1">
        <v>166.4</v>
      </c>
      <c r="X340" s="1">
        <v>175.4</v>
      </c>
      <c r="Y340" s="1">
        <v>161.1</v>
      </c>
      <c r="Z340" s="1">
        <v>165.8</v>
      </c>
      <c r="AA340" s="1">
        <v>169</v>
      </c>
      <c r="AB340" s="1">
        <v>169.4</v>
      </c>
      <c r="AC340" s="1">
        <v>167.5</v>
      </c>
      <c r="AD340" s="1">
        <v>172.6</v>
      </c>
    </row>
    <row r="341" spans="1:30">
      <c r="A341" s="1" t="s">
        <v>30</v>
      </c>
      <c r="B341" s="1">
        <v>2022</v>
      </c>
      <c r="C341" s="1" t="s">
        <v>39</v>
      </c>
      <c r="D341" s="1">
        <v>155.19999999999999</v>
      </c>
      <c r="E341" s="1">
        <v>210.8</v>
      </c>
      <c r="F341" s="1">
        <v>174.3</v>
      </c>
      <c r="G341" s="1">
        <v>166.3</v>
      </c>
      <c r="H341" s="1">
        <v>132.1418279569892</v>
      </c>
      <c r="I341" s="1">
        <v>169.6</v>
      </c>
      <c r="J341" s="1">
        <v>168.6</v>
      </c>
      <c r="K341" s="1">
        <v>164.4</v>
      </c>
      <c r="L341" s="1">
        <v>119.2</v>
      </c>
      <c r="M341" s="1">
        <v>191.8</v>
      </c>
      <c r="N341" s="1">
        <v>174.5</v>
      </c>
      <c r="O341" s="1">
        <v>183.1</v>
      </c>
      <c r="P341" s="1">
        <v>172.5</v>
      </c>
      <c r="Q341" s="1">
        <v>193.2</v>
      </c>
      <c r="R341" s="1">
        <v>182</v>
      </c>
      <c r="S341" s="1">
        <v>180.3</v>
      </c>
      <c r="T341" s="1">
        <v>181.7</v>
      </c>
      <c r="U341" s="6">
        <v>139.25443548387088</v>
      </c>
      <c r="V341" s="1">
        <v>179.6</v>
      </c>
      <c r="W341" s="1">
        <v>171.3</v>
      </c>
      <c r="X341" s="1">
        <v>178.8</v>
      </c>
      <c r="Y341" s="1">
        <v>166.3</v>
      </c>
      <c r="Z341" s="1">
        <v>168.6</v>
      </c>
      <c r="AA341" s="1">
        <v>174.7</v>
      </c>
      <c r="AB341" s="1">
        <v>169.7</v>
      </c>
      <c r="AC341" s="1">
        <v>171.8</v>
      </c>
      <c r="AD341" s="1">
        <v>174.3</v>
      </c>
    </row>
    <row r="342" spans="1:30">
      <c r="A342" s="1" t="s">
        <v>32</v>
      </c>
      <c r="B342" s="1">
        <v>2022</v>
      </c>
      <c r="C342" s="1" t="s">
        <v>39</v>
      </c>
      <c r="D342" s="1">
        <v>159.30000000000001</v>
      </c>
      <c r="E342" s="1">
        <v>217.1</v>
      </c>
      <c r="F342" s="1">
        <v>176.6</v>
      </c>
      <c r="G342" s="1">
        <v>167.1</v>
      </c>
      <c r="H342" s="1">
        <v>184.8</v>
      </c>
      <c r="I342" s="1">
        <v>179.5</v>
      </c>
      <c r="J342" s="1">
        <v>208.5</v>
      </c>
      <c r="K342" s="1">
        <v>164</v>
      </c>
      <c r="L342" s="1">
        <v>121.5</v>
      </c>
      <c r="M342" s="1">
        <v>186.3</v>
      </c>
      <c r="N342" s="1">
        <v>159.80000000000001</v>
      </c>
      <c r="O342" s="1">
        <v>187.7</v>
      </c>
      <c r="P342" s="1">
        <v>179.4</v>
      </c>
      <c r="Q342" s="1">
        <v>198.6</v>
      </c>
      <c r="R342" s="1">
        <v>172.7</v>
      </c>
      <c r="S342" s="1">
        <v>158.69999999999999</v>
      </c>
      <c r="T342" s="1">
        <v>170.6</v>
      </c>
      <c r="U342" s="1">
        <v>167.8</v>
      </c>
      <c r="V342" s="1">
        <v>179.5</v>
      </c>
      <c r="W342" s="1">
        <v>163.1</v>
      </c>
      <c r="X342" s="1">
        <v>171.7</v>
      </c>
      <c r="Y342" s="1">
        <v>157.4</v>
      </c>
      <c r="Z342" s="1">
        <v>164.6</v>
      </c>
      <c r="AA342" s="1">
        <v>169.1</v>
      </c>
      <c r="AB342" s="1">
        <v>169.8</v>
      </c>
      <c r="AC342" s="1">
        <v>164.7</v>
      </c>
      <c r="AD342" s="1">
        <v>172.3</v>
      </c>
    </row>
    <row r="343" spans="1:30">
      <c r="A343" s="1" t="s">
        <v>33</v>
      </c>
      <c r="B343" s="1">
        <v>2022</v>
      </c>
      <c r="C343" s="1" t="s">
        <v>39</v>
      </c>
      <c r="D343" s="1">
        <v>156.5</v>
      </c>
      <c r="E343" s="1">
        <v>213</v>
      </c>
      <c r="F343" s="1">
        <v>175.2</v>
      </c>
      <c r="G343" s="1">
        <v>166.6</v>
      </c>
      <c r="H343" s="1">
        <v>132.1418279569892</v>
      </c>
      <c r="I343" s="1">
        <v>174.2</v>
      </c>
      <c r="J343" s="1">
        <v>182.1</v>
      </c>
      <c r="K343" s="1">
        <v>164.3</v>
      </c>
      <c r="L343" s="1">
        <v>120</v>
      </c>
      <c r="M343" s="1">
        <v>190</v>
      </c>
      <c r="N343" s="1">
        <v>168.4</v>
      </c>
      <c r="O343" s="1">
        <v>185.2</v>
      </c>
      <c r="P343" s="1">
        <v>175</v>
      </c>
      <c r="Q343" s="1">
        <v>194.6</v>
      </c>
      <c r="R343" s="1">
        <v>178.3</v>
      </c>
      <c r="S343" s="1">
        <v>171.3</v>
      </c>
      <c r="T343" s="1">
        <v>177.3</v>
      </c>
      <c r="U343" s="1">
        <v>167.8</v>
      </c>
      <c r="V343" s="1">
        <v>179.6</v>
      </c>
      <c r="W343" s="1">
        <v>167.4</v>
      </c>
      <c r="X343" s="1">
        <v>176.1</v>
      </c>
      <c r="Y343" s="1">
        <v>161.6</v>
      </c>
      <c r="Z343" s="1">
        <v>166.3</v>
      </c>
      <c r="AA343" s="1">
        <v>171.4</v>
      </c>
      <c r="AB343" s="1">
        <v>169.7</v>
      </c>
      <c r="AC343" s="1">
        <v>168.4</v>
      </c>
      <c r="AD343" s="1">
        <v>173.4</v>
      </c>
    </row>
    <row r="344" spans="1:30">
      <c r="A344" s="1" t="s">
        <v>30</v>
      </c>
      <c r="B344" s="1">
        <v>2022</v>
      </c>
      <c r="C344" s="1" t="s">
        <v>40</v>
      </c>
      <c r="D344" s="1">
        <v>159.5</v>
      </c>
      <c r="E344" s="1">
        <v>204.1</v>
      </c>
      <c r="F344" s="1">
        <v>168.3</v>
      </c>
      <c r="G344" s="1">
        <v>167.9</v>
      </c>
      <c r="H344" s="1">
        <v>132.1418279569892</v>
      </c>
      <c r="I344" s="1">
        <v>169.2</v>
      </c>
      <c r="J344" s="1">
        <v>173.1</v>
      </c>
      <c r="K344" s="1">
        <v>167.1</v>
      </c>
      <c r="L344" s="1">
        <v>120.2</v>
      </c>
      <c r="M344" s="1">
        <v>195.6</v>
      </c>
      <c r="N344" s="1">
        <v>174.8</v>
      </c>
      <c r="O344" s="1">
        <v>184</v>
      </c>
      <c r="P344" s="1">
        <v>173.9</v>
      </c>
      <c r="Q344" s="1">
        <v>193.7</v>
      </c>
      <c r="R344" s="1">
        <v>183.2</v>
      </c>
      <c r="S344" s="1">
        <v>181.7</v>
      </c>
      <c r="T344" s="1">
        <v>183</v>
      </c>
      <c r="U344" s="6">
        <v>139.25443548387088</v>
      </c>
      <c r="V344" s="1">
        <v>179.1</v>
      </c>
      <c r="W344" s="1">
        <v>172.3</v>
      </c>
      <c r="X344" s="1">
        <v>179.4</v>
      </c>
      <c r="Y344" s="1">
        <v>166.6</v>
      </c>
      <c r="Z344" s="1">
        <v>169.3</v>
      </c>
      <c r="AA344" s="1">
        <v>175.7</v>
      </c>
      <c r="AB344" s="1">
        <v>171.1</v>
      </c>
      <c r="AC344" s="1">
        <v>172.6</v>
      </c>
      <c r="AD344" s="1">
        <v>175.3</v>
      </c>
    </row>
    <row r="345" spans="1:30">
      <c r="A345" s="1" t="s">
        <v>32</v>
      </c>
      <c r="B345" s="1">
        <v>2022</v>
      </c>
      <c r="C345" s="1" t="s">
        <v>40</v>
      </c>
      <c r="D345" s="1">
        <v>162.1</v>
      </c>
      <c r="E345" s="1">
        <v>210.9</v>
      </c>
      <c r="F345" s="1">
        <v>170.6</v>
      </c>
      <c r="G345" s="1">
        <v>168.4</v>
      </c>
      <c r="H345" s="1">
        <v>182.5</v>
      </c>
      <c r="I345" s="1">
        <v>177.1</v>
      </c>
      <c r="J345" s="1">
        <v>213.1</v>
      </c>
      <c r="K345" s="1">
        <v>167.3</v>
      </c>
      <c r="L345" s="1">
        <v>122.2</v>
      </c>
      <c r="M345" s="1">
        <v>189.7</v>
      </c>
      <c r="N345" s="1">
        <v>160.5</v>
      </c>
      <c r="O345" s="1">
        <v>188.9</v>
      </c>
      <c r="P345" s="1">
        <v>180.4</v>
      </c>
      <c r="Q345" s="1">
        <v>198.7</v>
      </c>
      <c r="R345" s="1">
        <v>173.7</v>
      </c>
      <c r="S345" s="1">
        <v>160</v>
      </c>
      <c r="T345" s="1">
        <v>171.6</v>
      </c>
      <c r="U345" s="1">
        <v>169</v>
      </c>
      <c r="V345" s="1">
        <v>178.4</v>
      </c>
      <c r="W345" s="1">
        <v>164.2</v>
      </c>
      <c r="X345" s="1">
        <v>172.6</v>
      </c>
      <c r="Y345" s="1">
        <v>157.69999999999999</v>
      </c>
      <c r="Z345" s="1">
        <v>165.1</v>
      </c>
      <c r="AA345" s="1">
        <v>169.9</v>
      </c>
      <c r="AB345" s="1">
        <v>171.4</v>
      </c>
      <c r="AC345" s="1">
        <v>165.4</v>
      </c>
      <c r="AD345" s="1">
        <v>173.1</v>
      </c>
    </row>
    <row r="346" spans="1:30">
      <c r="A346" s="1" t="s">
        <v>33</v>
      </c>
      <c r="B346" s="1">
        <v>2022</v>
      </c>
      <c r="C346" s="1" t="s">
        <v>40</v>
      </c>
      <c r="D346" s="1">
        <v>160.30000000000001</v>
      </c>
      <c r="E346" s="1">
        <v>206.5</v>
      </c>
      <c r="F346" s="1">
        <v>169.2</v>
      </c>
      <c r="G346" s="1">
        <v>168.1</v>
      </c>
      <c r="H346" s="1">
        <v>132.1418279569892</v>
      </c>
      <c r="I346" s="1">
        <v>172.9</v>
      </c>
      <c r="J346" s="1">
        <v>186.7</v>
      </c>
      <c r="K346" s="1">
        <v>167.2</v>
      </c>
      <c r="L346" s="1">
        <v>120.9</v>
      </c>
      <c r="M346" s="1">
        <v>193.6</v>
      </c>
      <c r="N346" s="1">
        <v>168.8</v>
      </c>
      <c r="O346" s="1">
        <v>186.3</v>
      </c>
      <c r="P346" s="1">
        <v>176.3</v>
      </c>
      <c r="Q346" s="1">
        <v>195</v>
      </c>
      <c r="R346" s="1">
        <v>179.5</v>
      </c>
      <c r="S346" s="1">
        <v>172.7</v>
      </c>
      <c r="T346" s="1">
        <v>178.5</v>
      </c>
      <c r="U346" s="1">
        <v>169</v>
      </c>
      <c r="V346" s="1">
        <v>178.8</v>
      </c>
      <c r="W346" s="1">
        <v>168.5</v>
      </c>
      <c r="X346" s="1">
        <v>176.8</v>
      </c>
      <c r="Y346" s="1">
        <v>161.9</v>
      </c>
      <c r="Z346" s="1">
        <v>166.9</v>
      </c>
      <c r="AA346" s="1">
        <v>172.3</v>
      </c>
      <c r="AB346" s="1">
        <v>171.2</v>
      </c>
      <c r="AC346" s="1">
        <v>169.1</v>
      </c>
      <c r="AD346" s="1">
        <v>174.3</v>
      </c>
    </row>
    <row r="347" spans="1:30">
      <c r="A347" s="1" t="s">
        <v>30</v>
      </c>
      <c r="B347" s="1">
        <v>2022</v>
      </c>
      <c r="C347" s="1" t="s">
        <v>41</v>
      </c>
      <c r="D347" s="1">
        <v>162.9</v>
      </c>
      <c r="E347" s="1">
        <v>206.7</v>
      </c>
      <c r="F347" s="1">
        <v>169</v>
      </c>
      <c r="G347" s="1">
        <v>169.5</v>
      </c>
      <c r="H347" s="1">
        <v>132.1418279569892</v>
      </c>
      <c r="I347" s="1">
        <v>164.1</v>
      </c>
      <c r="J347" s="1">
        <v>176.9</v>
      </c>
      <c r="K347" s="1">
        <v>169</v>
      </c>
      <c r="L347" s="1">
        <v>120.8</v>
      </c>
      <c r="M347" s="1">
        <v>199.1</v>
      </c>
      <c r="N347" s="1">
        <v>175.4</v>
      </c>
      <c r="O347" s="1">
        <v>184.8</v>
      </c>
      <c r="P347" s="1">
        <v>175.5</v>
      </c>
      <c r="Q347" s="1">
        <v>194.5</v>
      </c>
      <c r="R347" s="1">
        <v>184.7</v>
      </c>
      <c r="S347" s="1">
        <v>183.3</v>
      </c>
      <c r="T347" s="1">
        <v>184.5</v>
      </c>
      <c r="U347" s="6">
        <v>139.25443548387088</v>
      </c>
      <c r="V347" s="1">
        <v>179.7</v>
      </c>
      <c r="W347" s="1">
        <v>173.6</v>
      </c>
      <c r="X347" s="1">
        <v>180.2</v>
      </c>
      <c r="Y347" s="1">
        <v>166.9</v>
      </c>
      <c r="Z347" s="1">
        <v>170</v>
      </c>
      <c r="AA347" s="1">
        <v>176.2</v>
      </c>
      <c r="AB347" s="1">
        <v>170.8</v>
      </c>
      <c r="AC347" s="1">
        <v>173.1</v>
      </c>
      <c r="AD347" s="1">
        <v>176.4</v>
      </c>
    </row>
    <row r="348" spans="1:30">
      <c r="A348" s="1" t="s">
        <v>32</v>
      </c>
      <c r="B348" s="1">
        <v>2022</v>
      </c>
      <c r="C348" s="1" t="s">
        <v>41</v>
      </c>
      <c r="D348" s="1">
        <v>164.9</v>
      </c>
      <c r="E348" s="1">
        <v>213.7</v>
      </c>
      <c r="F348" s="1">
        <v>170.9</v>
      </c>
      <c r="G348" s="1">
        <v>170.1</v>
      </c>
      <c r="H348" s="1">
        <v>179.3</v>
      </c>
      <c r="I348" s="1">
        <v>167.5</v>
      </c>
      <c r="J348" s="1">
        <v>220.8</v>
      </c>
      <c r="K348" s="1">
        <v>169.2</v>
      </c>
      <c r="L348" s="1">
        <v>123.1</v>
      </c>
      <c r="M348" s="1">
        <v>193.6</v>
      </c>
      <c r="N348" s="1">
        <v>161.1</v>
      </c>
      <c r="O348" s="1">
        <v>190.4</v>
      </c>
      <c r="P348" s="1">
        <v>181.8</v>
      </c>
      <c r="Q348" s="1">
        <v>199.7</v>
      </c>
      <c r="R348" s="1">
        <v>175</v>
      </c>
      <c r="S348" s="1">
        <v>161.69999999999999</v>
      </c>
      <c r="T348" s="1">
        <v>173</v>
      </c>
      <c r="U348" s="1">
        <v>169.5</v>
      </c>
      <c r="V348" s="1">
        <v>179.2</v>
      </c>
      <c r="W348" s="1">
        <v>165</v>
      </c>
      <c r="X348" s="1">
        <v>173.8</v>
      </c>
      <c r="Y348" s="1">
        <v>158.19999999999999</v>
      </c>
      <c r="Z348" s="1">
        <v>165.8</v>
      </c>
      <c r="AA348" s="1">
        <v>170.9</v>
      </c>
      <c r="AB348" s="1">
        <v>171.1</v>
      </c>
      <c r="AC348" s="1">
        <v>166.1</v>
      </c>
      <c r="AD348" s="1">
        <v>174.1</v>
      </c>
    </row>
    <row r="349" spans="1:30">
      <c r="A349" s="1" t="s">
        <v>33</v>
      </c>
      <c r="B349" s="1">
        <v>2022</v>
      </c>
      <c r="C349" s="1" t="s">
        <v>41</v>
      </c>
      <c r="D349" s="1">
        <v>163.5</v>
      </c>
      <c r="E349" s="1">
        <v>209.2</v>
      </c>
      <c r="F349" s="1">
        <v>169.7</v>
      </c>
      <c r="G349" s="1">
        <v>169.7</v>
      </c>
      <c r="H349" s="1">
        <v>132.1418279569892</v>
      </c>
      <c r="I349" s="1">
        <v>165.7</v>
      </c>
      <c r="J349" s="1">
        <v>191.8</v>
      </c>
      <c r="K349" s="1">
        <v>169.1</v>
      </c>
      <c r="L349" s="1">
        <v>121.6</v>
      </c>
      <c r="M349" s="1">
        <v>197.3</v>
      </c>
      <c r="N349" s="1">
        <v>169.4</v>
      </c>
      <c r="O349" s="1">
        <v>187.4</v>
      </c>
      <c r="P349" s="1">
        <v>177.8</v>
      </c>
      <c r="Q349" s="1">
        <v>195.9</v>
      </c>
      <c r="R349" s="1">
        <v>180.9</v>
      </c>
      <c r="S349" s="1">
        <v>174.3</v>
      </c>
      <c r="T349" s="1">
        <v>179.9</v>
      </c>
      <c r="U349" s="1">
        <v>169.5</v>
      </c>
      <c r="V349" s="1">
        <v>179.5</v>
      </c>
      <c r="W349" s="1">
        <v>169.5</v>
      </c>
      <c r="X349" s="1">
        <v>177.8</v>
      </c>
      <c r="Y349" s="1">
        <v>162.30000000000001</v>
      </c>
      <c r="Z349" s="1">
        <v>167.6</v>
      </c>
      <c r="AA349" s="1">
        <v>173.1</v>
      </c>
      <c r="AB349" s="1">
        <v>170.9</v>
      </c>
      <c r="AC349" s="1">
        <v>169.7</v>
      </c>
      <c r="AD349" s="1">
        <v>175.3</v>
      </c>
    </row>
    <row r="350" spans="1:30">
      <c r="A350" s="1" t="s">
        <v>30</v>
      </c>
      <c r="B350" s="1">
        <v>2022</v>
      </c>
      <c r="C350" s="1" t="s">
        <v>42</v>
      </c>
      <c r="D350" s="1">
        <v>164.7</v>
      </c>
      <c r="E350" s="1">
        <v>208.8</v>
      </c>
      <c r="F350" s="1">
        <v>170.3</v>
      </c>
      <c r="G350" s="1">
        <v>170.9</v>
      </c>
      <c r="H350" s="1">
        <v>132.1418279569892</v>
      </c>
      <c r="I350" s="1">
        <v>162.19999999999999</v>
      </c>
      <c r="J350" s="1">
        <v>184.8</v>
      </c>
      <c r="K350" s="1">
        <v>169.7</v>
      </c>
      <c r="L350" s="1">
        <v>121.1</v>
      </c>
      <c r="M350" s="1">
        <v>201.6</v>
      </c>
      <c r="N350" s="1">
        <v>175.8</v>
      </c>
      <c r="O350" s="1">
        <v>185.6</v>
      </c>
      <c r="P350" s="1">
        <v>177.4</v>
      </c>
      <c r="Q350" s="1">
        <v>194.9</v>
      </c>
      <c r="R350" s="1">
        <v>186.1</v>
      </c>
      <c r="S350" s="1">
        <v>136.00585288367549</v>
      </c>
      <c r="T350" s="1">
        <v>185.9</v>
      </c>
      <c r="U350" s="6">
        <v>139.25443548387088</v>
      </c>
      <c r="V350" s="1">
        <v>180.8</v>
      </c>
      <c r="W350" s="1">
        <v>174.4</v>
      </c>
      <c r="X350" s="1">
        <v>181.2</v>
      </c>
      <c r="Y350" s="1">
        <v>167.4</v>
      </c>
      <c r="Z350" s="1">
        <v>170.6</v>
      </c>
      <c r="AA350" s="1">
        <v>176.5</v>
      </c>
      <c r="AB350" s="1">
        <v>172</v>
      </c>
      <c r="AC350" s="1">
        <v>173.9</v>
      </c>
      <c r="AD350" s="1">
        <v>177.9</v>
      </c>
    </row>
    <row r="351" spans="1:30">
      <c r="A351" s="1" t="s">
        <v>32</v>
      </c>
      <c r="B351" s="1">
        <v>2022</v>
      </c>
      <c r="C351" s="1" t="s">
        <v>42</v>
      </c>
      <c r="D351" s="1">
        <v>166.4</v>
      </c>
      <c r="E351" s="1">
        <v>214.9</v>
      </c>
      <c r="F351" s="1">
        <v>171.9</v>
      </c>
      <c r="G351" s="1">
        <v>171</v>
      </c>
      <c r="H351" s="1">
        <v>177.7</v>
      </c>
      <c r="I351" s="1">
        <v>165.7</v>
      </c>
      <c r="J351" s="1">
        <v>155.64126344086017</v>
      </c>
      <c r="K351" s="1">
        <v>169.9</v>
      </c>
      <c r="L351" s="1">
        <v>123.4</v>
      </c>
      <c r="M351" s="1">
        <v>196.4</v>
      </c>
      <c r="N351" s="1">
        <v>161.6</v>
      </c>
      <c r="O351" s="1">
        <v>191.5</v>
      </c>
      <c r="P351" s="1">
        <v>183.3</v>
      </c>
      <c r="Q351" s="1">
        <v>200.1</v>
      </c>
      <c r="R351" s="1">
        <v>175.5</v>
      </c>
      <c r="S351" s="1">
        <v>162.6</v>
      </c>
      <c r="T351" s="1">
        <v>173.6</v>
      </c>
      <c r="U351" s="1">
        <v>171.2</v>
      </c>
      <c r="V351" s="1">
        <v>180</v>
      </c>
      <c r="W351" s="1">
        <v>166</v>
      </c>
      <c r="X351" s="1">
        <v>174.7</v>
      </c>
      <c r="Y351" s="1">
        <v>158.80000000000001</v>
      </c>
      <c r="Z351" s="1">
        <v>166.3</v>
      </c>
      <c r="AA351" s="1">
        <v>171.2</v>
      </c>
      <c r="AB351" s="1">
        <v>172.3</v>
      </c>
      <c r="AC351" s="1">
        <v>166.8</v>
      </c>
      <c r="AD351" s="1">
        <v>175.3</v>
      </c>
    </row>
    <row r="352" spans="1:30">
      <c r="A352" s="1" t="s">
        <v>33</v>
      </c>
      <c r="B352" s="1">
        <v>2022</v>
      </c>
      <c r="C352" s="1" t="s">
        <v>42</v>
      </c>
      <c r="D352" s="1">
        <v>165.2</v>
      </c>
      <c r="E352" s="1">
        <v>210.9</v>
      </c>
      <c r="F352" s="1">
        <v>170.9</v>
      </c>
      <c r="G352" s="1">
        <v>170.9</v>
      </c>
      <c r="H352" s="1">
        <v>132.1418279569892</v>
      </c>
      <c r="I352" s="1">
        <v>163.80000000000001</v>
      </c>
      <c r="J352" s="1">
        <v>199.7</v>
      </c>
      <c r="K352" s="1">
        <v>169.8</v>
      </c>
      <c r="L352" s="1">
        <v>121.9</v>
      </c>
      <c r="M352" s="1">
        <v>199.9</v>
      </c>
      <c r="N352" s="1">
        <v>169.9</v>
      </c>
      <c r="O352" s="1">
        <v>188.3</v>
      </c>
      <c r="P352" s="1">
        <v>179.6</v>
      </c>
      <c r="Q352" s="1">
        <v>196.3</v>
      </c>
      <c r="R352" s="1">
        <v>181.9</v>
      </c>
      <c r="S352" s="1">
        <v>175.3</v>
      </c>
      <c r="T352" s="1">
        <v>181</v>
      </c>
      <c r="U352" s="1">
        <v>171.2</v>
      </c>
      <c r="V352" s="1">
        <v>180.5</v>
      </c>
      <c r="W352" s="1">
        <v>170.4</v>
      </c>
      <c r="X352" s="1">
        <v>178.7</v>
      </c>
      <c r="Y352" s="1">
        <v>162.9</v>
      </c>
      <c r="Z352" s="1">
        <v>168.2</v>
      </c>
      <c r="AA352" s="1">
        <v>173.4</v>
      </c>
      <c r="AB352" s="1">
        <v>172.1</v>
      </c>
      <c r="AC352" s="1">
        <v>170.5</v>
      </c>
      <c r="AD352" s="1">
        <v>176.7</v>
      </c>
    </row>
    <row r="353" spans="1:30">
      <c r="A353" s="1" t="s">
        <v>30</v>
      </c>
      <c r="B353" s="1">
        <v>2022</v>
      </c>
      <c r="C353" s="1" t="s">
        <v>44</v>
      </c>
      <c r="D353" s="1">
        <v>166.9</v>
      </c>
      <c r="E353" s="1">
        <v>207.2</v>
      </c>
      <c r="F353" s="1">
        <v>180.2</v>
      </c>
      <c r="G353" s="1">
        <v>172.3</v>
      </c>
      <c r="H353" s="1">
        <v>132.1418279569892</v>
      </c>
      <c r="I353" s="1">
        <v>159.1</v>
      </c>
      <c r="J353" s="1">
        <v>171.6</v>
      </c>
      <c r="K353" s="1">
        <v>170.2</v>
      </c>
      <c r="L353" s="1">
        <v>121.5</v>
      </c>
      <c r="M353" s="1">
        <v>204.8</v>
      </c>
      <c r="N353" s="1">
        <v>176.4</v>
      </c>
      <c r="O353" s="1">
        <v>186.9</v>
      </c>
      <c r="P353" s="1">
        <v>176.6</v>
      </c>
      <c r="Q353" s="1">
        <v>195.5</v>
      </c>
      <c r="R353" s="1">
        <v>187.2</v>
      </c>
      <c r="S353" s="1">
        <v>136.00585288367549</v>
      </c>
      <c r="T353" s="1">
        <v>186.9</v>
      </c>
      <c r="U353" s="6">
        <v>139.25443548387088</v>
      </c>
      <c r="V353" s="1">
        <v>181.9</v>
      </c>
      <c r="W353" s="1">
        <v>175.5</v>
      </c>
      <c r="X353" s="1">
        <v>182.3</v>
      </c>
      <c r="Y353" s="1">
        <v>167.5</v>
      </c>
      <c r="Z353" s="1">
        <v>170.8</v>
      </c>
      <c r="AA353" s="1">
        <v>176.9</v>
      </c>
      <c r="AB353" s="1">
        <v>173.4</v>
      </c>
      <c r="AC353" s="1">
        <v>174.6</v>
      </c>
      <c r="AD353" s="1">
        <v>177.8</v>
      </c>
    </row>
    <row r="354" spans="1:30">
      <c r="A354" s="1" t="s">
        <v>32</v>
      </c>
      <c r="B354" s="1">
        <v>2022</v>
      </c>
      <c r="C354" s="1" t="s">
        <v>44</v>
      </c>
      <c r="D354" s="1">
        <v>168.4</v>
      </c>
      <c r="E354" s="1">
        <v>213.4</v>
      </c>
      <c r="F354" s="1">
        <v>183.2</v>
      </c>
      <c r="G354" s="1">
        <v>172.3</v>
      </c>
      <c r="H354" s="1">
        <v>180</v>
      </c>
      <c r="I354" s="1">
        <v>162.6</v>
      </c>
      <c r="J354" s="1">
        <v>205.5</v>
      </c>
      <c r="K354" s="1">
        <v>171</v>
      </c>
      <c r="L354" s="1">
        <v>123.4</v>
      </c>
      <c r="M354" s="1">
        <v>198.8</v>
      </c>
      <c r="N354" s="1">
        <v>162.1</v>
      </c>
      <c r="O354" s="1">
        <v>192.4</v>
      </c>
      <c r="P354" s="1">
        <v>181.3</v>
      </c>
      <c r="Q354" s="1">
        <v>200.6</v>
      </c>
      <c r="R354" s="1">
        <v>176.7</v>
      </c>
      <c r="S354" s="1">
        <v>163.5</v>
      </c>
      <c r="T354" s="1">
        <v>174.7</v>
      </c>
      <c r="U354" s="1">
        <v>171.8</v>
      </c>
      <c r="V354" s="1">
        <v>180.3</v>
      </c>
      <c r="W354" s="1">
        <v>166.9</v>
      </c>
      <c r="X354" s="1">
        <v>175.8</v>
      </c>
      <c r="Y354" s="1">
        <v>158.9</v>
      </c>
      <c r="Z354" s="1">
        <v>166.7</v>
      </c>
      <c r="AA354" s="1">
        <v>171.5</v>
      </c>
      <c r="AB354" s="1">
        <v>173.8</v>
      </c>
      <c r="AC354" s="1">
        <v>167.4</v>
      </c>
      <c r="AD354" s="1">
        <v>174.1</v>
      </c>
    </row>
    <row r="355" spans="1:30">
      <c r="A355" s="1" t="s">
        <v>33</v>
      </c>
      <c r="B355" s="1">
        <v>2022</v>
      </c>
      <c r="C355" s="1" t="s">
        <v>44</v>
      </c>
      <c r="D355" s="1">
        <v>167.4</v>
      </c>
      <c r="E355" s="1">
        <v>209.4</v>
      </c>
      <c r="F355" s="1">
        <v>181.4</v>
      </c>
      <c r="G355" s="1">
        <v>172.3</v>
      </c>
      <c r="H355" s="1">
        <v>132.1418279569892</v>
      </c>
      <c r="I355" s="1">
        <v>160.69999999999999</v>
      </c>
      <c r="J355" s="1">
        <v>183.1</v>
      </c>
      <c r="K355" s="1">
        <v>170.5</v>
      </c>
      <c r="L355" s="1">
        <v>122.1</v>
      </c>
      <c r="M355" s="1">
        <v>202.8</v>
      </c>
      <c r="N355" s="1">
        <v>170.4</v>
      </c>
      <c r="O355" s="1">
        <v>189.5</v>
      </c>
      <c r="P355" s="1">
        <v>178.3</v>
      </c>
      <c r="Q355" s="1">
        <v>196.9</v>
      </c>
      <c r="R355" s="1">
        <v>183.1</v>
      </c>
      <c r="S355" s="1">
        <v>176.2</v>
      </c>
      <c r="T355" s="1">
        <v>182.1</v>
      </c>
      <c r="U355" s="1">
        <v>171.8</v>
      </c>
      <c r="V355" s="1">
        <v>181.3</v>
      </c>
      <c r="W355" s="1">
        <v>171.4</v>
      </c>
      <c r="X355" s="1">
        <v>179.8</v>
      </c>
      <c r="Y355" s="1">
        <v>163</v>
      </c>
      <c r="Z355" s="1">
        <v>168.5</v>
      </c>
      <c r="AA355" s="1">
        <v>173.7</v>
      </c>
      <c r="AB355" s="1">
        <v>173.6</v>
      </c>
      <c r="AC355" s="1">
        <v>171.1</v>
      </c>
      <c r="AD355" s="1">
        <v>176.5</v>
      </c>
    </row>
    <row r="356" spans="1:30">
      <c r="A356" s="1" t="s">
        <v>30</v>
      </c>
      <c r="B356" s="1">
        <v>2022</v>
      </c>
      <c r="C356" s="1" t="s">
        <v>45</v>
      </c>
      <c r="D356" s="1">
        <v>168.8</v>
      </c>
      <c r="E356" s="1">
        <v>206.9</v>
      </c>
      <c r="F356" s="1">
        <v>189.1</v>
      </c>
      <c r="G356" s="1">
        <v>173.4</v>
      </c>
      <c r="H356" s="1">
        <v>132.1418279569892</v>
      </c>
      <c r="I356" s="1">
        <v>156.69999999999999</v>
      </c>
      <c r="J356" s="1">
        <v>150.19999999999999</v>
      </c>
      <c r="K356" s="1">
        <v>170.5</v>
      </c>
      <c r="L356" s="1">
        <v>121.2</v>
      </c>
      <c r="M356" s="1">
        <v>207.5</v>
      </c>
      <c r="N356" s="1">
        <v>176.8</v>
      </c>
      <c r="O356" s="1">
        <v>187.7</v>
      </c>
      <c r="P356" s="1">
        <v>174.4</v>
      </c>
      <c r="Q356" s="1">
        <v>195.9</v>
      </c>
      <c r="R356" s="1">
        <v>188.1</v>
      </c>
      <c r="S356" s="1">
        <v>136.00585288367549</v>
      </c>
      <c r="T356" s="1">
        <v>187.8</v>
      </c>
      <c r="U356" s="6">
        <v>139.25443548387088</v>
      </c>
      <c r="V356" s="1">
        <v>182.8</v>
      </c>
      <c r="W356" s="1">
        <v>176.4</v>
      </c>
      <c r="X356" s="1">
        <v>183.5</v>
      </c>
      <c r="Y356" s="1">
        <v>167.8</v>
      </c>
      <c r="Z356" s="1">
        <v>171.2</v>
      </c>
      <c r="AA356" s="1">
        <v>177.3</v>
      </c>
      <c r="AB356" s="1">
        <v>175.7</v>
      </c>
      <c r="AC356" s="1">
        <v>175.5</v>
      </c>
      <c r="AD356" s="1">
        <v>177.1</v>
      </c>
    </row>
    <row r="357" spans="1:30">
      <c r="A357" s="1" t="s">
        <v>32</v>
      </c>
      <c r="B357" s="1">
        <v>2022</v>
      </c>
      <c r="C357" s="1" t="s">
        <v>45</v>
      </c>
      <c r="D357" s="1">
        <v>170.2</v>
      </c>
      <c r="E357" s="1">
        <v>212.9</v>
      </c>
      <c r="F357" s="1">
        <v>191.9</v>
      </c>
      <c r="G357" s="1">
        <v>173.9</v>
      </c>
      <c r="H357" s="1">
        <v>179.1</v>
      </c>
      <c r="I357" s="1">
        <v>159.5</v>
      </c>
      <c r="J357" s="1">
        <v>178.7</v>
      </c>
      <c r="K357" s="1">
        <v>171.3</v>
      </c>
      <c r="L357" s="1">
        <v>123.1</v>
      </c>
      <c r="M357" s="1">
        <v>200.5</v>
      </c>
      <c r="N357" s="1">
        <v>162.80000000000001</v>
      </c>
      <c r="O357" s="1">
        <v>193.3</v>
      </c>
      <c r="P357" s="1">
        <v>178.6</v>
      </c>
      <c r="Q357" s="1">
        <v>201.1</v>
      </c>
      <c r="R357" s="1">
        <v>177.7</v>
      </c>
      <c r="S357" s="1">
        <v>164.5</v>
      </c>
      <c r="T357" s="1">
        <v>175.7</v>
      </c>
      <c r="U357" s="1">
        <v>170.7</v>
      </c>
      <c r="V357" s="1">
        <v>180.6</v>
      </c>
      <c r="W357" s="1">
        <v>167.3</v>
      </c>
      <c r="X357" s="1">
        <v>177.2</v>
      </c>
      <c r="Y357" s="1">
        <v>159.4</v>
      </c>
      <c r="Z357" s="1">
        <v>167.1</v>
      </c>
      <c r="AA357" s="1">
        <v>171.8</v>
      </c>
      <c r="AB357" s="1">
        <v>176</v>
      </c>
      <c r="AC357" s="1">
        <v>168.2</v>
      </c>
      <c r="AD357" s="1">
        <v>174.1</v>
      </c>
    </row>
    <row r="358" spans="1:30">
      <c r="A358" s="1" t="s">
        <v>33</v>
      </c>
      <c r="B358" s="1">
        <v>2022</v>
      </c>
      <c r="C358" s="1" t="s">
        <v>45</v>
      </c>
      <c r="D358" s="1">
        <v>169.2</v>
      </c>
      <c r="E358" s="1">
        <v>209</v>
      </c>
      <c r="F358" s="1">
        <v>190.2</v>
      </c>
      <c r="G358" s="1">
        <v>173.6</v>
      </c>
      <c r="H358" s="1">
        <v>132.1418279569892</v>
      </c>
      <c r="I358" s="1">
        <v>158</v>
      </c>
      <c r="J358" s="1">
        <v>159.9</v>
      </c>
      <c r="K358" s="1">
        <v>170.8</v>
      </c>
      <c r="L358" s="1">
        <v>121.8</v>
      </c>
      <c r="M358" s="1">
        <v>205.2</v>
      </c>
      <c r="N358" s="1">
        <v>171</v>
      </c>
      <c r="O358" s="1">
        <v>190.3</v>
      </c>
      <c r="P358" s="1">
        <v>175.9</v>
      </c>
      <c r="Q358" s="1">
        <v>197.3</v>
      </c>
      <c r="R358" s="1">
        <v>184</v>
      </c>
      <c r="S358" s="1">
        <v>177</v>
      </c>
      <c r="T358" s="1">
        <v>183</v>
      </c>
      <c r="U358" s="1">
        <v>170.7</v>
      </c>
      <c r="V358" s="1">
        <v>182</v>
      </c>
      <c r="W358" s="1">
        <v>172.1</v>
      </c>
      <c r="X358" s="1">
        <v>181.1</v>
      </c>
      <c r="Y358" s="1">
        <v>163.4</v>
      </c>
      <c r="Z358" s="1">
        <v>168.9</v>
      </c>
      <c r="AA358" s="1">
        <v>174.1</v>
      </c>
      <c r="AB358" s="1">
        <v>175.8</v>
      </c>
      <c r="AC358" s="1">
        <v>172</v>
      </c>
      <c r="AD358" s="1">
        <v>175.7</v>
      </c>
    </row>
    <row r="359" spans="1:30">
      <c r="A359" s="1" t="s">
        <v>30</v>
      </c>
      <c r="B359" s="1">
        <v>2023</v>
      </c>
      <c r="C359" s="1" t="s">
        <v>31</v>
      </c>
      <c r="D359" s="1">
        <v>174</v>
      </c>
      <c r="E359" s="1">
        <v>208.3</v>
      </c>
      <c r="F359" s="1">
        <v>192.9</v>
      </c>
      <c r="G359" s="1">
        <v>174.3</v>
      </c>
      <c r="H359" s="1">
        <v>132.1418279569892</v>
      </c>
      <c r="I359" s="1">
        <v>156.30000000000001</v>
      </c>
      <c r="J359" s="1">
        <v>142.9</v>
      </c>
      <c r="K359" s="1">
        <v>170.7</v>
      </c>
      <c r="L359" s="1">
        <v>120.3</v>
      </c>
      <c r="M359" s="1">
        <v>210.5</v>
      </c>
      <c r="N359" s="1">
        <v>176.9</v>
      </c>
      <c r="O359" s="1">
        <v>188.5</v>
      </c>
      <c r="P359" s="1">
        <v>175</v>
      </c>
      <c r="Q359" s="1">
        <v>196.9</v>
      </c>
      <c r="R359" s="1">
        <v>189</v>
      </c>
      <c r="S359" s="1">
        <v>136.00585288367549</v>
      </c>
      <c r="T359" s="1">
        <v>188.6</v>
      </c>
      <c r="U359" s="6">
        <v>139.25443548387088</v>
      </c>
      <c r="V359" s="1">
        <v>183.2</v>
      </c>
      <c r="W359" s="1">
        <v>177.2</v>
      </c>
      <c r="X359" s="1">
        <v>184.7</v>
      </c>
      <c r="Y359" s="1">
        <v>168.2</v>
      </c>
      <c r="Z359" s="1">
        <v>171.8</v>
      </c>
      <c r="AA359" s="1">
        <v>177.8</v>
      </c>
      <c r="AB359" s="1">
        <v>178.4</v>
      </c>
      <c r="AC359" s="1">
        <v>176.5</v>
      </c>
      <c r="AD359" s="1">
        <v>177.8</v>
      </c>
    </row>
    <row r="360" spans="1:30">
      <c r="A360" s="1" t="s">
        <v>32</v>
      </c>
      <c r="B360" s="1">
        <v>2023</v>
      </c>
      <c r="C360" s="1" t="s">
        <v>31</v>
      </c>
      <c r="D360" s="1">
        <v>173.3</v>
      </c>
      <c r="E360" s="1">
        <v>215.2</v>
      </c>
      <c r="F360" s="1">
        <v>197</v>
      </c>
      <c r="G360" s="1">
        <v>175.2</v>
      </c>
      <c r="H360" s="1">
        <v>178</v>
      </c>
      <c r="I360" s="1">
        <v>160.5</v>
      </c>
      <c r="J360" s="1">
        <v>175.3</v>
      </c>
      <c r="K360" s="1">
        <v>171.2</v>
      </c>
      <c r="L360" s="1">
        <v>122.7</v>
      </c>
      <c r="M360" s="1">
        <v>204.3</v>
      </c>
      <c r="N360" s="1">
        <v>163.69999999999999</v>
      </c>
      <c r="O360" s="1">
        <v>194.3</v>
      </c>
      <c r="P360" s="1">
        <v>179.5</v>
      </c>
      <c r="Q360" s="1">
        <v>201.6</v>
      </c>
      <c r="R360" s="1">
        <v>178.7</v>
      </c>
      <c r="S360" s="1">
        <v>165.3</v>
      </c>
      <c r="T360" s="1">
        <v>176.6</v>
      </c>
      <c r="U360" s="1">
        <v>172.1</v>
      </c>
      <c r="V360" s="1">
        <v>180.1</v>
      </c>
      <c r="W360" s="1">
        <v>168</v>
      </c>
      <c r="X360" s="1">
        <v>178.5</v>
      </c>
      <c r="Y360" s="1">
        <v>159.5</v>
      </c>
      <c r="Z360" s="1">
        <v>167.8</v>
      </c>
      <c r="AA360" s="1">
        <v>171.8</v>
      </c>
      <c r="AB360" s="1">
        <v>178.8</v>
      </c>
      <c r="AC360" s="1">
        <v>168.9</v>
      </c>
      <c r="AD360" s="1">
        <v>174.9</v>
      </c>
    </row>
    <row r="361" spans="1:30">
      <c r="A361" s="1" t="s">
        <v>33</v>
      </c>
      <c r="B361" s="1">
        <v>2023</v>
      </c>
      <c r="C361" s="1" t="s">
        <v>31</v>
      </c>
      <c r="D361" s="1">
        <v>173.8</v>
      </c>
      <c r="E361" s="1">
        <v>210.7</v>
      </c>
      <c r="F361" s="1">
        <v>194.5</v>
      </c>
      <c r="G361" s="1">
        <v>174.6</v>
      </c>
      <c r="H361" s="1">
        <v>132.1418279569892</v>
      </c>
      <c r="I361" s="1">
        <v>158.30000000000001</v>
      </c>
      <c r="J361" s="1">
        <v>153.9</v>
      </c>
      <c r="K361" s="1">
        <v>170.9</v>
      </c>
      <c r="L361" s="1">
        <v>121.1</v>
      </c>
      <c r="M361" s="1">
        <v>208.4</v>
      </c>
      <c r="N361" s="1">
        <v>171.4</v>
      </c>
      <c r="O361" s="1">
        <v>191.2</v>
      </c>
      <c r="P361" s="1">
        <v>176.7</v>
      </c>
      <c r="Q361" s="1">
        <v>198.2</v>
      </c>
      <c r="R361" s="1">
        <v>184.9</v>
      </c>
      <c r="S361" s="1">
        <v>177.6</v>
      </c>
      <c r="T361" s="1">
        <v>183.8</v>
      </c>
      <c r="U361" s="1">
        <v>172.1</v>
      </c>
      <c r="V361" s="1">
        <v>182</v>
      </c>
      <c r="W361" s="1">
        <v>172.9</v>
      </c>
      <c r="X361" s="1">
        <v>182.3</v>
      </c>
      <c r="Y361" s="1">
        <v>163.6</v>
      </c>
      <c r="Z361" s="1">
        <v>169.5</v>
      </c>
      <c r="AA361" s="1">
        <v>174.3</v>
      </c>
      <c r="AB361" s="1">
        <v>178.6</v>
      </c>
      <c r="AC361" s="1">
        <v>172.8</v>
      </c>
      <c r="AD361" s="1">
        <v>176.5</v>
      </c>
    </row>
    <row r="362" spans="1:30">
      <c r="A362" s="1" t="s">
        <v>30</v>
      </c>
      <c r="B362" s="1">
        <v>2023</v>
      </c>
      <c r="C362" s="1" t="s">
        <v>34</v>
      </c>
      <c r="D362" s="1">
        <v>174.2</v>
      </c>
      <c r="E362" s="1">
        <v>205.2</v>
      </c>
      <c r="F362" s="1">
        <v>173.9</v>
      </c>
      <c r="G362" s="1">
        <v>177</v>
      </c>
      <c r="H362" s="1">
        <v>183.4</v>
      </c>
      <c r="I362" s="1">
        <v>167.2</v>
      </c>
      <c r="J362" s="1">
        <v>140.9</v>
      </c>
      <c r="K362" s="1">
        <v>170.4</v>
      </c>
      <c r="L362" s="1">
        <v>119.1</v>
      </c>
      <c r="M362" s="1">
        <v>144.53663978494632</v>
      </c>
      <c r="N362" s="1">
        <v>177.6</v>
      </c>
      <c r="O362" s="1">
        <v>189.9</v>
      </c>
      <c r="P362" s="1">
        <v>174.8</v>
      </c>
      <c r="Q362" s="1">
        <v>198.3</v>
      </c>
      <c r="R362" s="1">
        <v>190</v>
      </c>
      <c r="S362" s="1">
        <v>136.00585288367549</v>
      </c>
      <c r="T362" s="1">
        <v>189.6</v>
      </c>
      <c r="U362" s="6">
        <v>139.25443548387088</v>
      </c>
      <c r="V362" s="1">
        <v>181.6</v>
      </c>
      <c r="W362" s="1">
        <v>178.6</v>
      </c>
      <c r="X362" s="1">
        <v>186.6</v>
      </c>
      <c r="Y362" s="1">
        <v>169</v>
      </c>
      <c r="Z362" s="1">
        <v>172.8</v>
      </c>
      <c r="AA362" s="1">
        <v>178.5</v>
      </c>
      <c r="AB362" s="1">
        <v>180.7</v>
      </c>
      <c r="AC362" s="1">
        <v>177.9</v>
      </c>
      <c r="AD362" s="1">
        <v>178</v>
      </c>
    </row>
    <row r="363" spans="1:30">
      <c r="A363" s="1" t="s">
        <v>32</v>
      </c>
      <c r="B363" s="1">
        <v>2023</v>
      </c>
      <c r="C363" s="1" t="s">
        <v>34</v>
      </c>
      <c r="D363" s="1">
        <v>174.7</v>
      </c>
      <c r="E363" s="1">
        <v>212.2</v>
      </c>
      <c r="F363" s="1">
        <v>177.2</v>
      </c>
      <c r="G363" s="1">
        <v>177.9</v>
      </c>
      <c r="H363" s="1">
        <v>172.2</v>
      </c>
      <c r="I363" s="1">
        <v>172.1</v>
      </c>
      <c r="J363" s="1">
        <v>175.8</v>
      </c>
      <c r="K363" s="1">
        <v>172.2</v>
      </c>
      <c r="L363" s="1">
        <v>121.9</v>
      </c>
      <c r="M363" s="1">
        <v>204.8</v>
      </c>
      <c r="N363" s="1">
        <v>164.9</v>
      </c>
      <c r="O363" s="1">
        <v>196.6</v>
      </c>
      <c r="P363" s="1">
        <v>180.7</v>
      </c>
      <c r="Q363" s="1">
        <v>202.7</v>
      </c>
      <c r="R363" s="1">
        <v>180.3</v>
      </c>
      <c r="S363" s="1">
        <v>167</v>
      </c>
      <c r="T363" s="1">
        <v>178.2</v>
      </c>
      <c r="U363" s="1">
        <v>173.5</v>
      </c>
      <c r="V363" s="1">
        <v>182.8</v>
      </c>
      <c r="W363" s="1">
        <v>169.2</v>
      </c>
      <c r="X363" s="1">
        <v>180.8</v>
      </c>
      <c r="Y363" s="1">
        <v>159.80000000000001</v>
      </c>
      <c r="Z363" s="1">
        <v>168.4</v>
      </c>
      <c r="AA363" s="1">
        <v>172.5</v>
      </c>
      <c r="AB363" s="1">
        <v>181.4</v>
      </c>
      <c r="AC363" s="1">
        <v>170</v>
      </c>
      <c r="AD363" s="1">
        <v>176.3</v>
      </c>
    </row>
    <row r="364" spans="1:30">
      <c r="A364" s="1" t="s">
        <v>33</v>
      </c>
      <c r="B364" s="1">
        <v>2023</v>
      </c>
      <c r="C364" s="1" t="s">
        <v>34</v>
      </c>
      <c r="D364" s="1">
        <v>174.4</v>
      </c>
      <c r="E364" s="1">
        <v>207.7</v>
      </c>
      <c r="F364" s="1">
        <v>175.2</v>
      </c>
      <c r="G364" s="1">
        <v>177.3</v>
      </c>
      <c r="H364" s="1">
        <v>179.3</v>
      </c>
      <c r="I364" s="1">
        <v>169.5</v>
      </c>
      <c r="J364" s="1">
        <v>152.69999999999999</v>
      </c>
      <c r="K364" s="1">
        <v>171</v>
      </c>
      <c r="L364" s="1">
        <v>120</v>
      </c>
      <c r="M364" s="1">
        <v>209.7</v>
      </c>
      <c r="N364" s="1">
        <v>172.3</v>
      </c>
      <c r="O364" s="1">
        <v>193</v>
      </c>
      <c r="P364" s="1">
        <v>177</v>
      </c>
      <c r="Q364" s="1">
        <v>199.5</v>
      </c>
      <c r="R364" s="1">
        <v>186.2</v>
      </c>
      <c r="S364" s="1">
        <v>178.7</v>
      </c>
      <c r="T364" s="1">
        <v>185.1</v>
      </c>
      <c r="U364" s="1">
        <v>173.5</v>
      </c>
      <c r="V364" s="1">
        <v>182.1</v>
      </c>
      <c r="W364" s="1">
        <v>174.2</v>
      </c>
      <c r="X364" s="1">
        <v>184.4</v>
      </c>
      <c r="Y364" s="1">
        <v>164.2</v>
      </c>
      <c r="Z364" s="1">
        <v>170.3</v>
      </c>
      <c r="AA364" s="1">
        <v>175</v>
      </c>
      <c r="AB364" s="1">
        <v>181</v>
      </c>
      <c r="AC364" s="1">
        <v>174.1</v>
      </c>
      <c r="AD364" s="1">
        <v>177.2</v>
      </c>
    </row>
    <row r="365" spans="1:30">
      <c r="A365" s="1" t="s">
        <v>30</v>
      </c>
      <c r="B365" s="1">
        <v>2023</v>
      </c>
      <c r="C365" s="1" t="s">
        <v>35</v>
      </c>
      <c r="D365" s="1">
        <v>174.3</v>
      </c>
      <c r="E365" s="1">
        <v>205.2</v>
      </c>
      <c r="F365" s="1">
        <v>173.9</v>
      </c>
      <c r="G365" s="1">
        <v>177</v>
      </c>
      <c r="H365" s="1">
        <v>183.3</v>
      </c>
      <c r="I365" s="1">
        <v>167.2</v>
      </c>
      <c r="J365" s="1">
        <v>140.9</v>
      </c>
      <c r="K365" s="1">
        <v>170.5</v>
      </c>
      <c r="L365" s="1">
        <v>119.1</v>
      </c>
      <c r="M365" s="1">
        <v>144.53663978494632</v>
      </c>
      <c r="N365" s="1">
        <v>177.6</v>
      </c>
      <c r="O365" s="1">
        <v>189.9</v>
      </c>
      <c r="P365" s="1">
        <v>174.8</v>
      </c>
      <c r="Q365" s="1">
        <v>198.4</v>
      </c>
      <c r="R365" s="1">
        <v>190</v>
      </c>
      <c r="S365" s="1">
        <v>136.00585288367549</v>
      </c>
      <c r="T365" s="1">
        <v>189.6</v>
      </c>
      <c r="U365" s="6">
        <v>139.25443548387088</v>
      </c>
      <c r="V365" s="1">
        <v>181.4</v>
      </c>
      <c r="W365" s="1">
        <v>178.6</v>
      </c>
      <c r="X365" s="1">
        <v>186.6</v>
      </c>
      <c r="Y365" s="1">
        <v>169</v>
      </c>
      <c r="Z365" s="1">
        <v>172.8</v>
      </c>
      <c r="AA365" s="1">
        <v>178.5</v>
      </c>
      <c r="AB365" s="1">
        <v>180.7</v>
      </c>
      <c r="AC365" s="1">
        <v>177.9</v>
      </c>
      <c r="AD365" s="1">
        <v>178</v>
      </c>
    </row>
    <row r="366" spans="1:30">
      <c r="A366" s="1" t="s">
        <v>32</v>
      </c>
      <c r="B366" s="1">
        <v>2023</v>
      </c>
      <c r="C366" s="1" t="s">
        <v>35</v>
      </c>
      <c r="D366" s="1">
        <v>174.7</v>
      </c>
      <c r="E366" s="1">
        <v>212.2</v>
      </c>
      <c r="F366" s="1">
        <v>177.2</v>
      </c>
      <c r="G366" s="1">
        <v>177.9</v>
      </c>
      <c r="H366" s="1">
        <v>172.2</v>
      </c>
      <c r="I366" s="1">
        <v>172.1</v>
      </c>
      <c r="J366" s="1">
        <v>175.9</v>
      </c>
      <c r="K366" s="1">
        <v>172.2</v>
      </c>
      <c r="L366" s="1">
        <v>121.9</v>
      </c>
      <c r="M366" s="1">
        <v>204.8</v>
      </c>
      <c r="N366" s="1">
        <v>164.9</v>
      </c>
      <c r="O366" s="1">
        <v>196.6</v>
      </c>
      <c r="P366" s="1">
        <v>180.8</v>
      </c>
      <c r="Q366" s="1">
        <v>202.7</v>
      </c>
      <c r="R366" s="1">
        <v>180.2</v>
      </c>
      <c r="S366" s="1">
        <v>167</v>
      </c>
      <c r="T366" s="1">
        <v>178.2</v>
      </c>
      <c r="U366" s="1">
        <v>173.5</v>
      </c>
      <c r="V366" s="1">
        <v>182.6</v>
      </c>
      <c r="W366" s="1">
        <v>169.2</v>
      </c>
      <c r="X366" s="1">
        <v>180.8</v>
      </c>
      <c r="Y366" s="1">
        <v>159.80000000000001</v>
      </c>
      <c r="Z366" s="1">
        <v>168.4</v>
      </c>
      <c r="AA366" s="1">
        <v>172.5</v>
      </c>
      <c r="AB366" s="1">
        <v>181.5</v>
      </c>
      <c r="AC366" s="1">
        <v>170</v>
      </c>
      <c r="AD366" s="1">
        <v>176.3</v>
      </c>
    </row>
    <row r="367" spans="1:30">
      <c r="A367" s="1" t="s">
        <v>33</v>
      </c>
      <c r="B367" s="1">
        <v>2023</v>
      </c>
      <c r="C367" s="1" t="s">
        <v>35</v>
      </c>
      <c r="D367" s="1">
        <v>174.4</v>
      </c>
      <c r="E367" s="1">
        <v>207.7</v>
      </c>
      <c r="F367" s="1">
        <v>175.2</v>
      </c>
      <c r="G367" s="1">
        <v>177.3</v>
      </c>
      <c r="H367" s="1">
        <v>179.2</v>
      </c>
      <c r="I367" s="1">
        <v>169.5</v>
      </c>
      <c r="J367" s="1">
        <v>152.80000000000001</v>
      </c>
      <c r="K367" s="1">
        <v>171.1</v>
      </c>
      <c r="L367" s="1">
        <v>120</v>
      </c>
      <c r="M367" s="1">
        <v>209.7</v>
      </c>
      <c r="N367" s="1">
        <v>172.3</v>
      </c>
      <c r="O367" s="1">
        <v>193</v>
      </c>
      <c r="P367" s="1">
        <v>177</v>
      </c>
      <c r="Q367" s="1">
        <v>199.5</v>
      </c>
      <c r="R367" s="1">
        <v>186.1</v>
      </c>
      <c r="S367" s="1">
        <v>178.7</v>
      </c>
      <c r="T367" s="1">
        <v>185.1</v>
      </c>
      <c r="U367" s="1">
        <v>173.5</v>
      </c>
      <c r="V367" s="1">
        <v>181.9</v>
      </c>
      <c r="W367" s="1">
        <v>174.2</v>
      </c>
      <c r="X367" s="1">
        <v>184.4</v>
      </c>
      <c r="Y367" s="1">
        <v>164.2</v>
      </c>
      <c r="Z367" s="1">
        <v>170.3</v>
      </c>
      <c r="AA367" s="1">
        <v>175</v>
      </c>
      <c r="AB367" s="1">
        <v>181</v>
      </c>
      <c r="AC367" s="1">
        <v>174.1</v>
      </c>
      <c r="AD367" s="1">
        <v>177.2</v>
      </c>
    </row>
    <row r="368" spans="1:30">
      <c r="A368" s="1" t="s">
        <v>30</v>
      </c>
      <c r="B368" s="1">
        <v>2023</v>
      </c>
      <c r="C368" s="1" t="s">
        <v>36</v>
      </c>
      <c r="D368" s="1">
        <v>173.3</v>
      </c>
      <c r="E368" s="1">
        <v>206.9</v>
      </c>
      <c r="F368" s="1">
        <v>167.9</v>
      </c>
      <c r="G368" s="1">
        <v>178.2</v>
      </c>
      <c r="H368" s="1">
        <v>178.5</v>
      </c>
      <c r="I368" s="1">
        <v>173.7</v>
      </c>
      <c r="J368" s="1">
        <v>142.80000000000001</v>
      </c>
      <c r="K368" s="1">
        <v>172.8</v>
      </c>
      <c r="L368" s="1">
        <v>120.4</v>
      </c>
      <c r="M368" s="1">
        <v>144.53663978494632</v>
      </c>
      <c r="N368" s="1">
        <v>178.2</v>
      </c>
      <c r="O368" s="1">
        <v>190.5</v>
      </c>
      <c r="P368" s="1">
        <v>175.5</v>
      </c>
      <c r="Q368" s="1">
        <v>199.5</v>
      </c>
      <c r="R368" s="1">
        <v>190.7</v>
      </c>
      <c r="S368" s="1">
        <v>136.00585288367549</v>
      </c>
      <c r="T368" s="1">
        <v>190.2</v>
      </c>
      <c r="U368" s="6">
        <v>139.25443548387088</v>
      </c>
      <c r="V368" s="1">
        <v>181.5</v>
      </c>
      <c r="W368" s="1">
        <v>179.1</v>
      </c>
      <c r="X368" s="1">
        <v>187.2</v>
      </c>
      <c r="Y368" s="1">
        <v>169.4</v>
      </c>
      <c r="Z368" s="1">
        <v>173.2</v>
      </c>
      <c r="AA368" s="1">
        <v>179.4</v>
      </c>
      <c r="AB368" s="1">
        <v>183.8</v>
      </c>
      <c r="AC368" s="1">
        <v>178.9</v>
      </c>
      <c r="AD368" s="1">
        <v>178.8</v>
      </c>
    </row>
    <row r="369" spans="1:30">
      <c r="A369" s="1" t="s">
        <v>32</v>
      </c>
      <c r="B369" s="1">
        <v>2023</v>
      </c>
      <c r="C369" s="1" t="s">
        <v>36</v>
      </c>
      <c r="D369" s="1">
        <v>174.8</v>
      </c>
      <c r="E369" s="1">
        <v>213.7</v>
      </c>
      <c r="F369" s="1">
        <v>172.4</v>
      </c>
      <c r="G369" s="1">
        <v>178.8</v>
      </c>
      <c r="H369" s="1">
        <v>168.7</v>
      </c>
      <c r="I369" s="1">
        <v>179.2</v>
      </c>
      <c r="J369" s="1">
        <v>179.9</v>
      </c>
      <c r="K369" s="1">
        <v>174.7</v>
      </c>
      <c r="L369" s="1">
        <v>123.1</v>
      </c>
      <c r="M369" s="1">
        <v>207.8</v>
      </c>
      <c r="N369" s="1">
        <v>165.5</v>
      </c>
      <c r="O369" s="1">
        <v>197</v>
      </c>
      <c r="P369" s="1">
        <v>182.1</v>
      </c>
      <c r="Q369" s="1">
        <v>203.5</v>
      </c>
      <c r="R369" s="1">
        <v>181</v>
      </c>
      <c r="S369" s="1">
        <v>167.7</v>
      </c>
      <c r="T369" s="1">
        <v>178.9</v>
      </c>
      <c r="U369" s="1">
        <v>175.2</v>
      </c>
      <c r="V369" s="1">
        <v>182.1</v>
      </c>
      <c r="W369" s="1">
        <v>169.6</v>
      </c>
      <c r="X369" s="1">
        <v>181.5</v>
      </c>
      <c r="Y369" s="1">
        <v>160.1</v>
      </c>
      <c r="Z369" s="1">
        <v>168.8</v>
      </c>
      <c r="AA369" s="1">
        <v>174.2</v>
      </c>
      <c r="AB369" s="1">
        <v>184.4</v>
      </c>
      <c r="AC369" s="1">
        <v>170.9</v>
      </c>
      <c r="AD369" s="1">
        <v>177.4</v>
      </c>
    </row>
    <row r="370" spans="1:30">
      <c r="A370" s="1" t="s">
        <v>33</v>
      </c>
      <c r="B370" s="1">
        <v>2023</v>
      </c>
      <c r="C370" s="1" t="s">
        <v>36</v>
      </c>
      <c r="D370" s="1">
        <v>173.8</v>
      </c>
      <c r="E370" s="1">
        <v>209.3</v>
      </c>
      <c r="F370" s="1">
        <v>169.6</v>
      </c>
      <c r="G370" s="1">
        <v>178.4</v>
      </c>
      <c r="H370" s="1">
        <v>174.9</v>
      </c>
      <c r="I370" s="1">
        <v>176.3</v>
      </c>
      <c r="J370" s="1">
        <v>155.4</v>
      </c>
      <c r="K370" s="1">
        <v>173.4</v>
      </c>
      <c r="L370" s="1">
        <v>121.3</v>
      </c>
      <c r="M370" s="1">
        <v>144.53663978494632</v>
      </c>
      <c r="N370" s="1">
        <v>172.9</v>
      </c>
      <c r="O370" s="1">
        <v>193.5</v>
      </c>
      <c r="P370" s="1">
        <v>177.9</v>
      </c>
      <c r="Q370" s="1">
        <v>200.6</v>
      </c>
      <c r="R370" s="1">
        <v>186.9</v>
      </c>
      <c r="S370" s="1">
        <v>179.2</v>
      </c>
      <c r="T370" s="1">
        <v>185.7</v>
      </c>
      <c r="U370" s="1">
        <v>175.2</v>
      </c>
      <c r="V370" s="1">
        <v>181.7</v>
      </c>
      <c r="W370" s="1">
        <v>174.6</v>
      </c>
      <c r="X370" s="1">
        <v>185</v>
      </c>
      <c r="Y370" s="1">
        <v>164.5</v>
      </c>
      <c r="Z370" s="1">
        <v>170.7</v>
      </c>
      <c r="AA370" s="1">
        <v>176.4</v>
      </c>
      <c r="AB370" s="1">
        <v>184</v>
      </c>
      <c r="AC370" s="1">
        <v>175</v>
      </c>
      <c r="AD370" s="1">
        <v>178.1</v>
      </c>
    </row>
    <row r="371" spans="1:30">
      <c r="A371" s="1" t="s">
        <v>30</v>
      </c>
      <c r="B371" s="1">
        <v>2023</v>
      </c>
      <c r="C371" s="1" t="s">
        <v>37</v>
      </c>
      <c r="D371" s="1">
        <v>173.2</v>
      </c>
      <c r="E371" s="1">
        <v>211.5</v>
      </c>
      <c r="F371" s="1">
        <v>171</v>
      </c>
      <c r="G371" s="1">
        <v>179.6</v>
      </c>
      <c r="H371" s="1">
        <v>173.3</v>
      </c>
      <c r="I371" s="1">
        <v>169</v>
      </c>
      <c r="J371" s="1">
        <v>148.69999999999999</v>
      </c>
      <c r="K371" s="1">
        <v>174.9</v>
      </c>
      <c r="L371" s="1">
        <v>121.9</v>
      </c>
      <c r="M371" s="1">
        <v>144.53663978494632</v>
      </c>
      <c r="N371" s="1">
        <v>178.7</v>
      </c>
      <c r="O371" s="1">
        <v>191.1</v>
      </c>
      <c r="P371" s="1">
        <v>176.8</v>
      </c>
      <c r="Q371" s="1">
        <v>199.9</v>
      </c>
      <c r="R371" s="1">
        <v>191.2</v>
      </c>
      <c r="S371" s="1">
        <v>136.00585288367549</v>
      </c>
      <c r="T371" s="1">
        <v>190.8</v>
      </c>
      <c r="U371" s="6">
        <v>139.25443548387088</v>
      </c>
      <c r="V371" s="1">
        <v>182.5</v>
      </c>
      <c r="W371" s="1">
        <v>179.8</v>
      </c>
      <c r="X371" s="1">
        <v>187.8</v>
      </c>
      <c r="Y371" s="1">
        <v>169.7</v>
      </c>
      <c r="Z371" s="1">
        <v>173.8</v>
      </c>
      <c r="AA371" s="1">
        <v>180.3</v>
      </c>
      <c r="AB371" s="1">
        <v>184.9</v>
      </c>
      <c r="AC371" s="1">
        <v>179.5</v>
      </c>
      <c r="AD371" s="1">
        <v>179.8</v>
      </c>
    </row>
    <row r="372" spans="1:30">
      <c r="A372" s="1" t="s">
        <v>32</v>
      </c>
      <c r="B372" s="1">
        <v>2023</v>
      </c>
      <c r="C372" s="1" t="s">
        <v>37</v>
      </c>
      <c r="D372" s="1">
        <v>174.7</v>
      </c>
      <c r="E372" s="1">
        <v>219.4</v>
      </c>
      <c r="F372" s="1">
        <v>176.7</v>
      </c>
      <c r="G372" s="1">
        <v>179.4</v>
      </c>
      <c r="H372" s="1">
        <v>164.4</v>
      </c>
      <c r="I372" s="1">
        <v>175.8</v>
      </c>
      <c r="J372" s="1">
        <v>185</v>
      </c>
      <c r="K372" s="1">
        <v>176.9</v>
      </c>
      <c r="L372" s="1">
        <v>124.2</v>
      </c>
      <c r="M372" s="1">
        <v>144.53663978494632</v>
      </c>
      <c r="N372" s="1">
        <v>165.9</v>
      </c>
      <c r="O372" s="1">
        <v>197.7</v>
      </c>
      <c r="P372" s="1">
        <v>183.1</v>
      </c>
      <c r="Q372" s="1">
        <v>204.2</v>
      </c>
      <c r="R372" s="1">
        <v>181.3</v>
      </c>
      <c r="S372" s="1">
        <v>168.1</v>
      </c>
      <c r="T372" s="1">
        <v>179.3</v>
      </c>
      <c r="U372" s="1">
        <v>175.6</v>
      </c>
      <c r="V372" s="1">
        <v>183.4</v>
      </c>
      <c r="W372" s="1">
        <v>170.1</v>
      </c>
      <c r="X372" s="1">
        <v>182.2</v>
      </c>
      <c r="Y372" s="1">
        <v>160.4</v>
      </c>
      <c r="Z372" s="1">
        <v>169.2</v>
      </c>
      <c r="AA372" s="1">
        <v>174.8</v>
      </c>
      <c r="AB372" s="1">
        <v>185.6</v>
      </c>
      <c r="AC372" s="1">
        <v>171.6</v>
      </c>
      <c r="AD372" s="1">
        <v>178.2</v>
      </c>
    </row>
    <row r="373" spans="1:30">
      <c r="A373" s="1" t="s">
        <v>33</v>
      </c>
      <c r="B373" s="1">
        <v>2023</v>
      </c>
      <c r="C373" s="1" t="s">
        <v>37</v>
      </c>
      <c r="D373" s="1">
        <v>173.7</v>
      </c>
      <c r="E373" s="1">
        <v>214.3</v>
      </c>
      <c r="F373" s="1">
        <v>173.2</v>
      </c>
      <c r="G373" s="1">
        <v>179.5</v>
      </c>
      <c r="H373" s="1">
        <v>170</v>
      </c>
      <c r="I373" s="1">
        <v>172.2</v>
      </c>
      <c r="J373" s="1">
        <v>161</v>
      </c>
      <c r="K373" s="1">
        <v>175.6</v>
      </c>
      <c r="L373" s="1">
        <v>122.7</v>
      </c>
      <c r="M373" s="1">
        <v>144.53663978494632</v>
      </c>
      <c r="N373" s="1">
        <v>173.4</v>
      </c>
      <c r="O373" s="1">
        <v>194.2</v>
      </c>
      <c r="P373" s="1">
        <v>179.1</v>
      </c>
      <c r="Q373" s="1">
        <v>201</v>
      </c>
      <c r="R373" s="1">
        <v>187.3</v>
      </c>
      <c r="S373" s="1">
        <v>179.7</v>
      </c>
      <c r="T373" s="1">
        <v>186.2</v>
      </c>
      <c r="U373" s="1">
        <v>175.6</v>
      </c>
      <c r="V373" s="1">
        <v>182.8</v>
      </c>
      <c r="W373" s="1">
        <v>175.2</v>
      </c>
      <c r="X373" s="1">
        <v>185.7</v>
      </c>
      <c r="Y373" s="1">
        <v>164.8</v>
      </c>
      <c r="Z373" s="1">
        <v>171.2</v>
      </c>
      <c r="AA373" s="1">
        <v>177.1</v>
      </c>
      <c r="AB373" s="1">
        <v>185.2</v>
      </c>
      <c r="AC373" s="1">
        <v>175.7</v>
      </c>
      <c r="AD373" s="1">
        <v>179.1</v>
      </c>
    </row>
    <row r="375" spans="1:30">
      <c r="D375" s="6">
        <f>QUARTILE(D2:D373,1)</f>
        <v>124.2</v>
      </c>
      <c r="E375" s="6">
        <f t="shared" ref="E375:AD375" si="1">QUARTILE(E2:E373,1)</f>
        <v>130.4</v>
      </c>
      <c r="F375" s="6">
        <f t="shared" si="1"/>
        <v>122.1</v>
      </c>
      <c r="G375" s="6">
        <f t="shared" si="1"/>
        <v>128.44999999999999</v>
      </c>
      <c r="H375" s="6">
        <f t="shared" si="1"/>
        <v>110.5</v>
      </c>
      <c r="I375" s="6">
        <f t="shared" si="1"/>
        <v>130.4</v>
      </c>
      <c r="J375" s="6">
        <f t="shared" si="1"/>
        <v>135.07499999999999</v>
      </c>
      <c r="K375" s="6">
        <f t="shared" si="1"/>
        <v>120.05</v>
      </c>
      <c r="L375" s="6">
        <f t="shared" si="1"/>
        <v>103.57499999999999</v>
      </c>
      <c r="M375" s="6">
        <f t="shared" si="1"/>
        <v>127.7</v>
      </c>
      <c r="N375" s="6">
        <f t="shared" si="1"/>
        <v>119.875</v>
      </c>
      <c r="O375" s="6">
        <f t="shared" si="1"/>
        <v>131.69999999999999</v>
      </c>
      <c r="P375" s="6">
        <f t="shared" si="1"/>
        <v>129.05000000000001</v>
      </c>
      <c r="Q375" s="6">
        <f t="shared" si="1"/>
        <v>131.27500000000001</v>
      </c>
      <c r="R375" s="6">
        <f t="shared" si="1"/>
        <v>126.15</v>
      </c>
      <c r="S375" s="6">
        <f t="shared" si="1"/>
        <v>121.02499999999999</v>
      </c>
      <c r="T375" s="6">
        <f t="shared" si="1"/>
        <v>125.45</v>
      </c>
      <c r="U375" s="6">
        <f t="shared" si="1"/>
        <v>128.69999999999999</v>
      </c>
      <c r="V375" s="6">
        <f t="shared" si="1"/>
        <v>116.80000000000001</v>
      </c>
      <c r="W375" s="6">
        <f t="shared" si="1"/>
        <v>121.07499999999999</v>
      </c>
      <c r="X375" s="6">
        <f t="shared" si="1"/>
        <v>118.6</v>
      </c>
      <c r="Y375" s="6">
        <f t="shared" si="1"/>
        <v>111.77500000000001</v>
      </c>
      <c r="Z375" s="6">
        <f t="shared" si="1"/>
        <v>117.6</v>
      </c>
      <c r="AA375" s="6">
        <f t="shared" si="1"/>
        <v>124.47499999999999</v>
      </c>
      <c r="AB375" s="6">
        <f t="shared" si="1"/>
        <v>112.65</v>
      </c>
      <c r="AC375" s="6">
        <f t="shared" si="1"/>
        <v>116.77500000000001</v>
      </c>
      <c r="AD375" s="6">
        <f t="shared" si="1"/>
        <v>123.75</v>
      </c>
    </row>
    <row r="376" spans="1:30">
      <c r="D376" s="6">
        <f>QUARTILE(D2:D373,3)</f>
        <v>146.32500000000002</v>
      </c>
      <c r="E376" s="6">
        <f t="shared" ref="E376:AD376" si="2">QUARTILE(E2:E373,3)</f>
        <v>190.92500000000001</v>
      </c>
      <c r="F376" s="6">
        <f t="shared" si="2"/>
        <v>161.65</v>
      </c>
      <c r="G376" s="6">
        <f t="shared" si="2"/>
        <v>153.92500000000001</v>
      </c>
      <c r="H376" s="6">
        <f t="shared" si="2"/>
        <v>132.1418279569892</v>
      </c>
      <c r="I376" s="6">
        <f t="shared" si="2"/>
        <v>152.6</v>
      </c>
      <c r="J376" s="6">
        <f t="shared" si="2"/>
        <v>168.6</v>
      </c>
      <c r="K376" s="6">
        <f t="shared" si="2"/>
        <v>164.3</v>
      </c>
      <c r="L376" s="6">
        <f t="shared" si="2"/>
        <v>118.8</v>
      </c>
      <c r="M376" s="6">
        <f t="shared" si="2"/>
        <v>160</v>
      </c>
      <c r="N376" s="6">
        <f t="shared" si="2"/>
        <v>144.35</v>
      </c>
      <c r="O376" s="6">
        <f t="shared" si="2"/>
        <v>163.65</v>
      </c>
      <c r="P376" s="6">
        <f t="shared" si="2"/>
        <v>158</v>
      </c>
      <c r="Q376" s="6">
        <f t="shared" si="2"/>
        <v>185.57499999999999</v>
      </c>
      <c r="R376" s="6">
        <f t="shared" si="2"/>
        <v>154.4</v>
      </c>
      <c r="S376" s="6">
        <f t="shared" si="2"/>
        <v>145.32500000000002</v>
      </c>
      <c r="T376" s="6">
        <f t="shared" si="2"/>
        <v>152.65</v>
      </c>
      <c r="U376" s="6">
        <f t="shared" si="2"/>
        <v>150.1</v>
      </c>
      <c r="V376" s="6">
        <f t="shared" si="2"/>
        <v>148.92500000000001</v>
      </c>
      <c r="W376" s="6">
        <f t="shared" si="2"/>
        <v>150.375</v>
      </c>
      <c r="X376" s="6">
        <f t="shared" si="2"/>
        <v>156.97499999999999</v>
      </c>
      <c r="Y376" s="6">
        <f t="shared" si="2"/>
        <v>140.625</v>
      </c>
      <c r="Z376" s="6">
        <f t="shared" si="2"/>
        <v>149.52500000000001</v>
      </c>
      <c r="AA376" s="6">
        <f t="shared" si="2"/>
        <v>159.82499999999999</v>
      </c>
      <c r="AB376" s="6">
        <f t="shared" si="2"/>
        <v>155.5</v>
      </c>
      <c r="AC376" s="6">
        <f t="shared" si="2"/>
        <v>150.42500000000001</v>
      </c>
      <c r="AD376" s="6">
        <f t="shared" si="2"/>
        <v>156.42500000000001</v>
      </c>
    </row>
    <row r="377" spans="1:30">
      <c r="D377" s="6">
        <f>D376-D375</f>
        <v>22.125000000000014</v>
      </c>
      <c r="E377" s="6">
        <f t="shared" ref="E377:AD377" si="3">E376-E375</f>
        <v>60.525000000000006</v>
      </c>
      <c r="F377" s="6">
        <f t="shared" si="3"/>
        <v>39.550000000000011</v>
      </c>
      <c r="G377" s="6">
        <f t="shared" si="3"/>
        <v>25.475000000000023</v>
      </c>
      <c r="H377" s="6">
        <f t="shared" si="3"/>
        <v>21.641827956989204</v>
      </c>
      <c r="I377" s="6">
        <f t="shared" si="3"/>
        <v>22.199999999999989</v>
      </c>
      <c r="J377" s="6">
        <f t="shared" si="3"/>
        <v>33.525000000000006</v>
      </c>
      <c r="K377" s="6">
        <f t="shared" si="3"/>
        <v>44.250000000000014</v>
      </c>
      <c r="L377" s="6">
        <f t="shared" si="3"/>
        <v>15.225000000000009</v>
      </c>
      <c r="M377" s="6">
        <f t="shared" si="3"/>
        <v>32.299999999999997</v>
      </c>
      <c r="N377" s="6">
        <f t="shared" si="3"/>
        <v>24.474999999999994</v>
      </c>
      <c r="O377" s="6">
        <f t="shared" si="3"/>
        <v>31.950000000000017</v>
      </c>
      <c r="P377" s="6">
        <f t="shared" si="3"/>
        <v>28.949999999999989</v>
      </c>
      <c r="Q377" s="6">
        <f t="shared" si="3"/>
        <v>54.299999999999983</v>
      </c>
      <c r="R377" s="6">
        <f t="shared" si="3"/>
        <v>28.25</v>
      </c>
      <c r="S377" s="6">
        <f t="shared" si="3"/>
        <v>24.300000000000026</v>
      </c>
      <c r="T377" s="6">
        <f t="shared" si="3"/>
        <v>27.200000000000003</v>
      </c>
      <c r="U377" s="6">
        <f t="shared" si="3"/>
        <v>21.400000000000006</v>
      </c>
      <c r="V377" s="6">
        <f t="shared" si="3"/>
        <v>32.125</v>
      </c>
      <c r="W377" s="6">
        <f t="shared" si="3"/>
        <v>29.300000000000011</v>
      </c>
      <c r="X377" s="6">
        <f t="shared" si="3"/>
        <v>38.375</v>
      </c>
      <c r="Y377" s="6">
        <f t="shared" si="3"/>
        <v>28.849999999999994</v>
      </c>
      <c r="Z377" s="6">
        <f t="shared" si="3"/>
        <v>31.925000000000011</v>
      </c>
      <c r="AA377" s="6">
        <f t="shared" si="3"/>
        <v>35.349999999999994</v>
      </c>
      <c r="AB377" s="6">
        <f t="shared" si="3"/>
        <v>42.849999999999994</v>
      </c>
      <c r="AC377" s="6">
        <f t="shared" si="3"/>
        <v>33.650000000000006</v>
      </c>
      <c r="AD377" s="6">
        <f t="shared" si="3"/>
        <v>32.675000000000011</v>
      </c>
    </row>
    <row r="379" spans="1:30">
      <c r="D379">
        <f>D376+(1.5*D377)</f>
        <v>179.51250000000005</v>
      </c>
      <c r="E379">
        <f>E376+(1.5*E377)</f>
        <v>281.71250000000003</v>
      </c>
      <c r="F379">
        <f t="shared" ref="F379:AD379" si="4">F376+(1.5*F377)</f>
        <v>220.97500000000002</v>
      </c>
      <c r="G379">
        <f t="shared" si="4"/>
        <v>192.13750000000005</v>
      </c>
      <c r="H379">
        <f t="shared" si="4"/>
        <v>164.60456989247302</v>
      </c>
      <c r="I379">
        <f t="shared" si="4"/>
        <v>185.89999999999998</v>
      </c>
      <c r="J379">
        <f t="shared" si="4"/>
        <v>218.88749999999999</v>
      </c>
      <c r="K379">
        <f t="shared" si="4"/>
        <v>230.67500000000004</v>
      </c>
      <c r="L379">
        <f t="shared" si="4"/>
        <v>141.63750000000002</v>
      </c>
      <c r="M379">
        <f t="shared" si="4"/>
        <v>208.45</v>
      </c>
      <c r="N379">
        <f t="shared" si="4"/>
        <v>181.0625</v>
      </c>
      <c r="O379">
        <f t="shared" si="4"/>
        <v>211.57500000000005</v>
      </c>
      <c r="P379">
        <f t="shared" si="4"/>
        <v>201.42499999999998</v>
      </c>
      <c r="Q379">
        <f t="shared" si="4"/>
        <v>267.02499999999998</v>
      </c>
      <c r="R379">
        <f t="shared" si="4"/>
        <v>196.77500000000001</v>
      </c>
      <c r="S379">
        <f t="shared" si="4"/>
        <v>181.77500000000006</v>
      </c>
      <c r="T379">
        <f t="shared" si="4"/>
        <v>193.45000000000002</v>
      </c>
      <c r="U379">
        <f t="shared" si="4"/>
        <v>182.2</v>
      </c>
      <c r="V379">
        <f t="shared" si="4"/>
        <v>197.11250000000001</v>
      </c>
      <c r="W379">
        <f t="shared" si="4"/>
        <v>194.32500000000002</v>
      </c>
      <c r="X379">
        <f t="shared" si="4"/>
        <v>214.53749999999999</v>
      </c>
      <c r="Y379">
        <f t="shared" si="4"/>
        <v>183.89999999999998</v>
      </c>
      <c r="Z379">
        <f t="shared" si="4"/>
        <v>197.41250000000002</v>
      </c>
      <c r="AA379">
        <f t="shared" si="4"/>
        <v>212.84999999999997</v>
      </c>
      <c r="AB379">
        <f t="shared" si="4"/>
        <v>219.77499999999998</v>
      </c>
      <c r="AC379">
        <f t="shared" si="4"/>
        <v>200.90000000000003</v>
      </c>
      <c r="AD379">
        <f t="shared" si="4"/>
        <v>205.43750000000003</v>
      </c>
    </row>
    <row r="380" spans="1:30">
      <c r="D380">
        <f>D375-(1.5*D377)</f>
        <v>91.012499999999989</v>
      </c>
      <c r="E380">
        <f t="shared" ref="E380:AD380" si="5">E375-(1.5*E377)</f>
        <v>39.612499999999997</v>
      </c>
      <c r="F380">
        <f t="shared" si="5"/>
        <v>62.774999999999977</v>
      </c>
      <c r="G380">
        <f t="shared" si="5"/>
        <v>90.237499999999955</v>
      </c>
      <c r="H380">
        <f t="shared" si="5"/>
        <v>78.037258064516195</v>
      </c>
      <c r="I380">
        <f t="shared" si="5"/>
        <v>97.100000000000023</v>
      </c>
      <c r="J380">
        <f t="shared" si="5"/>
        <v>84.78749999999998</v>
      </c>
      <c r="K380">
        <f t="shared" si="5"/>
        <v>53.674999999999969</v>
      </c>
      <c r="L380">
        <f t="shared" si="5"/>
        <v>80.737499999999983</v>
      </c>
      <c r="M380">
        <f t="shared" si="5"/>
        <v>79.25</v>
      </c>
      <c r="N380">
        <f t="shared" si="5"/>
        <v>83.162500000000009</v>
      </c>
      <c r="O380">
        <f t="shared" si="5"/>
        <v>83.774999999999963</v>
      </c>
      <c r="P380">
        <f t="shared" si="5"/>
        <v>85.625000000000028</v>
      </c>
      <c r="Q380">
        <f t="shared" si="5"/>
        <v>49.825000000000031</v>
      </c>
      <c r="R380">
        <f t="shared" si="5"/>
        <v>83.775000000000006</v>
      </c>
      <c r="S380">
        <f t="shared" si="5"/>
        <v>84.57499999999996</v>
      </c>
      <c r="T380">
        <f t="shared" si="5"/>
        <v>84.65</v>
      </c>
      <c r="U380">
        <f t="shared" si="5"/>
        <v>96.59999999999998</v>
      </c>
      <c r="V380">
        <f t="shared" si="5"/>
        <v>68.612500000000011</v>
      </c>
      <c r="W380">
        <f t="shared" si="5"/>
        <v>77.124999999999972</v>
      </c>
      <c r="X380">
        <f t="shared" si="5"/>
        <v>61.037499999999994</v>
      </c>
      <c r="Y380">
        <f t="shared" si="5"/>
        <v>68.500000000000014</v>
      </c>
      <c r="Z380">
        <f t="shared" si="5"/>
        <v>69.712499999999977</v>
      </c>
      <c r="AA380">
        <f t="shared" si="5"/>
        <v>71.45</v>
      </c>
      <c r="AB380">
        <f t="shared" si="5"/>
        <v>48.375000000000014</v>
      </c>
      <c r="AC380">
        <f t="shared" si="5"/>
        <v>66.3</v>
      </c>
      <c r="AD380">
        <f t="shared" si="5"/>
        <v>74.737499999999983</v>
      </c>
    </row>
    <row r="382" spans="1:30">
      <c r="D382">
        <f>AVERAGE(D2:D373)</f>
        <v>136.68634408602145</v>
      </c>
      <c r="E382">
        <f t="shared" ref="E382:AD382" si="6">AVERAGE(E2:E373)</f>
        <v>156.34536005213423</v>
      </c>
      <c r="F382">
        <f t="shared" si="6"/>
        <v>140.76115591397848</v>
      </c>
      <c r="G382">
        <f t="shared" si="6"/>
        <v>140.32771505376354</v>
      </c>
      <c r="H382">
        <f t="shared" si="6"/>
        <v>125.63922389871684</v>
      </c>
      <c r="I382">
        <f t="shared" si="6"/>
        <v>140.87857526881712</v>
      </c>
      <c r="J382">
        <f t="shared" si="6"/>
        <v>153.98327985894323</v>
      </c>
      <c r="K382">
        <f t="shared" si="6"/>
        <v>141.42927419354842</v>
      </c>
      <c r="L382">
        <f t="shared" si="6"/>
        <v>110.92204301075259</v>
      </c>
      <c r="M382">
        <f t="shared" si="6"/>
        <v>143.21474859810382</v>
      </c>
      <c r="N382">
        <f t="shared" si="6"/>
        <v>134.10241935483867</v>
      </c>
      <c r="O382">
        <f t="shared" si="6"/>
        <v>149.11882317801687</v>
      </c>
      <c r="P382">
        <f t="shared" si="6"/>
        <v>142.50215053763446</v>
      </c>
      <c r="Q382">
        <f t="shared" si="6"/>
        <v>155.43441946345175</v>
      </c>
      <c r="R382">
        <f t="shared" si="6"/>
        <v>142.69280547409568</v>
      </c>
      <c r="S382">
        <f t="shared" si="6"/>
        <v>134.92264541880823</v>
      </c>
      <c r="T382">
        <f t="shared" si="6"/>
        <v>141.70340936244168</v>
      </c>
      <c r="U382">
        <f t="shared" si="6"/>
        <v>139.25443548387068</v>
      </c>
      <c r="V382">
        <f t="shared" si="6"/>
        <v>136.5292277614858</v>
      </c>
      <c r="W382">
        <f t="shared" si="6"/>
        <v>136.72242772297759</v>
      </c>
      <c r="X382">
        <f t="shared" si="6"/>
        <v>138.54446236559144</v>
      </c>
      <c r="Y382">
        <f t="shared" si="6"/>
        <v>127.20258138570445</v>
      </c>
      <c r="Z382">
        <f t="shared" si="6"/>
        <v>133.93515766166058</v>
      </c>
      <c r="AA382">
        <f t="shared" si="6"/>
        <v>141.18014011078529</v>
      </c>
      <c r="AB382">
        <f t="shared" si="6"/>
        <v>133.42396620160551</v>
      </c>
      <c r="AC382">
        <f t="shared" si="6"/>
        <v>134.28205959892182</v>
      </c>
      <c r="AD382">
        <f t="shared" si="6"/>
        <v>139.60769002340118</v>
      </c>
    </row>
  </sheetData>
  <conditionalFormatting sqref="D2:D373">
    <cfRule type="cellIs" dxfId="4" priority="7" operator="notBetween">
      <formula>91.013</formula>
      <formula>179.51</formula>
    </cfRule>
  </conditionalFormatting>
  <conditionalFormatting sqref="H2:H373">
    <cfRule type="cellIs" dxfId="3" priority="1" operator="notBetween">
      <formula>65.53</formula>
      <formula>185.438</formula>
    </cfRule>
  </conditionalFormatting>
  <conditionalFormatting sqref="J2:J373">
    <cfRule type="cellIs" dxfId="2" priority="2" operator="notBetween">
      <formula>80.88</formula>
      <formula>225.388</formula>
    </cfRule>
  </conditionalFormatting>
  <conditionalFormatting sqref="M2:M373">
    <cfRule type="cellIs" dxfId="1" priority="3" operator="notBetween">
      <formula>77.26</formula>
      <formula>211.763</formula>
    </cfRule>
    <cfRule type="cellIs" priority="4" operator="notBetween">
      <formula>77.26</formula>
      <formula>211.763</formula>
    </cfRule>
  </conditionalFormatting>
  <conditionalFormatting sqref="S19:S373">
    <cfRule type="cellIs" dxfId="0" priority="5" operator="notBetween">
      <formula>83.62</formula>
      <formula>183.963</formula>
    </cfRule>
    <cfRule type="cellIs" priority="6" operator="notBetween">
      <formula>83.26</formula>
      <formula>183.963</formula>
    </cfRule>
  </conditionalFormatting>
  <pageMargins left="0.7" right="0.7" top="0.75" bottom="0.75" header="0.3" footer="0.3"/>
  <ignoredErrors>
    <ignoredError sqref="V263:AD263"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017AA-9A83-4817-A1F9-787CA43E0A25}">
  <dimension ref="A1:Y373"/>
  <sheetViews>
    <sheetView zoomScale="70" zoomScaleNormal="70" workbookViewId="0">
      <selection activeCell="E17" sqref="A1:K373"/>
    </sheetView>
  </sheetViews>
  <sheetFormatPr defaultRowHeight="14.4"/>
  <cols>
    <col min="1" max="1" width="12.21875" bestFit="1" customWidth="1"/>
    <col min="2" max="2" width="5.5546875" bestFit="1" customWidth="1"/>
    <col min="3" max="3" width="10.21875" bestFit="1" customWidth="1"/>
    <col min="4" max="4" width="18.5546875" style="2" bestFit="1" customWidth="1"/>
    <col min="5" max="5" width="24.88671875" style="2" bestFit="1" customWidth="1"/>
    <col min="6" max="6" width="28.5546875" style="2" bestFit="1" customWidth="1"/>
    <col min="7" max="7" width="21.21875" style="2" bestFit="1" customWidth="1"/>
    <col min="8" max="8" width="30.88671875" style="2" bestFit="1" customWidth="1"/>
    <col min="9" max="9" width="8.6640625" style="2" bestFit="1" customWidth="1"/>
    <col min="10" max="10" width="26.88671875" style="2" bestFit="1" customWidth="1"/>
  </cols>
  <sheetData>
    <row r="1" spans="1:11">
      <c r="A1" s="7" t="s">
        <v>0</v>
      </c>
      <c r="B1" s="8" t="s">
        <v>1</v>
      </c>
      <c r="C1" s="8" t="s">
        <v>2</v>
      </c>
      <c r="D1" s="14" t="s">
        <v>60</v>
      </c>
      <c r="E1" s="14" t="s">
        <v>61</v>
      </c>
      <c r="F1" s="14" t="s">
        <v>62</v>
      </c>
      <c r="G1" s="14" t="s">
        <v>63</v>
      </c>
      <c r="H1" s="14" t="s">
        <v>64</v>
      </c>
      <c r="I1" s="14" t="s">
        <v>85</v>
      </c>
      <c r="J1" s="15" t="s">
        <v>16</v>
      </c>
      <c r="K1" s="72" t="s">
        <v>95</v>
      </c>
    </row>
    <row r="2" spans="1:11">
      <c r="A2" s="1" t="s">
        <v>30</v>
      </c>
      <c r="B2" s="1">
        <v>2013</v>
      </c>
      <c r="C2" s="1" t="s">
        <v>31</v>
      </c>
      <c r="D2" s="3">
        <f>SUM('CLEAN DATA'!D2:P2)</f>
        <v>1371.6999999999998</v>
      </c>
      <c r="E2" s="3">
        <f>SUM('CLEAN DATA'!X2,'CLEAN DATA'!AB2)</f>
        <v>208.7</v>
      </c>
      <c r="F2" s="3">
        <f>SUM('CLEAN DATA'!U2:W2,'CLEAN DATA'!Y2)</f>
        <v>452.85443548387087</v>
      </c>
      <c r="G2" s="3">
        <f>SUM('CLEAN DATA'!Z2:AA2)</f>
        <v>207.2</v>
      </c>
      <c r="H2" s="3">
        <f>SUM('CLEAN DATA'!AC2:AD2)</f>
        <v>209.1</v>
      </c>
      <c r="I2" s="3">
        <f>SUM('CLEAN DATA'!R2:T2)</f>
        <v>318.70000000000005</v>
      </c>
      <c r="J2" s="3">
        <f>'CLEAN DATA'!Q2</f>
        <v>105.1</v>
      </c>
      <c r="K2" s="2">
        <f>SUM(D2:J2)</f>
        <v>2873.3544354838709</v>
      </c>
    </row>
    <row r="3" spans="1:11">
      <c r="A3" s="1" t="s">
        <v>32</v>
      </c>
      <c r="B3" s="1">
        <v>2013</v>
      </c>
      <c r="C3" s="1" t="s">
        <v>31</v>
      </c>
      <c r="D3" s="3">
        <f>SUM('CLEAN DATA'!D3:P3)</f>
        <v>1376.4</v>
      </c>
      <c r="E3" s="3">
        <f>SUM('CLEAN DATA'!X3,'CLEAN DATA'!AB3)</f>
        <v>208.39999999999998</v>
      </c>
      <c r="F3" s="3">
        <f>SUM('CLEAN DATA'!U3:W3,'CLEAN DATA'!Y3)</f>
        <v>413.7</v>
      </c>
      <c r="G3" s="3">
        <f>SUM('CLEAN DATA'!Z3:AA3)</f>
        <v>206.4</v>
      </c>
      <c r="H3" s="3">
        <f>SUM('CLEAN DATA'!AC3:AD3)</f>
        <v>207.7</v>
      </c>
      <c r="I3" s="3">
        <f>SUM('CLEAN DATA'!R3:T3)</f>
        <v>316.7</v>
      </c>
      <c r="J3" s="3">
        <f>'CLEAN DATA'!Q3</f>
        <v>105.2</v>
      </c>
      <c r="K3" s="2">
        <f t="shared" ref="K3:K66" si="0">SUM(D3:J3)</f>
        <v>2834.4999999999995</v>
      </c>
    </row>
    <row r="4" spans="1:11">
      <c r="A4" s="1" t="s">
        <v>33</v>
      </c>
      <c r="B4" s="1">
        <v>2013</v>
      </c>
      <c r="C4" s="1" t="s">
        <v>31</v>
      </c>
      <c r="D4" s="3">
        <f>SUM('CLEAN DATA'!D4:P4)</f>
        <v>1373.3000000000002</v>
      </c>
      <c r="E4" s="3">
        <f>SUM('CLEAN DATA'!X4,'CLEAN DATA'!AB4)</f>
        <v>208.5</v>
      </c>
      <c r="F4" s="3">
        <f>SUM('CLEAN DATA'!U4:W4,'CLEAN DATA'!Y4)</f>
        <v>413.8</v>
      </c>
      <c r="G4" s="3">
        <f>SUM('CLEAN DATA'!Z4:AA4)</f>
        <v>206.7</v>
      </c>
      <c r="H4" s="3">
        <f>SUM('CLEAN DATA'!AC4:AD4)</f>
        <v>208.5</v>
      </c>
      <c r="I4" s="3">
        <f>SUM('CLEAN DATA'!R4:T4)</f>
        <v>318</v>
      </c>
      <c r="J4" s="3">
        <f>'CLEAN DATA'!Q4</f>
        <v>105.1</v>
      </c>
      <c r="K4" s="2">
        <f t="shared" si="0"/>
        <v>2833.9</v>
      </c>
    </row>
    <row r="5" spans="1:11">
      <c r="A5" s="1" t="s">
        <v>30</v>
      </c>
      <c r="B5" s="1">
        <v>2013</v>
      </c>
      <c r="C5" s="1" t="s">
        <v>34</v>
      </c>
      <c r="D5" s="3">
        <f>SUM('CLEAN DATA'!D5:P5)</f>
        <v>1380.3999999999999</v>
      </c>
      <c r="E5" s="3">
        <f>SUM('CLEAN DATA'!X5,'CLEAN DATA'!AB5)</f>
        <v>209</v>
      </c>
      <c r="F5" s="3">
        <f>SUM('CLEAN DATA'!U5:W5,'CLEAN DATA'!Y5)</f>
        <v>454.55443548387086</v>
      </c>
      <c r="G5" s="3">
        <f>SUM('CLEAN DATA'!Z5:AA5)</f>
        <v>208.1</v>
      </c>
      <c r="H5" s="3">
        <f>SUM('CLEAN DATA'!AC5:AD5)</f>
        <v>210.2</v>
      </c>
      <c r="I5" s="3">
        <f>SUM('CLEAN DATA'!R5:T5)</f>
        <v>320.39999999999998</v>
      </c>
      <c r="J5" s="3">
        <f>'CLEAN DATA'!Q5</f>
        <v>105.6</v>
      </c>
      <c r="K5" s="2">
        <f t="shared" si="0"/>
        <v>2888.2544354838706</v>
      </c>
    </row>
    <row r="6" spans="1:11">
      <c r="A6" s="1" t="s">
        <v>32</v>
      </c>
      <c r="B6" s="1">
        <v>2013</v>
      </c>
      <c r="C6" s="1" t="s">
        <v>34</v>
      </c>
      <c r="D6" s="3">
        <f>SUM('CLEAN DATA'!D6:P6)</f>
        <v>1390.6000000000001</v>
      </c>
      <c r="E6" s="3">
        <f>SUM('CLEAN DATA'!X6,'CLEAN DATA'!AB6)</f>
        <v>209</v>
      </c>
      <c r="F6" s="3">
        <f>SUM('CLEAN DATA'!U6:W6,'CLEAN DATA'!Y6)</f>
        <v>415.70000000000005</v>
      </c>
      <c r="G6" s="3">
        <f>SUM('CLEAN DATA'!Z6:AA6)</f>
        <v>207</v>
      </c>
      <c r="H6" s="3">
        <f>SUM('CLEAN DATA'!AC6:AD6)</f>
        <v>209</v>
      </c>
      <c r="I6" s="3">
        <f>SUM('CLEAN DATA'!R6:T6)</f>
        <v>318.5</v>
      </c>
      <c r="J6" s="3">
        <f>'CLEAN DATA'!Q6</f>
        <v>106</v>
      </c>
      <c r="K6" s="2">
        <f t="shared" si="0"/>
        <v>2855.8</v>
      </c>
    </row>
    <row r="7" spans="1:11">
      <c r="A7" s="1" t="s">
        <v>33</v>
      </c>
      <c r="B7" s="1">
        <v>2013</v>
      </c>
      <c r="C7" s="1" t="s">
        <v>34</v>
      </c>
      <c r="D7" s="3">
        <f>SUM('CLEAN DATA'!D7:P7)</f>
        <v>1384.2</v>
      </c>
      <c r="E7" s="3">
        <f>SUM('CLEAN DATA'!X7,'CLEAN DATA'!AB7)</f>
        <v>209</v>
      </c>
      <c r="F7" s="3">
        <f>SUM('CLEAN DATA'!U7:W7,'CLEAN DATA'!Y7)</f>
        <v>415.8</v>
      </c>
      <c r="G7" s="3">
        <f>SUM('CLEAN DATA'!Z7:AA7)</f>
        <v>207.5</v>
      </c>
      <c r="H7" s="3">
        <f>SUM('CLEAN DATA'!AC7:AD7)</f>
        <v>209.7</v>
      </c>
      <c r="I7" s="3">
        <f>SUM('CLEAN DATA'!R7:T7)</f>
        <v>319.7</v>
      </c>
      <c r="J7" s="3">
        <f>'CLEAN DATA'!Q7</f>
        <v>105.7</v>
      </c>
      <c r="K7" s="2">
        <f t="shared" si="0"/>
        <v>2851.5999999999995</v>
      </c>
    </row>
    <row r="8" spans="1:11">
      <c r="A8" s="1" t="s">
        <v>30</v>
      </c>
      <c r="B8" s="1">
        <v>2013</v>
      </c>
      <c r="C8" s="1" t="s">
        <v>35</v>
      </c>
      <c r="D8" s="3">
        <f>SUM('CLEAN DATA'!D8:P8)</f>
        <v>1382.2</v>
      </c>
      <c r="E8" s="3">
        <f>SUM('CLEAN DATA'!X8,'CLEAN DATA'!AB8)</f>
        <v>209</v>
      </c>
      <c r="F8" s="3">
        <f>SUM('CLEAN DATA'!U8:W8,'CLEAN DATA'!Y8)</f>
        <v>455.55443548387086</v>
      </c>
      <c r="G8" s="3">
        <f>SUM('CLEAN DATA'!Z8:AA8)</f>
        <v>208.3</v>
      </c>
      <c r="H8" s="3">
        <f>SUM('CLEAN DATA'!AC8:AD8)</f>
        <v>210.6</v>
      </c>
      <c r="I8" s="3">
        <f>SUM('CLEAN DATA'!R8:T8)</f>
        <v>321.89999999999998</v>
      </c>
      <c r="J8" s="3">
        <f>'CLEAN DATA'!Q8</f>
        <v>106.5</v>
      </c>
      <c r="K8" s="2">
        <f t="shared" si="0"/>
        <v>2894.0544354838712</v>
      </c>
    </row>
    <row r="9" spans="1:11">
      <c r="A9" s="1" t="s">
        <v>32</v>
      </c>
      <c r="B9" s="1">
        <v>2013</v>
      </c>
      <c r="C9" s="1" t="s">
        <v>35</v>
      </c>
      <c r="D9" s="3">
        <f>SUM('CLEAN DATA'!D9:P9)</f>
        <v>1386.8</v>
      </c>
      <c r="E9" s="3">
        <f>SUM('CLEAN DATA'!X9,'CLEAN DATA'!AB9)</f>
        <v>209.4</v>
      </c>
      <c r="F9" s="3">
        <f>SUM('CLEAN DATA'!U9:W9,'CLEAN DATA'!Y9)</f>
        <v>417.6</v>
      </c>
      <c r="G9" s="3">
        <f>SUM('CLEAN DATA'!Z9:AA9)</f>
        <v>207.3</v>
      </c>
      <c r="H9" s="3">
        <f>SUM('CLEAN DATA'!AC9:AD9)</f>
        <v>209.9</v>
      </c>
      <c r="I9" s="3">
        <f>SUM('CLEAN DATA'!R9:T9)</f>
        <v>320.2</v>
      </c>
      <c r="J9" s="3">
        <f>'CLEAN DATA'!Q9</f>
        <v>106.8</v>
      </c>
      <c r="K9" s="2">
        <f t="shared" si="0"/>
        <v>2858.0000000000005</v>
      </c>
    </row>
    <row r="10" spans="1:11">
      <c r="A10" s="1" t="s">
        <v>33</v>
      </c>
      <c r="B10" s="1">
        <v>2013</v>
      </c>
      <c r="C10" s="1" t="s">
        <v>35</v>
      </c>
      <c r="D10" s="3">
        <f>SUM('CLEAN DATA'!D10:P10)</f>
        <v>1384.0000000000002</v>
      </c>
      <c r="E10" s="3">
        <f>SUM('CLEAN DATA'!X10,'CLEAN DATA'!AB10)</f>
        <v>209.2</v>
      </c>
      <c r="F10" s="3">
        <f>SUM('CLEAN DATA'!U10:W10,'CLEAN DATA'!Y10)</f>
        <v>417.20000000000005</v>
      </c>
      <c r="G10" s="3">
        <f>SUM('CLEAN DATA'!Z10:AA10)</f>
        <v>207.7</v>
      </c>
      <c r="H10" s="3">
        <f>SUM('CLEAN DATA'!AC10:AD10)</f>
        <v>210.2</v>
      </c>
      <c r="I10" s="3">
        <f>SUM('CLEAN DATA'!R10:T10)</f>
        <v>321.2</v>
      </c>
      <c r="J10" s="3">
        <f>'CLEAN DATA'!Q10</f>
        <v>106.6</v>
      </c>
      <c r="K10" s="2">
        <f t="shared" si="0"/>
        <v>2856.1</v>
      </c>
    </row>
    <row r="11" spans="1:11">
      <c r="A11" s="1" t="s">
        <v>30</v>
      </c>
      <c r="B11" s="1">
        <v>2013</v>
      </c>
      <c r="C11" s="1" t="s">
        <v>36</v>
      </c>
      <c r="D11" s="3">
        <f>SUM('CLEAN DATA'!D11:P11)</f>
        <v>1385.8</v>
      </c>
      <c r="E11" s="3">
        <f>SUM('CLEAN DATA'!X11,'CLEAN DATA'!AB11)</f>
        <v>207.8</v>
      </c>
      <c r="F11" s="3">
        <f>SUM('CLEAN DATA'!U11:W11,'CLEAN DATA'!Y11)</f>
        <v>456.25443548387091</v>
      </c>
      <c r="G11" s="3">
        <f>SUM('CLEAN DATA'!Z11:AA11)</f>
        <v>209.3</v>
      </c>
      <c r="H11" s="3">
        <f>SUM('CLEAN DATA'!AC11:AD11)</f>
        <v>211</v>
      </c>
      <c r="I11" s="3">
        <f>SUM('CLEAN DATA'!R11:T11)</f>
        <v>323.5</v>
      </c>
      <c r="J11" s="3">
        <f>'CLEAN DATA'!Q11</f>
        <v>107.1</v>
      </c>
      <c r="K11" s="2">
        <f t="shared" si="0"/>
        <v>2900.754435483871</v>
      </c>
    </row>
    <row r="12" spans="1:11">
      <c r="A12" s="1" t="s">
        <v>32</v>
      </c>
      <c r="B12" s="1">
        <v>2013</v>
      </c>
      <c r="C12" s="1" t="s">
        <v>36</v>
      </c>
      <c r="D12" s="3">
        <f>SUM('CLEAN DATA'!D12:P12)</f>
        <v>1397.6999999999998</v>
      </c>
      <c r="E12" s="3">
        <f>SUM('CLEAN DATA'!X12,'CLEAN DATA'!AB12)</f>
        <v>208.9</v>
      </c>
      <c r="F12" s="3">
        <f>SUM('CLEAN DATA'!U12:W12,'CLEAN DATA'!Y12)</f>
        <v>418.4</v>
      </c>
      <c r="G12" s="3">
        <f>SUM('CLEAN DATA'!Z12:AA12)</f>
        <v>209.2</v>
      </c>
      <c r="H12" s="3">
        <f>SUM('CLEAN DATA'!AC12:AD12)</f>
        <v>210.8</v>
      </c>
      <c r="I12" s="3">
        <f>SUM('CLEAN DATA'!R12:T12)</f>
        <v>322</v>
      </c>
      <c r="J12" s="3">
        <f>'CLEAN DATA'!Q12</f>
        <v>108.5</v>
      </c>
      <c r="K12" s="2">
        <f t="shared" si="0"/>
        <v>2875.5</v>
      </c>
    </row>
    <row r="13" spans="1:11">
      <c r="A13" s="1" t="s">
        <v>33</v>
      </c>
      <c r="B13" s="1">
        <v>2013</v>
      </c>
      <c r="C13" s="1" t="s">
        <v>36</v>
      </c>
      <c r="D13" s="3">
        <f>SUM('CLEAN DATA'!D13:P13)</f>
        <v>1390.2</v>
      </c>
      <c r="E13" s="3">
        <f>SUM('CLEAN DATA'!X13,'CLEAN DATA'!AB13)</f>
        <v>208.2</v>
      </c>
      <c r="F13" s="3">
        <f>SUM('CLEAN DATA'!U13:W13,'CLEAN DATA'!Y13)</f>
        <v>418</v>
      </c>
      <c r="G13" s="3">
        <f>SUM('CLEAN DATA'!Z13:AA13)</f>
        <v>209.2</v>
      </c>
      <c r="H13" s="3">
        <f>SUM('CLEAN DATA'!AC13:AD13)</f>
        <v>210.89999999999998</v>
      </c>
      <c r="I13" s="3">
        <f>SUM('CLEAN DATA'!R13:T13)</f>
        <v>322.89999999999998</v>
      </c>
      <c r="J13" s="3">
        <f>'CLEAN DATA'!Q13</f>
        <v>107.5</v>
      </c>
      <c r="K13" s="2">
        <f t="shared" si="0"/>
        <v>2866.9</v>
      </c>
    </row>
    <row r="14" spans="1:11">
      <c r="A14" s="1" t="s">
        <v>30</v>
      </c>
      <c r="B14" s="1">
        <v>2013</v>
      </c>
      <c r="C14" s="1" t="s">
        <v>37</v>
      </c>
      <c r="D14" s="3">
        <f>SUM('CLEAN DATA'!D14:P14)</f>
        <v>1394</v>
      </c>
      <c r="E14" s="3">
        <f>SUM('CLEAN DATA'!X14,'CLEAN DATA'!AB14)</f>
        <v>207.8</v>
      </c>
      <c r="F14" s="3">
        <f>SUM('CLEAN DATA'!U14:W14,'CLEAN DATA'!Y14)</f>
        <v>457.65443548387088</v>
      </c>
      <c r="G14" s="3">
        <f>SUM('CLEAN DATA'!Z14:AA14)</f>
        <v>210.5</v>
      </c>
      <c r="H14" s="3">
        <f>SUM('CLEAN DATA'!AC14:AD14)</f>
        <v>212</v>
      </c>
      <c r="I14" s="3">
        <f>SUM('CLEAN DATA'!R14:T14)</f>
        <v>325.29999999999995</v>
      </c>
      <c r="J14" s="3">
        <f>'CLEAN DATA'!Q14</f>
        <v>108.1</v>
      </c>
      <c r="K14" s="2">
        <f t="shared" si="0"/>
        <v>2915.3544354838709</v>
      </c>
    </row>
    <row r="15" spans="1:11">
      <c r="A15" s="1" t="s">
        <v>32</v>
      </c>
      <c r="B15" s="1">
        <v>2013</v>
      </c>
      <c r="C15" s="1" t="s">
        <v>37</v>
      </c>
      <c r="D15" s="3">
        <f>SUM('CLEAN DATA'!D15:P15)</f>
        <v>1417.1999999999998</v>
      </c>
      <c r="E15" s="3">
        <f>SUM('CLEAN DATA'!X15,'CLEAN DATA'!AB15)</f>
        <v>208.8</v>
      </c>
      <c r="F15" s="3">
        <f>SUM('CLEAN DATA'!U15:W15,'CLEAN DATA'!Y15)</f>
        <v>418.69999999999993</v>
      </c>
      <c r="G15" s="3">
        <f>SUM('CLEAN DATA'!Z15:AA15)</f>
        <v>210.3</v>
      </c>
      <c r="H15" s="3">
        <f>SUM('CLEAN DATA'!AC15:AD15)</f>
        <v>211.5</v>
      </c>
      <c r="I15" s="3">
        <f>SUM('CLEAN DATA'!R15:T15)</f>
        <v>323.5</v>
      </c>
      <c r="J15" s="3">
        <f>'CLEAN DATA'!Q15</f>
        <v>109.8</v>
      </c>
      <c r="K15" s="2">
        <f t="shared" si="0"/>
        <v>2899.8</v>
      </c>
    </row>
    <row r="16" spans="1:11">
      <c r="A16" s="1" t="s">
        <v>33</v>
      </c>
      <c r="B16" s="1">
        <v>2013</v>
      </c>
      <c r="C16" s="1" t="s">
        <v>37</v>
      </c>
      <c r="D16" s="3">
        <f>SUM('CLEAN DATA'!D16:P16)</f>
        <v>1402.1999999999998</v>
      </c>
      <c r="E16" s="3">
        <f>SUM('CLEAN DATA'!X16,'CLEAN DATA'!AB16)</f>
        <v>208.2</v>
      </c>
      <c r="F16" s="3">
        <f>SUM('CLEAN DATA'!U16:W16,'CLEAN DATA'!Y16)</f>
        <v>418.8</v>
      </c>
      <c r="G16" s="3">
        <f>SUM('CLEAN DATA'!Z16:AA16)</f>
        <v>210.39999999999998</v>
      </c>
      <c r="H16" s="3">
        <f>SUM('CLEAN DATA'!AC16:AD16)</f>
        <v>211.7</v>
      </c>
      <c r="I16" s="3">
        <f>SUM('CLEAN DATA'!R16:T16)</f>
        <v>324.60000000000002</v>
      </c>
      <c r="J16" s="3">
        <f>'CLEAN DATA'!Q16</f>
        <v>108.6</v>
      </c>
      <c r="K16" s="2">
        <f t="shared" si="0"/>
        <v>2884.4999999999995</v>
      </c>
    </row>
    <row r="17" spans="1:25">
      <c r="A17" s="1" t="s">
        <v>30</v>
      </c>
      <c r="B17" s="1">
        <v>2013</v>
      </c>
      <c r="C17" s="1" t="s">
        <v>38</v>
      </c>
      <c r="D17" s="3">
        <f>SUM('CLEAN DATA'!D17:P17)</f>
        <v>1420</v>
      </c>
      <c r="E17" s="3">
        <f>SUM('CLEAN DATA'!X17,'CLEAN DATA'!AB17)</f>
        <v>208.8</v>
      </c>
      <c r="F17" s="3">
        <f>SUM('CLEAN DATA'!U17:W17,'CLEAN DATA'!Y17)</f>
        <v>460.25443548387091</v>
      </c>
      <c r="G17" s="3">
        <f>SUM('CLEAN DATA'!Z17:AA17)</f>
        <v>212.1</v>
      </c>
      <c r="H17" s="3">
        <f>SUM('CLEAN DATA'!AC17:AD17)</f>
        <v>214.4</v>
      </c>
      <c r="I17" s="3">
        <f>SUM('CLEAN DATA'!R17:T17)</f>
        <v>328</v>
      </c>
      <c r="J17" s="3">
        <f>'CLEAN DATA'!Q17</f>
        <v>109</v>
      </c>
      <c r="K17" s="2">
        <f t="shared" si="0"/>
        <v>2952.5544354838707</v>
      </c>
    </row>
    <row r="18" spans="1:25">
      <c r="A18" s="1" t="s">
        <v>32</v>
      </c>
      <c r="B18" s="1">
        <v>2013</v>
      </c>
      <c r="C18" s="1" t="s">
        <v>38</v>
      </c>
      <c r="D18" s="3">
        <f>SUM('CLEAN DATA'!D18:P18)</f>
        <v>1464.6000000000001</v>
      </c>
      <c r="E18" s="3">
        <f>SUM('CLEAN DATA'!X18,'CLEAN DATA'!AB18)</f>
        <v>209.8</v>
      </c>
      <c r="F18" s="3">
        <f>SUM('CLEAN DATA'!U18:W18,'CLEAN DATA'!Y18)</f>
        <v>427.5</v>
      </c>
      <c r="G18" s="3">
        <f>SUM('CLEAN DATA'!Z18:AA18)</f>
        <v>213.3</v>
      </c>
      <c r="H18" s="3">
        <f>SUM('CLEAN DATA'!AC18:AD18)</f>
        <v>215.8</v>
      </c>
      <c r="I18" s="3">
        <f>SUM('CLEAN DATA'!R18:T18)</f>
        <v>325.3</v>
      </c>
      <c r="J18" s="3">
        <f>'CLEAN DATA'!Q18</f>
        <v>110.9</v>
      </c>
      <c r="K18" s="2">
        <f t="shared" si="0"/>
        <v>2967.2000000000007</v>
      </c>
    </row>
    <row r="19" spans="1:25">
      <c r="A19" s="1" t="s">
        <v>33</v>
      </c>
      <c r="B19" s="1">
        <v>2013</v>
      </c>
      <c r="C19" s="1" t="s">
        <v>38</v>
      </c>
      <c r="D19" s="3">
        <f>SUM('CLEAN DATA'!D19:P19)</f>
        <v>1436</v>
      </c>
      <c r="E19" s="3">
        <f>SUM('CLEAN DATA'!X19,'CLEAN DATA'!AB19)</f>
        <v>209.2</v>
      </c>
      <c r="F19" s="3">
        <f>SUM('CLEAN DATA'!U19:W19,'CLEAN DATA'!Y19)</f>
        <v>427.6</v>
      </c>
      <c r="G19" s="3">
        <f>SUM('CLEAN DATA'!Z19:AA19)</f>
        <v>212.8</v>
      </c>
      <c r="H19" s="3">
        <f>SUM('CLEAN DATA'!AC19:AD19)</f>
        <v>215.1</v>
      </c>
      <c r="I19" s="3">
        <f>SUM('CLEAN DATA'!R19:T19)</f>
        <v>326.89999999999998</v>
      </c>
      <c r="J19" s="3">
        <f>'CLEAN DATA'!Q19</f>
        <v>109.5</v>
      </c>
      <c r="K19" s="2">
        <f t="shared" si="0"/>
        <v>2937.1000000000004</v>
      </c>
    </row>
    <row r="20" spans="1:25">
      <c r="A20" s="1" t="s">
        <v>30</v>
      </c>
      <c r="B20" s="1">
        <v>2013</v>
      </c>
      <c r="C20" s="1" t="s">
        <v>39</v>
      </c>
      <c r="D20" s="3">
        <f>SUM('CLEAN DATA'!D20:P20)</f>
        <v>1445.8999999999996</v>
      </c>
      <c r="E20" s="3">
        <f>SUM('CLEAN DATA'!X20,'CLEAN DATA'!AB20)</f>
        <v>209.4</v>
      </c>
      <c r="F20" s="3">
        <f>SUM('CLEAN DATA'!U20:W20,'CLEAN DATA'!Y20)</f>
        <v>463.85443548387087</v>
      </c>
      <c r="G20" s="3">
        <f>SUM('CLEAN DATA'!Z20:AA20)</f>
        <v>214.2</v>
      </c>
      <c r="H20" s="3">
        <f>SUM('CLEAN DATA'!AC20:AD20)</f>
        <v>217.2</v>
      </c>
      <c r="I20" s="3">
        <f>SUM('CLEAN DATA'!R20:T20)</f>
        <v>330.3</v>
      </c>
      <c r="J20" s="3">
        <f>'CLEAN DATA'!Q20</f>
        <v>109.8</v>
      </c>
      <c r="K20" s="2">
        <f t="shared" si="0"/>
        <v>2990.6544354838707</v>
      </c>
    </row>
    <row r="21" spans="1:25">
      <c r="A21" s="1" t="s">
        <v>32</v>
      </c>
      <c r="B21" s="1">
        <v>2013</v>
      </c>
      <c r="C21" s="1" t="s">
        <v>39</v>
      </c>
      <c r="D21" s="3">
        <f>SUM('CLEAN DATA'!D21:P21)</f>
        <v>1489.4</v>
      </c>
      <c r="E21" s="3">
        <f>SUM('CLEAN DATA'!X21,'CLEAN DATA'!AB21)</f>
        <v>210.3</v>
      </c>
      <c r="F21" s="3">
        <f>SUM('CLEAN DATA'!U21:W21,'CLEAN DATA'!Y21)</f>
        <v>431.7</v>
      </c>
      <c r="G21" s="3">
        <f>SUM('CLEAN DATA'!Z21:AA21)</f>
        <v>216</v>
      </c>
      <c r="H21" s="3">
        <f>SUM('CLEAN DATA'!AC21:AD21)</f>
        <v>218.7</v>
      </c>
      <c r="I21" s="3">
        <f>SUM('CLEAN DATA'!R21:T21)</f>
        <v>327.10000000000002</v>
      </c>
      <c r="J21" s="3">
        <f>'CLEAN DATA'!Q21</f>
        <v>111.7</v>
      </c>
      <c r="K21" s="2">
        <f t="shared" si="0"/>
        <v>3004.8999999999996</v>
      </c>
    </row>
    <row r="22" spans="1:25">
      <c r="A22" s="1" t="s">
        <v>33</v>
      </c>
      <c r="B22" s="1">
        <v>2013</v>
      </c>
      <c r="C22" s="1" t="s">
        <v>39</v>
      </c>
      <c r="D22" s="3">
        <f>SUM('CLEAN DATA'!D22:P22)</f>
        <v>1461.3999999999999</v>
      </c>
      <c r="E22" s="3">
        <f>SUM('CLEAN DATA'!X22,'CLEAN DATA'!AB22)</f>
        <v>209.8</v>
      </c>
      <c r="F22" s="3">
        <f>SUM('CLEAN DATA'!U22:W22,'CLEAN DATA'!Y22)</f>
        <v>432.20000000000005</v>
      </c>
      <c r="G22" s="3">
        <f>SUM('CLEAN DATA'!Z22:AA22)</f>
        <v>215.2</v>
      </c>
      <c r="H22" s="3">
        <f>SUM('CLEAN DATA'!AC22:AD22)</f>
        <v>217.9</v>
      </c>
      <c r="I22" s="3">
        <f>SUM('CLEAN DATA'!R22:T22)</f>
        <v>329</v>
      </c>
      <c r="J22" s="3">
        <f>'CLEAN DATA'!Q22</f>
        <v>110.3</v>
      </c>
      <c r="K22" s="2">
        <f t="shared" si="0"/>
        <v>2975.7999999999997</v>
      </c>
    </row>
    <row r="23" spans="1:25">
      <c r="A23" s="1" t="s">
        <v>30</v>
      </c>
      <c r="B23" s="1">
        <v>2013</v>
      </c>
      <c r="C23" s="1" t="s">
        <v>40</v>
      </c>
      <c r="D23" s="3">
        <f>SUM('CLEAN DATA'!D23:P23)</f>
        <v>1462.5</v>
      </c>
      <c r="E23" s="3">
        <f>SUM('CLEAN DATA'!X23,'CLEAN DATA'!AB23)</f>
        <v>212.5</v>
      </c>
      <c r="F23" s="3">
        <f>SUM('CLEAN DATA'!U23:W23,'CLEAN DATA'!Y23)</f>
        <v>465.65443548387088</v>
      </c>
      <c r="G23" s="3">
        <f>SUM('CLEAN DATA'!Z23:AA23)</f>
        <v>215.5</v>
      </c>
      <c r="H23" s="3">
        <f>SUM('CLEAN DATA'!AC23:AD23)</f>
        <v>219.6</v>
      </c>
      <c r="I23" s="3">
        <f>SUM('CLEAN DATA'!R23:T23)</f>
        <v>332.6</v>
      </c>
      <c r="J23" s="3">
        <f>'CLEAN DATA'!Q23</f>
        <v>110.7</v>
      </c>
      <c r="K23" s="2">
        <f t="shared" si="0"/>
        <v>3019.0544354838703</v>
      </c>
      <c r="Y23" s="1"/>
    </row>
    <row r="24" spans="1:25">
      <c r="A24" s="1" t="s">
        <v>32</v>
      </c>
      <c r="B24" s="1">
        <v>2013</v>
      </c>
      <c r="C24" s="1" t="s">
        <v>40</v>
      </c>
      <c r="D24" s="3">
        <f>SUM('CLEAN DATA'!D24:P24)</f>
        <v>1506.1000000000001</v>
      </c>
      <c r="E24" s="3">
        <f>SUM('CLEAN DATA'!X24,'CLEAN DATA'!AB24)</f>
        <v>213.6</v>
      </c>
      <c r="F24" s="3">
        <f>SUM('CLEAN DATA'!U24:W24,'CLEAN DATA'!Y24)</f>
        <v>435</v>
      </c>
      <c r="G24" s="3">
        <f>SUM('CLEAN DATA'!Z24:AA24)</f>
        <v>217.3</v>
      </c>
      <c r="H24" s="3">
        <f>SUM('CLEAN DATA'!AC24:AD24)</f>
        <v>221</v>
      </c>
      <c r="I24" s="3">
        <f>SUM('CLEAN DATA'!R24:T24)</f>
        <v>329.09999999999997</v>
      </c>
      <c r="J24" s="3">
        <f>'CLEAN DATA'!Q24</f>
        <v>112.4</v>
      </c>
      <c r="K24" s="2">
        <f t="shared" si="0"/>
        <v>3034.5</v>
      </c>
    </row>
    <row r="25" spans="1:25">
      <c r="A25" s="1" t="s">
        <v>33</v>
      </c>
      <c r="B25" s="1">
        <v>2013</v>
      </c>
      <c r="C25" s="1" t="s">
        <v>40</v>
      </c>
      <c r="D25" s="3">
        <f>SUM('CLEAN DATA'!D25:P25)</f>
        <v>1477.4</v>
      </c>
      <c r="E25" s="3">
        <f>SUM('CLEAN DATA'!X25,'CLEAN DATA'!AB25)</f>
        <v>212.9</v>
      </c>
      <c r="F25" s="3">
        <f>SUM('CLEAN DATA'!U25:W25,'CLEAN DATA'!Y25)</f>
        <v>435.3</v>
      </c>
      <c r="G25" s="3">
        <f>SUM('CLEAN DATA'!Z25:AA25)</f>
        <v>216.5</v>
      </c>
      <c r="H25" s="3">
        <f>SUM('CLEAN DATA'!AC25:AD25)</f>
        <v>220.3</v>
      </c>
      <c r="I25" s="3">
        <f>SUM('CLEAN DATA'!R25:T25)</f>
        <v>331.1</v>
      </c>
      <c r="J25" s="3">
        <f>'CLEAN DATA'!Q25</f>
        <v>111.2</v>
      </c>
      <c r="K25" s="2">
        <f t="shared" si="0"/>
        <v>3004.7000000000003</v>
      </c>
    </row>
    <row r="26" spans="1:25">
      <c r="A26" s="1" t="s">
        <v>30</v>
      </c>
      <c r="B26" s="1">
        <v>2013</v>
      </c>
      <c r="C26" s="1" t="s">
        <v>41</v>
      </c>
      <c r="D26" s="3">
        <f>SUM('CLEAN DATA'!D26:P26)</f>
        <v>1488.5000000000002</v>
      </c>
      <c r="E26" s="3">
        <f>SUM('CLEAN DATA'!X26,'CLEAN DATA'!AB26)</f>
        <v>215</v>
      </c>
      <c r="F26" s="3">
        <f>SUM('CLEAN DATA'!U26:W26,'CLEAN DATA'!Y26)</f>
        <v>469.25443548387085</v>
      </c>
      <c r="G26" s="3">
        <f>SUM('CLEAN DATA'!Z26:AA26)</f>
        <v>217.5</v>
      </c>
      <c r="H26" s="3">
        <f>SUM('CLEAN DATA'!AC26:AD26)</f>
        <v>222.9</v>
      </c>
      <c r="I26" s="3">
        <f>SUM('CLEAN DATA'!R26:T26)</f>
        <v>336.6</v>
      </c>
      <c r="J26" s="3">
        <f>'CLEAN DATA'!Q26</f>
        <v>111.7</v>
      </c>
      <c r="K26" s="2">
        <f t="shared" si="0"/>
        <v>3061.4544354838708</v>
      </c>
    </row>
    <row r="27" spans="1:25">
      <c r="A27" s="1" t="s">
        <v>32</v>
      </c>
      <c r="B27" s="1">
        <v>2013</v>
      </c>
      <c r="C27" s="1" t="s">
        <v>41</v>
      </c>
      <c r="D27" s="3">
        <f>SUM('CLEAN DATA'!D27:P27)</f>
        <v>1500.4</v>
      </c>
      <c r="E27" s="3">
        <f>SUM('CLEAN DATA'!X27,'CLEAN DATA'!AB27)</f>
        <v>214.8</v>
      </c>
      <c r="F27" s="3">
        <f>SUM('CLEAN DATA'!U27:W27,'CLEAN DATA'!Y27)</f>
        <v>439.19999999999993</v>
      </c>
      <c r="G27" s="3">
        <f>SUM('CLEAN DATA'!Z27:AA27)</f>
        <v>218.60000000000002</v>
      </c>
      <c r="H27" s="3">
        <f>SUM('CLEAN DATA'!AC27:AD27)</f>
        <v>222.60000000000002</v>
      </c>
      <c r="I27" s="3">
        <f>SUM('CLEAN DATA'!R27:T27)</f>
        <v>331.5</v>
      </c>
      <c r="J27" s="3">
        <f>'CLEAN DATA'!Q27</f>
        <v>112.9</v>
      </c>
      <c r="K27" s="2">
        <f t="shared" si="0"/>
        <v>3040</v>
      </c>
    </row>
    <row r="28" spans="1:25">
      <c r="A28" s="1" t="s">
        <v>33</v>
      </c>
      <c r="B28" s="1">
        <v>2013</v>
      </c>
      <c r="C28" s="1" t="s">
        <v>41</v>
      </c>
      <c r="D28" s="3">
        <f>SUM('CLEAN DATA'!D28:P28)</f>
        <v>1491.6999999999998</v>
      </c>
      <c r="E28" s="3">
        <f>SUM('CLEAN DATA'!X28,'CLEAN DATA'!AB28)</f>
        <v>214.89999999999998</v>
      </c>
      <c r="F28" s="3">
        <f>SUM('CLEAN DATA'!U28:W28,'CLEAN DATA'!Y28)</f>
        <v>439.69999999999993</v>
      </c>
      <c r="G28" s="3">
        <f>SUM('CLEAN DATA'!Z28:AA28)</f>
        <v>218.1</v>
      </c>
      <c r="H28" s="3">
        <f>SUM('CLEAN DATA'!AC28:AD28)</f>
        <v>222.7</v>
      </c>
      <c r="I28" s="3">
        <f>SUM('CLEAN DATA'!R28:T28)</f>
        <v>334.5</v>
      </c>
      <c r="J28" s="3">
        <f>'CLEAN DATA'!Q28</f>
        <v>112</v>
      </c>
      <c r="K28" s="2">
        <f t="shared" si="0"/>
        <v>3033.5999999999995</v>
      </c>
    </row>
    <row r="29" spans="1:25">
      <c r="A29" s="1" t="s">
        <v>30</v>
      </c>
      <c r="B29" s="1">
        <v>2013</v>
      </c>
      <c r="C29" s="1" t="s">
        <v>42</v>
      </c>
      <c r="D29" s="3">
        <f>SUM('CLEAN DATA'!D29:P29)</f>
        <v>1508</v>
      </c>
      <c r="E29" s="3">
        <f>SUM('CLEAN DATA'!X29,'CLEAN DATA'!AB29)</f>
        <v>216.4</v>
      </c>
      <c r="F29" s="3">
        <f>SUM('CLEAN DATA'!U29:W29,'CLEAN DATA'!Y29)</f>
        <v>470.55443548387092</v>
      </c>
      <c r="G29" s="3">
        <f>SUM('CLEAN DATA'!Z29:AA29)</f>
        <v>218.5</v>
      </c>
      <c r="H29" s="3">
        <f>SUM('CLEAN DATA'!AC29:AD29)</f>
        <v>224.6</v>
      </c>
      <c r="I29" s="3">
        <f>SUM('CLEAN DATA'!R29:T29)</f>
        <v>339.29999999999995</v>
      </c>
      <c r="J29" s="3">
        <f>'CLEAN DATA'!Q29</f>
        <v>112.2</v>
      </c>
      <c r="K29" s="2">
        <f t="shared" si="0"/>
        <v>3089.5544354838703</v>
      </c>
    </row>
    <row r="30" spans="1:25">
      <c r="A30" s="1" t="s">
        <v>32</v>
      </c>
      <c r="B30" s="1">
        <v>2013</v>
      </c>
      <c r="C30" s="1" t="s">
        <v>42</v>
      </c>
      <c r="D30" s="3">
        <f>SUM('CLEAN DATA'!D30:P30)</f>
        <v>1517.1999999999998</v>
      </c>
      <c r="E30" s="3">
        <f>SUM('CLEAN DATA'!X30,'CLEAN DATA'!AB30)</f>
        <v>215.5</v>
      </c>
      <c r="F30" s="3">
        <f>SUM('CLEAN DATA'!U30:W30,'CLEAN DATA'!Y30)</f>
        <v>440.09999999999997</v>
      </c>
      <c r="G30" s="3">
        <f>SUM('CLEAN DATA'!Z30:AA30)</f>
        <v>219.3</v>
      </c>
      <c r="H30" s="3">
        <f>SUM('CLEAN DATA'!AC30:AD30)</f>
        <v>223.4</v>
      </c>
      <c r="I30" s="3">
        <f>SUM('CLEAN DATA'!R30:T30)</f>
        <v>334.2</v>
      </c>
      <c r="J30" s="3">
        <f>'CLEAN DATA'!Q30</f>
        <v>113.5</v>
      </c>
      <c r="K30" s="2">
        <f t="shared" si="0"/>
        <v>3063.2</v>
      </c>
    </row>
    <row r="31" spans="1:25">
      <c r="A31" s="1" t="s">
        <v>33</v>
      </c>
      <c r="B31" s="1">
        <v>2013</v>
      </c>
      <c r="C31" s="1" t="s">
        <v>42</v>
      </c>
      <c r="D31" s="3">
        <f>SUM('CLEAN DATA'!D31:P31)</f>
        <v>1510.2000000000003</v>
      </c>
      <c r="E31" s="3">
        <f>SUM('CLEAN DATA'!X31,'CLEAN DATA'!AB31)</f>
        <v>216</v>
      </c>
      <c r="F31" s="3">
        <f>SUM('CLEAN DATA'!U31:W31,'CLEAN DATA'!Y31)</f>
        <v>441.2</v>
      </c>
      <c r="G31" s="3">
        <f>SUM('CLEAN DATA'!Z31:AA31)</f>
        <v>218.89999999999998</v>
      </c>
      <c r="H31" s="3">
        <f>SUM('CLEAN DATA'!AC31:AD31)</f>
        <v>224</v>
      </c>
      <c r="I31" s="3">
        <f>SUM('CLEAN DATA'!R31:T31)</f>
        <v>337.2</v>
      </c>
      <c r="J31" s="3">
        <f>'CLEAN DATA'!Q31</f>
        <v>112.5</v>
      </c>
      <c r="K31" s="2">
        <f t="shared" si="0"/>
        <v>3060</v>
      </c>
    </row>
    <row r="32" spans="1:25">
      <c r="A32" s="1" t="s">
        <v>30</v>
      </c>
      <c r="B32" s="1">
        <v>2013</v>
      </c>
      <c r="C32" s="1" t="s">
        <v>43</v>
      </c>
      <c r="D32" s="3">
        <f>SUM('CLEAN DATA'!D32:P32)</f>
        <v>1536.8</v>
      </c>
      <c r="E32" s="3">
        <f>SUM('CLEAN DATA'!X32,'CLEAN DATA'!AB32)</f>
        <v>217.9</v>
      </c>
      <c r="F32" s="3">
        <f>SUM('CLEAN DATA'!U32:W32,'CLEAN DATA'!Y32)</f>
        <v>472.75443548387091</v>
      </c>
      <c r="G32" s="3">
        <f>SUM('CLEAN DATA'!Z32:AA32)</f>
        <v>219.7</v>
      </c>
      <c r="H32" s="3">
        <f>SUM('CLEAN DATA'!AC32:AD32)</f>
        <v>227.2</v>
      </c>
      <c r="I32" s="3">
        <f>SUM('CLEAN DATA'!R32:T32)</f>
        <v>342.1</v>
      </c>
      <c r="J32" s="3">
        <f>'CLEAN DATA'!Q32</f>
        <v>112.8</v>
      </c>
      <c r="K32" s="2">
        <f t="shared" si="0"/>
        <v>3129.2544354838706</v>
      </c>
    </row>
    <row r="33" spans="1:11">
      <c r="A33" s="1" t="s">
        <v>32</v>
      </c>
      <c r="B33" s="1">
        <v>2013</v>
      </c>
      <c r="C33" s="1" t="s">
        <v>44</v>
      </c>
      <c r="D33" s="3">
        <f>SUM('CLEAN DATA'!D33:P33)</f>
        <v>1544.6</v>
      </c>
      <c r="E33" s="3">
        <f>SUM('CLEAN DATA'!X33,'CLEAN DATA'!AB33)</f>
        <v>216.5</v>
      </c>
      <c r="F33" s="3">
        <f>SUM('CLEAN DATA'!U33:W33,'CLEAN DATA'!Y33)</f>
        <v>441.5</v>
      </c>
      <c r="G33" s="3">
        <f>SUM('CLEAN DATA'!Z33:AA33)</f>
        <v>219.8</v>
      </c>
      <c r="H33" s="3">
        <f>SUM('CLEAN DATA'!AC33:AD33)</f>
        <v>224.6</v>
      </c>
      <c r="I33" s="3">
        <f>SUM('CLEAN DATA'!R33:T33)</f>
        <v>336.8</v>
      </c>
      <c r="J33" s="3">
        <f>'CLEAN DATA'!Q33</f>
        <v>114.1</v>
      </c>
      <c r="K33" s="2">
        <f t="shared" si="0"/>
        <v>3097.9</v>
      </c>
    </row>
    <row r="34" spans="1:11">
      <c r="A34" s="1" t="s">
        <v>33</v>
      </c>
      <c r="B34" s="1">
        <v>2013</v>
      </c>
      <c r="C34" s="1" t="s">
        <v>44</v>
      </c>
      <c r="D34" s="3">
        <f>SUM('CLEAN DATA'!D34:P34)</f>
        <v>1538.8</v>
      </c>
      <c r="E34" s="3">
        <f>SUM('CLEAN DATA'!X34,'CLEAN DATA'!AB34)</f>
        <v>217.39999999999998</v>
      </c>
      <c r="F34" s="3">
        <f>SUM('CLEAN DATA'!U34:W34,'CLEAN DATA'!Y34)</f>
        <v>443.29999999999995</v>
      </c>
      <c r="G34" s="3">
        <f>SUM('CLEAN DATA'!Z34:AA34)</f>
        <v>219.8</v>
      </c>
      <c r="H34" s="3">
        <f>SUM('CLEAN DATA'!AC34:AD34)</f>
        <v>226</v>
      </c>
      <c r="I34" s="3">
        <f>SUM('CLEAN DATA'!R34:T34)</f>
        <v>339.90000000000003</v>
      </c>
      <c r="J34" s="3">
        <f>'CLEAN DATA'!Q34</f>
        <v>113.1</v>
      </c>
      <c r="K34" s="2">
        <f t="shared" si="0"/>
        <v>3098.3</v>
      </c>
    </row>
    <row r="35" spans="1:11">
      <c r="A35" s="1" t="s">
        <v>30</v>
      </c>
      <c r="B35" s="1">
        <v>2013</v>
      </c>
      <c r="C35" s="1" t="s">
        <v>45</v>
      </c>
      <c r="D35" s="3">
        <f>SUM('CLEAN DATA'!D35:P35)</f>
        <v>1509</v>
      </c>
      <c r="E35" s="3">
        <f>SUM('CLEAN DATA'!X35,'CLEAN DATA'!AB35)</f>
        <v>218.2</v>
      </c>
      <c r="F35" s="3">
        <f>SUM('CLEAN DATA'!U35:W35,'CLEAN DATA'!Y35)</f>
        <v>474.05443548387086</v>
      </c>
      <c r="G35" s="3">
        <f>SUM('CLEAN DATA'!Z35:AA35)</f>
        <v>220.8</v>
      </c>
      <c r="H35" s="3">
        <f>SUM('CLEAN DATA'!AC35:AD35)</f>
        <v>225.6</v>
      </c>
      <c r="I35" s="3">
        <f>SUM('CLEAN DATA'!R35:T35)</f>
        <v>345.3</v>
      </c>
      <c r="J35" s="3">
        <f>'CLEAN DATA'!Q35</f>
        <v>113.6</v>
      </c>
      <c r="K35" s="2">
        <f t="shared" si="0"/>
        <v>3106.5544354838712</v>
      </c>
    </row>
    <row r="36" spans="1:11">
      <c r="A36" s="1" t="s">
        <v>32</v>
      </c>
      <c r="B36" s="1">
        <v>2013</v>
      </c>
      <c r="C36" s="1" t="s">
        <v>45</v>
      </c>
      <c r="D36" s="3">
        <f>SUM('CLEAN DATA'!D36:P36)</f>
        <v>1504.4</v>
      </c>
      <c r="E36" s="3">
        <f>SUM('CLEAN DATA'!X36,'CLEAN DATA'!AB36)</f>
        <v>216.7</v>
      </c>
      <c r="F36" s="3">
        <f>SUM('CLEAN DATA'!U36:W36,'CLEAN DATA'!Y36)</f>
        <v>442.1</v>
      </c>
      <c r="G36" s="3">
        <f>SUM('CLEAN DATA'!Z36:AA36)</f>
        <v>220.3</v>
      </c>
      <c r="H36" s="3">
        <f>SUM('CLEAN DATA'!AC36:AD36)</f>
        <v>223.1</v>
      </c>
      <c r="I36" s="3">
        <f>SUM('CLEAN DATA'!R36:T36)</f>
        <v>338.8</v>
      </c>
      <c r="J36" s="3">
        <f>'CLEAN DATA'!Q36</f>
        <v>115</v>
      </c>
      <c r="K36" s="2">
        <f t="shared" si="0"/>
        <v>3060.4000000000005</v>
      </c>
    </row>
    <row r="37" spans="1:11">
      <c r="A37" s="1" t="s">
        <v>33</v>
      </c>
      <c r="B37" s="1">
        <v>2013</v>
      </c>
      <c r="C37" s="1" t="s">
        <v>45</v>
      </c>
      <c r="D37" s="3">
        <f>SUM('CLEAN DATA'!D37:P37)</f>
        <v>1507.3000000000002</v>
      </c>
      <c r="E37" s="3">
        <f>SUM('CLEAN DATA'!X37,'CLEAN DATA'!AB37)</f>
        <v>217.60000000000002</v>
      </c>
      <c r="F37" s="3">
        <f>SUM('CLEAN DATA'!U37:W37,'CLEAN DATA'!Y37)</f>
        <v>444.1</v>
      </c>
      <c r="G37" s="3">
        <f>SUM('CLEAN DATA'!Z37:AA37)</f>
        <v>220.5</v>
      </c>
      <c r="H37" s="3">
        <f>SUM('CLEAN DATA'!AC37:AD37)</f>
        <v>224.5</v>
      </c>
      <c r="I37" s="3">
        <f>SUM('CLEAN DATA'!R37:T37)</f>
        <v>342.7</v>
      </c>
      <c r="J37" s="3">
        <f>'CLEAN DATA'!Q37</f>
        <v>114</v>
      </c>
      <c r="K37" s="2">
        <f t="shared" si="0"/>
        <v>3070.7</v>
      </c>
    </row>
    <row r="38" spans="1:11">
      <c r="A38" s="1" t="s">
        <v>30</v>
      </c>
      <c r="B38" s="1">
        <v>2014</v>
      </c>
      <c r="C38" s="1" t="s">
        <v>31</v>
      </c>
      <c r="D38" s="3">
        <f>SUM('CLEAN DATA'!D38:P38)</f>
        <v>1486.6000000000001</v>
      </c>
      <c r="E38" s="3">
        <f>SUM('CLEAN DATA'!X38,'CLEAN DATA'!AB38)</f>
        <v>218.89999999999998</v>
      </c>
      <c r="F38" s="3">
        <f>SUM('CLEAN DATA'!U38:W38,'CLEAN DATA'!Y38)</f>
        <v>475.35443548387087</v>
      </c>
      <c r="G38" s="3">
        <f>SUM('CLEAN DATA'!Z38:AA38)</f>
        <v>221.39999999999998</v>
      </c>
      <c r="H38" s="3">
        <f>SUM('CLEAN DATA'!AC38:AD38)</f>
        <v>224.8</v>
      </c>
      <c r="I38" s="3">
        <f>SUM('CLEAN DATA'!R38:T38)</f>
        <v>347.2</v>
      </c>
      <c r="J38" s="3">
        <f>'CLEAN DATA'!Q38</f>
        <v>114</v>
      </c>
      <c r="K38" s="2">
        <f t="shared" si="0"/>
        <v>3088.254435483871</v>
      </c>
    </row>
    <row r="39" spans="1:11">
      <c r="A39" s="1" t="s">
        <v>32</v>
      </c>
      <c r="B39" s="1">
        <v>2014</v>
      </c>
      <c r="C39" s="1" t="s">
        <v>31</v>
      </c>
      <c r="D39" s="3">
        <f>SUM('CLEAN DATA'!D39:P39)</f>
        <v>1484.3</v>
      </c>
      <c r="E39" s="3">
        <f>SUM('CLEAN DATA'!X39,'CLEAN DATA'!AB39)</f>
        <v>217.7</v>
      </c>
      <c r="F39" s="3">
        <f>SUM('CLEAN DATA'!U39:W39,'CLEAN DATA'!Y39)</f>
        <v>445.3</v>
      </c>
      <c r="G39" s="3">
        <f>SUM('CLEAN DATA'!Z39:AA39)</f>
        <v>221.3</v>
      </c>
      <c r="H39" s="3">
        <f>SUM('CLEAN DATA'!AC39:AD39)</f>
        <v>223.4</v>
      </c>
      <c r="I39" s="3">
        <f>SUM('CLEAN DATA'!R39:T39)</f>
        <v>340.4</v>
      </c>
      <c r="J39" s="3">
        <f>'CLEAN DATA'!Q39</f>
        <v>115.7</v>
      </c>
      <c r="K39" s="2">
        <f t="shared" si="0"/>
        <v>3048.1000000000004</v>
      </c>
    </row>
    <row r="40" spans="1:11">
      <c r="A40" s="1" t="s">
        <v>33</v>
      </c>
      <c r="B40" s="1">
        <v>2014</v>
      </c>
      <c r="C40" s="1" t="s">
        <v>31</v>
      </c>
      <c r="D40" s="3">
        <f>SUM('CLEAN DATA'!D40:P40)</f>
        <v>1485.7999999999997</v>
      </c>
      <c r="E40" s="3">
        <f>SUM('CLEAN DATA'!X40,'CLEAN DATA'!AB40)</f>
        <v>218.5</v>
      </c>
      <c r="F40" s="3">
        <f>SUM('CLEAN DATA'!U40:W40,'CLEAN DATA'!Y40)</f>
        <v>446.8</v>
      </c>
      <c r="G40" s="3">
        <f>SUM('CLEAN DATA'!Z40:AA40)</f>
        <v>221.3</v>
      </c>
      <c r="H40" s="3">
        <f>SUM('CLEAN DATA'!AC40:AD40)</f>
        <v>224.2</v>
      </c>
      <c r="I40" s="3">
        <f>SUM('CLEAN DATA'!R40:T40)</f>
        <v>344.4</v>
      </c>
      <c r="J40" s="3">
        <f>'CLEAN DATA'!Q40</f>
        <v>114.5</v>
      </c>
      <c r="K40" s="2">
        <f t="shared" si="0"/>
        <v>3055.5</v>
      </c>
    </row>
    <row r="41" spans="1:11">
      <c r="A41" s="1" t="s">
        <v>30</v>
      </c>
      <c r="B41" s="1">
        <v>2014</v>
      </c>
      <c r="C41" s="1" t="s">
        <v>34</v>
      </c>
      <c r="D41" s="3">
        <f>SUM('CLEAN DATA'!D41:P41)</f>
        <v>1482.2</v>
      </c>
      <c r="E41" s="3">
        <f>SUM('CLEAN DATA'!X41,'CLEAN DATA'!AB41)</f>
        <v>219.60000000000002</v>
      </c>
      <c r="F41" s="3">
        <f>SUM('CLEAN DATA'!U41:W41,'CLEAN DATA'!Y41)</f>
        <v>476.15443548387094</v>
      </c>
      <c r="G41" s="3">
        <f>SUM('CLEAN DATA'!Z41:AA41)</f>
        <v>221.9</v>
      </c>
      <c r="H41" s="3">
        <f>SUM('CLEAN DATA'!AC41:AD41)</f>
        <v>224.9</v>
      </c>
      <c r="I41" s="3">
        <f>SUM('CLEAN DATA'!R41:T41)</f>
        <v>348.3</v>
      </c>
      <c r="J41" s="3">
        <f>'CLEAN DATA'!Q41</f>
        <v>114.2</v>
      </c>
      <c r="K41" s="2">
        <f t="shared" si="0"/>
        <v>3087.2544354838715</v>
      </c>
    </row>
    <row r="42" spans="1:11">
      <c r="A42" s="1" t="s">
        <v>32</v>
      </c>
      <c r="B42" s="1">
        <v>2014</v>
      </c>
      <c r="C42" s="1" t="s">
        <v>34</v>
      </c>
      <c r="D42" s="3">
        <f>SUM('CLEAN DATA'!D42:P42)</f>
        <v>1476</v>
      </c>
      <c r="E42" s="3">
        <f>SUM('CLEAN DATA'!X42,'CLEAN DATA'!AB42)</f>
        <v>219.10000000000002</v>
      </c>
      <c r="F42" s="3">
        <f>SUM('CLEAN DATA'!U42:W42,'CLEAN DATA'!Y42)</f>
        <v>447.5</v>
      </c>
      <c r="G42" s="3">
        <f>SUM('CLEAN DATA'!Z42:AA42)</f>
        <v>221.89999999999998</v>
      </c>
      <c r="H42" s="3">
        <f>SUM('CLEAN DATA'!AC42:AD42)</f>
        <v>224.1</v>
      </c>
      <c r="I42" s="3">
        <f>SUM('CLEAN DATA'!R42:T42)</f>
        <v>341.7</v>
      </c>
      <c r="J42" s="3">
        <f>'CLEAN DATA'!Q42</f>
        <v>116.2</v>
      </c>
      <c r="K42" s="2">
        <f t="shared" si="0"/>
        <v>3046.4999999999995</v>
      </c>
    </row>
    <row r="43" spans="1:11">
      <c r="A43" s="1" t="s">
        <v>33</v>
      </c>
      <c r="B43" s="1">
        <v>2014</v>
      </c>
      <c r="C43" s="1" t="s">
        <v>34</v>
      </c>
      <c r="D43" s="3">
        <f>SUM('CLEAN DATA'!D43:P43)</f>
        <v>1480.1</v>
      </c>
      <c r="E43" s="3">
        <f>SUM('CLEAN DATA'!X43,'CLEAN DATA'!AB43)</f>
        <v>219.4</v>
      </c>
      <c r="F43" s="3">
        <f>SUM('CLEAN DATA'!U43:W43,'CLEAN DATA'!Y43)</f>
        <v>448.79999999999995</v>
      </c>
      <c r="G43" s="3">
        <f>SUM('CLEAN DATA'!Z43:AA43)</f>
        <v>221.89999999999998</v>
      </c>
      <c r="H43" s="3">
        <f>SUM('CLEAN DATA'!AC43:AD43)</f>
        <v>224.5</v>
      </c>
      <c r="I43" s="3">
        <f>SUM('CLEAN DATA'!R43:T43)</f>
        <v>345.6</v>
      </c>
      <c r="J43" s="3">
        <f>'CLEAN DATA'!Q43</f>
        <v>114.7</v>
      </c>
      <c r="K43" s="2">
        <f t="shared" si="0"/>
        <v>3055</v>
      </c>
    </row>
    <row r="44" spans="1:11">
      <c r="A44" s="1" t="s">
        <v>30</v>
      </c>
      <c r="B44" s="1">
        <v>2014</v>
      </c>
      <c r="C44" s="1" t="s">
        <v>35</v>
      </c>
      <c r="D44" s="3">
        <f>SUM('CLEAN DATA'!D44:P44)</f>
        <v>1491.4</v>
      </c>
      <c r="E44" s="3">
        <f>SUM('CLEAN DATA'!X44,'CLEAN DATA'!AB44)</f>
        <v>220.3</v>
      </c>
      <c r="F44" s="3">
        <f>SUM('CLEAN DATA'!U44:W44,'CLEAN DATA'!Y44)</f>
        <v>477.25443548387085</v>
      </c>
      <c r="G44" s="3">
        <f>SUM('CLEAN DATA'!Z44:AA44)</f>
        <v>222.60000000000002</v>
      </c>
      <c r="H44" s="3">
        <f>SUM('CLEAN DATA'!AC44:AD44)</f>
        <v>225.89999999999998</v>
      </c>
      <c r="I44" s="3">
        <f>SUM('CLEAN DATA'!R44:T44)</f>
        <v>349.6</v>
      </c>
      <c r="J44" s="3">
        <f>'CLEAN DATA'!Q44</f>
        <v>114.6</v>
      </c>
      <c r="K44" s="2">
        <f t="shared" si="0"/>
        <v>3101.6544354838707</v>
      </c>
    </row>
    <row r="45" spans="1:11">
      <c r="A45" s="1" t="s">
        <v>32</v>
      </c>
      <c r="B45" s="1">
        <v>2014</v>
      </c>
      <c r="C45" s="1" t="s">
        <v>35</v>
      </c>
      <c r="D45" s="3">
        <f>SUM('CLEAN DATA'!D45:P45)</f>
        <v>1483</v>
      </c>
      <c r="E45" s="3">
        <f>SUM('CLEAN DATA'!X45,'CLEAN DATA'!AB45)</f>
        <v>220</v>
      </c>
      <c r="F45" s="3">
        <f>SUM('CLEAN DATA'!U45:W45,'CLEAN DATA'!Y45)</f>
        <v>448.70000000000005</v>
      </c>
      <c r="G45" s="3">
        <f>SUM('CLEAN DATA'!Z45:AA45)</f>
        <v>222.7</v>
      </c>
      <c r="H45" s="3">
        <f>SUM('CLEAN DATA'!AC45:AD45)</f>
        <v>225.10000000000002</v>
      </c>
      <c r="I45" s="3">
        <f>SUM('CLEAN DATA'!R45:T45)</f>
        <v>343.09999999999997</v>
      </c>
      <c r="J45" s="3">
        <f>'CLEAN DATA'!Q45</f>
        <v>116.7</v>
      </c>
      <c r="K45" s="2">
        <f t="shared" si="0"/>
        <v>3059.2999999999993</v>
      </c>
    </row>
    <row r="46" spans="1:11">
      <c r="A46" s="1" t="s">
        <v>33</v>
      </c>
      <c r="B46" s="1">
        <v>2014</v>
      </c>
      <c r="C46" s="1" t="s">
        <v>35</v>
      </c>
      <c r="D46" s="3">
        <f>SUM('CLEAN DATA'!D46:P46)</f>
        <v>1488.2999999999997</v>
      </c>
      <c r="E46" s="3">
        <f>SUM('CLEAN DATA'!X46,'CLEAN DATA'!AB46)</f>
        <v>220.2</v>
      </c>
      <c r="F46" s="3">
        <f>SUM('CLEAN DATA'!U46:W46,'CLEAN DATA'!Y46)</f>
        <v>450.29999999999995</v>
      </c>
      <c r="G46" s="3">
        <f>SUM('CLEAN DATA'!Z46:AA46)</f>
        <v>222.6</v>
      </c>
      <c r="H46" s="3">
        <f>SUM('CLEAN DATA'!AC46:AD46)</f>
        <v>225.5</v>
      </c>
      <c r="I46" s="3">
        <f>SUM('CLEAN DATA'!R46:T46)</f>
        <v>346.9</v>
      </c>
      <c r="J46" s="3">
        <f>'CLEAN DATA'!Q46</f>
        <v>115.2</v>
      </c>
      <c r="K46" s="2">
        <f t="shared" si="0"/>
        <v>3068.9999999999995</v>
      </c>
    </row>
    <row r="47" spans="1:11">
      <c r="A47" s="1" t="s">
        <v>30</v>
      </c>
      <c r="B47" s="1">
        <v>2014</v>
      </c>
      <c r="C47" s="1" t="s">
        <v>36</v>
      </c>
      <c r="D47" s="3">
        <f>SUM('CLEAN DATA'!D47:P47)</f>
        <v>1504.1000000000001</v>
      </c>
      <c r="E47" s="3">
        <f>SUM('CLEAN DATA'!X47,'CLEAN DATA'!AB47)</f>
        <v>220.7</v>
      </c>
      <c r="F47" s="3">
        <f>SUM('CLEAN DATA'!U47:W47,'CLEAN DATA'!Y47)</f>
        <v>477.55443548387086</v>
      </c>
      <c r="G47" s="3">
        <f>SUM('CLEAN DATA'!Z47:AA47)</f>
        <v>223.5</v>
      </c>
      <c r="H47" s="3">
        <f>SUM('CLEAN DATA'!AC47:AD47)</f>
        <v>226.9</v>
      </c>
      <c r="I47" s="3">
        <f>SUM('CLEAN DATA'!R47:T47)</f>
        <v>352</v>
      </c>
      <c r="J47" s="3">
        <f>'CLEAN DATA'!Q47</f>
        <v>115.4</v>
      </c>
      <c r="K47" s="2">
        <f t="shared" si="0"/>
        <v>3120.1544354838711</v>
      </c>
    </row>
    <row r="48" spans="1:11">
      <c r="A48" s="1" t="s">
        <v>32</v>
      </c>
      <c r="B48" s="1">
        <v>2014</v>
      </c>
      <c r="C48" s="1" t="s">
        <v>36</v>
      </c>
      <c r="D48" s="3">
        <f>SUM('CLEAN DATA'!D48:P48)</f>
        <v>1504.0000000000002</v>
      </c>
      <c r="E48" s="3">
        <f>SUM('CLEAN DATA'!X48,'CLEAN DATA'!AB48)</f>
        <v>220.1</v>
      </c>
      <c r="F48" s="3">
        <f>SUM('CLEAN DATA'!U48:W48,'CLEAN DATA'!Y48)</f>
        <v>449.40000000000003</v>
      </c>
      <c r="G48" s="3">
        <f>SUM('CLEAN DATA'!Z48:AA48)</f>
        <v>223.7</v>
      </c>
      <c r="H48" s="3">
        <f>SUM('CLEAN DATA'!AC48:AD48)</f>
        <v>226.10000000000002</v>
      </c>
      <c r="I48" s="3">
        <f>SUM('CLEAN DATA'!R48:T48)</f>
        <v>344.5</v>
      </c>
      <c r="J48" s="3">
        <f>'CLEAN DATA'!Q48</f>
        <v>117.6</v>
      </c>
      <c r="K48" s="2">
        <f t="shared" si="0"/>
        <v>3085.3999999999996</v>
      </c>
    </row>
    <row r="49" spans="1:11">
      <c r="A49" s="1" t="s">
        <v>33</v>
      </c>
      <c r="B49" s="1">
        <v>2014</v>
      </c>
      <c r="C49" s="1" t="s">
        <v>36</v>
      </c>
      <c r="D49" s="3">
        <f>SUM('CLEAN DATA'!D49:P49)</f>
        <v>1504.1</v>
      </c>
      <c r="E49" s="3">
        <f>SUM('CLEAN DATA'!X49,'CLEAN DATA'!AB49)</f>
        <v>220.5</v>
      </c>
      <c r="F49" s="3">
        <f>SUM('CLEAN DATA'!U49:W49,'CLEAN DATA'!Y49)</f>
        <v>451.2</v>
      </c>
      <c r="G49" s="3">
        <f>SUM('CLEAN DATA'!Z49:AA49)</f>
        <v>223.60000000000002</v>
      </c>
      <c r="H49" s="3">
        <f>SUM('CLEAN DATA'!AC49:AD49)</f>
        <v>226.6</v>
      </c>
      <c r="I49" s="3">
        <f>SUM('CLEAN DATA'!R49:T49)</f>
        <v>349</v>
      </c>
      <c r="J49" s="3">
        <f>'CLEAN DATA'!Q49</f>
        <v>116</v>
      </c>
      <c r="K49" s="2">
        <f t="shared" si="0"/>
        <v>3090.9999999999995</v>
      </c>
    </row>
    <row r="50" spans="1:11">
      <c r="A50" s="1" t="s">
        <v>30</v>
      </c>
      <c r="B50" s="1">
        <v>2014</v>
      </c>
      <c r="C50" s="1" t="s">
        <v>37</v>
      </c>
      <c r="D50" s="3">
        <f>SUM('CLEAN DATA'!D50:P50)</f>
        <v>1513.8999999999999</v>
      </c>
      <c r="E50" s="3">
        <f>SUM('CLEAN DATA'!X50,'CLEAN DATA'!AB50)</f>
        <v>221</v>
      </c>
      <c r="F50" s="3">
        <f>SUM('CLEAN DATA'!U50:W50,'CLEAN DATA'!Y50)</f>
        <v>478.15443548387088</v>
      </c>
      <c r="G50" s="3">
        <f>SUM('CLEAN DATA'!Z50:AA50)</f>
        <v>224</v>
      </c>
      <c r="H50" s="3">
        <f>SUM('CLEAN DATA'!AC50:AD50)</f>
        <v>227.8</v>
      </c>
      <c r="I50" s="3">
        <f>SUM('CLEAN DATA'!R50:T50)</f>
        <v>354</v>
      </c>
      <c r="J50" s="3">
        <f>'CLEAN DATA'!Q50</f>
        <v>116.3</v>
      </c>
      <c r="K50" s="2">
        <f t="shared" si="0"/>
        <v>3135.1544354838711</v>
      </c>
    </row>
    <row r="51" spans="1:11">
      <c r="A51" s="1" t="s">
        <v>32</v>
      </c>
      <c r="B51" s="1">
        <v>2014</v>
      </c>
      <c r="C51" s="1" t="s">
        <v>37</v>
      </c>
      <c r="D51" s="3">
        <f>SUM('CLEAN DATA'!D51:P51)</f>
        <v>1525.3000000000002</v>
      </c>
      <c r="E51" s="3">
        <f>SUM('CLEAN DATA'!X51,'CLEAN DATA'!AB51)</f>
        <v>220.5</v>
      </c>
      <c r="F51" s="3">
        <f>SUM('CLEAN DATA'!U51:W51,'CLEAN DATA'!Y51)</f>
        <v>450.8</v>
      </c>
      <c r="G51" s="3">
        <f>SUM('CLEAN DATA'!Z51:AA51)</f>
        <v>224.4</v>
      </c>
      <c r="H51" s="3">
        <f>SUM('CLEAN DATA'!AC51:AD51)</f>
        <v>227.3</v>
      </c>
      <c r="I51" s="3">
        <f>SUM('CLEAN DATA'!R51:T51)</f>
        <v>345.9</v>
      </c>
      <c r="J51" s="3">
        <f>'CLEAN DATA'!Q51</f>
        <v>118.3</v>
      </c>
      <c r="K51" s="2">
        <f t="shared" si="0"/>
        <v>3112.5000000000009</v>
      </c>
    </row>
    <row r="52" spans="1:11">
      <c r="A52" s="1" t="s">
        <v>33</v>
      </c>
      <c r="B52" s="1">
        <v>2014</v>
      </c>
      <c r="C52" s="1" t="s">
        <v>37</v>
      </c>
      <c r="D52" s="3">
        <f>SUM('CLEAN DATA'!D52:P52)</f>
        <v>1518.5000000000005</v>
      </c>
      <c r="E52" s="3">
        <f>SUM('CLEAN DATA'!X52,'CLEAN DATA'!AB52)</f>
        <v>220.89999999999998</v>
      </c>
      <c r="F52" s="3">
        <f>SUM('CLEAN DATA'!U52:W52,'CLEAN DATA'!Y52)</f>
        <v>452.2</v>
      </c>
      <c r="G52" s="3">
        <f>SUM('CLEAN DATA'!Z52:AA52)</f>
        <v>224.2</v>
      </c>
      <c r="H52" s="3">
        <f>SUM('CLEAN DATA'!AC52:AD52)</f>
        <v>227.6</v>
      </c>
      <c r="I52" s="3">
        <f>SUM('CLEAN DATA'!R52:T52)</f>
        <v>350.79999999999995</v>
      </c>
      <c r="J52" s="3">
        <f>'CLEAN DATA'!Q52</f>
        <v>116.8</v>
      </c>
      <c r="K52" s="2">
        <f t="shared" si="0"/>
        <v>3111</v>
      </c>
    </row>
    <row r="53" spans="1:11">
      <c r="A53" s="1" t="s">
        <v>30</v>
      </c>
      <c r="B53" s="1">
        <v>2014</v>
      </c>
      <c r="C53" s="1" t="s">
        <v>38</v>
      </c>
      <c r="D53" s="3">
        <f>SUM('CLEAN DATA'!D53:P53)</f>
        <v>1525.6999999999998</v>
      </c>
      <c r="E53" s="3">
        <f>SUM('CLEAN DATA'!X53,'CLEAN DATA'!AB53)</f>
        <v>220.8</v>
      </c>
      <c r="F53" s="3">
        <f>SUM('CLEAN DATA'!U53:W53,'CLEAN DATA'!Y53)</f>
        <v>480.75443548387085</v>
      </c>
      <c r="G53" s="3">
        <f>SUM('CLEAN DATA'!Z53:AA53)</f>
        <v>225.7</v>
      </c>
      <c r="H53" s="3">
        <f>SUM('CLEAN DATA'!AC53:AD53)</f>
        <v>229.3</v>
      </c>
      <c r="I53" s="3">
        <f>SUM('CLEAN DATA'!R53:T53)</f>
        <v>356.3</v>
      </c>
      <c r="J53" s="3">
        <f>'CLEAN DATA'!Q53</f>
        <v>117.3</v>
      </c>
      <c r="K53" s="2">
        <f t="shared" si="0"/>
        <v>3155.8544354838709</v>
      </c>
    </row>
    <row r="54" spans="1:11">
      <c r="A54" s="1" t="s">
        <v>32</v>
      </c>
      <c r="B54" s="1">
        <v>2014</v>
      </c>
      <c r="C54" s="1" t="s">
        <v>38</v>
      </c>
      <c r="D54" s="3">
        <f>SUM('CLEAN DATA'!D54:P54)</f>
        <v>1547</v>
      </c>
      <c r="E54" s="3">
        <f>SUM('CLEAN DATA'!X54,'CLEAN DATA'!AB54)</f>
        <v>220.10000000000002</v>
      </c>
      <c r="F54" s="3">
        <f>SUM('CLEAN DATA'!U54:W54,'CLEAN DATA'!Y54)</f>
        <v>450.90000000000003</v>
      </c>
      <c r="G54" s="3">
        <f>SUM('CLEAN DATA'!Z54:AA54)</f>
        <v>226.89999999999998</v>
      </c>
      <c r="H54" s="3">
        <f>SUM('CLEAN DATA'!AC54:AD54)</f>
        <v>228.60000000000002</v>
      </c>
      <c r="I54" s="3">
        <f>SUM('CLEAN DATA'!R54:T54)</f>
        <v>347.3</v>
      </c>
      <c r="J54" s="3">
        <f>'CLEAN DATA'!Q54</f>
        <v>119</v>
      </c>
      <c r="K54" s="2">
        <f t="shared" si="0"/>
        <v>3139.8</v>
      </c>
    </row>
    <row r="55" spans="1:11">
      <c r="A55" s="1" t="s">
        <v>33</v>
      </c>
      <c r="B55" s="1">
        <v>2014</v>
      </c>
      <c r="C55" s="1" t="s">
        <v>38</v>
      </c>
      <c r="D55" s="3">
        <f>SUM('CLEAN DATA'!D55:P55)</f>
        <v>1533.7000000000003</v>
      </c>
      <c r="E55" s="3">
        <f>SUM('CLEAN DATA'!X55,'CLEAN DATA'!AB55)</f>
        <v>220.6</v>
      </c>
      <c r="F55" s="3">
        <f>SUM('CLEAN DATA'!U55:W55,'CLEAN DATA'!Y55)</f>
        <v>453.50000000000006</v>
      </c>
      <c r="G55" s="3">
        <f>SUM('CLEAN DATA'!Z55:AA55)</f>
        <v>226.39999999999998</v>
      </c>
      <c r="H55" s="3">
        <f>SUM('CLEAN DATA'!AC55:AD55)</f>
        <v>229</v>
      </c>
      <c r="I55" s="3">
        <f>SUM('CLEAN DATA'!R55:T55)</f>
        <v>352.7</v>
      </c>
      <c r="J55" s="3">
        <f>'CLEAN DATA'!Q55</f>
        <v>117.8</v>
      </c>
      <c r="K55" s="2">
        <f t="shared" si="0"/>
        <v>3133.7000000000003</v>
      </c>
    </row>
    <row r="56" spans="1:11">
      <c r="A56" s="1" t="s">
        <v>30</v>
      </c>
      <c r="B56" s="1">
        <v>2014</v>
      </c>
      <c r="C56" s="1" t="s">
        <v>39</v>
      </c>
      <c r="D56" s="3">
        <f>SUM('CLEAN DATA'!D56:P56)</f>
        <v>1563.2</v>
      </c>
      <c r="E56" s="3">
        <f>SUM('CLEAN DATA'!X56,'CLEAN DATA'!AB56)</f>
        <v>222.2</v>
      </c>
      <c r="F56" s="3">
        <f>SUM('CLEAN DATA'!U56:W56,'CLEAN DATA'!Y56)</f>
        <v>483.15443548387083</v>
      </c>
      <c r="G56" s="3">
        <f>SUM('CLEAN DATA'!Z56:AA56)</f>
        <v>227.3</v>
      </c>
      <c r="H56" s="3">
        <f>SUM('CLEAN DATA'!AC56:AD56)</f>
        <v>232.6</v>
      </c>
      <c r="I56" s="3">
        <f>SUM('CLEAN DATA'!R56:T56)</f>
        <v>359.3</v>
      </c>
      <c r="J56" s="3">
        <f>'CLEAN DATA'!Q56</f>
        <v>118</v>
      </c>
      <c r="K56" s="2">
        <f t="shared" si="0"/>
        <v>3205.754435483871</v>
      </c>
    </row>
    <row r="57" spans="1:11">
      <c r="A57" s="1" t="s">
        <v>32</v>
      </c>
      <c r="B57" s="1">
        <v>2014</v>
      </c>
      <c r="C57" s="1" t="s">
        <v>39</v>
      </c>
      <c r="D57" s="3">
        <f>SUM('CLEAN DATA'!D57:P57)</f>
        <v>1599.5</v>
      </c>
      <c r="E57" s="3">
        <f>SUM('CLEAN DATA'!X57,'CLEAN DATA'!AB57)</f>
        <v>221.2</v>
      </c>
      <c r="F57" s="3">
        <f>SUM('CLEAN DATA'!U57:W57,'CLEAN DATA'!Y57)</f>
        <v>454.29999999999995</v>
      </c>
      <c r="G57" s="3">
        <f>SUM('CLEAN DATA'!Z57:AA57)</f>
        <v>230.2</v>
      </c>
      <c r="H57" s="3">
        <f>SUM('CLEAN DATA'!AC57:AD57)</f>
        <v>232.4</v>
      </c>
      <c r="I57" s="3">
        <f>SUM('CLEAN DATA'!R57:T57)</f>
        <v>349</v>
      </c>
      <c r="J57" s="3">
        <f>'CLEAN DATA'!Q57</f>
        <v>121</v>
      </c>
      <c r="K57" s="2">
        <f t="shared" si="0"/>
        <v>3207.6</v>
      </c>
    </row>
    <row r="58" spans="1:11">
      <c r="A58" s="1" t="s">
        <v>33</v>
      </c>
      <c r="B58" s="1">
        <v>2014</v>
      </c>
      <c r="C58" s="1" t="s">
        <v>39</v>
      </c>
      <c r="D58" s="3">
        <f>SUM('CLEAN DATA'!D58:P58)</f>
        <v>1576.3</v>
      </c>
      <c r="E58" s="3">
        <f>SUM('CLEAN DATA'!X58,'CLEAN DATA'!AB58)</f>
        <v>221.9</v>
      </c>
      <c r="F58" s="3">
        <f>SUM('CLEAN DATA'!U58:W58,'CLEAN DATA'!Y58)</f>
        <v>457</v>
      </c>
      <c r="G58" s="3">
        <f>SUM('CLEAN DATA'!Z58:AA58)</f>
        <v>228.89999999999998</v>
      </c>
      <c r="H58" s="3">
        <f>SUM('CLEAN DATA'!AC58:AD58)</f>
        <v>232.5</v>
      </c>
      <c r="I58" s="3">
        <f>SUM('CLEAN DATA'!R58:T58)</f>
        <v>355</v>
      </c>
      <c r="J58" s="3">
        <f>'CLEAN DATA'!Q58</f>
        <v>118.8</v>
      </c>
      <c r="K58" s="2">
        <f t="shared" si="0"/>
        <v>3190.4</v>
      </c>
    </row>
    <row r="59" spans="1:11">
      <c r="A59" s="1" t="s">
        <v>30</v>
      </c>
      <c r="B59" s="1">
        <v>2014</v>
      </c>
      <c r="C59" s="1" t="s">
        <v>40</v>
      </c>
      <c r="D59" s="3">
        <f>SUM('CLEAN DATA'!D59:P59)</f>
        <v>1582.2999999999997</v>
      </c>
      <c r="E59" s="3">
        <f>SUM('CLEAN DATA'!X59,'CLEAN DATA'!AB59)</f>
        <v>223.4</v>
      </c>
      <c r="F59" s="3">
        <f>SUM('CLEAN DATA'!U59:W59,'CLEAN DATA'!Y59)</f>
        <v>483.75443548387085</v>
      </c>
      <c r="G59" s="3">
        <f>SUM('CLEAN DATA'!Z59:AA59)</f>
        <v>228.4</v>
      </c>
      <c r="H59" s="3">
        <f>SUM('CLEAN DATA'!AC59:AD59)</f>
        <v>234.2</v>
      </c>
      <c r="I59" s="3">
        <f>SUM('CLEAN DATA'!R59:T59)</f>
        <v>360.4</v>
      </c>
      <c r="J59" s="3">
        <f>'CLEAN DATA'!Q59</f>
        <v>118.8</v>
      </c>
      <c r="K59" s="2">
        <f t="shared" si="0"/>
        <v>3231.254435483871</v>
      </c>
    </row>
    <row r="60" spans="1:11">
      <c r="A60" s="1" t="s">
        <v>32</v>
      </c>
      <c r="B60" s="1">
        <v>2014</v>
      </c>
      <c r="C60" s="1" t="s">
        <v>40</v>
      </c>
      <c r="D60" s="3">
        <f>SUM('CLEAN DATA'!D60:P60)</f>
        <v>1617</v>
      </c>
      <c r="E60" s="3">
        <f>SUM('CLEAN DATA'!X60,'CLEAN DATA'!AB60)</f>
        <v>222.7</v>
      </c>
      <c r="F60" s="3">
        <f>SUM('CLEAN DATA'!U60:W60,'CLEAN DATA'!Y60)</f>
        <v>455.1</v>
      </c>
      <c r="G60" s="3">
        <f>SUM('CLEAN DATA'!Z60:AA60)</f>
        <v>232.10000000000002</v>
      </c>
      <c r="H60" s="3">
        <f>SUM('CLEAN DATA'!AC60:AD60)</f>
        <v>233.8</v>
      </c>
      <c r="I60" s="3">
        <f>SUM('CLEAN DATA'!R60:T60)</f>
        <v>350.6</v>
      </c>
      <c r="J60" s="3">
        <f>'CLEAN DATA'!Q60</f>
        <v>123</v>
      </c>
      <c r="K60" s="2">
        <f t="shared" si="0"/>
        <v>3234.3</v>
      </c>
    </row>
    <row r="61" spans="1:11">
      <c r="A61" s="1" t="s">
        <v>33</v>
      </c>
      <c r="B61" s="1">
        <v>2014</v>
      </c>
      <c r="C61" s="1" t="s">
        <v>40</v>
      </c>
      <c r="D61" s="3">
        <f>SUM('CLEAN DATA'!D61:P61)</f>
        <v>1594.4999999999998</v>
      </c>
      <c r="E61" s="3">
        <f>SUM('CLEAN DATA'!X61,'CLEAN DATA'!AB61)</f>
        <v>223.2</v>
      </c>
      <c r="F61" s="3">
        <f>SUM('CLEAN DATA'!U61:W61,'CLEAN DATA'!Y61)</f>
        <v>457.90000000000003</v>
      </c>
      <c r="G61" s="3">
        <f>SUM('CLEAN DATA'!Z61:AA61)</f>
        <v>230.6</v>
      </c>
      <c r="H61" s="3">
        <f>SUM('CLEAN DATA'!AC61:AD61)</f>
        <v>234</v>
      </c>
      <c r="I61" s="3">
        <f>SUM('CLEAN DATA'!R61:T61)</f>
        <v>356.4</v>
      </c>
      <c r="J61" s="3">
        <f>'CLEAN DATA'!Q61</f>
        <v>119.9</v>
      </c>
      <c r="K61" s="2">
        <f t="shared" si="0"/>
        <v>3216.5</v>
      </c>
    </row>
    <row r="62" spans="1:11">
      <c r="A62" s="1" t="s">
        <v>30</v>
      </c>
      <c r="B62" s="1">
        <v>2014</v>
      </c>
      <c r="C62" s="1" t="s">
        <v>41</v>
      </c>
      <c r="D62" s="3">
        <f>SUM('CLEAN DATA'!D62:P62)</f>
        <v>1583.2</v>
      </c>
      <c r="E62" s="3">
        <f>SUM('CLEAN DATA'!X62,'CLEAN DATA'!AB62)</f>
        <v>223.6</v>
      </c>
      <c r="F62" s="3">
        <f>SUM('CLEAN DATA'!U62:W62,'CLEAN DATA'!Y62)</f>
        <v>484.55443548387086</v>
      </c>
      <c r="G62" s="3">
        <f>SUM('CLEAN DATA'!Z62:AA62)</f>
        <v>229.2</v>
      </c>
      <c r="H62" s="3">
        <f>SUM('CLEAN DATA'!AC62:AD62)</f>
        <v>234.60000000000002</v>
      </c>
      <c r="I62" s="3">
        <f>SUM('CLEAN DATA'!R62:T62)</f>
        <v>362.2</v>
      </c>
      <c r="J62" s="3">
        <f>'CLEAN DATA'!Q62</f>
        <v>119.5</v>
      </c>
      <c r="K62" s="2">
        <f t="shared" si="0"/>
        <v>3236.8544354838705</v>
      </c>
    </row>
    <row r="63" spans="1:11">
      <c r="A63" s="1" t="s">
        <v>32</v>
      </c>
      <c r="B63" s="1">
        <v>2014</v>
      </c>
      <c r="C63" s="1" t="s">
        <v>41</v>
      </c>
      <c r="D63" s="3">
        <f>SUM('CLEAN DATA'!D63:P63)</f>
        <v>1593.7000000000003</v>
      </c>
      <c r="E63" s="3">
        <f>SUM('CLEAN DATA'!X63,'CLEAN DATA'!AB63)</f>
        <v>222.3</v>
      </c>
      <c r="F63" s="3">
        <f>SUM('CLEAN DATA'!U63:W63,'CLEAN DATA'!Y63)</f>
        <v>454.59999999999997</v>
      </c>
      <c r="G63" s="3">
        <f>SUM('CLEAN DATA'!Z63:AA63)</f>
        <v>233.4</v>
      </c>
      <c r="H63" s="3">
        <f>SUM('CLEAN DATA'!AC63:AD63)</f>
        <v>232.8</v>
      </c>
      <c r="I63" s="3">
        <f>SUM('CLEAN DATA'!R63:T63)</f>
        <v>352.1</v>
      </c>
      <c r="J63" s="3">
        <f>'CLEAN DATA'!Q63</f>
        <v>124.3</v>
      </c>
      <c r="K63" s="2">
        <f t="shared" si="0"/>
        <v>3213.2000000000007</v>
      </c>
    </row>
    <row r="64" spans="1:11">
      <c r="A64" s="1" t="s">
        <v>33</v>
      </c>
      <c r="B64" s="1">
        <v>2014</v>
      </c>
      <c r="C64" s="1" t="s">
        <v>41</v>
      </c>
      <c r="D64" s="3">
        <f>SUM('CLEAN DATA'!D64:P64)</f>
        <v>1586.0999999999997</v>
      </c>
      <c r="E64" s="3">
        <f>SUM('CLEAN DATA'!X64,'CLEAN DATA'!AB64)</f>
        <v>223.2</v>
      </c>
      <c r="F64" s="3">
        <f>SUM('CLEAN DATA'!U64:W64,'CLEAN DATA'!Y64)</f>
        <v>458.5</v>
      </c>
      <c r="G64" s="3">
        <f>SUM('CLEAN DATA'!Z64:AA64)</f>
        <v>231.7</v>
      </c>
      <c r="H64" s="3">
        <f>SUM('CLEAN DATA'!AC64:AD64)</f>
        <v>233.8</v>
      </c>
      <c r="I64" s="3">
        <f>SUM('CLEAN DATA'!R64:T64)</f>
        <v>358</v>
      </c>
      <c r="J64" s="3">
        <f>'CLEAN DATA'!Q64</f>
        <v>120.8</v>
      </c>
      <c r="K64" s="2">
        <f t="shared" si="0"/>
        <v>3212.1</v>
      </c>
    </row>
    <row r="65" spans="1:11">
      <c r="A65" s="1" t="s">
        <v>30</v>
      </c>
      <c r="B65" s="1">
        <v>2014</v>
      </c>
      <c r="C65" s="1" t="s">
        <v>42</v>
      </c>
      <c r="D65" s="3">
        <f>SUM('CLEAN DATA'!D65:P65)</f>
        <v>1581.1999999999998</v>
      </c>
      <c r="E65" s="3">
        <f>SUM('CLEAN DATA'!X65,'CLEAN DATA'!AB65)</f>
        <v>224.6</v>
      </c>
      <c r="F65" s="3">
        <f>SUM('CLEAN DATA'!U65:W65,'CLEAN DATA'!Y65)</f>
        <v>485.75443548387091</v>
      </c>
      <c r="G65" s="3">
        <f>SUM('CLEAN DATA'!Z65:AA65)</f>
        <v>229.9</v>
      </c>
      <c r="H65" s="3">
        <f>SUM('CLEAN DATA'!AC65:AD65)</f>
        <v>235</v>
      </c>
      <c r="I65" s="3">
        <f>SUM('CLEAN DATA'!R65:T65)</f>
        <v>365.3</v>
      </c>
      <c r="J65" s="3">
        <f>'CLEAN DATA'!Q65</f>
        <v>120</v>
      </c>
      <c r="K65" s="2">
        <f t="shared" si="0"/>
        <v>3241.754435483871</v>
      </c>
    </row>
    <row r="66" spans="1:11">
      <c r="A66" s="1" t="s">
        <v>32</v>
      </c>
      <c r="B66" s="1">
        <v>2014</v>
      </c>
      <c r="C66" s="1" t="s">
        <v>42</v>
      </c>
      <c r="D66" s="3">
        <f>SUM('CLEAN DATA'!D66:P66)</f>
        <v>1587.5</v>
      </c>
      <c r="E66" s="3">
        <f>SUM('CLEAN DATA'!X66,'CLEAN DATA'!AB66)</f>
        <v>222.7</v>
      </c>
      <c r="F66" s="3">
        <f>SUM('CLEAN DATA'!U66:W66,'CLEAN DATA'!Y66)</f>
        <v>455.5</v>
      </c>
      <c r="G66" s="3">
        <f>SUM('CLEAN DATA'!Z66:AA66)</f>
        <v>233.8</v>
      </c>
      <c r="H66" s="3">
        <f>SUM('CLEAN DATA'!AC66:AD66)</f>
        <v>232.8</v>
      </c>
      <c r="I66" s="3">
        <f>SUM('CLEAN DATA'!R66:T66)</f>
        <v>353.4</v>
      </c>
      <c r="J66" s="3">
        <f>'CLEAN DATA'!Q66</f>
        <v>124.3</v>
      </c>
      <c r="K66" s="2">
        <f t="shared" si="0"/>
        <v>3210.0000000000005</v>
      </c>
    </row>
    <row r="67" spans="1:11">
      <c r="A67" s="1" t="s">
        <v>33</v>
      </c>
      <c r="B67" s="1">
        <v>2014</v>
      </c>
      <c r="C67" s="1" t="s">
        <v>42</v>
      </c>
      <c r="D67" s="3">
        <f>SUM('CLEAN DATA'!D67:P67)</f>
        <v>1582.7</v>
      </c>
      <c r="E67" s="3">
        <f>SUM('CLEAN DATA'!X67,'CLEAN DATA'!AB67)</f>
        <v>223.89999999999998</v>
      </c>
      <c r="F67" s="3">
        <f>SUM('CLEAN DATA'!U67:W67,'CLEAN DATA'!Y67)</f>
        <v>459.90000000000003</v>
      </c>
      <c r="G67" s="3">
        <f>SUM('CLEAN DATA'!Z67:AA67)</f>
        <v>232.1</v>
      </c>
      <c r="H67" s="3">
        <f>SUM('CLEAN DATA'!AC67:AD67)</f>
        <v>234</v>
      </c>
      <c r="I67" s="3">
        <f>SUM('CLEAN DATA'!R67:T67)</f>
        <v>360.6</v>
      </c>
      <c r="J67" s="3">
        <f>'CLEAN DATA'!Q67</f>
        <v>121.1</v>
      </c>
      <c r="K67" s="2">
        <f t="shared" ref="K67:K130" si="1">SUM(D67:J67)</f>
        <v>3214.2999999999997</v>
      </c>
    </row>
    <row r="68" spans="1:11">
      <c r="A68" s="1" t="s">
        <v>30</v>
      </c>
      <c r="B68" s="1">
        <v>2014</v>
      </c>
      <c r="C68" s="1" t="s">
        <v>44</v>
      </c>
      <c r="D68" s="3">
        <f>SUM('CLEAN DATA'!D68:P68)</f>
        <v>1582</v>
      </c>
      <c r="E68" s="3">
        <f>SUM('CLEAN DATA'!X68,'CLEAN DATA'!AB68)</f>
        <v>224.7</v>
      </c>
      <c r="F68" s="3">
        <f>SUM('CLEAN DATA'!U68:W68,'CLEAN DATA'!Y68)</f>
        <v>486.65443548387088</v>
      </c>
      <c r="G68" s="3">
        <f>SUM('CLEAN DATA'!Z68:AA68)</f>
        <v>230.5</v>
      </c>
      <c r="H68" s="3">
        <f>SUM('CLEAN DATA'!AC68:AD68)</f>
        <v>235.2</v>
      </c>
      <c r="I68" s="3">
        <f>SUM('CLEAN DATA'!R68:T68)</f>
        <v>366.70000000000005</v>
      </c>
      <c r="J68" s="3">
        <f>'CLEAN DATA'!Q68</f>
        <v>120.8</v>
      </c>
      <c r="K68" s="2">
        <f t="shared" si="1"/>
        <v>3246.5544354838712</v>
      </c>
    </row>
    <row r="69" spans="1:11">
      <c r="A69" s="1" t="s">
        <v>32</v>
      </c>
      <c r="B69" s="1">
        <v>2014</v>
      </c>
      <c r="C69" s="1" t="s">
        <v>44</v>
      </c>
      <c r="D69" s="3">
        <f>SUM('CLEAN DATA'!D69:P69)</f>
        <v>1587.8</v>
      </c>
      <c r="E69" s="3">
        <f>SUM('CLEAN DATA'!X69,'CLEAN DATA'!AB69)</f>
        <v>222.6</v>
      </c>
      <c r="F69" s="3">
        <f>SUM('CLEAN DATA'!U69:W69,'CLEAN DATA'!Y69)</f>
        <v>455.8</v>
      </c>
      <c r="G69" s="3">
        <f>SUM('CLEAN DATA'!Z69:AA69)</f>
        <v>234.3</v>
      </c>
      <c r="H69" s="3">
        <f>SUM('CLEAN DATA'!AC69:AD69)</f>
        <v>232.4</v>
      </c>
      <c r="I69" s="3">
        <f>SUM('CLEAN DATA'!R69:T69)</f>
        <v>355.2</v>
      </c>
      <c r="J69" s="3">
        <f>'CLEAN DATA'!Q69</f>
        <v>125.8</v>
      </c>
      <c r="K69" s="2">
        <f t="shared" si="1"/>
        <v>3213.9</v>
      </c>
    </row>
    <row r="70" spans="1:11">
      <c r="A70" s="1" t="s">
        <v>33</v>
      </c>
      <c r="B70" s="1">
        <v>2014</v>
      </c>
      <c r="C70" s="1" t="s">
        <v>44</v>
      </c>
      <c r="D70" s="3">
        <f>SUM('CLEAN DATA'!D70:P70)</f>
        <v>1583.2</v>
      </c>
      <c r="E70" s="3">
        <f>SUM('CLEAN DATA'!X70,'CLEAN DATA'!AB70)</f>
        <v>223.89999999999998</v>
      </c>
      <c r="F70" s="3">
        <f>SUM('CLEAN DATA'!U70:W70,'CLEAN DATA'!Y70)</f>
        <v>460.7</v>
      </c>
      <c r="G70" s="3">
        <f>SUM('CLEAN DATA'!Z70:AA70)</f>
        <v>232.7</v>
      </c>
      <c r="H70" s="3">
        <f>SUM('CLEAN DATA'!AC70:AD70)</f>
        <v>233.89999999999998</v>
      </c>
      <c r="I70" s="3">
        <f>SUM('CLEAN DATA'!R70:T70)</f>
        <v>362.1</v>
      </c>
      <c r="J70" s="3">
        <f>'CLEAN DATA'!Q70</f>
        <v>122.1</v>
      </c>
      <c r="K70" s="2">
        <f t="shared" si="1"/>
        <v>3218.5999999999995</v>
      </c>
    </row>
    <row r="71" spans="1:11">
      <c r="A71" s="1" t="s">
        <v>30</v>
      </c>
      <c r="B71" s="1">
        <v>2014</v>
      </c>
      <c r="C71" s="1" t="s">
        <v>45</v>
      </c>
      <c r="D71" s="3">
        <f>SUM('CLEAN DATA'!D71:P71)</f>
        <v>1569.6</v>
      </c>
      <c r="E71" s="3">
        <f>SUM('CLEAN DATA'!X71,'CLEAN DATA'!AB71)</f>
        <v>225.60000000000002</v>
      </c>
      <c r="F71" s="3">
        <f>SUM('CLEAN DATA'!U71:W71,'CLEAN DATA'!Y71)</f>
        <v>486.35443548387087</v>
      </c>
      <c r="G71" s="3">
        <f>SUM('CLEAN DATA'!Z71:AA71)</f>
        <v>231</v>
      </c>
      <c r="H71" s="3">
        <f>SUM('CLEAN DATA'!AC71:AD71)</f>
        <v>234.5</v>
      </c>
      <c r="I71" s="3">
        <f>SUM('CLEAN DATA'!R71:T71)</f>
        <v>367.7</v>
      </c>
      <c r="J71" s="3">
        <f>'CLEAN DATA'!Q71</f>
        <v>121.7</v>
      </c>
      <c r="K71" s="2">
        <f t="shared" si="1"/>
        <v>3236.4544354838704</v>
      </c>
    </row>
    <row r="72" spans="1:11">
      <c r="A72" s="1" t="s">
        <v>32</v>
      </c>
      <c r="B72" s="1">
        <v>2014</v>
      </c>
      <c r="C72" s="1" t="s">
        <v>45</v>
      </c>
      <c r="D72" s="3">
        <f>SUM('CLEAN DATA'!D72:P72)</f>
        <v>1577.1999999999998</v>
      </c>
      <c r="E72" s="3">
        <f>SUM('CLEAN DATA'!X72,'CLEAN DATA'!AB72)</f>
        <v>223.60000000000002</v>
      </c>
      <c r="F72" s="3">
        <f>SUM('CLEAN DATA'!U72:W72,'CLEAN DATA'!Y72)</f>
        <v>455.1</v>
      </c>
      <c r="G72" s="3">
        <f>SUM('CLEAN DATA'!Z72:AA72)</f>
        <v>235</v>
      </c>
      <c r="H72" s="3">
        <f>SUM('CLEAN DATA'!AC72:AD72)</f>
        <v>231.8</v>
      </c>
      <c r="I72" s="3">
        <f>SUM('CLEAN DATA'!R72:T72)</f>
        <v>356.5</v>
      </c>
      <c r="J72" s="3">
        <f>'CLEAN DATA'!Q72</f>
        <v>126.4</v>
      </c>
      <c r="K72" s="2">
        <f t="shared" si="1"/>
        <v>3205.6</v>
      </c>
    </row>
    <row r="73" spans="1:11">
      <c r="A73" s="1" t="s">
        <v>33</v>
      </c>
      <c r="B73" s="1">
        <v>2014</v>
      </c>
      <c r="C73" s="1" t="s">
        <v>45</v>
      </c>
      <c r="D73" s="3">
        <f>SUM('CLEAN DATA'!D73:P73)</f>
        <v>1571.6999999999998</v>
      </c>
      <c r="E73" s="3">
        <f>SUM('CLEAN DATA'!X73,'CLEAN DATA'!AB73)</f>
        <v>224.89999999999998</v>
      </c>
      <c r="F73" s="3">
        <f>SUM('CLEAN DATA'!U73:W73,'CLEAN DATA'!Y73)</f>
        <v>459.79999999999995</v>
      </c>
      <c r="G73" s="3">
        <f>SUM('CLEAN DATA'!Z73:AA73)</f>
        <v>233.4</v>
      </c>
      <c r="H73" s="3">
        <f>SUM('CLEAN DATA'!AC73:AD73)</f>
        <v>233.2</v>
      </c>
      <c r="I73" s="3">
        <f>SUM('CLEAN DATA'!R73:T73)</f>
        <v>363.2</v>
      </c>
      <c r="J73" s="3">
        <f>'CLEAN DATA'!Q73</f>
        <v>123</v>
      </c>
      <c r="K73" s="2">
        <f t="shared" si="1"/>
        <v>3209.1999999999994</v>
      </c>
    </row>
    <row r="74" spans="1:11">
      <c r="A74" s="1" t="s">
        <v>30</v>
      </c>
      <c r="B74" s="1">
        <v>2015</v>
      </c>
      <c r="C74" s="1" t="s">
        <v>31</v>
      </c>
      <c r="D74" s="3">
        <f>SUM('CLEAN DATA'!D74:P74)</f>
        <v>1568.1</v>
      </c>
      <c r="E74" s="3">
        <f>SUM('CLEAN DATA'!X74,'CLEAN DATA'!AB74)</f>
        <v>226.8</v>
      </c>
      <c r="F74" s="3">
        <f>SUM('CLEAN DATA'!U74:W74,'CLEAN DATA'!Y74)</f>
        <v>487.55443548387086</v>
      </c>
      <c r="G74" s="3">
        <f>SUM('CLEAN DATA'!Z74:AA74)</f>
        <v>232.2</v>
      </c>
      <c r="H74" s="3">
        <f>SUM('CLEAN DATA'!AC74:AD74)</f>
        <v>234.8</v>
      </c>
      <c r="I74" s="3">
        <f>SUM('CLEAN DATA'!R74:T74)</f>
        <v>370</v>
      </c>
      <c r="J74" s="3">
        <f>'CLEAN DATA'!Q74</f>
        <v>122.7</v>
      </c>
      <c r="K74" s="2">
        <f t="shared" si="1"/>
        <v>3242.1544354838707</v>
      </c>
    </row>
    <row r="75" spans="1:11">
      <c r="A75" s="1" t="s">
        <v>32</v>
      </c>
      <c r="B75" s="1">
        <v>2015</v>
      </c>
      <c r="C75" s="1" t="s">
        <v>31</v>
      </c>
      <c r="D75" s="3">
        <f>SUM('CLEAN DATA'!D75:P75)</f>
        <v>1574.8999999999999</v>
      </c>
      <c r="E75" s="3">
        <f>SUM('CLEAN DATA'!X75,'CLEAN DATA'!AB75)</f>
        <v>225.10000000000002</v>
      </c>
      <c r="F75" s="3">
        <f>SUM('CLEAN DATA'!U75:W75,'CLEAN DATA'!Y75)</f>
        <v>455.79999999999995</v>
      </c>
      <c r="G75" s="3">
        <f>SUM('CLEAN DATA'!Z75:AA75)</f>
        <v>235.39999999999998</v>
      </c>
      <c r="H75" s="3">
        <f>SUM('CLEAN DATA'!AC75:AD75)</f>
        <v>231.9</v>
      </c>
      <c r="I75" s="3">
        <f>SUM('CLEAN DATA'!R75:T75)</f>
        <v>357.3</v>
      </c>
      <c r="J75" s="3">
        <f>'CLEAN DATA'!Q75</f>
        <v>127.4</v>
      </c>
      <c r="K75" s="2">
        <f t="shared" si="1"/>
        <v>3207.8000000000006</v>
      </c>
    </row>
    <row r="76" spans="1:11">
      <c r="A76" s="1" t="s">
        <v>33</v>
      </c>
      <c r="B76" s="1">
        <v>2015</v>
      </c>
      <c r="C76" s="1" t="s">
        <v>31</v>
      </c>
      <c r="D76" s="3">
        <f>SUM('CLEAN DATA'!D76:P76)</f>
        <v>1569.3</v>
      </c>
      <c r="E76" s="3">
        <f>SUM('CLEAN DATA'!X76,'CLEAN DATA'!AB76)</f>
        <v>226.2</v>
      </c>
      <c r="F76" s="3">
        <f>SUM('CLEAN DATA'!U76:W76,'CLEAN DATA'!Y76)</f>
        <v>461.29999999999995</v>
      </c>
      <c r="G76" s="3">
        <f>SUM('CLEAN DATA'!Z76:AA76)</f>
        <v>234</v>
      </c>
      <c r="H76" s="3">
        <f>SUM('CLEAN DATA'!AC76:AD76)</f>
        <v>233.5</v>
      </c>
      <c r="I76" s="3">
        <f>SUM('CLEAN DATA'!R76:T76)</f>
        <v>364.9</v>
      </c>
      <c r="J76" s="3">
        <f>'CLEAN DATA'!Q76</f>
        <v>124</v>
      </c>
      <c r="K76" s="2">
        <f t="shared" si="1"/>
        <v>3213.2000000000003</v>
      </c>
    </row>
    <row r="77" spans="1:11">
      <c r="A77" s="1" t="s">
        <v>30</v>
      </c>
      <c r="B77" s="1">
        <v>2015</v>
      </c>
      <c r="C77" s="1" t="s">
        <v>34</v>
      </c>
      <c r="D77" s="3">
        <f>SUM('CLEAN DATA'!D77:P77)</f>
        <v>1570.5999999999997</v>
      </c>
      <c r="E77" s="3">
        <f>SUM('CLEAN DATA'!X77,'CLEAN DATA'!AB77)</f>
        <v>228.5</v>
      </c>
      <c r="F77" s="3">
        <f>SUM('CLEAN DATA'!U77:W77,'CLEAN DATA'!Y77)</f>
        <v>489.75443548387091</v>
      </c>
      <c r="G77" s="3">
        <f>SUM('CLEAN DATA'!Z77:AA77)</f>
        <v>233.5</v>
      </c>
      <c r="H77" s="3">
        <f>SUM('CLEAN DATA'!AC77:AD77)</f>
        <v>235.6</v>
      </c>
      <c r="I77" s="3">
        <f>SUM('CLEAN DATA'!R77:T77)</f>
        <v>373.1</v>
      </c>
      <c r="J77" s="3">
        <f>'CLEAN DATA'!Q77</f>
        <v>124.2</v>
      </c>
      <c r="K77" s="2">
        <f t="shared" si="1"/>
        <v>3255.2544354838701</v>
      </c>
    </row>
    <row r="78" spans="1:11">
      <c r="A78" s="1" t="s">
        <v>32</v>
      </c>
      <c r="B78" s="1">
        <v>2015</v>
      </c>
      <c r="C78" s="1" t="s">
        <v>34</v>
      </c>
      <c r="D78" s="3">
        <f>SUM('CLEAN DATA'!D78:P78)</f>
        <v>1571.1000000000001</v>
      </c>
      <c r="E78" s="3">
        <f>SUM('CLEAN DATA'!X78,'CLEAN DATA'!AB78)</f>
        <v>225.8</v>
      </c>
      <c r="F78" s="3">
        <f>SUM('CLEAN DATA'!U78:W78,'CLEAN DATA'!Y78)</f>
        <v>456.6</v>
      </c>
      <c r="G78" s="3">
        <f>SUM('CLEAN DATA'!Z78:AA78)</f>
        <v>235.3</v>
      </c>
      <c r="H78" s="3">
        <f>SUM('CLEAN DATA'!AC78:AD78)</f>
        <v>231.9</v>
      </c>
      <c r="I78" s="3">
        <f>SUM('CLEAN DATA'!R78:T78)</f>
        <v>358.4</v>
      </c>
      <c r="J78" s="3">
        <f>'CLEAN DATA'!Q78</f>
        <v>128.1</v>
      </c>
      <c r="K78" s="2">
        <f t="shared" si="1"/>
        <v>3207.2000000000003</v>
      </c>
    </row>
    <row r="79" spans="1:11">
      <c r="A79" s="1" t="s">
        <v>33</v>
      </c>
      <c r="B79" s="1">
        <v>2015</v>
      </c>
      <c r="C79" s="1" t="s">
        <v>34</v>
      </c>
      <c r="D79" s="3">
        <f>SUM('CLEAN DATA'!D79:P79)</f>
        <v>1569.3999999999996</v>
      </c>
      <c r="E79" s="3">
        <f>SUM('CLEAN DATA'!X79,'CLEAN DATA'!AB79)</f>
        <v>227.5</v>
      </c>
      <c r="F79" s="3">
        <f>SUM('CLEAN DATA'!U79:W79,'CLEAN DATA'!Y79)</f>
        <v>463.2</v>
      </c>
      <c r="G79" s="3">
        <f>SUM('CLEAN DATA'!Z79:AA79)</f>
        <v>234.60000000000002</v>
      </c>
      <c r="H79" s="3">
        <f>SUM('CLEAN DATA'!AC79:AD79)</f>
        <v>233.8</v>
      </c>
      <c r="I79" s="3">
        <f>SUM('CLEAN DATA'!R79:T79)</f>
        <v>367.2</v>
      </c>
      <c r="J79" s="3">
        <f>'CLEAN DATA'!Q79</f>
        <v>125.2</v>
      </c>
      <c r="K79" s="2">
        <f t="shared" si="1"/>
        <v>3220.8999999999992</v>
      </c>
    </row>
    <row r="80" spans="1:11">
      <c r="A80" s="1" t="s">
        <v>30</v>
      </c>
      <c r="B80" s="1">
        <v>2015</v>
      </c>
      <c r="C80" s="1" t="s">
        <v>35</v>
      </c>
      <c r="D80" s="3">
        <f>SUM('CLEAN DATA'!D80:P80)</f>
        <v>1571.5</v>
      </c>
      <c r="E80" s="3">
        <f>SUM('CLEAN DATA'!X80,'CLEAN DATA'!AB80)</f>
        <v>229</v>
      </c>
      <c r="F80" s="3">
        <f>SUM('CLEAN DATA'!U80:W80,'CLEAN DATA'!Y80)</f>
        <v>491.65443548387088</v>
      </c>
      <c r="G80" s="3">
        <f>SUM('CLEAN DATA'!Z80:AA80)</f>
        <v>234.9</v>
      </c>
      <c r="H80" s="3">
        <f>SUM('CLEAN DATA'!AC80:AD80)</f>
        <v>236.6</v>
      </c>
      <c r="I80" s="3">
        <f>SUM('CLEAN DATA'!R80:T80)</f>
        <v>374.4</v>
      </c>
      <c r="J80" s="3">
        <f>'CLEAN DATA'!Q80</f>
        <v>124.7</v>
      </c>
      <c r="K80" s="2">
        <f t="shared" si="1"/>
        <v>3262.7544354838706</v>
      </c>
    </row>
    <row r="81" spans="1:11">
      <c r="A81" s="1" t="s">
        <v>32</v>
      </c>
      <c r="B81" s="1">
        <v>2015</v>
      </c>
      <c r="C81" s="1" t="s">
        <v>35</v>
      </c>
      <c r="D81" s="3">
        <f>SUM('CLEAN DATA'!D81:P81)</f>
        <v>1568.0000000000002</v>
      </c>
      <c r="E81" s="3">
        <f>SUM('CLEAN DATA'!X81,'CLEAN DATA'!AB81)</f>
        <v>225.6</v>
      </c>
      <c r="F81" s="3">
        <f>SUM('CLEAN DATA'!U81:W81,'CLEAN DATA'!Y81)</f>
        <v>459.4</v>
      </c>
      <c r="G81" s="3">
        <f>SUM('CLEAN DATA'!Z81:AA81)</f>
        <v>236</v>
      </c>
      <c r="H81" s="3">
        <f>SUM('CLEAN DATA'!AC81:AD81)</f>
        <v>232.89999999999998</v>
      </c>
      <c r="I81" s="3">
        <f>SUM('CLEAN DATA'!R81:T81)</f>
        <v>359.5</v>
      </c>
      <c r="J81" s="3">
        <f>'CLEAN DATA'!Q81</f>
        <v>128.80000000000001</v>
      </c>
      <c r="K81" s="2">
        <f t="shared" si="1"/>
        <v>3210.2000000000003</v>
      </c>
    </row>
    <row r="82" spans="1:11">
      <c r="A82" s="1" t="s">
        <v>33</v>
      </c>
      <c r="B82" s="1">
        <v>2015</v>
      </c>
      <c r="C82" s="1" t="s">
        <v>35</v>
      </c>
      <c r="D82" s="3">
        <f>SUM('CLEAN DATA'!D82:P82)</f>
        <v>1569.1</v>
      </c>
      <c r="E82" s="3">
        <f>SUM('CLEAN DATA'!X82,'CLEAN DATA'!AB82)</f>
        <v>227.7</v>
      </c>
      <c r="F82" s="3">
        <f>SUM('CLEAN DATA'!U82:W82,'CLEAN DATA'!Y82)</f>
        <v>466</v>
      </c>
      <c r="G82" s="3">
        <f>SUM('CLEAN DATA'!Z82:AA82)</f>
        <v>235.5</v>
      </c>
      <c r="H82" s="3">
        <f>SUM('CLEAN DATA'!AC82:AD82)</f>
        <v>234.9</v>
      </c>
      <c r="I82" s="3">
        <f>SUM('CLEAN DATA'!R82:T82)</f>
        <v>368.4</v>
      </c>
      <c r="J82" s="3">
        <f>'CLEAN DATA'!Q82</f>
        <v>125.8</v>
      </c>
      <c r="K82" s="2">
        <f t="shared" si="1"/>
        <v>3227.4000000000005</v>
      </c>
    </row>
    <row r="83" spans="1:11">
      <c r="A83" s="1" t="s">
        <v>30</v>
      </c>
      <c r="B83" s="1">
        <v>2015</v>
      </c>
      <c r="C83" s="1" t="s">
        <v>36</v>
      </c>
      <c r="D83" s="3">
        <f>SUM('CLEAN DATA'!D83:P83)</f>
        <v>1577.2</v>
      </c>
      <c r="E83" s="3">
        <f>SUM('CLEAN DATA'!X83,'CLEAN DATA'!AB83)</f>
        <v>230.2</v>
      </c>
      <c r="F83" s="3">
        <f>SUM('CLEAN DATA'!U83:W83,'CLEAN DATA'!Y83)</f>
        <v>493.25443548387091</v>
      </c>
      <c r="G83" s="3">
        <f>SUM('CLEAN DATA'!Z83:AA83)</f>
        <v>236.10000000000002</v>
      </c>
      <c r="H83" s="3">
        <f>SUM('CLEAN DATA'!AC83:AD83)</f>
        <v>237.5</v>
      </c>
      <c r="I83" s="3">
        <f>SUM('CLEAN DATA'!R83:T83)</f>
        <v>375.7</v>
      </c>
      <c r="J83" s="3">
        <f>'CLEAN DATA'!Q83</f>
        <v>125.7</v>
      </c>
      <c r="K83" s="2">
        <f t="shared" si="1"/>
        <v>3275.6544354838707</v>
      </c>
    </row>
    <row r="84" spans="1:11">
      <c r="A84" s="1" t="s">
        <v>32</v>
      </c>
      <c r="B84" s="1">
        <v>2015</v>
      </c>
      <c r="C84" s="1" t="s">
        <v>36</v>
      </c>
      <c r="D84" s="3">
        <f>SUM('CLEAN DATA'!D84:P84)</f>
        <v>1576.1</v>
      </c>
      <c r="E84" s="3">
        <f>SUM('CLEAN DATA'!X84,'CLEAN DATA'!AB84)</f>
        <v>226.39999999999998</v>
      </c>
      <c r="F84" s="3">
        <f>SUM('CLEAN DATA'!U84:W84,'CLEAN DATA'!Y84)</f>
        <v>460.70000000000005</v>
      </c>
      <c r="G84" s="3">
        <f>SUM('CLEAN DATA'!Z84:AA84)</f>
        <v>237.3</v>
      </c>
      <c r="H84" s="3">
        <f>SUM('CLEAN DATA'!AC84:AD84)</f>
        <v>233.9</v>
      </c>
      <c r="I84" s="3">
        <f>SUM('CLEAN DATA'!R84:T84)</f>
        <v>360.6</v>
      </c>
      <c r="J84" s="3">
        <f>'CLEAN DATA'!Q84</f>
        <v>130.1</v>
      </c>
      <c r="K84" s="2">
        <f t="shared" si="1"/>
        <v>3225.1</v>
      </c>
    </row>
    <row r="85" spans="1:11">
      <c r="A85" s="1" t="s">
        <v>33</v>
      </c>
      <c r="B85" s="1">
        <v>2015</v>
      </c>
      <c r="C85" s="1" t="s">
        <v>36</v>
      </c>
      <c r="D85" s="3">
        <f>SUM('CLEAN DATA'!D85:P85)</f>
        <v>1575.7</v>
      </c>
      <c r="E85" s="3">
        <f>SUM('CLEAN DATA'!X85,'CLEAN DATA'!AB85)</f>
        <v>228.8</v>
      </c>
      <c r="F85" s="3">
        <f>SUM('CLEAN DATA'!U85:W85,'CLEAN DATA'!Y85)</f>
        <v>467.70000000000005</v>
      </c>
      <c r="G85" s="3">
        <f>SUM('CLEAN DATA'!Z85:AA85)</f>
        <v>236.9</v>
      </c>
      <c r="H85" s="3">
        <f>SUM('CLEAN DATA'!AC85:AD85)</f>
        <v>235.8</v>
      </c>
      <c r="I85" s="3">
        <f>SUM('CLEAN DATA'!R85:T85)</f>
        <v>369.6</v>
      </c>
      <c r="J85" s="3">
        <f>'CLEAN DATA'!Q85</f>
        <v>126.9</v>
      </c>
      <c r="K85" s="2">
        <f t="shared" si="1"/>
        <v>3241.4</v>
      </c>
    </row>
    <row r="86" spans="1:11">
      <c r="A86" s="1" t="s">
        <v>30</v>
      </c>
      <c r="B86" s="1">
        <v>2015</v>
      </c>
      <c r="C86" s="1" t="s">
        <v>37</v>
      </c>
      <c r="D86" s="3">
        <f>SUM('CLEAN DATA'!D86:P86)</f>
        <v>1587.7</v>
      </c>
      <c r="E86" s="3">
        <f>SUM('CLEAN DATA'!X86,'CLEAN DATA'!AB86)</f>
        <v>231.7</v>
      </c>
      <c r="F86" s="3">
        <f>SUM('CLEAN DATA'!U86:W86,'CLEAN DATA'!Y86)</f>
        <v>495.9544354838709</v>
      </c>
      <c r="G86" s="3">
        <f>SUM('CLEAN DATA'!Z86:AA86)</f>
        <v>237.2</v>
      </c>
      <c r="H86" s="3">
        <f>SUM('CLEAN DATA'!AC86:AD86)</f>
        <v>239.3</v>
      </c>
      <c r="I86" s="3">
        <f>SUM('CLEAN DATA'!R86:T86)</f>
        <v>378.2</v>
      </c>
      <c r="J86" s="3">
        <f>'CLEAN DATA'!Q86</f>
        <v>126.7</v>
      </c>
      <c r="K86" s="2">
        <f t="shared" si="1"/>
        <v>3296.7544354838706</v>
      </c>
    </row>
    <row r="87" spans="1:11">
      <c r="A87" s="1" t="s">
        <v>32</v>
      </c>
      <c r="B87" s="1">
        <v>2015</v>
      </c>
      <c r="C87" s="1" t="s">
        <v>37</v>
      </c>
      <c r="D87" s="3">
        <f>SUM('CLEAN DATA'!D87:P87)</f>
        <v>1598.9</v>
      </c>
      <c r="E87" s="3">
        <f>SUM('CLEAN DATA'!X87,'CLEAN DATA'!AB87)</f>
        <v>227.3</v>
      </c>
      <c r="F87" s="3">
        <f>SUM('CLEAN DATA'!U87:W87,'CLEAN DATA'!Y87)</f>
        <v>464</v>
      </c>
      <c r="G87" s="3">
        <f>SUM('CLEAN DATA'!Z87:AA87)</f>
        <v>238</v>
      </c>
      <c r="H87" s="3">
        <f>SUM('CLEAN DATA'!AC87:AD87)</f>
        <v>235.9</v>
      </c>
      <c r="I87" s="3">
        <f>SUM('CLEAN DATA'!R87:T87)</f>
        <v>361.4</v>
      </c>
      <c r="J87" s="3">
        <f>'CLEAN DATA'!Q87</f>
        <v>131.30000000000001</v>
      </c>
      <c r="K87" s="2">
        <f t="shared" si="1"/>
        <v>3256.8</v>
      </c>
    </row>
    <row r="88" spans="1:11">
      <c r="A88" s="1" t="s">
        <v>33</v>
      </c>
      <c r="B88" s="1">
        <v>2015</v>
      </c>
      <c r="C88" s="1" t="s">
        <v>37</v>
      </c>
      <c r="D88" s="3">
        <f>SUM('CLEAN DATA'!D88:P88)</f>
        <v>1590.4</v>
      </c>
      <c r="E88" s="3">
        <f>SUM('CLEAN DATA'!X88,'CLEAN DATA'!AB88)</f>
        <v>230</v>
      </c>
      <c r="F88" s="3">
        <f>SUM('CLEAN DATA'!U88:W88,'CLEAN DATA'!Y88)</f>
        <v>471</v>
      </c>
      <c r="G88" s="3">
        <f>SUM('CLEAN DATA'!Z88:AA88)</f>
        <v>237.7</v>
      </c>
      <c r="H88" s="3">
        <f>SUM('CLEAN DATA'!AC88:AD88)</f>
        <v>237.7</v>
      </c>
      <c r="I88" s="3">
        <f>SUM('CLEAN DATA'!R88:T88)</f>
        <v>371.4</v>
      </c>
      <c r="J88" s="3">
        <f>'CLEAN DATA'!Q88</f>
        <v>127.9</v>
      </c>
      <c r="K88" s="2">
        <f t="shared" si="1"/>
        <v>3266.1</v>
      </c>
    </row>
    <row r="89" spans="1:11">
      <c r="A89" s="1" t="s">
        <v>30</v>
      </c>
      <c r="B89" s="1">
        <v>2015</v>
      </c>
      <c r="C89" s="1" t="s">
        <v>38</v>
      </c>
      <c r="D89" s="3">
        <f>SUM('CLEAN DATA'!D89:P89)</f>
        <v>1617.8999999999999</v>
      </c>
      <c r="E89" s="3">
        <f>SUM('CLEAN DATA'!X89,'CLEAN DATA'!AB89)</f>
        <v>233.4</v>
      </c>
      <c r="F89" s="3">
        <f>SUM('CLEAN DATA'!U89:W89,'CLEAN DATA'!Y89)</f>
        <v>498.85443548387087</v>
      </c>
      <c r="G89" s="3">
        <f>SUM('CLEAN DATA'!Z89:AA89)</f>
        <v>239.9</v>
      </c>
      <c r="H89" s="3">
        <f>SUM('CLEAN DATA'!AC89:AD89)</f>
        <v>242</v>
      </c>
      <c r="I89" s="3">
        <f>SUM('CLEAN DATA'!R89:T89)</f>
        <v>381.5</v>
      </c>
      <c r="J89" s="3">
        <f>'CLEAN DATA'!Q89</f>
        <v>128.19999999999999</v>
      </c>
      <c r="K89" s="2">
        <f t="shared" si="1"/>
        <v>3341.7544354838706</v>
      </c>
    </row>
    <row r="90" spans="1:11">
      <c r="A90" s="1" t="s">
        <v>32</v>
      </c>
      <c r="B90" s="1">
        <v>2015</v>
      </c>
      <c r="C90" s="1" t="s">
        <v>38</v>
      </c>
      <c r="D90" s="3">
        <f>SUM('CLEAN DATA'!D90:P90)</f>
        <v>1636.6</v>
      </c>
      <c r="E90" s="3">
        <f>SUM('CLEAN DATA'!X90,'CLEAN DATA'!AB90)</f>
        <v>227.9</v>
      </c>
      <c r="F90" s="3">
        <f>SUM('CLEAN DATA'!U90:W90,'CLEAN DATA'!Y90)</f>
        <v>465</v>
      </c>
      <c r="G90" s="3">
        <f>SUM('CLEAN DATA'!Z90:AA90)</f>
        <v>240</v>
      </c>
      <c r="H90" s="3">
        <f>SUM('CLEAN DATA'!AC90:AD90)</f>
        <v>237.7</v>
      </c>
      <c r="I90" s="3">
        <f>SUM('CLEAN DATA'!R90:T90)</f>
        <v>363.1</v>
      </c>
      <c r="J90" s="3">
        <f>'CLEAN DATA'!Q90</f>
        <v>132.1</v>
      </c>
      <c r="K90" s="2">
        <f t="shared" si="1"/>
        <v>3302.3999999999996</v>
      </c>
    </row>
    <row r="91" spans="1:11">
      <c r="A91" s="1" t="s">
        <v>33</v>
      </c>
      <c r="B91" s="1">
        <v>2015</v>
      </c>
      <c r="C91" s="1" t="s">
        <v>38</v>
      </c>
      <c r="D91" s="3">
        <f>SUM('CLEAN DATA'!D91:P91)</f>
        <v>1623.5</v>
      </c>
      <c r="E91" s="3">
        <f>SUM('CLEAN DATA'!X91,'CLEAN DATA'!AB91)</f>
        <v>231.3</v>
      </c>
      <c r="F91" s="3">
        <f>SUM('CLEAN DATA'!U91:W91,'CLEAN DATA'!Y91)</f>
        <v>472.79999999999995</v>
      </c>
      <c r="G91" s="3">
        <f>SUM('CLEAN DATA'!Z91:AA91)</f>
        <v>240</v>
      </c>
      <c r="H91" s="3">
        <f>SUM('CLEAN DATA'!AC91:AD91)</f>
        <v>240</v>
      </c>
      <c r="I91" s="3">
        <f>SUM('CLEAN DATA'!R91:T91)</f>
        <v>374.1</v>
      </c>
      <c r="J91" s="3">
        <f>'CLEAN DATA'!Q91</f>
        <v>129.19999999999999</v>
      </c>
      <c r="K91" s="2">
        <f t="shared" si="1"/>
        <v>3310.8999999999996</v>
      </c>
    </row>
    <row r="92" spans="1:11">
      <c r="A92" s="1" t="s">
        <v>30</v>
      </c>
      <c r="B92" s="1">
        <v>2015</v>
      </c>
      <c r="C92" s="1" t="s">
        <v>39</v>
      </c>
      <c r="D92" s="3">
        <f>SUM('CLEAN DATA'!D92:P92)</f>
        <v>1625.3</v>
      </c>
      <c r="E92" s="3">
        <f>SUM('CLEAN DATA'!X92,'CLEAN DATA'!AB92)</f>
        <v>233.5</v>
      </c>
      <c r="F92" s="3">
        <f>SUM('CLEAN DATA'!U92:W92,'CLEAN DATA'!Y92)</f>
        <v>499.35443548387093</v>
      </c>
      <c r="G92" s="3">
        <f>SUM('CLEAN DATA'!Z92:AA92)</f>
        <v>240.9</v>
      </c>
      <c r="H92" s="3">
        <f>SUM('CLEAN DATA'!AC92:AD92)</f>
        <v>242.8</v>
      </c>
      <c r="I92" s="3">
        <f>SUM('CLEAN DATA'!R92:T92)</f>
        <v>382.6</v>
      </c>
      <c r="J92" s="3">
        <f>'CLEAN DATA'!Q92</f>
        <v>129.4</v>
      </c>
      <c r="K92" s="2">
        <f t="shared" si="1"/>
        <v>3353.8544354838709</v>
      </c>
    </row>
    <row r="93" spans="1:11">
      <c r="A93" s="1" t="s">
        <v>32</v>
      </c>
      <c r="B93" s="1">
        <v>2015</v>
      </c>
      <c r="C93" s="1" t="s">
        <v>39</v>
      </c>
      <c r="D93" s="3">
        <f>SUM('CLEAN DATA'!D93:P93)</f>
        <v>1642.8999999999999</v>
      </c>
      <c r="E93" s="3">
        <f>SUM('CLEAN DATA'!X93,'CLEAN DATA'!AB93)</f>
        <v>227.7</v>
      </c>
      <c r="F93" s="3">
        <f>SUM('CLEAN DATA'!U93:W93,'CLEAN DATA'!Y93)</f>
        <v>466.2</v>
      </c>
      <c r="G93" s="3">
        <f>SUM('CLEAN DATA'!Z93:AA93)</f>
        <v>242</v>
      </c>
      <c r="H93" s="3">
        <f>SUM('CLEAN DATA'!AC93:AD93)</f>
        <v>238.7</v>
      </c>
      <c r="I93" s="3">
        <f>SUM('CLEAN DATA'!R93:T93)</f>
        <v>364.1</v>
      </c>
      <c r="J93" s="3">
        <f>'CLEAN DATA'!Q93</f>
        <v>133.1</v>
      </c>
      <c r="K93" s="2">
        <f t="shared" si="1"/>
        <v>3314.6999999999994</v>
      </c>
    </row>
    <row r="94" spans="1:11">
      <c r="A94" s="1" t="s">
        <v>33</v>
      </c>
      <c r="B94" s="1">
        <v>2015</v>
      </c>
      <c r="C94" s="1" t="s">
        <v>39</v>
      </c>
      <c r="D94" s="3">
        <f>SUM('CLEAN DATA'!D94:P94)</f>
        <v>1630.6000000000001</v>
      </c>
      <c r="E94" s="3">
        <f>SUM('CLEAN DATA'!X94,'CLEAN DATA'!AB94)</f>
        <v>231.3</v>
      </c>
      <c r="F94" s="3">
        <f>SUM('CLEAN DATA'!U94:W94,'CLEAN DATA'!Y94)</f>
        <v>474</v>
      </c>
      <c r="G94" s="3">
        <f>SUM('CLEAN DATA'!Z94:AA94)</f>
        <v>241.60000000000002</v>
      </c>
      <c r="H94" s="3">
        <f>SUM('CLEAN DATA'!AC94:AD94)</f>
        <v>240.8</v>
      </c>
      <c r="I94" s="3">
        <f>SUM('CLEAN DATA'!R94:T94)</f>
        <v>375.1</v>
      </c>
      <c r="J94" s="3">
        <f>'CLEAN DATA'!Q94</f>
        <v>130.4</v>
      </c>
      <c r="K94" s="2">
        <f t="shared" si="1"/>
        <v>3323.8</v>
      </c>
    </row>
    <row r="95" spans="1:11">
      <c r="A95" s="1" t="s">
        <v>30</v>
      </c>
      <c r="B95" s="1">
        <v>2015</v>
      </c>
      <c r="C95" s="1" t="s">
        <v>40</v>
      </c>
      <c r="D95" s="3">
        <f>SUM('CLEAN DATA'!D95:P95)</f>
        <v>1646.6</v>
      </c>
      <c r="E95" s="3">
        <f>SUM('CLEAN DATA'!X95,'CLEAN DATA'!AB95)</f>
        <v>233.6</v>
      </c>
      <c r="F95" s="3">
        <f>SUM('CLEAN DATA'!U95:W95,'CLEAN DATA'!Y95)</f>
        <v>500.35443548387082</v>
      </c>
      <c r="G95" s="3">
        <f>SUM('CLEAN DATA'!Z95:AA95)</f>
        <v>242.1</v>
      </c>
      <c r="H95" s="3">
        <f>SUM('CLEAN DATA'!AC95:AD95)</f>
        <v>244.3</v>
      </c>
      <c r="I95" s="3">
        <f>SUM('CLEAN DATA'!R95:T95)</f>
        <v>384.8</v>
      </c>
      <c r="J95" s="3">
        <f>'CLEAN DATA'!Q95</f>
        <v>130.1</v>
      </c>
      <c r="K95" s="2">
        <f t="shared" si="1"/>
        <v>3381.8544354838709</v>
      </c>
    </row>
    <row r="96" spans="1:11">
      <c r="A96" s="1" t="s">
        <v>32</v>
      </c>
      <c r="B96" s="1">
        <v>2015</v>
      </c>
      <c r="C96" s="1" t="s">
        <v>40</v>
      </c>
      <c r="D96" s="3">
        <f>SUM('CLEAN DATA'!D96:P96)</f>
        <v>1658.8999999999999</v>
      </c>
      <c r="E96" s="3">
        <f>SUM('CLEAN DATA'!X96,'CLEAN DATA'!AB96)</f>
        <v>228.6</v>
      </c>
      <c r="F96" s="3">
        <f>SUM('CLEAN DATA'!U96:W96,'CLEAN DATA'!Y96)</f>
        <v>466.1</v>
      </c>
      <c r="G96" s="3">
        <f>SUM('CLEAN DATA'!Z96:AA96)</f>
        <v>243.4</v>
      </c>
      <c r="H96" s="3">
        <f>SUM('CLEAN DATA'!AC96:AD96)</f>
        <v>239.4</v>
      </c>
      <c r="I96" s="3">
        <f>SUM('CLEAN DATA'!R96:T96)</f>
        <v>364.8</v>
      </c>
      <c r="J96" s="3">
        <f>'CLEAN DATA'!Q96</f>
        <v>134.19999999999999</v>
      </c>
      <c r="K96" s="2">
        <f t="shared" si="1"/>
        <v>3335.4</v>
      </c>
    </row>
    <row r="97" spans="1:11">
      <c r="A97" s="1" t="s">
        <v>33</v>
      </c>
      <c r="B97" s="1">
        <v>2015</v>
      </c>
      <c r="C97" s="1" t="s">
        <v>40</v>
      </c>
      <c r="D97" s="3">
        <f>SUM('CLEAN DATA'!D97:P97)</f>
        <v>1649.6</v>
      </c>
      <c r="E97" s="3">
        <f>SUM('CLEAN DATA'!X97,'CLEAN DATA'!AB97)</f>
        <v>231.7</v>
      </c>
      <c r="F97" s="3">
        <f>SUM('CLEAN DATA'!U97:W97,'CLEAN DATA'!Y97)</f>
        <v>475.2</v>
      </c>
      <c r="G97" s="3">
        <f>SUM('CLEAN DATA'!Z97:AA97)</f>
        <v>242.89999999999998</v>
      </c>
      <c r="H97" s="3">
        <f>SUM('CLEAN DATA'!AC97:AD97)</f>
        <v>242</v>
      </c>
      <c r="I97" s="3">
        <f>SUM('CLEAN DATA'!R97:T97)</f>
        <v>376.70000000000005</v>
      </c>
      <c r="J97" s="3">
        <f>'CLEAN DATA'!Q97</f>
        <v>131.19999999999999</v>
      </c>
      <c r="K97" s="2">
        <f t="shared" si="1"/>
        <v>3349.3</v>
      </c>
    </row>
    <row r="98" spans="1:11">
      <c r="A98" s="1" t="s">
        <v>30</v>
      </c>
      <c r="B98" s="1">
        <v>2015</v>
      </c>
      <c r="C98" s="1" t="s">
        <v>41</v>
      </c>
      <c r="D98" s="3">
        <f>SUM('CLEAN DATA'!D98:P98)</f>
        <v>1657.6000000000001</v>
      </c>
      <c r="E98" s="3">
        <f>SUM('CLEAN DATA'!X98,'CLEAN DATA'!AB98)</f>
        <v>235.10000000000002</v>
      </c>
      <c r="F98" s="3">
        <f>SUM('CLEAN DATA'!U98:W98,'CLEAN DATA'!Y98)</f>
        <v>501.25443548387091</v>
      </c>
      <c r="G98" s="3">
        <f>SUM('CLEAN DATA'!Z98:AA98)</f>
        <v>244.1</v>
      </c>
      <c r="H98" s="3">
        <f>SUM('CLEAN DATA'!AC98:AD98)</f>
        <v>245.8</v>
      </c>
      <c r="I98" s="3">
        <f>SUM('CLEAN DATA'!R98:T98)</f>
        <v>387.1</v>
      </c>
      <c r="J98" s="3">
        <f>'CLEAN DATA'!Q98</f>
        <v>131</v>
      </c>
      <c r="K98" s="2">
        <f t="shared" si="1"/>
        <v>3401.9544354838713</v>
      </c>
    </row>
    <row r="99" spans="1:11">
      <c r="A99" s="1" t="s">
        <v>32</v>
      </c>
      <c r="B99" s="1">
        <v>2015</v>
      </c>
      <c r="C99" s="1" t="s">
        <v>41</v>
      </c>
      <c r="D99" s="3">
        <f>SUM('CLEAN DATA'!D99:P99)</f>
        <v>1664.8</v>
      </c>
      <c r="E99" s="3">
        <f>SUM('CLEAN DATA'!X99,'CLEAN DATA'!AB99)</f>
        <v>230</v>
      </c>
      <c r="F99" s="3">
        <f>SUM('CLEAN DATA'!U99:W99,'CLEAN DATA'!Y99)</f>
        <v>466.20000000000005</v>
      </c>
      <c r="G99" s="3">
        <f>SUM('CLEAN DATA'!Z99:AA99)</f>
        <v>243.8</v>
      </c>
      <c r="H99" s="3">
        <f>SUM('CLEAN DATA'!AC99:AD99)</f>
        <v>239.7</v>
      </c>
      <c r="I99" s="3">
        <f>SUM('CLEAN DATA'!R99:T99)</f>
        <v>365.8</v>
      </c>
      <c r="J99" s="3">
        <f>'CLEAN DATA'!Q99</f>
        <v>134.69999999999999</v>
      </c>
      <c r="K99" s="2">
        <f t="shared" si="1"/>
        <v>3345</v>
      </c>
    </row>
    <row r="100" spans="1:11">
      <c r="A100" s="1" t="s">
        <v>33</v>
      </c>
      <c r="B100" s="1">
        <v>2015</v>
      </c>
      <c r="C100" s="1" t="s">
        <v>41</v>
      </c>
      <c r="D100" s="3">
        <f>SUM('CLEAN DATA'!D100:P100)</f>
        <v>1658.3000000000002</v>
      </c>
      <c r="E100" s="3">
        <f>SUM('CLEAN DATA'!X100,'CLEAN DATA'!AB100)</f>
        <v>233.2</v>
      </c>
      <c r="F100" s="3">
        <f>SUM('CLEAN DATA'!U100:W100,'CLEAN DATA'!Y100)</f>
        <v>475.90000000000003</v>
      </c>
      <c r="G100" s="3">
        <f>SUM('CLEAN DATA'!Z100:AA100)</f>
        <v>244</v>
      </c>
      <c r="H100" s="3">
        <f>SUM('CLEAN DATA'!AC100:AD100)</f>
        <v>242.9</v>
      </c>
      <c r="I100" s="3">
        <f>SUM('CLEAN DATA'!R100:T100)</f>
        <v>378.5</v>
      </c>
      <c r="J100" s="3">
        <f>'CLEAN DATA'!Q100</f>
        <v>132</v>
      </c>
      <c r="K100" s="2">
        <f t="shared" si="1"/>
        <v>3364.8</v>
      </c>
    </row>
    <row r="101" spans="1:11">
      <c r="A101" s="1" t="s">
        <v>30</v>
      </c>
      <c r="B101" s="1">
        <v>2015</v>
      </c>
      <c r="C101" s="1" t="s">
        <v>42</v>
      </c>
      <c r="D101" s="3">
        <f>SUM('CLEAN DATA'!D101:P101)</f>
        <v>1674.6</v>
      </c>
      <c r="E101" s="3">
        <f>SUM('CLEAN DATA'!X101,'CLEAN DATA'!AB101)</f>
        <v>236.2</v>
      </c>
      <c r="F101" s="3">
        <f>SUM('CLEAN DATA'!U101:W101,'CLEAN DATA'!Y101)</f>
        <v>502.55443548387092</v>
      </c>
      <c r="G101" s="3">
        <f>SUM('CLEAN DATA'!Z101:AA101)</f>
        <v>245.2</v>
      </c>
      <c r="H101" s="3">
        <f>SUM('CLEAN DATA'!AC101:AD101)</f>
        <v>246.9</v>
      </c>
      <c r="I101" s="3">
        <f>SUM('CLEAN DATA'!R101:T101)</f>
        <v>389</v>
      </c>
      <c r="J101" s="3">
        <f>'CLEAN DATA'!Q101</f>
        <v>131.5</v>
      </c>
      <c r="K101" s="2">
        <f t="shared" si="1"/>
        <v>3425.9544354838708</v>
      </c>
    </row>
    <row r="102" spans="1:11">
      <c r="A102" s="1" t="s">
        <v>32</v>
      </c>
      <c r="B102" s="1">
        <v>2015</v>
      </c>
      <c r="C102" s="1" t="s">
        <v>42</v>
      </c>
      <c r="D102" s="3">
        <f>SUM('CLEAN DATA'!D102:P102)</f>
        <v>1692.8000000000002</v>
      </c>
      <c r="E102" s="3">
        <f>SUM('CLEAN DATA'!X102,'CLEAN DATA'!AB102)</f>
        <v>231.2</v>
      </c>
      <c r="F102" s="3">
        <f>SUM('CLEAN DATA'!U102:W102,'CLEAN DATA'!Y102)</f>
        <v>467.3</v>
      </c>
      <c r="G102" s="3">
        <f>SUM('CLEAN DATA'!Z102:AA102)</f>
        <v>244.2</v>
      </c>
      <c r="H102" s="3">
        <f>SUM('CLEAN DATA'!AC102:AD102)</f>
        <v>240.7</v>
      </c>
      <c r="I102" s="3">
        <f>SUM('CLEAN DATA'!R102:T102)</f>
        <v>366.79999999999995</v>
      </c>
      <c r="J102" s="3">
        <f>'CLEAN DATA'!Q102</f>
        <v>135.30000000000001</v>
      </c>
      <c r="K102" s="2">
        <f t="shared" si="1"/>
        <v>3378.3</v>
      </c>
    </row>
    <row r="103" spans="1:11">
      <c r="A103" s="1" t="s">
        <v>33</v>
      </c>
      <c r="B103" s="1">
        <v>2015</v>
      </c>
      <c r="C103" s="1" t="s">
        <v>42</v>
      </c>
      <c r="D103" s="3">
        <f>SUM('CLEAN DATA'!D103:P103)</f>
        <v>1678.9999999999998</v>
      </c>
      <c r="E103" s="3">
        <f>SUM('CLEAN DATA'!X103,'CLEAN DATA'!AB103)</f>
        <v>234.3</v>
      </c>
      <c r="F103" s="3">
        <f>SUM('CLEAN DATA'!U103:W103,'CLEAN DATA'!Y103)</f>
        <v>477.6</v>
      </c>
      <c r="G103" s="3">
        <f>SUM('CLEAN DATA'!Z103:AA103)</f>
        <v>244.60000000000002</v>
      </c>
      <c r="H103" s="3">
        <f>SUM('CLEAN DATA'!AC103:AD103)</f>
        <v>244</v>
      </c>
      <c r="I103" s="3">
        <f>SUM('CLEAN DATA'!R103:T103)</f>
        <v>380.1</v>
      </c>
      <c r="J103" s="3">
        <f>'CLEAN DATA'!Q103</f>
        <v>132.5</v>
      </c>
      <c r="K103" s="2">
        <f t="shared" si="1"/>
        <v>3392.0999999999995</v>
      </c>
    </row>
    <row r="104" spans="1:11">
      <c r="A104" s="1" t="s">
        <v>30</v>
      </c>
      <c r="B104" s="1">
        <v>2015</v>
      </c>
      <c r="C104" s="1" t="s">
        <v>44</v>
      </c>
      <c r="D104" s="3">
        <f>SUM('CLEAN DATA'!D104:P104)</f>
        <v>1686.3</v>
      </c>
      <c r="E104" s="3">
        <f>SUM('CLEAN DATA'!X104,'CLEAN DATA'!AB104)</f>
        <v>236.8</v>
      </c>
      <c r="F104" s="3">
        <f>SUM('CLEAN DATA'!U104:W104,'CLEAN DATA'!Y104)</f>
        <v>504.45443548387084</v>
      </c>
      <c r="G104" s="3">
        <f>SUM('CLEAN DATA'!Z104:AA104)</f>
        <v>246.7</v>
      </c>
      <c r="H104" s="3">
        <f>SUM('CLEAN DATA'!AC104:AD104)</f>
        <v>247.9</v>
      </c>
      <c r="I104" s="3">
        <f>SUM('CLEAN DATA'!R104:T104)</f>
        <v>391.79999999999995</v>
      </c>
      <c r="J104" s="3">
        <f>'CLEAN DATA'!Q104</f>
        <v>132.19999999999999</v>
      </c>
      <c r="K104" s="2">
        <f t="shared" si="1"/>
        <v>3446.1544354838707</v>
      </c>
    </row>
    <row r="105" spans="1:11">
      <c r="A105" s="1" t="s">
        <v>32</v>
      </c>
      <c r="B105" s="1">
        <v>2015</v>
      </c>
      <c r="C105" s="1" t="s">
        <v>44</v>
      </c>
      <c r="D105" s="3">
        <f>SUM('CLEAN DATA'!D105:P105)</f>
        <v>1708.4999999999998</v>
      </c>
      <c r="E105" s="3">
        <f>SUM('CLEAN DATA'!X105,'CLEAN DATA'!AB105)</f>
        <v>231.39999999999998</v>
      </c>
      <c r="F105" s="3">
        <f>SUM('CLEAN DATA'!U105:W105,'CLEAN DATA'!Y105)</f>
        <v>468.3</v>
      </c>
      <c r="G105" s="3">
        <f>SUM('CLEAN DATA'!Z105:AA105)</f>
        <v>244.5</v>
      </c>
      <c r="H105" s="3">
        <f>SUM('CLEAN DATA'!AC105:AD105)</f>
        <v>241.2</v>
      </c>
      <c r="I105" s="3">
        <f>SUM('CLEAN DATA'!R105:T105)</f>
        <v>368.5</v>
      </c>
      <c r="J105" s="3">
        <f>'CLEAN DATA'!Q105</f>
        <v>137.6</v>
      </c>
      <c r="K105" s="2">
        <f t="shared" si="1"/>
        <v>3399.9999999999995</v>
      </c>
    </row>
    <row r="106" spans="1:11">
      <c r="A106" s="1" t="s">
        <v>33</v>
      </c>
      <c r="B106" s="1">
        <v>2015</v>
      </c>
      <c r="C106" s="1" t="s">
        <v>44</v>
      </c>
      <c r="D106" s="3">
        <f>SUM('CLEAN DATA'!D106:P106)</f>
        <v>1692.1</v>
      </c>
      <c r="E106" s="3">
        <f>SUM('CLEAN DATA'!X106,'CLEAN DATA'!AB106)</f>
        <v>234.7</v>
      </c>
      <c r="F106" s="3">
        <f>SUM('CLEAN DATA'!U106:W106,'CLEAN DATA'!Y106)</f>
        <v>479.4</v>
      </c>
      <c r="G106" s="3">
        <f>SUM('CLEAN DATA'!Z106:AA106)</f>
        <v>245.5</v>
      </c>
      <c r="H106" s="3">
        <f>SUM('CLEAN DATA'!AC106:AD106)</f>
        <v>244.7</v>
      </c>
      <c r="I106" s="3">
        <f>SUM('CLEAN DATA'!R106:T106)</f>
        <v>382.4</v>
      </c>
      <c r="J106" s="3">
        <f>'CLEAN DATA'!Q106</f>
        <v>133.6</v>
      </c>
      <c r="K106" s="2">
        <f t="shared" si="1"/>
        <v>3412.3999999999996</v>
      </c>
    </row>
    <row r="107" spans="1:11">
      <c r="A107" s="1" t="s">
        <v>30</v>
      </c>
      <c r="B107" s="1">
        <v>2015</v>
      </c>
      <c r="C107" s="1" t="s">
        <v>45</v>
      </c>
      <c r="D107" s="3">
        <f>SUM('CLEAN DATA'!D107:P107)</f>
        <v>1682.3000000000002</v>
      </c>
      <c r="E107" s="3">
        <f>SUM('CLEAN DATA'!X107,'CLEAN DATA'!AB107)</f>
        <v>237.2</v>
      </c>
      <c r="F107" s="3">
        <f>SUM('CLEAN DATA'!U107:W107,'CLEAN DATA'!Y107)</f>
        <v>504.9544354838709</v>
      </c>
      <c r="G107" s="3">
        <f>SUM('CLEAN DATA'!Z107:AA107)</f>
        <v>247.2</v>
      </c>
      <c r="H107" s="3">
        <f>SUM('CLEAN DATA'!AC107:AD107)</f>
        <v>247.7</v>
      </c>
      <c r="I107" s="3">
        <f>SUM('CLEAN DATA'!R107:T107)</f>
        <v>392.9</v>
      </c>
      <c r="J107" s="3">
        <f>'CLEAN DATA'!Q107</f>
        <v>133.1</v>
      </c>
      <c r="K107" s="2">
        <f t="shared" si="1"/>
        <v>3445.3544354838709</v>
      </c>
    </row>
    <row r="108" spans="1:11">
      <c r="A108" s="1" t="s">
        <v>32</v>
      </c>
      <c r="B108" s="1">
        <v>2015</v>
      </c>
      <c r="C108" s="1" t="s">
        <v>45</v>
      </c>
      <c r="D108" s="3">
        <f>SUM('CLEAN DATA'!D108:P108)</f>
        <v>1698.8</v>
      </c>
      <c r="E108" s="3">
        <f>SUM('CLEAN DATA'!X108,'CLEAN DATA'!AB108)</f>
        <v>231.8</v>
      </c>
      <c r="F108" s="3">
        <f>SUM('CLEAN DATA'!U108:W108,'CLEAN DATA'!Y108)</f>
        <v>468.7</v>
      </c>
      <c r="G108" s="3">
        <f>SUM('CLEAN DATA'!Z108:AA108)</f>
        <v>244.7</v>
      </c>
      <c r="H108" s="3">
        <f>SUM('CLEAN DATA'!AC108:AD108)</f>
        <v>240.7</v>
      </c>
      <c r="I108" s="3">
        <f>SUM('CLEAN DATA'!R108:T108)</f>
        <v>369.4</v>
      </c>
      <c r="J108" s="3">
        <f>'CLEAN DATA'!Q108</f>
        <v>138.19999999999999</v>
      </c>
      <c r="K108" s="2">
        <f t="shared" si="1"/>
        <v>3392.2999999999993</v>
      </c>
    </row>
    <row r="109" spans="1:11">
      <c r="A109" s="1" t="s">
        <v>33</v>
      </c>
      <c r="B109" s="1">
        <v>2015</v>
      </c>
      <c r="C109" s="1" t="s">
        <v>45</v>
      </c>
      <c r="D109" s="3">
        <f>SUM('CLEAN DATA'!D109:P109)</f>
        <v>1686.1000000000001</v>
      </c>
      <c r="E109" s="3">
        <f>SUM('CLEAN DATA'!X109,'CLEAN DATA'!AB109)</f>
        <v>235.10000000000002</v>
      </c>
      <c r="F109" s="3">
        <f>SUM('CLEAN DATA'!U109:W109,'CLEAN DATA'!Y109)</f>
        <v>479.5</v>
      </c>
      <c r="G109" s="3">
        <f>SUM('CLEAN DATA'!Z109:AA109)</f>
        <v>245.8</v>
      </c>
      <c r="H109" s="3">
        <f>SUM('CLEAN DATA'!AC109:AD109)</f>
        <v>244.39999999999998</v>
      </c>
      <c r="I109" s="3">
        <f>SUM('CLEAN DATA'!R109:T109)</f>
        <v>383.5</v>
      </c>
      <c r="J109" s="3">
        <f>'CLEAN DATA'!Q109</f>
        <v>134.5</v>
      </c>
      <c r="K109" s="2">
        <f t="shared" si="1"/>
        <v>3408.9000000000005</v>
      </c>
    </row>
    <row r="110" spans="1:11">
      <c r="A110" s="1" t="s">
        <v>30</v>
      </c>
      <c r="B110" s="1">
        <v>2016</v>
      </c>
      <c r="C110" s="1" t="s">
        <v>31</v>
      </c>
      <c r="D110" s="3">
        <f>SUM('CLEAN DATA'!D110:P110)</f>
        <v>1690.1000000000001</v>
      </c>
      <c r="E110" s="3">
        <f>SUM('CLEAN DATA'!X110,'CLEAN DATA'!AB110)</f>
        <v>238.60000000000002</v>
      </c>
      <c r="F110" s="3">
        <f>SUM('CLEAN DATA'!U110:W110,'CLEAN DATA'!Y110)</f>
        <v>505.65443548387088</v>
      </c>
      <c r="G110" s="3">
        <f>SUM('CLEAN DATA'!Z110:AA110)</f>
        <v>247.60000000000002</v>
      </c>
      <c r="H110" s="3">
        <f>SUM('CLEAN DATA'!AC110:AD110)</f>
        <v>248.2</v>
      </c>
      <c r="I110" s="3">
        <f>SUM('CLEAN DATA'!R110:T110)</f>
        <v>394.70000000000005</v>
      </c>
      <c r="J110" s="3">
        <f>'CLEAN DATA'!Q110</f>
        <v>133.6</v>
      </c>
      <c r="K110" s="2">
        <f t="shared" si="1"/>
        <v>3458.4544354838713</v>
      </c>
    </row>
    <row r="111" spans="1:11">
      <c r="A111" s="1" t="s">
        <v>32</v>
      </c>
      <c r="B111" s="1">
        <v>2016</v>
      </c>
      <c r="C111" s="1" t="s">
        <v>31</v>
      </c>
      <c r="D111" s="3">
        <f>SUM('CLEAN DATA'!D111:P111)</f>
        <v>1701.4</v>
      </c>
      <c r="E111" s="3">
        <f>SUM('CLEAN DATA'!X111,'CLEAN DATA'!AB111)</f>
        <v>233.1</v>
      </c>
      <c r="F111" s="3">
        <f>SUM('CLEAN DATA'!U111:W111,'CLEAN DATA'!Y111)</f>
        <v>470.79999999999995</v>
      </c>
      <c r="G111" s="3">
        <f>SUM('CLEAN DATA'!Z111:AA111)</f>
        <v>244.9</v>
      </c>
      <c r="H111" s="3">
        <f>SUM('CLEAN DATA'!AC111:AD111)</f>
        <v>241</v>
      </c>
      <c r="I111" s="3">
        <f>SUM('CLEAN DATA'!R111:T111)</f>
        <v>370.5</v>
      </c>
      <c r="J111" s="3">
        <f>'CLEAN DATA'!Q111</f>
        <v>139.5</v>
      </c>
      <c r="K111" s="2">
        <f t="shared" si="1"/>
        <v>3401.2000000000003</v>
      </c>
    </row>
    <row r="112" spans="1:11">
      <c r="A112" s="1" t="s">
        <v>33</v>
      </c>
      <c r="B112" s="1">
        <v>2016</v>
      </c>
      <c r="C112" s="1" t="s">
        <v>31</v>
      </c>
      <c r="D112" s="3">
        <f>SUM('CLEAN DATA'!D112:P112)</f>
        <v>1691.7</v>
      </c>
      <c r="E112" s="3">
        <f>SUM('CLEAN DATA'!X112,'CLEAN DATA'!AB112)</f>
        <v>236.5</v>
      </c>
      <c r="F112" s="3">
        <f>SUM('CLEAN DATA'!U112:W112,'CLEAN DATA'!Y112)</f>
        <v>481.4</v>
      </c>
      <c r="G112" s="3">
        <f>SUM('CLEAN DATA'!Z112:AA112)</f>
        <v>246.1</v>
      </c>
      <c r="H112" s="3">
        <f>SUM('CLEAN DATA'!AC112:AD112)</f>
        <v>244.8</v>
      </c>
      <c r="I112" s="3">
        <f>SUM('CLEAN DATA'!R112:T112)</f>
        <v>384.9</v>
      </c>
      <c r="J112" s="3">
        <f>'CLEAN DATA'!Q112</f>
        <v>135.19999999999999</v>
      </c>
      <c r="K112" s="2">
        <f t="shared" si="1"/>
        <v>3420.6</v>
      </c>
    </row>
    <row r="113" spans="1:11">
      <c r="A113" s="1" t="s">
        <v>30</v>
      </c>
      <c r="B113" s="1">
        <v>2016</v>
      </c>
      <c r="C113" s="1" t="s">
        <v>34</v>
      </c>
      <c r="D113" s="3">
        <f>SUM('CLEAN DATA'!D113:P113)</f>
        <v>1682.6</v>
      </c>
      <c r="E113" s="3">
        <f>SUM('CLEAN DATA'!X113,'CLEAN DATA'!AB113)</f>
        <v>241.1</v>
      </c>
      <c r="F113" s="3">
        <f>SUM('CLEAN DATA'!U113:W113,'CLEAN DATA'!Y113)</f>
        <v>507.75443548387091</v>
      </c>
      <c r="G113" s="3">
        <f>SUM('CLEAN DATA'!Z113:AA113)</f>
        <v>249.39999999999998</v>
      </c>
      <c r="H113" s="3">
        <f>SUM('CLEAN DATA'!AC113:AD113)</f>
        <v>248.8</v>
      </c>
      <c r="I113" s="3">
        <f>SUM('CLEAN DATA'!R113:T113)</f>
        <v>397.1</v>
      </c>
      <c r="J113" s="3">
        <f>'CLEAN DATA'!Q113</f>
        <v>134.4</v>
      </c>
      <c r="K113" s="2">
        <f t="shared" si="1"/>
        <v>3461.1544354838711</v>
      </c>
    </row>
    <row r="114" spans="1:11">
      <c r="A114" s="1" t="s">
        <v>32</v>
      </c>
      <c r="B114" s="1">
        <v>2016</v>
      </c>
      <c r="C114" s="1" t="s">
        <v>34</v>
      </c>
      <c r="D114" s="3">
        <f>SUM('CLEAN DATA'!D114:P114)</f>
        <v>1676.1</v>
      </c>
      <c r="E114" s="3">
        <f>SUM('CLEAN DATA'!X114,'CLEAN DATA'!AB114)</f>
        <v>235.7</v>
      </c>
      <c r="F114" s="3">
        <f>SUM('CLEAN DATA'!U114:W114,'CLEAN DATA'!Y114)</f>
        <v>471.29999999999995</v>
      </c>
      <c r="G114" s="3">
        <f>SUM('CLEAN DATA'!Z114:AA114)</f>
        <v>245.1</v>
      </c>
      <c r="H114" s="3">
        <f>SUM('CLEAN DATA'!AC114:AD114)</f>
        <v>241</v>
      </c>
      <c r="I114" s="3">
        <f>SUM('CLEAN DATA'!R114:T114)</f>
        <v>371.6</v>
      </c>
      <c r="J114" s="3">
        <f>'CLEAN DATA'!Q114</f>
        <v>140</v>
      </c>
      <c r="K114" s="2">
        <f t="shared" si="1"/>
        <v>3380.7999999999997</v>
      </c>
    </row>
    <row r="115" spans="1:11">
      <c r="A115" s="1" t="s">
        <v>33</v>
      </c>
      <c r="B115" s="1">
        <v>2016</v>
      </c>
      <c r="C115" s="1" t="s">
        <v>34</v>
      </c>
      <c r="D115" s="3">
        <f>SUM('CLEAN DATA'!D115:P115)</f>
        <v>1678.1</v>
      </c>
      <c r="E115" s="3">
        <f>SUM('CLEAN DATA'!X115,'CLEAN DATA'!AB115)</f>
        <v>239.1</v>
      </c>
      <c r="F115" s="3">
        <f>SUM('CLEAN DATA'!U115:W115,'CLEAN DATA'!Y115)</f>
        <v>483.5</v>
      </c>
      <c r="G115" s="3">
        <f>SUM('CLEAN DATA'!Z115:AA115)</f>
        <v>246.89999999999998</v>
      </c>
      <c r="H115" s="3">
        <f>SUM('CLEAN DATA'!AC115:AD115)</f>
        <v>245.1</v>
      </c>
      <c r="I115" s="3">
        <f>SUM('CLEAN DATA'!R115:T115)</f>
        <v>386.9</v>
      </c>
      <c r="J115" s="3">
        <f>'CLEAN DATA'!Q115</f>
        <v>135.9</v>
      </c>
      <c r="K115" s="2">
        <f t="shared" si="1"/>
        <v>3415.5</v>
      </c>
    </row>
    <row r="116" spans="1:11">
      <c r="A116" s="1" t="s">
        <v>30</v>
      </c>
      <c r="B116" s="1">
        <v>2016</v>
      </c>
      <c r="C116" s="1" t="s">
        <v>35</v>
      </c>
      <c r="D116" s="3">
        <f>SUM('CLEAN DATA'!D116:P116)</f>
        <v>1682.7000000000003</v>
      </c>
      <c r="E116" s="3">
        <f>SUM('CLEAN DATA'!X116,'CLEAN DATA'!AB116)</f>
        <v>242.2</v>
      </c>
      <c r="F116" s="3">
        <f>SUM('CLEAN DATA'!U116:W116,'CLEAN DATA'!Y116)</f>
        <v>507.55443548387086</v>
      </c>
      <c r="G116" s="3">
        <f>SUM('CLEAN DATA'!Z116:AA116)</f>
        <v>250</v>
      </c>
      <c r="H116" s="3">
        <f>SUM('CLEAN DATA'!AC116:AD116)</f>
        <v>249.1</v>
      </c>
      <c r="I116" s="3">
        <f>SUM('CLEAN DATA'!R116:T116)</f>
        <v>398.40000000000003</v>
      </c>
      <c r="J116" s="3">
        <f>'CLEAN DATA'!Q116</f>
        <v>135</v>
      </c>
      <c r="K116" s="2">
        <f t="shared" si="1"/>
        <v>3464.9544354838713</v>
      </c>
    </row>
    <row r="117" spans="1:11">
      <c r="A117" s="1" t="s">
        <v>32</v>
      </c>
      <c r="B117" s="1">
        <v>2016</v>
      </c>
      <c r="C117" s="1" t="s">
        <v>35</v>
      </c>
      <c r="D117" s="3">
        <f>SUM('CLEAN DATA'!D117:P117)</f>
        <v>1667.6000000000001</v>
      </c>
      <c r="E117" s="3">
        <f>SUM('CLEAN DATA'!X117,'CLEAN DATA'!AB117)</f>
        <v>236.8</v>
      </c>
      <c r="F117" s="3">
        <f>SUM('CLEAN DATA'!U117:W117,'CLEAN DATA'!Y117)</f>
        <v>470.5</v>
      </c>
      <c r="G117" s="3">
        <f>SUM('CLEAN DATA'!Z117:AA117)</f>
        <v>245.5</v>
      </c>
      <c r="H117" s="3">
        <f>SUM('CLEAN DATA'!AC117:AD117)</f>
        <v>241.1</v>
      </c>
      <c r="I117" s="3">
        <f>SUM('CLEAN DATA'!R117:T117)</f>
        <v>372.2</v>
      </c>
      <c r="J117" s="3">
        <f>'CLEAN DATA'!Q117</f>
        <v>140.6</v>
      </c>
      <c r="K117" s="2">
        <f t="shared" si="1"/>
        <v>3374.2999999999997</v>
      </c>
    </row>
    <row r="118" spans="1:11">
      <c r="A118" s="1" t="s">
        <v>33</v>
      </c>
      <c r="B118" s="1">
        <v>2016</v>
      </c>
      <c r="C118" s="1" t="s">
        <v>35</v>
      </c>
      <c r="D118" s="3">
        <f>SUM('CLEAN DATA'!D118:P118)</f>
        <v>1675.2</v>
      </c>
      <c r="E118" s="3">
        <f>SUM('CLEAN DATA'!X118,'CLEAN DATA'!AB118)</f>
        <v>240.2</v>
      </c>
      <c r="F118" s="3">
        <f>SUM('CLEAN DATA'!U118:W118,'CLEAN DATA'!Y118)</f>
        <v>483.29999999999995</v>
      </c>
      <c r="G118" s="3">
        <f>SUM('CLEAN DATA'!Z118:AA118)</f>
        <v>247.5</v>
      </c>
      <c r="H118" s="3">
        <f>SUM('CLEAN DATA'!AC118:AD118)</f>
        <v>245.3</v>
      </c>
      <c r="I118" s="3">
        <f>SUM('CLEAN DATA'!R118:T118)</f>
        <v>387.9</v>
      </c>
      <c r="J118" s="3">
        <f>'CLEAN DATA'!Q118</f>
        <v>136.5</v>
      </c>
      <c r="K118" s="2">
        <f t="shared" si="1"/>
        <v>3415.9</v>
      </c>
    </row>
    <row r="119" spans="1:11">
      <c r="A119" s="1" t="s">
        <v>30</v>
      </c>
      <c r="B119" s="1">
        <v>2016</v>
      </c>
      <c r="C119" s="1" t="s">
        <v>36</v>
      </c>
      <c r="D119" s="3">
        <f>SUM('CLEAN DATA'!D119:P119)</f>
        <v>1701.6000000000004</v>
      </c>
      <c r="E119" s="3">
        <f>SUM('CLEAN DATA'!X119,'CLEAN DATA'!AB119)</f>
        <v>243.60000000000002</v>
      </c>
      <c r="F119" s="3">
        <f>SUM('CLEAN DATA'!U119:W119,'CLEAN DATA'!Y119)</f>
        <v>508.65443548387088</v>
      </c>
      <c r="G119" s="3">
        <f>SUM('CLEAN DATA'!Z119:AA119)</f>
        <v>251.10000000000002</v>
      </c>
      <c r="H119" s="3">
        <f>SUM('CLEAN DATA'!AC119:AD119)</f>
        <v>250.7</v>
      </c>
      <c r="I119" s="3">
        <f>SUM('CLEAN DATA'!R119:T119)</f>
        <v>400</v>
      </c>
      <c r="J119" s="3">
        <f>'CLEAN DATA'!Q119</f>
        <v>135.5</v>
      </c>
      <c r="K119" s="2">
        <f t="shared" si="1"/>
        <v>3491.1544354838711</v>
      </c>
    </row>
    <row r="120" spans="1:11">
      <c r="A120" s="1" t="s">
        <v>32</v>
      </c>
      <c r="B120" s="1">
        <v>2016</v>
      </c>
      <c r="C120" s="1" t="s">
        <v>36</v>
      </c>
      <c r="D120" s="3">
        <f>SUM('CLEAN DATA'!D120:P120)</f>
        <v>1706.3</v>
      </c>
      <c r="E120" s="3">
        <f>SUM('CLEAN DATA'!X120,'CLEAN DATA'!AB120)</f>
        <v>237.6</v>
      </c>
      <c r="F120" s="3">
        <f>SUM('CLEAN DATA'!U120:W120,'CLEAN DATA'!Y120)</f>
        <v>473</v>
      </c>
      <c r="G120" s="3">
        <f>SUM('CLEAN DATA'!Z120:AA120)</f>
        <v>247.1</v>
      </c>
      <c r="H120" s="3">
        <f>SUM('CLEAN DATA'!AC120:AD120)</f>
        <v>243.5</v>
      </c>
      <c r="I120" s="3">
        <f>SUM('CLEAN DATA'!R120:T120)</f>
        <v>373.1</v>
      </c>
      <c r="J120" s="3">
        <f>'CLEAN DATA'!Q120</f>
        <v>141.5</v>
      </c>
      <c r="K120" s="2">
        <f t="shared" si="1"/>
        <v>3422.0999999999995</v>
      </c>
    </row>
    <row r="121" spans="1:11">
      <c r="A121" s="1" t="s">
        <v>33</v>
      </c>
      <c r="B121" s="1">
        <v>2016</v>
      </c>
      <c r="C121" s="1" t="s">
        <v>36</v>
      </c>
      <c r="D121" s="3">
        <f>SUM('CLEAN DATA'!D121:P121)</f>
        <v>1701.3</v>
      </c>
      <c r="E121" s="3">
        <f>SUM('CLEAN DATA'!X121,'CLEAN DATA'!AB121)</f>
        <v>241.3</v>
      </c>
      <c r="F121" s="3">
        <f>SUM('CLEAN DATA'!U121:W121,'CLEAN DATA'!Y121)</f>
        <v>485.5</v>
      </c>
      <c r="G121" s="3">
        <f>SUM('CLEAN DATA'!Z121:AA121)</f>
        <v>248.8</v>
      </c>
      <c r="H121" s="3">
        <f>SUM('CLEAN DATA'!AC121:AD121)</f>
        <v>247.3</v>
      </c>
      <c r="I121" s="3">
        <f>SUM('CLEAN DATA'!R121:T121)</f>
        <v>389.20000000000005</v>
      </c>
      <c r="J121" s="3">
        <f>'CLEAN DATA'!Q121</f>
        <v>137.1</v>
      </c>
      <c r="K121" s="2">
        <f t="shared" si="1"/>
        <v>3450.5000000000005</v>
      </c>
    </row>
    <row r="122" spans="1:11">
      <c r="A122" s="1" t="s">
        <v>30</v>
      </c>
      <c r="B122" s="1">
        <v>2016</v>
      </c>
      <c r="C122" s="1" t="s">
        <v>37</v>
      </c>
      <c r="D122" s="3">
        <f>SUM('CLEAN DATA'!D122:P122)</f>
        <v>1723.6999999999998</v>
      </c>
      <c r="E122" s="3">
        <f>SUM('CLEAN DATA'!X122,'CLEAN DATA'!AB122)</f>
        <v>245.5</v>
      </c>
      <c r="F122" s="3">
        <f>SUM('CLEAN DATA'!U122:W122,'CLEAN DATA'!Y122)</f>
        <v>510.25443548387091</v>
      </c>
      <c r="G122" s="3">
        <f>SUM('CLEAN DATA'!Z122:AA122)</f>
        <v>252.7</v>
      </c>
      <c r="H122" s="3">
        <f>SUM('CLEAN DATA'!AC122:AD122)</f>
        <v>252.8</v>
      </c>
      <c r="I122" s="3">
        <f>SUM('CLEAN DATA'!R122:T122)</f>
        <v>401.3</v>
      </c>
      <c r="J122" s="3">
        <f>'CLEAN DATA'!Q122</f>
        <v>136</v>
      </c>
      <c r="K122" s="2">
        <f t="shared" si="1"/>
        <v>3522.254435483871</v>
      </c>
    </row>
    <row r="123" spans="1:11">
      <c r="A123" s="1" t="s">
        <v>32</v>
      </c>
      <c r="B123" s="1">
        <v>2016</v>
      </c>
      <c r="C123" s="1" t="s">
        <v>37</v>
      </c>
      <c r="D123" s="3">
        <f>SUM('CLEAN DATA'!D123:P123)</f>
        <v>1746.7999999999997</v>
      </c>
      <c r="E123" s="3">
        <f>SUM('CLEAN DATA'!X123,'CLEAN DATA'!AB123)</f>
        <v>238.8</v>
      </c>
      <c r="F123" s="3">
        <f>SUM('CLEAN DATA'!U123:W123,'CLEAN DATA'!Y123)</f>
        <v>474.9</v>
      </c>
      <c r="G123" s="3">
        <f>SUM('CLEAN DATA'!Z123:AA123)</f>
        <v>247.8</v>
      </c>
      <c r="H123" s="3">
        <f>SUM('CLEAN DATA'!AC123:AD123)</f>
        <v>245.3</v>
      </c>
      <c r="I123" s="3">
        <f>SUM('CLEAN DATA'!R123:T123)</f>
        <v>374.1</v>
      </c>
      <c r="J123" s="3">
        <f>'CLEAN DATA'!Q123</f>
        <v>142.19999999999999</v>
      </c>
      <c r="K123" s="2">
        <f t="shared" si="1"/>
        <v>3469.8999999999996</v>
      </c>
    </row>
    <row r="124" spans="1:11">
      <c r="A124" s="1" t="s">
        <v>33</v>
      </c>
      <c r="B124" s="1">
        <v>2016</v>
      </c>
      <c r="C124" s="1" t="s">
        <v>37</v>
      </c>
      <c r="D124" s="3">
        <f>SUM('CLEAN DATA'!D124:P124)</f>
        <v>1730.4</v>
      </c>
      <c r="E124" s="3">
        <f>SUM('CLEAN DATA'!X124,'CLEAN DATA'!AB124)</f>
        <v>242.9</v>
      </c>
      <c r="F124" s="3">
        <f>SUM('CLEAN DATA'!U124:W124,'CLEAN DATA'!Y124)</f>
        <v>487.5</v>
      </c>
      <c r="G124" s="3">
        <f>SUM('CLEAN DATA'!Z124:AA124)</f>
        <v>250</v>
      </c>
      <c r="H124" s="3">
        <f>SUM('CLEAN DATA'!AC124:AD124)</f>
        <v>249.3</v>
      </c>
      <c r="I124" s="3">
        <f>SUM('CLEAN DATA'!R124:T124)</f>
        <v>390.4</v>
      </c>
      <c r="J124" s="3">
        <f>'CLEAN DATA'!Q124</f>
        <v>137.69999999999999</v>
      </c>
      <c r="K124" s="2">
        <f t="shared" si="1"/>
        <v>3488.2000000000003</v>
      </c>
    </row>
    <row r="125" spans="1:11">
      <c r="A125" s="1" t="s">
        <v>30</v>
      </c>
      <c r="B125" s="1">
        <v>2016</v>
      </c>
      <c r="C125" s="1" t="s">
        <v>38</v>
      </c>
      <c r="D125" s="3">
        <f>SUM('CLEAN DATA'!D125:P125)</f>
        <v>1748.6</v>
      </c>
      <c r="E125" s="3">
        <f>SUM('CLEAN DATA'!X125,'CLEAN DATA'!AB125)</f>
        <v>246.10000000000002</v>
      </c>
      <c r="F125" s="3">
        <f>SUM('CLEAN DATA'!U125:W125,'CLEAN DATA'!Y125)</f>
        <v>512.85443548387093</v>
      </c>
      <c r="G125" s="3">
        <f>SUM('CLEAN DATA'!Z125:AA125)</f>
        <v>254.29999999999998</v>
      </c>
      <c r="H125" s="3">
        <f>SUM('CLEAN DATA'!AC125:AD125)</f>
        <v>255.2</v>
      </c>
      <c r="I125" s="3">
        <f>SUM('CLEAN DATA'!R125:T125)</f>
        <v>403.5</v>
      </c>
      <c r="J125" s="3">
        <f>'CLEAN DATA'!Q125</f>
        <v>137.19999999999999</v>
      </c>
      <c r="K125" s="2">
        <f t="shared" si="1"/>
        <v>3557.7544354838706</v>
      </c>
    </row>
    <row r="126" spans="1:11">
      <c r="A126" s="1" t="s">
        <v>32</v>
      </c>
      <c r="B126" s="1">
        <v>2016</v>
      </c>
      <c r="C126" s="1" t="s">
        <v>38</v>
      </c>
      <c r="D126" s="3">
        <f>SUM('CLEAN DATA'!D126:P126)</f>
        <v>1787.0000000000002</v>
      </c>
      <c r="E126" s="3">
        <f>SUM('CLEAN DATA'!X126,'CLEAN DATA'!AB126)</f>
        <v>239.39999999999998</v>
      </c>
      <c r="F126" s="3">
        <f>SUM('CLEAN DATA'!U126:W126,'CLEAN DATA'!Y126)</f>
        <v>476.5</v>
      </c>
      <c r="G126" s="3">
        <f>SUM('CLEAN DATA'!Z126:AA126)</f>
        <v>249.20000000000002</v>
      </c>
      <c r="H126" s="3">
        <f>SUM('CLEAN DATA'!AC126:AD126)</f>
        <v>247.7</v>
      </c>
      <c r="I126" s="3">
        <f>SUM('CLEAN DATA'!R126:T126)</f>
        <v>375.29999999999995</v>
      </c>
      <c r="J126" s="3">
        <f>'CLEAN DATA'!Q126</f>
        <v>142.69999999999999</v>
      </c>
      <c r="K126" s="2">
        <f t="shared" si="1"/>
        <v>3517.7999999999993</v>
      </c>
    </row>
    <row r="127" spans="1:11">
      <c r="A127" s="1" t="s">
        <v>33</v>
      </c>
      <c r="B127" s="1">
        <v>2016</v>
      </c>
      <c r="C127" s="1" t="s">
        <v>38</v>
      </c>
      <c r="D127" s="3">
        <f>SUM('CLEAN DATA'!D127:P127)</f>
        <v>1760.6</v>
      </c>
      <c r="E127" s="3">
        <f>SUM('CLEAN DATA'!X127,'CLEAN DATA'!AB127)</f>
        <v>243.5</v>
      </c>
      <c r="F127" s="3">
        <f>SUM('CLEAN DATA'!U127:W127,'CLEAN DATA'!Y127)</f>
        <v>489.40000000000003</v>
      </c>
      <c r="G127" s="3">
        <f>SUM('CLEAN DATA'!Z127:AA127)</f>
        <v>251.39999999999998</v>
      </c>
      <c r="H127" s="3">
        <f>SUM('CLEAN DATA'!AC127:AD127)</f>
        <v>251.6</v>
      </c>
      <c r="I127" s="3">
        <f>SUM('CLEAN DATA'!R127:T127)</f>
        <v>392.1</v>
      </c>
      <c r="J127" s="3">
        <f>'CLEAN DATA'!Q127</f>
        <v>138.69999999999999</v>
      </c>
      <c r="K127" s="2">
        <f t="shared" si="1"/>
        <v>3527.2999999999997</v>
      </c>
    </row>
    <row r="128" spans="1:11">
      <c r="A128" s="1" t="s">
        <v>30</v>
      </c>
      <c r="B128" s="1">
        <v>2016</v>
      </c>
      <c r="C128" s="1" t="s">
        <v>39</v>
      </c>
      <c r="D128" s="3">
        <f>SUM('CLEAN DATA'!D128:P128)</f>
        <v>1770.2999999999997</v>
      </c>
      <c r="E128" s="3">
        <f>SUM('CLEAN DATA'!X128,'CLEAN DATA'!AB128)</f>
        <v>247.60000000000002</v>
      </c>
      <c r="F128" s="3">
        <f>SUM('CLEAN DATA'!U128:W128,'CLEAN DATA'!Y128)</f>
        <v>513.85443548387082</v>
      </c>
      <c r="G128" s="3">
        <f>SUM('CLEAN DATA'!Z128:AA128)</f>
        <v>256</v>
      </c>
      <c r="H128" s="3">
        <f>SUM('CLEAN DATA'!AC128:AD128)</f>
        <v>256.8</v>
      </c>
      <c r="I128" s="3">
        <f>SUM('CLEAN DATA'!R128:T128)</f>
        <v>405.9</v>
      </c>
      <c r="J128" s="3">
        <f>'CLEAN DATA'!Q128</f>
        <v>138</v>
      </c>
      <c r="K128" s="2">
        <f t="shared" si="1"/>
        <v>3588.4544354838708</v>
      </c>
    </row>
    <row r="129" spans="1:11">
      <c r="A129" s="1" t="s">
        <v>32</v>
      </c>
      <c r="B129" s="1">
        <v>2016</v>
      </c>
      <c r="C129" s="1" t="s">
        <v>39</v>
      </c>
      <c r="D129" s="3">
        <f>SUM('CLEAN DATA'!D129:P129)</f>
        <v>1811.5000000000002</v>
      </c>
      <c r="E129" s="3">
        <f>SUM('CLEAN DATA'!X129,'CLEAN DATA'!AB129)</f>
        <v>240.9</v>
      </c>
      <c r="F129" s="3">
        <f>SUM('CLEAN DATA'!U129:W129,'CLEAN DATA'!Y129)</f>
        <v>477.09999999999997</v>
      </c>
      <c r="G129" s="3">
        <f>SUM('CLEAN DATA'!Z129:AA129)</f>
        <v>251.10000000000002</v>
      </c>
      <c r="H129" s="3">
        <f>SUM('CLEAN DATA'!AC129:AD129)</f>
        <v>248.9</v>
      </c>
      <c r="I129" s="3">
        <f>SUM('CLEAN DATA'!R129:T129)</f>
        <v>375.9</v>
      </c>
      <c r="J129" s="3">
        <f>'CLEAN DATA'!Q129</f>
        <v>142.9</v>
      </c>
      <c r="K129" s="2">
        <f t="shared" si="1"/>
        <v>3548.3</v>
      </c>
    </row>
    <row r="130" spans="1:11">
      <c r="A130" s="1" t="s">
        <v>33</v>
      </c>
      <c r="B130" s="1">
        <v>2016</v>
      </c>
      <c r="C130" s="1" t="s">
        <v>39</v>
      </c>
      <c r="D130" s="3">
        <f>SUM('CLEAN DATA'!D130:P130)</f>
        <v>1783.5</v>
      </c>
      <c r="E130" s="3">
        <f>SUM('CLEAN DATA'!X130,'CLEAN DATA'!AB130)</f>
        <v>245</v>
      </c>
      <c r="F130" s="3">
        <f>SUM('CLEAN DATA'!U130:W130,'CLEAN DATA'!Y130)</f>
        <v>490.6</v>
      </c>
      <c r="G130" s="3">
        <f>SUM('CLEAN DATA'!Z130:AA130)</f>
        <v>253.20000000000002</v>
      </c>
      <c r="H130" s="3">
        <f>SUM('CLEAN DATA'!AC130:AD130)</f>
        <v>253</v>
      </c>
      <c r="I130" s="3">
        <f>SUM('CLEAN DATA'!R130:T130)</f>
        <v>393.8</v>
      </c>
      <c r="J130" s="3">
        <f>'CLEAN DATA'!Q130</f>
        <v>139.30000000000001</v>
      </c>
      <c r="K130" s="2">
        <f t="shared" si="1"/>
        <v>3558.4</v>
      </c>
    </row>
    <row r="131" spans="1:11">
      <c r="A131" s="1" t="s">
        <v>30</v>
      </c>
      <c r="B131" s="1">
        <v>2016</v>
      </c>
      <c r="C131" s="1" t="s">
        <v>40</v>
      </c>
      <c r="D131" s="3">
        <f>SUM('CLEAN DATA'!D131:P131)</f>
        <v>1777.4999999999998</v>
      </c>
      <c r="E131" s="3">
        <f>SUM('CLEAN DATA'!X131,'CLEAN DATA'!AB131)</f>
        <v>249</v>
      </c>
      <c r="F131" s="3">
        <f>SUM('CLEAN DATA'!U131:W131,'CLEAN DATA'!Y131)</f>
        <v>514.95443548387084</v>
      </c>
      <c r="G131" s="3">
        <f>SUM('CLEAN DATA'!Z131:AA131)</f>
        <v>257.39999999999998</v>
      </c>
      <c r="H131" s="3">
        <f>SUM('CLEAN DATA'!AC131:AD131)</f>
        <v>257.7</v>
      </c>
      <c r="I131" s="3">
        <f>SUM('CLEAN DATA'!R131:T131)</f>
        <v>407.9</v>
      </c>
      <c r="J131" s="3">
        <f>'CLEAN DATA'!Q131</f>
        <v>138.9</v>
      </c>
      <c r="K131" s="2">
        <f t="shared" ref="K131:K194" si="2">SUM(D131:J131)</f>
        <v>3603.3544354838709</v>
      </c>
    </row>
    <row r="132" spans="1:11">
      <c r="A132" s="1" t="s">
        <v>32</v>
      </c>
      <c r="B132" s="1">
        <v>2016</v>
      </c>
      <c r="C132" s="1" t="s">
        <v>40</v>
      </c>
      <c r="D132" s="3">
        <f>SUM('CLEAN DATA'!D132:P132)</f>
        <v>1783.9999999999995</v>
      </c>
      <c r="E132" s="3">
        <f>SUM('CLEAN DATA'!X132,'CLEAN DATA'!AB132)</f>
        <v>242.10000000000002</v>
      </c>
      <c r="F132" s="3">
        <f>SUM('CLEAN DATA'!U132:W132,'CLEAN DATA'!Y132)</f>
        <v>476.29999999999995</v>
      </c>
      <c r="G132" s="3">
        <f>SUM('CLEAN DATA'!Z132:AA132)</f>
        <v>252.1</v>
      </c>
      <c r="H132" s="3">
        <f>SUM('CLEAN DATA'!AC132:AD132)</f>
        <v>248.3</v>
      </c>
      <c r="I132" s="3">
        <f>SUM('CLEAN DATA'!R132:T132)</f>
        <v>377</v>
      </c>
      <c r="J132" s="3">
        <f>'CLEAN DATA'!Q132</f>
        <v>143.6</v>
      </c>
      <c r="K132" s="2">
        <f t="shared" si="2"/>
        <v>3523.3999999999996</v>
      </c>
    </row>
    <row r="133" spans="1:11">
      <c r="A133" s="1" t="s">
        <v>33</v>
      </c>
      <c r="B133" s="1">
        <v>2016</v>
      </c>
      <c r="C133" s="1" t="s">
        <v>40</v>
      </c>
      <c r="D133" s="3">
        <f>SUM('CLEAN DATA'!D133:P133)</f>
        <v>1777.9</v>
      </c>
      <c r="E133" s="3">
        <f>SUM('CLEAN DATA'!X133,'CLEAN DATA'!AB133)</f>
        <v>246.3</v>
      </c>
      <c r="F133" s="3">
        <f>SUM('CLEAN DATA'!U133:W133,'CLEAN DATA'!Y133)</f>
        <v>491.4</v>
      </c>
      <c r="G133" s="3">
        <f>SUM('CLEAN DATA'!Z133:AA133)</f>
        <v>254.39999999999998</v>
      </c>
      <c r="H133" s="3">
        <f>SUM('CLEAN DATA'!AC133:AD133)</f>
        <v>253.2</v>
      </c>
      <c r="I133" s="3">
        <f>SUM('CLEAN DATA'!R133:T133)</f>
        <v>395.49999999999994</v>
      </c>
      <c r="J133" s="3">
        <f>'CLEAN DATA'!Q133</f>
        <v>140.19999999999999</v>
      </c>
      <c r="K133" s="2">
        <f t="shared" si="2"/>
        <v>3558.8999999999996</v>
      </c>
    </row>
    <row r="134" spans="1:11">
      <c r="A134" s="1" t="s">
        <v>30</v>
      </c>
      <c r="B134" s="1">
        <v>2016</v>
      </c>
      <c r="C134" s="1" t="s">
        <v>41</v>
      </c>
      <c r="D134" s="3">
        <f>SUM('CLEAN DATA'!D134:P134)</f>
        <v>1770.7</v>
      </c>
      <c r="E134" s="3">
        <f>SUM('CLEAN DATA'!X134,'CLEAN DATA'!AB134)</f>
        <v>250.6</v>
      </c>
      <c r="F134" s="3">
        <f>SUM('CLEAN DATA'!U134:W134,'CLEAN DATA'!Y134)</f>
        <v>517.05443548387086</v>
      </c>
      <c r="G134" s="3">
        <f>SUM('CLEAN DATA'!Z134:AA134)</f>
        <v>257.89999999999998</v>
      </c>
      <c r="H134" s="3">
        <f>SUM('CLEAN DATA'!AC134:AD134)</f>
        <v>258.3</v>
      </c>
      <c r="I134" s="3">
        <f>SUM('CLEAN DATA'!R134:T134)</f>
        <v>409.8</v>
      </c>
      <c r="J134" s="3">
        <f>'CLEAN DATA'!Q134</f>
        <v>139.9</v>
      </c>
      <c r="K134" s="2">
        <f t="shared" si="2"/>
        <v>3604.2544354838715</v>
      </c>
    </row>
    <row r="135" spans="1:11">
      <c r="A135" s="1" t="s">
        <v>32</v>
      </c>
      <c r="B135" s="1">
        <v>2016</v>
      </c>
      <c r="C135" s="1" t="s">
        <v>41</v>
      </c>
      <c r="D135" s="3">
        <f>SUM('CLEAN DATA'!D135:P135)</f>
        <v>1756.3999999999996</v>
      </c>
      <c r="E135" s="3">
        <f>SUM('CLEAN DATA'!X135,'CLEAN DATA'!AB135)</f>
        <v>242.60000000000002</v>
      </c>
      <c r="F135" s="3">
        <f>SUM('CLEAN DATA'!U135:W135,'CLEAN DATA'!Y135)</f>
        <v>478.8</v>
      </c>
      <c r="G135" s="3">
        <f>SUM('CLEAN DATA'!Z135:AA135)</f>
        <v>252.39999999999998</v>
      </c>
      <c r="H135" s="3">
        <f>SUM('CLEAN DATA'!AC135:AD135)</f>
        <v>248.5</v>
      </c>
      <c r="I135" s="3">
        <f>SUM('CLEAN DATA'!R135:T135)</f>
        <v>378</v>
      </c>
      <c r="J135" s="3">
        <f>'CLEAN DATA'!Q135</f>
        <v>143.9</v>
      </c>
      <c r="K135" s="2">
        <f t="shared" si="2"/>
        <v>3500.6</v>
      </c>
    </row>
    <row r="136" spans="1:11">
      <c r="A136" s="1" t="s">
        <v>33</v>
      </c>
      <c r="B136" s="1">
        <v>2016</v>
      </c>
      <c r="C136" s="1" t="s">
        <v>41</v>
      </c>
      <c r="D136" s="3">
        <f>SUM('CLEAN DATA'!D136:P136)</f>
        <v>1763.6999999999998</v>
      </c>
      <c r="E136" s="3">
        <f>SUM('CLEAN DATA'!X136,'CLEAN DATA'!AB136)</f>
        <v>247.5</v>
      </c>
      <c r="F136" s="3">
        <f>SUM('CLEAN DATA'!U136:W136,'CLEAN DATA'!Y136)</f>
        <v>494.2</v>
      </c>
      <c r="G136" s="3">
        <f>SUM('CLEAN DATA'!Z136:AA136)</f>
        <v>254.70000000000002</v>
      </c>
      <c r="H136" s="3">
        <f>SUM('CLEAN DATA'!AC136:AD136)</f>
        <v>253.7</v>
      </c>
      <c r="I136" s="3">
        <f>SUM('CLEAN DATA'!R136:T136)</f>
        <v>397</v>
      </c>
      <c r="J136" s="3">
        <f>'CLEAN DATA'!Q136</f>
        <v>141</v>
      </c>
      <c r="K136" s="2">
        <f t="shared" si="2"/>
        <v>3551.7999999999993</v>
      </c>
    </row>
    <row r="137" spans="1:11">
      <c r="A137" s="1" t="s">
        <v>30</v>
      </c>
      <c r="B137" s="1">
        <v>2016</v>
      </c>
      <c r="C137" s="1" t="s">
        <v>42</v>
      </c>
      <c r="D137" s="3">
        <f>SUM('CLEAN DATA'!D137:P137)</f>
        <v>1771.8000000000002</v>
      </c>
      <c r="E137" s="3">
        <f>SUM('CLEAN DATA'!X137,'CLEAN DATA'!AB137)</f>
        <v>251.7</v>
      </c>
      <c r="F137" s="3">
        <f>SUM('CLEAN DATA'!U137:W137,'CLEAN DATA'!Y137)</f>
        <v>518.65443548387088</v>
      </c>
      <c r="G137" s="3">
        <f>SUM('CLEAN DATA'!Z137:AA137)</f>
        <v>259.5</v>
      </c>
      <c r="H137" s="3">
        <f>SUM('CLEAN DATA'!AC137:AD137)</f>
        <v>259.5</v>
      </c>
      <c r="I137" s="3">
        <f>SUM('CLEAN DATA'!R137:T137)</f>
        <v>412.7</v>
      </c>
      <c r="J137" s="3">
        <f>'CLEAN DATA'!Q137</f>
        <v>140.9</v>
      </c>
      <c r="K137" s="2">
        <f t="shared" si="2"/>
        <v>3614.754435483871</v>
      </c>
    </row>
    <row r="138" spans="1:11">
      <c r="A138" s="1" t="s">
        <v>32</v>
      </c>
      <c r="B138" s="1">
        <v>2016</v>
      </c>
      <c r="C138" s="1" t="s">
        <v>42</v>
      </c>
      <c r="D138" s="3">
        <f>SUM('CLEAN DATA'!D138:P138)</f>
        <v>1762.8999999999999</v>
      </c>
      <c r="E138" s="3">
        <f>SUM('CLEAN DATA'!X138,'CLEAN DATA'!AB138)</f>
        <v>242.6</v>
      </c>
      <c r="F138" s="3">
        <f>SUM('CLEAN DATA'!U138:W138,'CLEAN DATA'!Y138)</f>
        <v>481.2</v>
      </c>
      <c r="G138" s="3">
        <f>SUM('CLEAN DATA'!Z138:AA138)</f>
        <v>253.10000000000002</v>
      </c>
      <c r="H138" s="3">
        <f>SUM('CLEAN DATA'!AC138:AD138)</f>
        <v>249.5</v>
      </c>
      <c r="I138" s="3">
        <f>SUM('CLEAN DATA'!R138:T138)</f>
        <v>379</v>
      </c>
      <c r="J138" s="3">
        <f>'CLEAN DATA'!Q138</f>
        <v>144.30000000000001</v>
      </c>
      <c r="K138" s="2">
        <f t="shared" si="2"/>
        <v>3512.6</v>
      </c>
    </row>
    <row r="139" spans="1:11">
      <c r="A139" s="1" t="s">
        <v>33</v>
      </c>
      <c r="B139" s="1">
        <v>2016</v>
      </c>
      <c r="C139" s="1" t="s">
        <v>42</v>
      </c>
      <c r="D139" s="3">
        <f>SUM('CLEAN DATA'!D139:P139)</f>
        <v>1766.7999999999995</v>
      </c>
      <c r="E139" s="3">
        <f>SUM('CLEAN DATA'!X139,'CLEAN DATA'!AB139)</f>
        <v>248.2</v>
      </c>
      <c r="F139" s="3">
        <f>SUM('CLEAN DATA'!U139:W139,'CLEAN DATA'!Y139)</f>
        <v>496.59999999999997</v>
      </c>
      <c r="G139" s="3">
        <f>SUM('CLEAN DATA'!Z139:AA139)</f>
        <v>255.9</v>
      </c>
      <c r="H139" s="3">
        <f>SUM('CLEAN DATA'!AC139:AD139)</f>
        <v>254.8</v>
      </c>
      <c r="I139" s="3">
        <f>SUM('CLEAN DATA'!R139:T139)</f>
        <v>399.1</v>
      </c>
      <c r="J139" s="3">
        <f>'CLEAN DATA'!Q139</f>
        <v>141.80000000000001</v>
      </c>
      <c r="K139" s="2">
        <f t="shared" si="2"/>
        <v>3563.2</v>
      </c>
    </row>
    <row r="140" spans="1:11">
      <c r="A140" s="1" t="s">
        <v>30</v>
      </c>
      <c r="B140" s="1">
        <v>2016</v>
      </c>
      <c r="C140" s="1" t="s">
        <v>44</v>
      </c>
      <c r="D140" s="3">
        <f>SUM('CLEAN DATA'!D140:P140)</f>
        <v>1764.6</v>
      </c>
      <c r="E140" s="3">
        <f>SUM('CLEAN DATA'!X140,'CLEAN DATA'!AB140)</f>
        <v>252.6</v>
      </c>
      <c r="F140" s="3">
        <f>SUM('CLEAN DATA'!U140:W140,'CLEAN DATA'!Y140)</f>
        <v>519.85443548387093</v>
      </c>
      <c r="G140" s="3">
        <f>SUM('CLEAN DATA'!Z140:AA140)</f>
        <v>260.60000000000002</v>
      </c>
      <c r="H140" s="3">
        <f>SUM('CLEAN DATA'!AC140:AD140)</f>
        <v>259.7</v>
      </c>
      <c r="I140" s="3">
        <f>SUM('CLEAN DATA'!R140:T140)</f>
        <v>413.59999999999997</v>
      </c>
      <c r="J140" s="3">
        <f>'CLEAN DATA'!Q140</f>
        <v>141.19999999999999</v>
      </c>
      <c r="K140" s="2">
        <f t="shared" si="2"/>
        <v>3612.1544354838702</v>
      </c>
    </row>
    <row r="141" spans="1:11">
      <c r="A141" s="1" t="s">
        <v>32</v>
      </c>
      <c r="B141" s="1">
        <v>2016</v>
      </c>
      <c r="C141" s="1" t="s">
        <v>44</v>
      </c>
      <c r="D141" s="3">
        <f>SUM('CLEAN DATA'!D141:P141)</f>
        <v>1755.2</v>
      </c>
      <c r="E141" s="3">
        <f>SUM('CLEAN DATA'!X141,'CLEAN DATA'!AB141)</f>
        <v>243.39999999999998</v>
      </c>
      <c r="F141" s="3">
        <f>SUM('CLEAN DATA'!U141:W141,'CLEAN DATA'!Y141)</f>
        <v>483.4</v>
      </c>
      <c r="G141" s="3">
        <f>SUM('CLEAN DATA'!Z141:AA141)</f>
        <v>253.8</v>
      </c>
      <c r="H141" s="3">
        <f>SUM('CLEAN DATA'!AC141:AD141)</f>
        <v>249.8</v>
      </c>
      <c r="I141" s="3">
        <f>SUM('CLEAN DATA'!R141:T141)</f>
        <v>380.2</v>
      </c>
      <c r="J141" s="3">
        <f>'CLEAN DATA'!Q141</f>
        <v>144.30000000000001</v>
      </c>
      <c r="K141" s="2">
        <f t="shared" si="2"/>
        <v>3510.1000000000004</v>
      </c>
    </row>
    <row r="142" spans="1:11">
      <c r="A142" s="1" t="s">
        <v>33</v>
      </c>
      <c r="B142" s="1">
        <v>2016</v>
      </c>
      <c r="C142" s="1" t="s">
        <v>44</v>
      </c>
      <c r="D142" s="3">
        <f>SUM('CLEAN DATA'!D142:P142)</f>
        <v>1759.8</v>
      </c>
      <c r="E142" s="3">
        <f>SUM('CLEAN DATA'!X142,'CLEAN DATA'!AB142)</f>
        <v>249</v>
      </c>
      <c r="F142" s="3">
        <f>SUM('CLEAN DATA'!U142:W142,'CLEAN DATA'!Y142)</f>
        <v>498.4</v>
      </c>
      <c r="G142" s="3">
        <f>SUM('CLEAN DATA'!Z142:AA142)</f>
        <v>256.8</v>
      </c>
      <c r="H142" s="3">
        <f>SUM('CLEAN DATA'!AC142:AD142)</f>
        <v>255</v>
      </c>
      <c r="I142" s="3">
        <f>SUM('CLEAN DATA'!R142:T142)</f>
        <v>400.1</v>
      </c>
      <c r="J142" s="3">
        <f>'CLEAN DATA'!Q142</f>
        <v>142</v>
      </c>
      <c r="K142" s="2">
        <f t="shared" si="2"/>
        <v>3561.1</v>
      </c>
    </row>
    <row r="143" spans="1:11">
      <c r="A143" s="1" t="s">
        <v>30</v>
      </c>
      <c r="B143" s="1">
        <v>2016</v>
      </c>
      <c r="C143" s="1" t="s">
        <v>45</v>
      </c>
      <c r="D143" s="3">
        <f>SUM('CLEAN DATA'!D143:P143)</f>
        <v>1749.1</v>
      </c>
      <c r="E143" s="3">
        <f>SUM('CLEAN DATA'!X143,'CLEAN DATA'!AB143)</f>
        <v>251.6</v>
      </c>
      <c r="F143" s="3">
        <f>SUM('CLEAN DATA'!U143:W143,'CLEAN DATA'!Y143)</f>
        <v>522.75443548387091</v>
      </c>
      <c r="G143" s="3">
        <f>SUM('CLEAN DATA'!Z143:AA143)</f>
        <v>261.5</v>
      </c>
      <c r="H143" s="3">
        <f>SUM('CLEAN DATA'!AC143:AD143)</f>
        <v>259.10000000000002</v>
      </c>
      <c r="I143" s="3">
        <f>SUM('CLEAN DATA'!R143:T143)</f>
        <v>415.3</v>
      </c>
      <c r="J143" s="3">
        <f>'CLEAN DATA'!Q143</f>
        <v>142.4</v>
      </c>
      <c r="K143" s="2">
        <f t="shared" si="2"/>
        <v>3601.754435483871</v>
      </c>
    </row>
    <row r="144" spans="1:11">
      <c r="A144" s="1" t="s">
        <v>32</v>
      </c>
      <c r="B144" s="1">
        <v>2016</v>
      </c>
      <c r="C144" s="1" t="s">
        <v>45</v>
      </c>
      <c r="D144" s="3">
        <f>SUM('CLEAN DATA'!D144:P144)</f>
        <v>1729.8</v>
      </c>
      <c r="E144" s="3">
        <f>SUM('CLEAN DATA'!X144,'CLEAN DATA'!AB144)</f>
        <v>242.2</v>
      </c>
      <c r="F144" s="3">
        <f>SUM('CLEAN DATA'!U144:W144,'CLEAN DATA'!Y144)</f>
        <v>485</v>
      </c>
      <c r="G144" s="3">
        <f>SUM('CLEAN DATA'!Z144:AA144)</f>
        <v>254.10000000000002</v>
      </c>
      <c r="H144" s="3">
        <f>SUM('CLEAN DATA'!AC144:AD144)</f>
        <v>249</v>
      </c>
      <c r="I144" s="3">
        <f>SUM('CLEAN DATA'!R144:T144)</f>
        <v>381</v>
      </c>
      <c r="J144" s="3">
        <f>'CLEAN DATA'!Q144</f>
        <v>145</v>
      </c>
      <c r="K144" s="2">
        <f t="shared" si="2"/>
        <v>3486.1</v>
      </c>
    </row>
    <row r="145" spans="1:11">
      <c r="A145" s="1" t="s">
        <v>33</v>
      </c>
      <c r="B145" s="1">
        <v>2016</v>
      </c>
      <c r="C145" s="1" t="s">
        <v>45</v>
      </c>
      <c r="D145" s="3">
        <f>SUM('CLEAN DATA'!D145:P145)</f>
        <v>1740.7</v>
      </c>
      <c r="E145" s="3">
        <f>SUM('CLEAN DATA'!X145,'CLEAN DATA'!AB145)</f>
        <v>248</v>
      </c>
      <c r="F145" s="3">
        <f>SUM('CLEAN DATA'!U145:W145,'CLEAN DATA'!Y145)</f>
        <v>500.29999999999995</v>
      </c>
      <c r="G145" s="3">
        <f>SUM('CLEAN DATA'!Z145:AA145)</f>
        <v>257.3</v>
      </c>
      <c r="H145" s="3">
        <f>SUM('CLEAN DATA'!AC145:AD145)</f>
        <v>254.3</v>
      </c>
      <c r="I145" s="3">
        <f>SUM('CLEAN DATA'!R145:T145)</f>
        <v>401.5</v>
      </c>
      <c r="J145" s="3">
        <f>'CLEAN DATA'!Q145</f>
        <v>143.1</v>
      </c>
      <c r="K145" s="2">
        <f t="shared" si="2"/>
        <v>3545.2000000000003</v>
      </c>
    </row>
    <row r="146" spans="1:11">
      <c r="A146" s="1" t="s">
        <v>30</v>
      </c>
      <c r="B146" s="1">
        <v>2017</v>
      </c>
      <c r="C146" s="1" t="s">
        <v>31</v>
      </c>
      <c r="D146" s="3">
        <f>SUM('CLEAN DATA'!D146:P146)</f>
        <v>1737.3000000000002</v>
      </c>
      <c r="E146" s="3">
        <f>SUM('CLEAN DATA'!X146,'CLEAN DATA'!AB146)</f>
        <v>252.2</v>
      </c>
      <c r="F146" s="3">
        <f>SUM('CLEAN DATA'!U146:W146,'CLEAN DATA'!Y146)</f>
        <v>523.65443548387088</v>
      </c>
      <c r="G146" s="3">
        <f>SUM('CLEAN DATA'!Z146:AA146)</f>
        <v>261.60000000000002</v>
      </c>
      <c r="H146" s="3">
        <f>SUM('CLEAN DATA'!AC146:AD146)</f>
        <v>259</v>
      </c>
      <c r="I146" s="3">
        <f>SUM('CLEAN DATA'!R146:T146)</f>
        <v>416.5</v>
      </c>
      <c r="J146" s="3">
        <f>'CLEAN DATA'!Q146</f>
        <v>143.1</v>
      </c>
      <c r="K146" s="2">
        <f t="shared" si="2"/>
        <v>3593.3544354838709</v>
      </c>
    </row>
    <row r="147" spans="1:11">
      <c r="A147" s="1" t="s">
        <v>32</v>
      </c>
      <c r="B147" s="1">
        <v>2017</v>
      </c>
      <c r="C147" s="1" t="s">
        <v>31</v>
      </c>
      <c r="D147" s="3">
        <f>SUM('CLEAN DATA'!D147:P147)</f>
        <v>1713.2</v>
      </c>
      <c r="E147" s="3">
        <f>SUM('CLEAN DATA'!X147,'CLEAN DATA'!AB147)</f>
        <v>243.5</v>
      </c>
      <c r="F147" s="3">
        <f>SUM('CLEAN DATA'!U147:W147,'CLEAN DATA'!Y147)</f>
        <v>487.9</v>
      </c>
      <c r="G147" s="3">
        <f>SUM('CLEAN DATA'!Z147:AA147)</f>
        <v>254.4</v>
      </c>
      <c r="H147" s="3">
        <f>SUM('CLEAN DATA'!AC147:AD147)</f>
        <v>249.89999999999998</v>
      </c>
      <c r="I147" s="3">
        <f>SUM('CLEAN DATA'!R147:T147)</f>
        <v>381.5</v>
      </c>
      <c r="J147" s="3">
        <f>'CLEAN DATA'!Q147</f>
        <v>145.6</v>
      </c>
      <c r="K147" s="2">
        <f t="shared" si="2"/>
        <v>3476</v>
      </c>
    </row>
    <row r="148" spans="1:11">
      <c r="A148" s="1" t="s">
        <v>33</v>
      </c>
      <c r="B148" s="1">
        <v>2017</v>
      </c>
      <c r="C148" s="1" t="s">
        <v>31</v>
      </c>
      <c r="D148" s="3">
        <f>SUM('CLEAN DATA'!D148:P148)</f>
        <v>1727.2999999999995</v>
      </c>
      <c r="E148" s="3">
        <f>SUM('CLEAN DATA'!X148,'CLEAN DATA'!AB148)</f>
        <v>248.8</v>
      </c>
      <c r="F148" s="3">
        <f>SUM('CLEAN DATA'!U148:W148,'CLEAN DATA'!Y148)</f>
        <v>502.79999999999995</v>
      </c>
      <c r="G148" s="3">
        <f>SUM('CLEAN DATA'!Z148:AA148)</f>
        <v>257.5</v>
      </c>
      <c r="H148" s="3">
        <f>SUM('CLEAN DATA'!AC148:AD148)</f>
        <v>254.70000000000002</v>
      </c>
      <c r="I148" s="3">
        <f>SUM('CLEAN DATA'!R148:T148)</f>
        <v>402.4</v>
      </c>
      <c r="J148" s="3">
        <f>'CLEAN DATA'!Q148</f>
        <v>143.80000000000001</v>
      </c>
      <c r="K148" s="2">
        <f t="shared" si="2"/>
        <v>3537.2999999999997</v>
      </c>
    </row>
    <row r="149" spans="1:11">
      <c r="A149" s="1" t="s">
        <v>30</v>
      </c>
      <c r="B149" s="1">
        <v>2017</v>
      </c>
      <c r="C149" s="1" t="s">
        <v>34</v>
      </c>
      <c r="D149" s="3">
        <f>SUM('CLEAN DATA'!D149:P149)</f>
        <v>1734.5000000000002</v>
      </c>
      <c r="E149" s="3">
        <f>SUM('CLEAN DATA'!X149,'CLEAN DATA'!AB149)</f>
        <v>253.3</v>
      </c>
      <c r="F149" s="3">
        <f>SUM('CLEAN DATA'!U149:W149,'CLEAN DATA'!Y149)</f>
        <v>525.55443548387086</v>
      </c>
      <c r="G149" s="3">
        <f>SUM('CLEAN DATA'!Z149:AA149)</f>
        <v>262.60000000000002</v>
      </c>
      <c r="H149" s="3">
        <f>SUM('CLEAN DATA'!AC149:AD149)</f>
        <v>259.60000000000002</v>
      </c>
      <c r="I149" s="3">
        <f>SUM('CLEAN DATA'!R149:T149)</f>
        <v>416.90000000000003</v>
      </c>
      <c r="J149" s="3">
        <f>'CLEAN DATA'!Q149</f>
        <v>143.69999999999999</v>
      </c>
      <c r="K149" s="2">
        <f t="shared" si="2"/>
        <v>3596.1544354838707</v>
      </c>
    </row>
    <row r="150" spans="1:11">
      <c r="A150" s="1" t="s">
        <v>32</v>
      </c>
      <c r="B150" s="1">
        <v>2017</v>
      </c>
      <c r="C150" s="1" t="s">
        <v>34</v>
      </c>
      <c r="D150" s="3">
        <f>SUM('CLEAN DATA'!D150:P150)</f>
        <v>1705.3000000000002</v>
      </c>
      <c r="E150" s="3">
        <f>SUM('CLEAN DATA'!X150,'CLEAN DATA'!AB150)</f>
        <v>244.60000000000002</v>
      </c>
      <c r="F150" s="3">
        <f>SUM('CLEAN DATA'!U150:W150,'CLEAN DATA'!Y150)</f>
        <v>490.5</v>
      </c>
      <c r="G150" s="3">
        <f>SUM('CLEAN DATA'!Z150:AA150)</f>
        <v>254.60000000000002</v>
      </c>
      <c r="H150" s="3">
        <f>SUM('CLEAN DATA'!AC150:AD150)</f>
        <v>250.6</v>
      </c>
      <c r="I150" s="3">
        <f>SUM('CLEAN DATA'!R150:T150)</f>
        <v>382.3</v>
      </c>
      <c r="J150" s="3">
        <f>'CLEAN DATA'!Q150</f>
        <v>146.30000000000001</v>
      </c>
      <c r="K150" s="2">
        <f t="shared" si="2"/>
        <v>3474.2000000000003</v>
      </c>
    </row>
    <row r="151" spans="1:11">
      <c r="A151" s="1" t="s">
        <v>33</v>
      </c>
      <c r="B151" s="1">
        <v>2017</v>
      </c>
      <c r="C151" s="1" t="s">
        <v>34</v>
      </c>
      <c r="D151" s="3">
        <f>SUM('CLEAN DATA'!D151:P151)</f>
        <v>1722.3000000000002</v>
      </c>
      <c r="E151" s="3">
        <f>SUM('CLEAN DATA'!X151,'CLEAN DATA'!AB151)</f>
        <v>250</v>
      </c>
      <c r="F151" s="3">
        <f>SUM('CLEAN DATA'!U151:W151,'CLEAN DATA'!Y151)</f>
        <v>505.5</v>
      </c>
      <c r="G151" s="3">
        <f>SUM('CLEAN DATA'!Z151:AA151)</f>
        <v>258</v>
      </c>
      <c r="H151" s="3">
        <f>SUM('CLEAN DATA'!AC151:AD151)</f>
        <v>255.39999999999998</v>
      </c>
      <c r="I151" s="3">
        <f>SUM('CLEAN DATA'!R151:T151)</f>
        <v>403</v>
      </c>
      <c r="J151" s="3">
        <f>'CLEAN DATA'!Q151</f>
        <v>144.4</v>
      </c>
      <c r="K151" s="2">
        <f t="shared" si="2"/>
        <v>3538.6000000000004</v>
      </c>
    </row>
    <row r="152" spans="1:11">
      <c r="A152" s="1" t="s">
        <v>30</v>
      </c>
      <c r="B152" s="1">
        <v>2017</v>
      </c>
      <c r="C152" s="1" t="s">
        <v>35</v>
      </c>
      <c r="D152" s="3">
        <f>SUM('CLEAN DATA'!D152:P152)</f>
        <v>1728.5000000000002</v>
      </c>
      <c r="E152" s="3">
        <f>SUM('CLEAN DATA'!X152,'CLEAN DATA'!AB152)</f>
        <v>253.89999999999998</v>
      </c>
      <c r="F152" s="3">
        <f>SUM('CLEAN DATA'!U152:W152,'CLEAN DATA'!Y152)</f>
        <v>527.35443548387082</v>
      </c>
      <c r="G152" s="3">
        <f>SUM('CLEAN DATA'!Z152:AA152)</f>
        <v>263.5</v>
      </c>
      <c r="H152" s="3">
        <f>SUM('CLEAN DATA'!AC152:AD152)</f>
        <v>260.20000000000005</v>
      </c>
      <c r="I152" s="3">
        <f>SUM('CLEAN DATA'!R152:T152)</f>
        <v>418.59999999999997</v>
      </c>
      <c r="J152" s="3">
        <f>'CLEAN DATA'!Q152</f>
        <v>144.19999999999999</v>
      </c>
      <c r="K152" s="2">
        <f t="shared" si="2"/>
        <v>3596.2544354838706</v>
      </c>
    </row>
    <row r="153" spans="1:11">
      <c r="A153" s="1" t="s">
        <v>32</v>
      </c>
      <c r="B153" s="1">
        <v>2017</v>
      </c>
      <c r="C153" s="1" t="s">
        <v>35</v>
      </c>
      <c r="D153" s="3">
        <f>SUM('CLEAN DATA'!D153:P153)</f>
        <v>1705.6999999999998</v>
      </c>
      <c r="E153" s="3">
        <f>SUM('CLEAN DATA'!X153,'CLEAN DATA'!AB153)</f>
        <v>244.8</v>
      </c>
      <c r="F153" s="3">
        <f>SUM('CLEAN DATA'!U153:W153,'CLEAN DATA'!Y153)</f>
        <v>493.1</v>
      </c>
      <c r="G153" s="3">
        <f>SUM('CLEAN DATA'!Z153:AA153)</f>
        <v>255.20000000000002</v>
      </c>
      <c r="H153" s="3">
        <f>SUM('CLEAN DATA'!AC153:AD153)</f>
        <v>251.29999999999998</v>
      </c>
      <c r="I153" s="3">
        <f>SUM('CLEAN DATA'!R153:T153)</f>
        <v>383.20000000000005</v>
      </c>
      <c r="J153" s="3">
        <f>'CLEAN DATA'!Q153</f>
        <v>147.5</v>
      </c>
      <c r="K153" s="2">
        <f t="shared" si="2"/>
        <v>3480.8</v>
      </c>
    </row>
    <row r="154" spans="1:11">
      <c r="A154" s="1" t="s">
        <v>33</v>
      </c>
      <c r="B154" s="1">
        <v>2017</v>
      </c>
      <c r="C154" s="1" t="s">
        <v>35</v>
      </c>
      <c r="D154" s="3">
        <f>SUM('CLEAN DATA'!D154:P154)</f>
        <v>1718.9</v>
      </c>
      <c r="E154" s="3">
        <f>SUM('CLEAN DATA'!X154,'CLEAN DATA'!AB154)</f>
        <v>250.39999999999998</v>
      </c>
      <c r="F154" s="3">
        <f>SUM('CLEAN DATA'!U154:W154,'CLEAN DATA'!Y154)</f>
        <v>507.9</v>
      </c>
      <c r="G154" s="3">
        <f>SUM('CLEAN DATA'!Z154:AA154)</f>
        <v>258.8</v>
      </c>
      <c r="H154" s="3">
        <f>SUM('CLEAN DATA'!AC154:AD154)</f>
        <v>256</v>
      </c>
      <c r="I154" s="3">
        <f>SUM('CLEAN DATA'!R154:T154)</f>
        <v>404.29999999999995</v>
      </c>
      <c r="J154" s="3">
        <f>'CLEAN DATA'!Q154</f>
        <v>145.1</v>
      </c>
      <c r="K154" s="2">
        <f t="shared" si="2"/>
        <v>3541.4</v>
      </c>
    </row>
    <row r="155" spans="1:11">
      <c r="A155" s="1" t="s">
        <v>30</v>
      </c>
      <c r="B155" s="1">
        <v>2017</v>
      </c>
      <c r="C155" s="1" t="s">
        <v>36</v>
      </c>
      <c r="D155" s="3">
        <f>SUM('CLEAN DATA'!D155:P155)</f>
        <v>1726.3</v>
      </c>
      <c r="E155" s="3">
        <f>SUM('CLEAN DATA'!X155,'CLEAN DATA'!AB155)</f>
        <v>254.7</v>
      </c>
      <c r="F155" s="3">
        <f>SUM('CLEAN DATA'!U155:W155,'CLEAN DATA'!Y155)</f>
        <v>527.75443548387091</v>
      </c>
      <c r="G155" s="3">
        <f>SUM('CLEAN DATA'!Z155:AA155)</f>
        <v>264</v>
      </c>
      <c r="H155" s="3">
        <f>SUM('CLEAN DATA'!AC155:AD155)</f>
        <v>260.39999999999998</v>
      </c>
      <c r="I155" s="3">
        <f>SUM('CLEAN DATA'!R155:T155)</f>
        <v>420.80000000000007</v>
      </c>
      <c r="J155" s="3">
        <f>'CLEAN DATA'!Q155</f>
        <v>144.4</v>
      </c>
      <c r="K155" s="2">
        <f t="shared" si="2"/>
        <v>3598.3544354838714</v>
      </c>
    </row>
    <row r="156" spans="1:11">
      <c r="A156" s="1" t="s">
        <v>32</v>
      </c>
      <c r="B156" s="1">
        <v>2017</v>
      </c>
      <c r="C156" s="1" t="s">
        <v>36</v>
      </c>
      <c r="D156" s="3">
        <f>SUM('CLEAN DATA'!D156:P156)</f>
        <v>1708.1</v>
      </c>
      <c r="E156" s="3">
        <f>SUM('CLEAN DATA'!X156,'CLEAN DATA'!AB156)</f>
        <v>245.60000000000002</v>
      </c>
      <c r="F156" s="3">
        <f>SUM('CLEAN DATA'!U156:W156,'CLEAN DATA'!Y156)</f>
        <v>493.40000000000003</v>
      </c>
      <c r="G156" s="3">
        <f>SUM('CLEAN DATA'!Z156:AA156)</f>
        <v>256.2</v>
      </c>
      <c r="H156" s="3">
        <f>SUM('CLEAN DATA'!AC156:AD156)</f>
        <v>251.6</v>
      </c>
      <c r="I156" s="3">
        <f>SUM('CLEAN DATA'!R156:T156)</f>
        <v>384.2</v>
      </c>
      <c r="J156" s="3">
        <f>'CLEAN DATA'!Q156</f>
        <v>148</v>
      </c>
      <c r="K156" s="2">
        <f t="shared" si="2"/>
        <v>3487.0999999999995</v>
      </c>
    </row>
    <row r="157" spans="1:11">
      <c r="A157" s="1" t="s">
        <v>33</v>
      </c>
      <c r="B157" s="1">
        <v>2017</v>
      </c>
      <c r="C157" s="1" t="s">
        <v>36</v>
      </c>
      <c r="D157" s="3">
        <f>SUM('CLEAN DATA'!D157:P157)</f>
        <v>1718.4</v>
      </c>
      <c r="E157" s="3">
        <f>SUM('CLEAN DATA'!X157,'CLEAN DATA'!AB157)</f>
        <v>251.2</v>
      </c>
      <c r="F157" s="3">
        <f>SUM('CLEAN DATA'!U157:W157,'CLEAN DATA'!Y157)</f>
        <v>508.5</v>
      </c>
      <c r="G157" s="3">
        <f>SUM('CLEAN DATA'!Z157:AA157)</f>
        <v>259.60000000000002</v>
      </c>
      <c r="H157" s="3">
        <f>SUM('CLEAN DATA'!AC157:AD157)</f>
        <v>256.2</v>
      </c>
      <c r="I157" s="3">
        <f>SUM('CLEAN DATA'!R157:T157)</f>
        <v>406.1</v>
      </c>
      <c r="J157" s="3">
        <f>'CLEAN DATA'!Q157</f>
        <v>145.4</v>
      </c>
      <c r="K157" s="2">
        <f t="shared" si="2"/>
        <v>3545.4</v>
      </c>
    </row>
    <row r="158" spans="1:11">
      <c r="A158" s="1" t="s">
        <v>30</v>
      </c>
      <c r="B158" s="1">
        <v>2017</v>
      </c>
      <c r="C158" s="1" t="s">
        <v>37</v>
      </c>
      <c r="D158" s="3">
        <f>SUM('CLEAN DATA'!D158:P158)</f>
        <v>1727.4999999999995</v>
      </c>
      <c r="E158" s="3">
        <f>SUM('CLEAN DATA'!X158,'CLEAN DATA'!AB158)</f>
        <v>255.10000000000002</v>
      </c>
      <c r="F158" s="3">
        <f>SUM('CLEAN DATA'!U158:W158,'CLEAN DATA'!Y158)</f>
        <v>528.55443548387086</v>
      </c>
      <c r="G158" s="3">
        <f>SUM('CLEAN DATA'!Z158:AA158)</f>
        <v>265.70000000000005</v>
      </c>
      <c r="H158" s="3">
        <f>SUM('CLEAN DATA'!AC158:AD158)</f>
        <v>261.20000000000005</v>
      </c>
      <c r="I158" s="3">
        <f>SUM('CLEAN DATA'!R158:T158)</f>
        <v>421.6</v>
      </c>
      <c r="J158" s="3">
        <f>'CLEAN DATA'!Q158</f>
        <v>145.5</v>
      </c>
      <c r="K158" s="2">
        <f t="shared" si="2"/>
        <v>3605.1544354838702</v>
      </c>
    </row>
    <row r="159" spans="1:11">
      <c r="A159" s="1" t="s">
        <v>32</v>
      </c>
      <c r="B159" s="1">
        <v>2017</v>
      </c>
      <c r="C159" s="1" t="s">
        <v>37</v>
      </c>
      <c r="D159" s="3">
        <f>SUM('CLEAN DATA'!D159:P159)</f>
        <v>1709.6</v>
      </c>
      <c r="E159" s="3">
        <f>SUM('CLEAN DATA'!X159,'CLEAN DATA'!AB159)</f>
        <v>245.6</v>
      </c>
      <c r="F159" s="3">
        <f>SUM('CLEAN DATA'!U159:W159,'CLEAN DATA'!Y159)</f>
        <v>493</v>
      </c>
      <c r="G159" s="3">
        <f>SUM('CLEAN DATA'!Z159:AA159)</f>
        <v>256.60000000000002</v>
      </c>
      <c r="H159" s="3">
        <f>SUM('CLEAN DATA'!AC159:AD159)</f>
        <v>251.9</v>
      </c>
      <c r="I159" s="3">
        <f>SUM('CLEAN DATA'!R159:T159)</f>
        <v>384.9</v>
      </c>
      <c r="J159" s="3">
        <f>'CLEAN DATA'!Q159</f>
        <v>148.30000000000001</v>
      </c>
      <c r="K159" s="2">
        <f t="shared" si="2"/>
        <v>3489.9</v>
      </c>
    </row>
    <row r="160" spans="1:11">
      <c r="A160" s="1" t="s">
        <v>33</v>
      </c>
      <c r="B160" s="1">
        <v>2017</v>
      </c>
      <c r="C160" s="1" t="s">
        <v>37</v>
      </c>
      <c r="D160" s="3">
        <f>SUM('CLEAN DATA'!D160:P160)</f>
        <v>1719.6000000000001</v>
      </c>
      <c r="E160" s="3">
        <f>SUM('CLEAN DATA'!X160,'CLEAN DATA'!AB160)</f>
        <v>251.4</v>
      </c>
      <c r="F160" s="3">
        <f>SUM('CLEAN DATA'!U160:W160,'CLEAN DATA'!Y160)</f>
        <v>509.09999999999997</v>
      </c>
      <c r="G160" s="3">
        <f>SUM('CLEAN DATA'!Z160:AA160)</f>
        <v>260.5</v>
      </c>
      <c r="H160" s="3">
        <f>SUM('CLEAN DATA'!AC160:AD160)</f>
        <v>256.7</v>
      </c>
      <c r="I160" s="3">
        <f>SUM('CLEAN DATA'!R160:T160)</f>
        <v>406.8</v>
      </c>
      <c r="J160" s="3">
        <f>'CLEAN DATA'!Q160</f>
        <v>146.19999999999999</v>
      </c>
      <c r="K160" s="2">
        <f t="shared" si="2"/>
        <v>3550.3</v>
      </c>
    </row>
    <row r="161" spans="1:11">
      <c r="A161" s="1" t="s">
        <v>30</v>
      </c>
      <c r="B161" s="1">
        <v>2017</v>
      </c>
      <c r="C161" s="1" t="s">
        <v>38</v>
      </c>
      <c r="D161" s="3">
        <f>SUM('CLEAN DATA'!D161:P161)</f>
        <v>1738.8000000000002</v>
      </c>
      <c r="E161" s="3">
        <f>SUM('CLEAN DATA'!X161,'CLEAN DATA'!AB161)</f>
        <v>255.4</v>
      </c>
      <c r="F161" s="3">
        <f>SUM('CLEAN DATA'!U161:W161,'CLEAN DATA'!Y161)</f>
        <v>528.65443548387088</v>
      </c>
      <c r="G161" s="3">
        <f>SUM('CLEAN DATA'!Z161:AA161)</f>
        <v>266.70000000000005</v>
      </c>
      <c r="H161" s="3">
        <f>SUM('CLEAN DATA'!AC161:AD161)</f>
        <v>262</v>
      </c>
      <c r="I161" s="3">
        <f>SUM('CLEAN DATA'!R161:T161)</f>
        <v>423.09999999999997</v>
      </c>
      <c r="J161" s="3">
        <f>'CLEAN DATA'!Q161</f>
        <v>145.80000000000001</v>
      </c>
      <c r="K161" s="2">
        <f t="shared" si="2"/>
        <v>3620.4544354838713</v>
      </c>
    </row>
    <row r="162" spans="1:11">
      <c r="A162" s="1" t="s">
        <v>32</v>
      </c>
      <c r="B162" s="1">
        <v>2017</v>
      </c>
      <c r="C162" s="1" t="s">
        <v>38</v>
      </c>
      <c r="D162" s="3">
        <f>SUM('CLEAN DATA'!D162:P162)</f>
        <v>1731.0000000000002</v>
      </c>
      <c r="E162" s="3">
        <f>SUM('CLEAN DATA'!X162,'CLEAN DATA'!AB162)</f>
        <v>246.3</v>
      </c>
      <c r="F162" s="3">
        <f>SUM('CLEAN DATA'!U162:W162,'CLEAN DATA'!Y162)</f>
        <v>491.1</v>
      </c>
      <c r="G162" s="3">
        <f>SUM('CLEAN DATA'!Z162:AA162)</f>
        <v>257.20000000000005</v>
      </c>
      <c r="H162" s="3">
        <f>SUM('CLEAN DATA'!AC162:AD162)</f>
        <v>252.60000000000002</v>
      </c>
      <c r="I162" s="3">
        <f>SUM('CLEAN DATA'!R162:T162)</f>
        <v>384.9</v>
      </c>
      <c r="J162" s="3">
        <f>'CLEAN DATA'!Q162</f>
        <v>148.6</v>
      </c>
      <c r="K162" s="2">
        <f t="shared" si="2"/>
        <v>3511.7000000000003</v>
      </c>
    </row>
    <row r="163" spans="1:11">
      <c r="A163" s="1" t="s">
        <v>33</v>
      </c>
      <c r="B163" s="1">
        <v>2017</v>
      </c>
      <c r="C163" s="1" t="s">
        <v>38</v>
      </c>
      <c r="D163" s="3">
        <f>SUM('CLEAN DATA'!D163:P163)</f>
        <v>1734.7</v>
      </c>
      <c r="E163" s="3">
        <f>SUM('CLEAN DATA'!X163,'CLEAN DATA'!AB163)</f>
        <v>251.9</v>
      </c>
      <c r="F163" s="3">
        <f>SUM('CLEAN DATA'!U163:W163,'CLEAN DATA'!Y163)</f>
        <v>507.90000000000003</v>
      </c>
      <c r="G163" s="3">
        <f>SUM('CLEAN DATA'!Z163:AA163)</f>
        <v>261.3</v>
      </c>
      <c r="H163" s="3">
        <f>SUM('CLEAN DATA'!AC163:AD163)</f>
        <v>257.5</v>
      </c>
      <c r="I163" s="3">
        <f>SUM('CLEAN DATA'!R163:T163)</f>
        <v>407.7</v>
      </c>
      <c r="J163" s="3">
        <f>'CLEAN DATA'!Q163</f>
        <v>146.5</v>
      </c>
      <c r="K163" s="2">
        <f t="shared" si="2"/>
        <v>3567.5</v>
      </c>
    </row>
    <row r="164" spans="1:11">
      <c r="A164" s="1" t="s">
        <v>30</v>
      </c>
      <c r="B164" s="1">
        <v>2017</v>
      </c>
      <c r="C164" s="1" t="s">
        <v>39</v>
      </c>
      <c r="D164" s="3">
        <f>SUM('CLEAN DATA'!D164:P164)</f>
        <v>1772.9</v>
      </c>
      <c r="E164" s="3">
        <f>SUM('CLEAN DATA'!X164,'CLEAN DATA'!AB164)</f>
        <v>256.5</v>
      </c>
      <c r="F164" s="3">
        <f>SUM('CLEAN DATA'!U164:W164,'CLEAN DATA'!Y164)</f>
        <v>529.75443548387091</v>
      </c>
      <c r="G164" s="3">
        <f>SUM('CLEAN DATA'!Z164:AA164)</f>
        <v>269.2</v>
      </c>
      <c r="H164" s="3">
        <f>SUM('CLEAN DATA'!AC164:AD164)</f>
        <v>264.79999999999995</v>
      </c>
      <c r="I164" s="3">
        <f>SUM('CLEAN DATA'!R164:T164)</f>
        <v>425.9</v>
      </c>
      <c r="J164" s="3">
        <f>'CLEAN DATA'!Q164</f>
        <v>147.4</v>
      </c>
      <c r="K164" s="2">
        <f t="shared" si="2"/>
        <v>3666.4544354838708</v>
      </c>
    </row>
    <row r="165" spans="1:11">
      <c r="A165" s="1" t="s">
        <v>32</v>
      </c>
      <c r="B165" s="1">
        <v>2017</v>
      </c>
      <c r="C165" s="1" t="s">
        <v>39</v>
      </c>
      <c r="D165" s="3">
        <f>SUM('CLEAN DATA'!D165:P165)</f>
        <v>1768.1</v>
      </c>
      <c r="E165" s="3">
        <f>SUM('CLEAN DATA'!X165,'CLEAN DATA'!AB165)</f>
        <v>247.4</v>
      </c>
      <c r="F165" s="3">
        <f>SUM('CLEAN DATA'!U165:W165,'CLEAN DATA'!Y165)</f>
        <v>492.7</v>
      </c>
      <c r="G165" s="3">
        <f>SUM('CLEAN DATA'!Z165:AA165)</f>
        <v>259</v>
      </c>
      <c r="H165" s="3">
        <f>SUM('CLEAN DATA'!AC165:AD165)</f>
        <v>254.8</v>
      </c>
      <c r="I165" s="3">
        <f>SUM('CLEAN DATA'!R165:T165)</f>
        <v>385.70000000000005</v>
      </c>
      <c r="J165" s="3">
        <f>'CLEAN DATA'!Q165</f>
        <v>150.5</v>
      </c>
      <c r="K165" s="2">
        <f t="shared" si="2"/>
        <v>3558.2</v>
      </c>
    </row>
    <row r="166" spans="1:11">
      <c r="A166" s="1" t="s">
        <v>33</v>
      </c>
      <c r="B166" s="1">
        <v>2017</v>
      </c>
      <c r="C166" s="1" t="s">
        <v>39</v>
      </c>
      <c r="D166" s="3">
        <f>SUM('CLEAN DATA'!D166:P166)</f>
        <v>1769.3999999999999</v>
      </c>
      <c r="E166" s="3">
        <f>SUM('CLEAN DATA'!X166,'CLEAN DATA'!AB166)</f>
        <v>253</v>
      </c>
      <c r="F166" s="3">
        <f>SUM('CLEAN DATA'!U166:W166,'CLEAN DATA'!Y166)</f>
        <v>509.9</v>
      </c>
      <c r="G166" s="3">
        <f>SUM('CLEAN DATA'!Z166:AA166)</f>
        <v>263.39999999999998</v>
      </c>
      <c r="H166" s="3">
        <f>SUM('CLEAN DATA'!AC166:AD166)</f>
        <v>260.10000000000002</v>
      </c>
      <c r="I166" s="3">
        <f>SUM('CLEAN DATA'!R166:T166)</f>
        <v>409.7</v>
      </c>
      <c r="J166" s="3">
        <f>'CLEAN DATA'!Q166</f>
        <v>148.19999999999999</v>
      </c>
      <c r="K166" s="2">
        <f t="shared" si="2"/>
        <v>3613.6999999999994</v>
      </c>
    </row>
    <row r="167" spans="1:11">
      <c r="A167" s="1" t="s">
        <v>30</v>
      </c>
      <c r="B167" s="1">
        <v>2017</v>
      </c>
      <c r="C167" s="1" t="s">
        <v>40</v>
      </c>
      <c r="D167" s="3">
        <f>SUM('CLEAN DATA'!D167:P167)</f>
        <v>1792.4999999999998</v>
      </c>
      <c r="E167" s="3">
        <f>SUM('CLEAN DATA'!X167,'CLEAN DATA'!AB167)</f>
        <v>258.39999999999998</v>
      </c>
      <c r="F167" s="3">
        <f>SUM('CLEAN DATA'!U167:W167,'CLEAN DATA'!Y167)</f>
        <v>533.25443548387091</v>
      </c>
      <c r="G167" s="3">
        <f>SUM('CLEAN DATA'!Z167:AA167)</f>
        <v>271.7</v>
      </c>
      <c r="H167" s="3">
        <f>SUM('CLEAN DATA'!AC167:AD167)</f>
        <v>267.5</v>
      </c>
      <c r="I167" s="3">
        <f>SUM('CLEAN DATA'!R167:T167)</f>
        <v>429</v>
      </c>
      <c r="J167" s="3">
        <f>'CLEAN DATA'!Q167</f>
        <v>149</v>
      </c>
      <c r="K167" s="2">
        <f t="shared" si="2"/>
        <v>3701.3544354838705</v>
      </c>
    </row>
    <row r="168" spans="1:11">
      <c r="A168" s="1" t="s">
        <v>32</v>
      </c>
      <c r="B168" s="1">
        <v>2017</v>
      </c>
      <c r="C168" s="1" t="s">
        <v>40</v>
      </c>
      <c r="D168" s="3">
        <f>SUM('CLEAN DATA'!D168:P168)</f>
        <v>1772.9999999999998</v>
      </c>
      <c r="E168" s="3">
        <f>SUM('CLEAN DATA'!X168,'CLEAN DATA'!AB168)</f>
        <v>249</v>
      </c>
      <c r="F168" s="3">
        <f>SUM('CLEAN DATA'!U168:W168,'CLEAN DATA'!Y168)</f>
        <v>495.6</v>
      </c>
      <c r="G168" s="3">
        <f>SUM('CLEAN DATA'!Z168:AA168)</f>
        <v>259.79999999999995</v>
      </c>
      <c r="H168" s="3">
        <f>SUM('CLEAN DATA'!AC168:AD168)</f>
        <v>256.5</v>
      </c>
      <c r="I168" s="3">
        <f>SUM('CLEAN DATA'!R168:T168)</f>
        <v>388.4</v>
      </c>
      <c r="J168" s="3">
        <f>'CLEAN DATA'!Q168</f>
        <v>152.1</v>
      </c>
      <c r="K168" s="2">
        <f t="shared" si="2"/>
        <v>3574.3999999999996</v>
      </c>
    </row>
    <row r="169" spans="1:11">
      <c r="A169" s="1" t="s">
        <v>33</v>
      </c>
      <c r="B169" s="1">
        <v>2017</v>
      </c>
      <c r="C169" s="1" t="s">
        <v>40</v>
      </c>
      <c r="D169" s="3">
        <f>SUM('CLEAN DATA'!D169:P169)</f>
        <v>1783.8</v>
      </c>
      <c r="E169" s="3">
        <f>SUM('CLEAN DATA'!X169,'CLEAN DATA'!AB169)</f>
        <v>254.7</v>
      </c>
      <c r="F169" s="3">
        <f>SUM('CLEAN DATA'!U169:W169,'CLEAN DATA'!Y169)</f>
        <v>514.30000000000007</v>
      </c>
      <c r="G169" s="3">
        <f>SUM('CLEAN DATA'!Z169:AA169)</f>
        <v>264.89999999999998</v>
      </c>
      <c r="H169" s="3">
        <f>SUM('CLEAN DATA'!AC169:AD169)</f>
        <v>262.2</v>
      </c>
      <c r="I169" s="3">
        <f>SUM('CLEAN DATA'!R169:T169)</f>
        <v>412.6</v>
      </c>
      <c r="J169" s="3">
        <f>'CLEAN DATA'!Q169</f>
        <v>149.80000000000001</v>
      </c>
      <c r="K169" s="2">
        <f t="shared" si="2"/>
        <v>3642.3</v>
      </c>
    </row>
    <row r="170" spans="1:11">
      <c r="A170" s="1" t="s">
        <v>30</v>
      </c>
      <c r="B170" s="1">
        <v>2017</v>
      </c>
      <c r="C170" s="1" t="s">
        <v>41</v>
      </c>
      <c r="D170" s="3">
        <f>SUM('CLEAN DATA'!D170:P170)</f>
        <v>1784.3</v>
      </c>
      <c r="E170" s="3">
        <f>SUM('CLEAN DATA'!X170,'CLEAN DATA'!AB170)</f>
        <v>260.10000000000002</v>
      </c>
      <c r="F170" s="3">
        <f>SUM('CLEAN DATA'!U170:W170,'CLEAN DATA'!Y170)</f>
        <v>535.75443548387091</v>
      </c>
      <c r="G170" s="3">
        <f>SUM('CLEAN DATA'!Z170:AA170)</f>
        <v>271.89999999999998</v>
      </c>
      <c r="H170" s="3">
        <f>SUM('CLEAN DATA'!AC170:AD170)</f>
        <v>267.89999999999998</v>
      </c>
      <c r="I170" s="3">
        <f>SUM('CLEAN DATA'!R170:T170)</f>
        <v>430.99999999999994</v>
      </c>
      <c r="J170" s="3">
        <f>'CLEAN DATA'!Q170</f>
        <v>149.80000000000001</v>
      </c>
      <c r="K170" s="2">
        <f t="shared" si="2"/>
        <v>3700.7544354838715</v>
      </c>
    </row>
    <row r="171" spans="1:11">
      <c r="A171" s="1" t="s">
        <v>32</v>
      </c>
      <c r="B171" s="1">
        <v>2017</v>
      </c>
      <c r="C171" s="1" t="s">
        <v>41</v>
      </c>
      <c r="D171" s="3">
        <f>SUM('CLEAN DATA'!D171:P171)</f>
        <v>1749.7</v>
      </c>
      <c r="E171" s="3">
        <f>SUM('CLEAN DATA'!X171,'CLEAN DATA'!AB171)</f>
        <v>250.5</v>
      </c>
      <c r="F171" s="3">
        <f>SUM('CLEAN DATA'!U171:W171,'CLEAN DATA'!Y171)</f>
        <v>500.09999999999997</v>
      </c>
      <c r="G171" s="3">
        <f>SUM('CLEAN DATA'!Z171:AA171)</f>
        <v>260.39999999999998</v>
      </c>
      <c r="H171" s="3">
        <f>SUM('CLEAN DATA'!AC171:AD171)</f>
        <v>256.89999999999998</v>
      </c>
      <c r="I171" s="3">
        <f>SUM('CLEAN DATA'!R171:T171)</f>
        <v>389.9</v>
      </c>
      <c r="J171" s="3">
        <f>'CLEAN DATA'!Q171</f>
        <v>153.6</v>
      </c>
      <c r="K171" s="2">
        <f t="shared" si="2"/>
        <v>3561.1000000000004</v>
      </c>
    </row>
    <row r="172" spans="1:11">
      <c r="A172" s="1" t="s">
        <v>33</v>
      </c>
      <c r="B172" s="1">
        <v>2017</v>
      </c>
      <c r="C172" s="1" t="s">
        <v>41</v>
      </c>
      <c r="D172" s="3">
        <f>SUM('CLEAN DATA'!D172:P172)</f>
        <v>1769.9999999999998</v>
      </c>
      <c r="E172" s="3">
        <f>SUM('CLEAN DATA'!X172,'CLEAN DATA'!AB172)</f>
        <v>256.3</v>
      </c>
      <c r="F172" s="3">
        <f>SUM('CLEAN DATA'!U172:W172,'CLEAN DATA'!Y172)</f>
        <v>518.29999999999995</v>
      </c>
      <c r="G172" s="3">
        <f>SUM('CLEAN DATA'!Z172:AA172)</f>
        <v>265.3</v>
      </c>
      <c r="H172" s="3">
        <f>SUM('CLEAN DATA'!AC172:AD172)</f>
        <v>262.7</v>
      </c>
      <c r="I172" s="3">
        <f>SUM('CLEAN DATA'!R172:T172)</f>
        <v>414.5</v>
      </c>
      <c r="J172" s="3">
        <f>'CLEAN DATA'!Q172</f>
        <v>150.80000000000001</v>
      </c>
      <c r="K172" s="2">
        <f t="shared" si="2"/>
        <v>3637.8999999999996</v>
      </c>
    </row>
    <row r="173" spans="1:11">
      <c r="A173" s="1" t="s">
        <v>30</v>
      </c>
      <c r="B173" s="1">
        <v>2017</v>
      </c>
      <c r="C173" s="1" t="s">
        <v>42</v>
      </c>
      <c r="D173" s="3">
        <f>SUM('CLEAN DATA'!D173:P173)</f>
        <v>1790.8999999999999</v>
      </c>
      <c r="E173" s="3">
        <f>SUM('CLEAN DATA'!X173,'CLEAN DATA'!AB173)</f>
        <v>261.60000000000002</v>
      </c>
      <c r="F173" s="3">
        <f>SUM('CLEAN DATA'!U173:W173,'CLEAN DATA'!Y173)</f>
        <v>536.75443548387091</v>
      </c>
      <c r="G173" s="3">
        <f>SUM('CLEAN DATA'!Z173:AA173)</f>
        <v>273.10000000000002</v>
      </c>
      <c r="H173" s="3">
        <f>SUM('CLEAN DATA'!AC173:AD173)</f>
        <v>269</v>
      </c>
      <c r="I173" s="3">
        <f>SUM('CLEAN DATA'!R173:T173)</f>
        <v>433.99999999999994</v>
      </c>
      <c r="J173" s="3">
        <f>'CLEAN DATA'!Q173</f>
        <v>150.5</v>
      </c>
      <c r="K173" s="2">
        <f t="shared" si="2"/>
        <v>3715.8544354838709</v>
      </c>
    </row>
    <row r="174" spans="1:11">
      <c r="A174" s="1" t="s">
        <v>32</v>
      </c>
      <c r="B174" s="1">
        <v>2017</v>
      </c>
      <c r="C174" s="1" t="s">
        <v>42</v>
      </c>
      <c r="D174" s="3">
        <f>SUM('CLEAN DATA'!D174:P174)</f>
        <v>1765.6999999999998</v>
      </c>
      <c r="E174" s="3">
        <f>SUM('CLEAN DATA'!X174,'CLEAN DATA'!AB174)</f>
        <v>251.2</v>
      </c>
      <c r="F174" s="3">
        <f>SUM('CLEAN DATA'!U174:W174,'CLEAN DATA'!Y174)</f>
        <v>503.2</v>
      </c>
      <c r="G174" s="3">
        <f>SUM('CLEAN DATA'!Z174:AA174)</f>
        <v>261.10000000000002</v>
      </c>
      <c r="H174" s="3">
        <f>SUM('CLEAN DATA'!AC174:AD174)</f>
        <v>258</v>
      </c>
      <c r="I174" s="3">
        <f>SUM('CLEAN DATA'!R174:T174)</f>
        <v>391.5</v>
      </c>
      <c r="J174" s="3">
        <f>'CLEAN DATA'!Q174</f>
        <v>154.6</v>
      </c>
      <c r="K174" s="2">
        <f t="shared" si="2"/>
        <v>3585.2999999999997</v>
      </c>
    </row>
    <row r="175" spans="1:11">
      <c r="A175" s="1" t="s">
        <v>33</v>
      </c>
      <c r="B175" s="1">
        <v>2017</v>
      </c>
      <c r="C175" s="1" t="s">
        <v>42</v>
      </c>
      <c r="D175" s="3">
        <f>SUM('CLEAN DATA'!D175:P175)</f>
        <v>1779.6999999999998</v>
      </c>
      <c r="E175" s="3">
        <f>SUM('CLEAN DATA'!X175,'CLEAN DATA'!AB175)</f>
        <v>257.5</v>
      </c>
      <c r="F175" s="3">
        <f>SUM('CLEAN DATA'!U175:W175,'CLEAN DATA'!Y175)</f>
        <v>520.9</v>
      </c>
      <c r="G175" s="3">
        <f>SUM('CLEAN DATA'!Z175:AA175)</f>
        <v>266.3</v>
      </c>
      <c r="H175" s="3">
        <f>SUM('CLEAN DATA'!AC175:AD175)</f>
        <v>263.8</v>
      </c>
      <c r="I175" s="3">
        <f>SUM('CLEAN DATA'!R175:T175)</f>
        <v>416.90000000000003</v>
      </c>
      <c r="J175" s="3">
        <f>'CLEAN DATA'!Q175</f>
        <v>151.6</v>
      </c>
      <c r="K175" s="2">
        <f t="shared" si="2"/>
        <v>3656.7000000000003</v>
      </c>
    </row>
    <row r="176" spans="1:11">
      <c r="A176" s="1" t="s">
        <v>30</v>
      </c>
      <c r="B176" s="1">
        <v>2017</v>
      </c>
      <c r="C176" s="1" t="s">
        <v>44</v>
      </c>
      <c r="D176" s="3">
        <f>SUM('CLEAN DATA'!D176:P176)</f>
        <v>1817.7000000000003</v>
      </c>
      <c r="E176" s="3">
        <f>SUM('CLEAN DATA'!X176,'CLEAN DATA'!AB176)</f>
        <v>263.89999999999998</v>
      </c>
      <c r="F176" s="3">
        <f>SUM('CLEAN DATA'!U176:W176,'CLEAN DATA'!Y176)</f>
        <v>541.35443548387093</v>
      </c>
      <c r="G176" s="3">
        <f>SUM('CLEAN DATA'!Z176:AA176)</f>
        <v>275.2</v>
      </c>
      <c r="H176" s="3">
        <f>SUM('CLEAN DATA'!AC176:AD176)</f>
        <v>271.7</v>
      </c>
      <c r="I176" s="3">
        <f>SUM('CLEAN DATA'!R176:T176)</f>
        <v>437</v>
      </c>
      <c r="J176" s="3">
        <f>'CLEAN DATA'!Q176</f>
        <v>152.1</v>
      </c>
      <c r="K176" s="2">
        <f t="shared" si="2"/>
        <v>3758.9544354838708</v>
      </c>
    </row>
    <row r="177" spans="1:11">
      <c r="A177" s="1" t="s">
        <v>32</v>
      </c>
      <c r="B177" s="1">
        <v>2017</v>
      </c>
      <c r="C177" s="1" t="s">
        <v>44</v>
      </c>
      <c r="D177" s="3">
        <f>SUM('CLEAN DATA'!D177:P177)</f>
        <v>1796.7</v>
      </c>
      <c r="E177" s="3">
        <f>SUM('CLEAN DATA'!X177,'CLEAN DATA'!AB177)</f>
        <v>252.3</v>
      </c>
      <c r="F177" s="3">
        <f>SUM('CLEAN DATA'!U177:W177,'CLEAN DATA'!Y177)</f>
        <v>508.40000000000003</v>
      </c>
      <c r="G177" s="3">
        <f>SUM('CLEAN DATA'!Z177:AA177)</f>
        <v>261.7</v>
      </c>
      <c r="H177" s="3">
        <f>SUM('CLEAN DATA'!AC177:AD177)</f>
        <v>259.70000000000005</v>
      </c>
      <c r="I177" s="3">
        <f>SUM('CLEAN DATA'!R177:T177)</f>
        <v>393.9</v>
      </c>
      <c r="J177" s="3">
        <f>'CLEAN DATA'!Q177</f>
        <v>156.19999999999999</v>
      </c>
      <c r="K177" s="2">
        <f t="shared" si="2"/>
        <v>3628.9</v>
      </c>
    </row>
    <row r="178" spans="1:11">
      <c r="A178" s="1" t="s">
        <v>33</v>
      </c>
      <c r="B178" s="1">
        <v>2017</v>
      </c>
      <c r="C178" s="1" t="s">
        <v>44</v>
      </c>
      <c r="D178" s="3">
        <f>SUM('CLEAN DATA'!D178:P178)</f>
        <v>1808.2</v>
      </c>
      <c r="E178" s="3">
        <f>SUM('CLEAN DATA'!X178,'CLEAN DATA'!AB178)</f>
        <v>259.39999999999998</v>
      </c>
      <c r="F178" s="3">
        <f>SUM('CLEAN DATA'!U178:W178,'CLEAN DATA'!Y178)</f>
        <v>526.59999999999991</v>
      </c>
      <c r="G178" s="3">
        <f>SUM('CLEAN DATA'!Z178:AA178)</f>
        <v>267.5</v>
      </c>
      <c r="H178" s="3">
        <f>SUM('CLEAN DATA'!AC178:AD178)</f>
        <v>266</v>
      </c>
      <c r="I178" s="3">
        <f>SUM('CLEAN DATA'!R178:T178)</f>
        <v>419.6</v>
      </c>
      <c r="J178" s="3">
        <f>'CLEAN DATA'!Q178</f>
        <v>153.19999999999999</v>
      </c>
      <c r="K178" s="2">
        <f t="shared" si="2"/>
        <v>3700.4999999999995</v>
      </c>
    </row>
    <row r="179" spans="1:11">
      <c r="A179" s="1" t="s">
        <v>30</v>
      </c>
      <c r="B179" s="1">
        <v>2017</v>
      </c>
      <c r="C179" s="1" t="s">
        <v>45</v>
      </c>
      <c r="D179" s="3">
        <f>SUM('CLEAN DATA'!D179:P179)</f>
        <v>1813.6000000000001</v>
      </c>
      <c r="E179" s="3">
        <f>SUM('CLEAN DATA'!X179,'CLEAN DATA'!AB179)</f>
        <v>263.89999999999998</v>
      </c>
      <c r="F179" s="3">
        <f>SUM('CLEAN DATA'!U179:W179,'CLEAN DATA'!Y179)</f>
        <v>543.35443548387093</v>
      </c>
      <c r="G179" s="3">
        <f>SUM('CLEAN DATA'!Z179:AA179)</f>
        <v>274.5</v>
      </c>
      <c r="H179" s="3">
        <f>SUM('CLEAN DATA'!AC179:AD179)</f>
        <v>271.70000000000005</v>
      </c>
      <c r="I179" s="3">
        <f>SUM('CLEAN DATA'!R179:T179)</f>
        <v>437.09999999999997</v>
      </c>
      <c r="J179" s="3">
        <f>'CLEAN DATA'!Q179</f>
        <v>153.19999999999999</v>
      </c>
      <c r="K179" s="2">
        <f t="shared" si="2"/>
        <v>3757.3544354838709</v>
      </c>
    </row>
    <row r="180" spans="1:11">
      <c r="A180" s="1" t="s">
        <v>32</v>
      </c>
      <c r="B180" s="1">
        <v>2017</v>
      </c>
      <c r="C180" s="1" t="s">
        <v>45</v>
      </c>
      <c r="D180" s="3">
        <f>SUM('CLEAN DATA'!D180:P180)</f>
        <v>1767.5</v>
      </c>
      <c r="E180" s="3">
        <f>SUM('CLEAN DATA'!X180,'CLEAN DATA'!AB180)</f>
        <v>252.79999999999998</v>
      </c>
      <c r="F180" s="3">
        <f>SUM('CLEAN DATA'!U180:W180,'CLEAN DATA'!Y180)</f>
        <v>510.5</v>
      </c>
      <c r="G180" s="3">
        <f>SUM('CLEAN DATA'!Z180:AA180)</f>
        <v>262.29999999999995</v>
      </c>
      <c r="H180" s="3">
        <f>SUM('CLEAN DATA'!AC180:AD180)</f>
        <v>259.2</v>
      </c>
      <c r="I180" s="3">
        <f>SUM('CLEAN DATA'!R180:T180)</f>
        <v>395.2</v>
      </c>
      <c r="J180" s="3">
        <f>'CLEAN DATA'!Q180</f>
        <v>157</v>
      </c>
      <c r="K180" s="2">
        <f t="shared" si="2"/>
        <v>3604.5</v>
      </c>
    </row>
    <row r="181" spans="1:11">
      <c r="A181" s="1" t="s">
        <v>33</v>
      </c>
      <c r="B181" s="1">
        <v>2017</v>
      </c>
      <c r="C181" s="1" t="s">
        <v>45</v>
      </c>
      <c r="D181" s="3">
        <f>SUM('CLEAN DATA'!D181:P181)</f>
        <v>1794.9999999999998</v>
      </c>
      <c r="E181" s="3">
        <f>SUM('CLEAN DATA'!X181,'CLEAN DATA'!AB181)</f>
        <v>259.60000000000002</v>
      </c>
      <c r="F181" s="3">
        <f>SUM('CLEAN DATA'!U181:W181,'CLEAN DATA'!Y181)</f>
        <v>528.9</v>
      </c>
      <c r="G181" s="3">
        <f>SUM('CLEAN DATA'!Z181:AA181)</f>
        <v>267.5</v>
      </c>
      <c r="H181" s="3">
        <f>SUM('CLEAN DATA'!AC181:AD181)</f>
        <v>265.79999999999995</v>
      </c>
      <c r="I181" s="3">
        <f>SUM('CLEAN DATA'!R181:T181)</f>
        <v>420.2</v>
      </c>
      <c r="J181" s="3">
        <f>'CLEAN DATA'!Q181</f>
        <v>154.19999999999999</v>
      </c>
      <c r="K181" s="2">
        <f t="shared" si="2"/>
        <v>3691.2</v>
      </c>
    </row>
    <row r="182" spans="1:11">
      <c r="A182" s="1" t="s">
        <v>30</v>
      </c>
      <c r="B182" s="1">
        <v>2018</v>
      </c>
      <c r="C182" s="1" t="s">
        <v>31</v>
      </c>
      <c r="D182" s="3">
        <f>SUM('CLEAN DATA'!D182:P182)</f>
        <v>1800.7</v>
      </c>
      <c r="E182" s="3">
        <f>SUM('CLEAN DATA'!X182,'CLEAN DATA'!AB182)</f>
        <v>264.60000000000002</v>
      </c>
      <c r="F182" s="3">
        <f>SUM('CLEAN DATA'!U182:W182,'CLEAN DATA'!Y182)</f>
        <v>544.05443548387086</v>
      </c>
      <c r="G182" s="3">
        <f>SUM('CLEAN DATA'!Z182:AA182)</f>
        <v>275.89999999999998</v>
      </c>
      <c r="H182" s="3">
        <f>SUM('CLEAN DATA'!AC182:AD182)</f>
        <v>271.60000000000002</v>
      </c>
      <c r="I182" s="3">
        <f>SUM('CLEAN DATA'!R182:T182)</f>
        <v>438.1</v>
      </c>
      <c r="J182" s="3">
        <f>'CLEAN DATA'!Q182</f>
        <v>153.6</v>
      </c>
      <c r="K182" s="2">
        <f t="shared" si="2"/>
        <v>3748.5544354838707</v>
      </c>
    </row>
    <row r="183" spans="1:11">
      <c r="A183" s="1" t="s">
        <v>32</v>
      </c>
      <c r="B183" s="1">
        <v>2018</v>
      </c>
      <c r="C183" s="1" t="s">
        <v>31</v>
      </c>
      <c r="D183" s="3">
        <f>SUM('CLEAN DATA'!D183:P183)</f>
        <v>1748.3000000000002</v>
      </c>
      <c r="E183" s="3">
        <f>SUM('CLEAN DATA'!X183,'CLEAN DATA'!AB183)</f>
        <v>254.5</v>
      </c>
      <c r="F183" s="3">
        <f>SUM('CLEAN DATA'!U183:W183,'CLEAN DATA'!Y183)</f>
        <v>513.5</v>
      </c>
      <c r="G183" s="3">
        <f>SUM('CLEAN DATA'!Z183:AA183)</f>
        <v>263.3</v>
      </c>
      <c r="H183" s="3">
        <f>SUM('CLEAN DATA'!AC183:AD183)</f>
        <v>259.89999999999998</v>
      </c>
      <c r="I183" s="3">
        <f>SUM('CLEAN DATA'!R183:T183)</f>
        <v>396.29999999999995</v>
      </c>
      <c r="J183" s="3">
        <f>'CLEAN DATA'!Q183</f>
        <v>157.69999999999999</v>
      </c>
      <c r="K183" s="2">
        <f t="shared" si="2"/>
        <v>3593.5</v>
      </c>
    </row>
    <row r="184" spans="1:11">
      <c r="A184" s="1" t="s">
        <v>33</v>
      </c>
      <c r="B184" s="1">
        <v>2018</v>
      </c>
      <c r="C184" s="1" t="s">
        <v>31</v>
      </c>
      <c r="D184" s="3">
        <f>SUM('CLEAN DATA'!D184:P184)</f>
        <v>1779.9</v>
      </c>
      <c r="E184" s="3">
        <f>SUM('CLEAN DATA'!X184,'CLEAN DATA'!AB184)</f>
        <v>260.60000000000002</v>
      </c>
      <c r="F184" s="3">
        <f>SUM('CLEAN DATA'!U184:W184,'CLEAN DATA'!Y184)</f>
        <v>531.19999999999993</v>
      </c>
      <c r="G184" s="3">
        <f>SUM('CLEAN DATA'!Z184:AA184)</f>
        <v>268.7</v>
      </c>
      <c r="H184" s="3">
        <f>SUM('CLEAN DATA'!AC184:AD184)</f>
        <v>266</v>
      </c>
      <c r="I184" s="3">
        <f>SUM('CLEAN DATA'!R184:T184)</f>
        <v>421.3</v>
      </c>
      <c r="J184" s="3">
        <f>'CLEAN DATA'!Q184</f>
        <v>154.69999999999999</v>
      </c>
      <c r="K184" s="2">
        <f t="shared" si="2"/>
        <v>3682.3999999999996</v>
      </c>
    </row>
    <row r="185" spans="1:11">
      <c r="A185" s="1" t="s">
        <v>30</v>
      </c>
      <c r="B185" s="1">
        <v>2018</v>
      </c>
      <c r="C185" s="1" t="s">
        <v>34</v>
      </c>
      <c r="D185" s="3">
        <f>SUM('CLEAN DATA'!D185:P185)</f>
        <v>1781.5</v>
      </c>
      <c r="E185" s="3">
        <f>SUM('CLEAN DATA'!X185,'CLEAN DATA'!AB185)</f>
        <v>265</v>
      </c>
      <c r="F185" s="3">
        <f>SUM('CLEAN DATA'!U185:W185,'CLEAN DATA'!Y185)</f>
        <v>544.85443548387082</v>
      </c>
      <c r="G185" s="3">
        <f>SUM('CLEAN DATA'!Z185:AA185)</f>
        <v>275.8</v>
      </c>
      <c r="H185" s="3">
        <f>SUM('CLEAN DATA'!AC185:AD185)</f>
        <v>271</v>
      </c>
      <c r="I185" s="3">
        <f>SUM('CLEAN DATA'!R185:T185)</f>
        <v>438.90000000000003</v>
      </c>
      <c r="J185" s="3">
        <f>'CLEAN DATA'!Q185</f>
        <v>153.30000000000001</v>
      </c>
      <c r="K185" s="2">
        <f t="shared" si="2"/>
        <v>3730.3544354838714</v>
      </c>
    </row>
    <row r="186" spans="1:11">
      <c r="A186" s="1" t="s">
        <v>32</v>
      </c>
      <c r="B186" s="1">
        <v>2018</v>
      </c>
      <c r="C186" s="1" t="s">
        <v>34</v>
      </c>
      <c r="D186" s="3">
        <f>SUM('CLEAN DATA'!D186:P186)</f>
        <v>1727.9</v>
      </c>
      <c r="E186" s="3">
        <f>SUM('CLEAN DATA'!X186,'CLEAN DATA'!AB186)</f>
        <v>256</v>
      </c>
      <c r="F186" s="3">
        <f>SUM('CLEAN DATA'!U186:W186,'CLEAN DATA'!Y186)</f>
        <v>515.9</v>
      </c>
      <c r="G186" s="3">
        <f>SUM('CLEAN DATA'!Z186:AA186)</f>
        <v>263.7</v>
      </c>
      <c r="H186" s="3">
        <f>SUM('CLEAN DATA'!AC186:AD186)</f>
        <v>260.5</v>
      </c>
      <c r="I186" s="3">
        <f>SUM('CLEAN DATA'!R186:T186)</f>
        <v>397.09999999999997</v>
      </c>
      <c r="J186" s="3">
        <f>'CLEAN DATA'!Q186</f>
        <v>159.30000000000001</v>
      </c>
      <c r="K186" s="2">
        <f t="shared" si="2"/>
        <v>3580.4</v>
      </c>
    </row>
    <row r="187" spans="1:11">
      <c r="A187" s="1" t="s">
        <v>33</v>
      </c>
      <c r="B187" s="1">
        <v>2018</v>
      </c>
      <c r="C187" s="1" t="s">
        <v>34</v>
      </c>
      <c r="D187" s="3">
        <f>SUM('CLEAN DATA'!D187:P187)</f>
        <v>1760.3999999999996</v>
      </c>
      <c r="E187" s="3">
        <f>SUM('CLEAN DATA'!X187,'CLEAN DATA'!AB187)</f>
        <v>261.5</v>
      </c>
      <c r="F187" s="3">
        <f>SUM('CLEAN DATA'!U187:W187,'CLEAN DATA'!Y187)</f>
        <v>533.4</v>
      </c>
      <c r="G187" s="3">
        <f>SUM('CLEAN DATA'!Z187:AA187)</f>
        <v>268.89999999999998</v>
      </c>
      <c r="H187" s="3">
        <f>SUM('CLEAN DATA'!AC187:AD187)</f>
        <v>266</v>
      </c>
      <c r="I187" s="3">
        <f>SUM('CLEAN DATA'!R187:T187)</f>
        <v>422</v>
      </c>
      <c r="J187" s="3">
        <f>'CLEAN DATA'!Q187</f>
        <v>154.9</v>
      </c>
      <c r="K187" s="2">
        <f t="shared" si="2"/>
        <v>3667.1</v>
      </c>
    </row>
    <row r="188" spans="1:11">
      <c r="A188" s="1" t="s">
        <v>30</v>
      </c>
      <c r="B188" s="1">
        <v>2018</v>
      </c>
      <c r="C188" s="1" t="s">
        <v>35</v>
      </c>
      <c r="D188" s="3">
        <f>SUM('CLEAN DATA'!D188:P188)</f>
        <v>1781.9999999999998</v>
      </c>
      <c r="E188" s="3">
        <f>SUM('CLEAN DATA'!X188,'CLEAN DATA'!AB188)</f>
        <v>266</v>
      </c>
      <c r="F188" s="3">
        <f>SUM('CLEAN DATA'!U188:W188,'CLEAN DATA'!Y188)</f>
        <v>546.35443548387093</v>
      </c>
      <c r="G188" s="3">
        <f>SUM('CLEAN DATA'!Z188:AA188)</f>
        <v>277.79999999999995</v>
      </c>
      <c r="H188" s="3">
        <f>SUM('CLEAN DATA'!AC188:AD188)</f>
        <v>272</v>
      </c>
      <c r="I188" s="3">
        <f>SUM('CLEAN DATA'!R188:T188)</f>
        <v>440.5</v>
      </c>
      <c r="J188" s="3">
        <f>'CLEAN DATA'!Q188</f>
        <v>155.1</v>
      </c>
      <c r="K188" s="2">
        <f t="shared" si="2"/>
        <v>3739.7544354838706</v>
      </c>
    </row>
    <row r="189" spans="1:11">
      <c r="A189" s="1" t="s">
        <v>32</v>
      </c>
      <c r="B189" s="1">
        <v>2018</v>
      </c>
      <c r="C189" s="1" t="s">
        <v>35</v>
      </c>
      <c r="D189" s="3">
        <f>SUM('CLEAN DATA'!D189:P189)</f>
        <v>1715.5</v>
      </c>
      <c r="E189" s="3">
        <f>SUM('CLEAN DATA'!X189,'CLEAN DATA'!AB189)</f>
        <v>257.2</v>
      </c>
      <c r="F189" s="3">
        <f>SUM('CLEAN DATA'!U189:W189,'CLEAN DATA'!Y189)</f>
        <v>517</v>
      </c>
      <c r="G189" s="3">
        <f>SUM('CLEAN DATA'!Z189:AA189)</f>
        <v>264.60000000000002</v>
      </c>
      <c r="H189" s="3">
        <f>SUM('CLEAN DATA'!AC189:AD189)</f>
        <v>261.10000000000002</v>
      </c>
      <c r="I189" s="3">
        <f>SUM('CLEAN DATA'!R189:T189)</f>
        <v>398.59999999999997</v>
      </c>
      <c r="J189" s="3">
        <f>'CLEAN DATA'!Q189</f>
        <v>159.69999999999999</v>
      </c>
      <c r="K189" s="2">
        <f t="shared" si="2"/>
        <v>3573.6999999999994</v>
      </c>
    </row>
    <row r="190" spans="1:11">
      <c r="A190" s="1" t="s">
        <v>33</v>
      </c>
      <c r="B190" s="1">
        <v>2018</v>
      </c>
      <c r="C190" s="1" t="s">
        <v>35</v>
      </c>
      <c r="D190" s="3">
        <f>SUM('CLEAN DATA'!D190:P190)</f>
        <v>1756</v>
      </c>
      <c r="E190" s="3">
        <f>SUM('CLEAN DATA'!X190,'CLEAN DATA'!AB190)</f>
        <v>262.5</v>
      </c>
      <c r="F190" s="3">
        <f>SUM('CLEAN DATA'!U190:W190,'CLEAN DATA'!Y190)</f>
        <v>535.1</v>
      </c>
      <c r="G190" s="3">
        <f>SUM('CLEAN DATA'!Z190:AA190)</f>
        <v>270.20000000000005</v>
      </c>
      <c r="H190" s="3">
        <f>SUM('CLEAN DATA'!AC190:AD190)</f>
        <v>266.8</v>
      </c>
      <c r="I190" s="3">
        <f>SUM('CLEAN DATA'!R190:T190)</f>
        <v>423.6</v>
      </c>
      <c r="J190" s="3">
        <f>'CLEAN DATA'!Q190</f>
        <v>156.30000000000001</v>
      </c>
      <c r="K190" s="2">
        <f t="shared" si="2"/>
        <v>3670.5000000000005</v>
      </c>
    </row>
    <row r="191" spans="1:11">
      <c r="A191" s="1" t="s">
        <v>30</v>
      </c>
      <c r="B191" s="1">
        <v>2018</v>
      </c>
      <c r="C191" s="1" t="s">
        <v>36</v>
      </c>
      <c r="D191" s="3">
        <f>SUM('CLEAN DATA'!D191:P191)</f>
        <v>1780</v>
      </c>
      <c r="E191" s="3">
        <f>SUM('CLEAN DATA'!X191,'CLEAN DATA'!AB191)</f>
        <v>268</v>
      </c>
      <c r="F191" s="3">
        <f>SUM('CLEAN DATA'!U191:W191,'CLEAN DATA'!Y191)</f>
        <v>549.25443548387079</v>
      </c>
      <c r="G191" s="3">
        <f>SUM('CLEAN DATA'!Z191:AA191)</f>
        <v>279.7</v>
      </c>
      <c r="H191" s="3">
        <f>SUM('CLEAN DATA'!AC191:AD191)</f>
        <v>273.29999999999995</v>
      </c>
      <c r="I191" s="3">
        <f>SUM('CLEAN DATA'!R191:T191)</f>
        <v>442.5</v>
      </c>
      <c r="J191" s="3">
        <f>'CLEAN DATA'!Q191</f>
        <v>156.1</v>
      </c>
      <c r="K191" s="2">
        <f t="shared" si="2"/>
        <v>3748.8544354838709</v>
      </c>
    </row>
    <row r="192" spans="1:11">
      <c r="A192" s="1" t="s">
        <v>32</v>
      </c>
      <c r="B192" s="1">
        <v>2018</v>
      </c>
      <c r="C192" s="1" t="s">
        <v>36</v>
      </c>
      <c r="D192" s="3">
        <f>SUM('CLEAN DATA'!D192:P192)</f>
        <v>1720.0000000000002</v>
      </c>
      <c r="E192" s="3">
        <f>SUM('CLEAN DATA'!X192,'CLEAN DATA'!AB192)</f>
        <v>258.89999999999998</v>
      </c>
      <c r="F192" s="3">
        <f>SUM('CLEAN DATA'!U192:W192,'CLEAN DATA'!Y192)</f>
        <v>518.20000000000005</v>
      </c>
      <c r="G192" s="3">
        <f>SUM('CLEAN DATA'!Z192:AA192)</f>
        <v>267.29999999999995</v>
      </c>
      <c r="H192" s="3">
        <f>SUM('CLEAN DATA'!AC192:AD192)</f>
        <v>263</v>
      </c>
      <c r="I192" s="3">
        <f>SUM('CLEAN DATA'!R192:T192)</f>
        <v>401.40000000000003</v>
      </c>
      <c r="J192" s="3">
        <f>'CLEAN DATA'!Q192</f>
        <v>159.19999999999999</v>
      </c>
      <c r="K192" s="2">
        <f t="shared" si="2"/>
        <v>3588.0000000000005</v>
      </c>
    </row>
    <row r="193" spans="1:11">
      <c r="A193" s="1" t="s">
        <v>33</v>
      </c>
      <c r="B193" s="1">
        <v>2018</v>
      </c>
      <c r="C193" s="1" t="s">
        <v>36</v>
      </c>
      <c r="D193" s="3">
        <f>SUM('CLEAN DATA'!D193:P193)</f>
        <v>1757.1000000000001</v>
      </c>
      <c r="E193" s="3">
        <f>SUM('CLEAN DATA'!X193,'CLEAN DATA'!AB193)</f>
        <v>264.39999999999998</v>
      </c>
      <c r="F193" s="3">
        <f>SUM('CLEAN DATA'!U193:W193,'CLEAN DATA'!Y193)</f>
        <v>537.9</v>
      </c>
      <c r="G193" s="3">
        <f>SUM('CLEAN DATA'!Z193:AA193)</f>
        <v>272.70000000000005</v>
      </c>
      <c r="H193" s="3">
        <f>SUM('CLEAN DATA'!AC193:AD193)</f>
        <v>268.39999999999998</v>
      </c>
      <c r="I193" s="3">
        <f>SUM('CLEAN DATA'!R193:T193)</f>
        <v>426</v>
      </c>
      <c r="J193" s="3">
        <f>'CLEAN DATA'!Q193</f>
        <v>156.9</v>
      </c>
      <c r="K193" s="2">
        <f t="shared" si="2"/>
        <v>3683.4000000000005</v>
      </c>
    </row>
    <row r="194" spans="1:11">
      <c r="A194" s="1" t="s">
        <v>30</v>
      </c>
      <c r="B194" s="1">
        <v>2018</v>
      </c>
      <c r="C194" s="1" t="s">
        <v>37</v>
      </c>
      <c r="D194" s="3">
        <f>SUM('CLEAN DATA'!D194:P194)</f>
        <v>1782.4</v>
      </c>
      <c r="E194" s="3">
        <f>SUM('CLEAN DATA'!X194,'CLEAN DATA'!AB194)</f>
        <v>269.60000000000002</v>
      </c>
      <c r="F194" s="3">
        <f>SUM('CLEAN DATA'!U194:W194,'CLEAN DATA'!Y194)</f>
        <v>551.75443548387091</v>
      </c>
      <c r="G194" s="3">
        <f>SUM('CLEAN DATA'!Z194:AA194)</f>
        <v>281.20000000000005</v>
      </c>
      <c r="H194" s="3">
        <f>SUM('CLEAN DATA'!AC194:AD194)</f>
        <v>274.89999999999998</v>
      </c>
      <c r="I194" s="3">
        <f>SUM('CLEAN DATA'!R194:T194)</f>
        <v>444.7</v>
      </c>
      <c r="J194" s="3">
        <f>'CLEAN DATA'!Q194</f>
        <v>157</v>
      </c>
      <c r="K194" s="2">
        <f t="shared" si="2"/>
        <v>3761.5544354838707</v>
      </c>
    </row>
    <row r="195" spans="1:11">
      <c r="A195" s="1" t="s">
        <v>32</v>
      </c>
      <c r="B195" s="1">
        <v>2018</v>
      </c>
      <c r="C195" s="1" t="s">
        <v>37</v>
      </c>
      <c r="D195" s="3">
        <f>SUM('CLEAN DATA'!D195:P195)</f>
        <v>1722.8999999999999</v>
      </c>
      <c r="E195" s="3">
        <f>SUM('CLEAN DATA'!X195,'CLEAN DATA'!AB195)</f>
        <v>260.10000000000002</v>
      </c>
      <c r="F195" s="3">
        <f>SUM('CLEAN DATA'!U195:W195,'CLEAN DATA'!Y195)</f>
        <v>520.19999999999993</v>
      </c>
      <c r="G195" s="3">
        <f>SUM('CLEAN DATA'!Z195:AA195)</f>
        <v>268.39999999999998</v>
      </c>
      <c r="H195" s="3">
        <f>SUM('CLEAN DATA'!AC195:AD195)</f>
        <v>264.3</v>
      </c>
      <c r="I195" s="3">
        <f>SUM('CLEAN DATA'!R195:T195)</f>
        <v>403.5</v>
      </c>
      <c r="J195" s="3">
        <f>'CLEAN DATA'!Q195</f>
        <v>160.30000000000001</v>
      </c>
      <c r="K195" s="2">
        <f t="shared" ref="K195:K258" si="3">SUM(D195:J195)</f>
        <v>3599.7000000000003</v>
      </c>
    </row>
    <row r="196" spans="1:11">
      <c r="A196" s="1" t="s">
        <v>33</v>
      </c>
      <c r="B196" s="1">
        <v>2018</v>
      </c>
      <c r="C196" s="1" t="s">
        <v>37</v>
      </c>
      <c r="D196" s="3">
        <f>SUM('CLEAN DATA'!D196:P196)</f>
        <v>1759.8</v>
      </c>
      <c r="E196" s="3">
        <f>SUM('CLEAN DATA'!X196,'CLEAN DATA'!AB196)</f>
        <v>265.89999999999998</v>
      </c>
      <c r="F196" s="3">
        <f>SUM('CLEAN DATA'!U196:W196,'CLEAN DATA'!Y196)</f>
        <v>540.4</v>
      </c>
      <c r="G196" s="3">
        <f>SUM('CLEAN DATA'!Z196:AA196)</f>
        <v>273.89999999999998</v>
      </c>
      <c r="H196" s="3">
        <f>SUM('CLEAN DATA'!AC196:AD196)</f>
        <v>269.89999999999998</v>
      </c>
      <c r="I196" s="3">
        <f>SUM('CLEAN DATA'!R196:T196)</f>
        <v>428.09999999999997</v>
      </c>
      <c r="J196" s="3">
        <f>'CLEAN DATA'!Q196</f>
        <v>157.9</v>
      </c>
      <c r="K196" s="2">
        <f t="shared" si="3"/>
        <v>3695.9</v>
      </c>
    </row>
    <row r="197" spans="1:11">
      <c r="A197" s="1" t="s">
        <v>30</v>
      </c>
      <c r="B197" s="1">
        <v>2018</v>
      </c>
      <c r="C197" s="1" t="s">
        <v>38</v>
      </c>
      <c r="D197" s="3">
        <f>SUM('CLEAN DATA'!D197:P197)</f>
        <v>1790.2999999999997</v>
      </c>
      <c r="E197" s="3">
        <f>SUM('CLEAN DATA'!X197,'CLEAN DATA'!AB197)</f>
        <v>269.8</v>
      </c>
      <c r="F197" s="3">
        <f>SUM('CLEAN DATA'!U197:W197,'CLEAN DATA'!Y197)</f>
        <v>553.95443548387084</v>
      </c>
      <c r="G197" s="3">
        <f>SUM('CLEAN DATA'!Z197:AA197)</f>
        <v>282.89999999999998</v>
      </c>
      <c r="H197" s="3">
        <f>SUM('CLEAN DATA'!AC197:AD197)</f>
        <v>276.10000000000002</v>
      </c>
      <c r="I197" s="3">
        <f>SUM('CLEAN DATA'!R197:T197)</f>
        <v>446.3</v>
      </c>
      <c r="J197" s="3">
        <f>'CLEAN DATA'!Q197</f>
        <v>157.30000000000001</v>
      </c>
      <c r="K197" s="2">
        <f t="shared" si="3"/>
        <v>3776.6544354838711</v>
      </c>
    </row>
    <row r="198" spans="1:11">
      <c r="A198" s="1" t="s">
        <v>32</v>
      </c>
      <c r="B198" s="1">
        <v>2018</v>
      </c>
      <c r="C198" s="1" t="s">
        <v>38</v>
      </c>
      <c r="D198" s="3">
        <f>SUM('CLEAN DATA'!D198:P198)</f>
        <v>1747.3000000000002</v>
      </c>
      <c r="E198" s="3">
        <f>SUM('CLEAN DATA'!X198,'CLEAN DATA'!AB198)</f>
        <v>260.79999999999995</v>
      </c>
      <c r="F198" s="3">
        <f>SUM('CLEAN DATA'!U198:W198,'CLEAN DATA'!Y198)</f>
        <v>522.5</v>
      </c>
      <c r="G198" s="3">
        <f>SUM('CLEAN DATA'!Z198:AA198)</f>
        <v>269.7</v>
      </c>
      <c r="H198" s="3">
        <f>SUM('CLEAN DATA'!AC198:AD198)</f>
        <v>265.7</v>
      </c>
      <c r="I198" s="3">
        <f>SUM('CLEAN DATA'!R198:T198)</f>
        <v>405</v>
      </c>
      <c r="J198" s="3">
        <f>'CLEAN DATA'!Q198</f>
        <v>161</v>
      </c>
      <c r="K198" s="2">
        <f t="shared" si="3"/>
        <v>3632</v>
      </c>
    </row>
    <row r="199" spans="1:11">
      <c r="A199" s="1" t="s">
        <v>33</v>
      </c>
      <c r="B199" s="1">
        <v>2018</v>
      </c>
      <c r="C199" s="1" t="s">
        <v>38</v>
      </c>
      <c r="D199" s="3">
        <f>SUM('CLEAN DATA'!D199:P199)</f>
        <v>1774.1000000000001</v>
      </c>
      <c r="E199" s="3">
        <f>SUM('CLEAN DATA'!X199,'CLEAN DATA'!AB199)</f>
        <v>266.29999999999995</v>
      </c>
      <c r="F199" s="3">
        <f>SUM('CLEAN DATA'!U199:W199,'CLEAN DATA'!Y199)</f>
        <v>542.20000000000005</v>
      </c>
      <c r="G199" s="3">
        <f>SUM('CLEAN DATA'!Z199:AA199)</f>
        <v>275.39999999999998</v>
      </c>
      <c r="H199" s="3">
        <f>SUM('CLEAN DATA'!AC199:AD199)</f>
        <v>271.10000000000002</v>
      </c>
      <c r="I199" s="3">
        <f>SUM('CLEAN DATA'!R199:T199)</f>
        <v>429.7</v>
      </c>
      <c r="J199" s="3">
        <f>'CLEAN DATA'!Q199</f>
        <v>158.30000000000001</v>
      </c>
      <c r="K199" s="2">
        <f t="shared" si="3"/>
        <v>3717.1000000000004</v>
      </c>
    </row>
    <row r="200" spans="1:11">
      <c r="A200" s="1" t="s">
        <v>30</v>
      </c>
      <c r="B200" s="1">
        <v>2018</v>
      </c>
      <c r="C200" s="1" t="s">
        <v>39</v>
      </c>
      <c r="D200" s="3">
        <f>SUM('CLEAN DATA'!D200:P200)</f>
        <v>1810.5000000000002</v>
      </c>
      <c r="E200" s="3">
        <f>SUM('CLEAN DATA'!X200,'CLEAN DATA'!AB200)</f>
        <v>270.39999999999998</v>
      </c>
      <c r="F200" s="3">
        <f>SUM('CLEAN DATA'!U200:W200,'CLEAN DATA'!Y200)</f>
        <v>556.65443548387088</v>
      </c>
      <c r="G200" s="3">
        <f>SUM('CLEAN DATA'!Z200:AA200)</f>
        <v>284.20000000000005</v>
      </c>
      <c r="H200" s="3">
        <f>SUM('CLEAN DATA'!AC200:AD200)</f>
        <v>277.8</v>
      </c>
      <c r="I200" s="3">
        <f>SUM('CLEAN DATA'!R200:T200)</f>
        <v>447.20000000000005</v>
      </c>
      <c r="J200" s="3">
        <f>'CLEAN DATA'!Q200</f>
        <v>156.1</v>
      </c>
      <c r="K200" s="2">
        <f t="shared" si="3"/>
        <v>3802.8544354838709</v>
      </c>
    </row>
    <row r="201" spans="1:11">
      <c r="A201" s="1" t="s">
        <v>32</v>
      </c>
      <c r="B201" s="1">
        <v>2018</v>
      </c>
      <c r="C201" s="1" t="s">
        <v>39</v>
      </c>
      <c r="D201" s="3">
        <f>SUM('CLEAN DATA'!D201:P201)</f>
        <v>1771.1</v>
      </c>
      <c r="E201" s="3">
        <f>SUM('CLEAN DATA'!X201,'CLEAN DATA'!AB201)</f>
        <v>261.79999999999995</v>
      </c>
      <c r="F201" s="3">
        <f>SUM('CLEAN DATA'!U201:W201,'CLEAN DATA'!Y201)</f>
        <v>525.4</v>
      </c>
      <c r="G201" s="3">
        <f>SUM('CLEAN DATA'!Z201:AA201)</f>
        <v>273</v>
      </c>
      <c r="H201" s="3">
        <f>SUM('CLEAN DATA'!AC201:AD201)</f>
        <v>267.7</v>
      </c>
      <c r="I201" s="3">
        <f>SUM('CLEAN DATA'!R201:T201)</f>
        <v>406.4</v>
      </c>
      <c r="J201" s="3">
        <f>'CLEAN DATA'!Q201</f>
        <v>161.4</v>
      </c>
      <c r="K201" s="2">
        <f t="shared" si="3"/>
        <v>3666.7999999999997</v>
      </c>
    </row>
    <row r="202" spans="1:11">
      <c r="A202" s="1" t="s">
        <v>33</v>
      </c>
      <c r="B202" s="1">
        <v>2018</v>
      </c>
      <c r="C202" s="1" t="s">
        <v>39</v>
      </c>
      <c r="D202" s="3">
        <f>SUM('CLEAN DATA'!D202:P202)</f>
        <v>1795.3</v>
      </c>
      <c r="E202" s="3">
        <f>SUM('CLEAN DATA'!X202,'CLEAN DATA'!AB202)</f>
        <v>267.10000000000002</v>
      </c>
      <c r="F202" s="3">
        <f>SUM('CLEAN DATA'!U202:W202,'CLEAN DATA'!Y202)</f>
        <v>545.5</v>
      </c>
      <c r="G202" s="3">
        <f>SUM('CLEAN DATA'!Z202:AA202)</f>
        <v>277.79999999999995</v>
      </c>
      <c r="H202" s="3">
        <f>SUM('CLEAN DATA'!AC202:AD202)</f>
        <v>273</v>
      </c>
      <c r="I202" s="3">
        <f>SUM('CLEAN DATA'!R202:T202)</f>
        <v>430.80000000000007</v>
      </c>
      <c r="J202" s="3">
        <f>'CLEAN DATA'!Q202</f>
        <v>157.5</v>
      </c>
      <c r="K202" s="2">
        <f t="shared" si="3"/>
        <v>3747</v>
      </c>
    </row>
    <row r="203" spans="1:11">
      <c r="A203" s="1" t="s">
        <v>30</v>
      </c>
      <c r="B203" s="1">
        <v>2018</v>
      </c>
      <c r="C203" s="1" t="s">
        <v>40</v>
      </c>
      <c r="D203" s="3">
        <f>SUM('CLEAN DATA'!D203:P203)</f>
        <v>1818.8</v>
      </c>
      <c r="E203" s="3">
        <f>SUM('CLEAN DATA'!X203,'CLEAN DATA'!AB203)</f>
        <v>270.70000000000005</v>
      </c>
      <c r="F203" s="3">
        <f>SUM('CLEAN DATA'!U203:W203,'CLEAN DATA'!Y203)</f>
        <v>559.05443548387086</v>
      </c>
      <c r="G203" s="3">
        <f>SUM('CLEAN DATA'!Z203:AA203)</f>
        <v>285.5</v>
      </c>
      <c r="H203" s="3">
        <f>SUM('CLEAN DATA'!AC203:AD203)</f>
        <v>279.10000000000002</v>
      </c>
      <c r="I203" s="3">
        <f>SUM('CLEAN DATA'!R203:T203)</f>
        <v>449.2</v>
      </c>
      <c r="J203" s="3">
        <f>'CLEAN DATA'!Q203</f>
        <v>156.4</v>
      </c>
      <c r="K203" s="2">
        <f t="shared" si="3"/>
        <v>3818.7544354838706</v>
      </c>
    </row>
    <row r="204" spans="1:11">
      <c r="A204" s="1" t="s">
        <v>32</v>
      </c>
      <c r="B204" s="1">
        <v>2018</v>
      </c>
      <c r="C204" s="1" t="s">
        <v>40</v>
      </c>
      <c r="D204" s="3">
        <f>SUM('CLEAN DATA'!D204:P204)</f>
        <v>1767.6</v>
      </c>
      <c r="E204" s="3">
        <f>SUM('CLEAN DATA'!X204,'CLEAN DATA'!AB204)</f>
        <v>263.20000000000005</v>
      </c>
      <c r="F204" s="3">
        <f>SUM('CLEAN DATA'!U204:W204,'CLEAN DATA'!Y204)</f>
        <v>529.5</v>
      </c>
      <c r="G204" s="3">
        <f>SUM('CLEAN DATA'!Z204:AA204)</f>
        <v>275.10000000000002</v>
      </c>
      <c r="H204" s="3">
        <f>SUM('CLEAN DATA'!AC204:AD204)</f>
        <v>269</v>
      </c>
      <c r="I204" s="3">
        <f>SUM('CLEAN DATA'!R204:T204)</f>
        <v>407.3</v>
      </c>
      <c r="J204" s="3">
        <f>'CLEAN DATA'!Q204</f>
        <v>162.1</v>
      </c>
      <c r="K204" s="2">
        <f t="shared" si="3"/>
        <v>3673.8</v>
      </c>
    </row>
    <row r="205" spans="1:11">
      <c r="A205" s="1" t="s">
        <v>33</v>
      </c>
      <c r="B205" s="1">
        <v>2018</v>
      </c>
      <c r="C205" s="1" t="s">
        <v>40</v>
      </c>
      <c r="D205" s="3">
        <f>SUM('CLEAN DATA'!D205:P205)</f>
        <v>1798.7000000000003</v>
      </c>
      <c r="E205" s="3">
        <f>SUM('CLEAN DATA'!X205,'CLEAN DATA'!AB205)</f>
        <v>267.79999999999995</v>
      </c>
      <c r="F205" s="3">
        <f>SUM('CLEAN DATA'!U205:W205,'CLEAN DATA'!Y205)</f>
        <v>549.19999999999993</v>
      </c>
      <c r="G205" s="3">
        <f>SUM('CLEAN DATA'!Z205:AA205)</f>
        <v>279.60000000000002</v>
      </c>
      <c r="H205" s="3">
        <f>SUM('CLEAN DATA'!AC205:AD205)</f>
        <v>274.3</v>
      </c>
      <c r="I205" s="3">
        <f>SUM('CLEAN DATA'!R205:T205)</f>
        <v>432.20000000000005</v>
      </c>
      <c r="J205" s="3">
        <f>'CLEAN DATA'!Q205</f>
        <v>157.9</v>
      </c>
      <c r="K205" s="2">
        <f t="shared" si="3"/>
        <v>3759.7000000000003</v>
      </c>
    </row>
    <row r="206" spans="1:11">
      <c r="A206" s="1" t="s">
        <v>30</v>
      </c>
      <c r="B206" s="1">
        <v>2018</v>
      </c>
      <c r="C206" s="1" t="s">
        <v>41</v>
      </c>
      <c r="D206" s="3">
        <f>SUM('CLEAN DATA'!D206:P206)</f>
        <v>1799.8000000000002</v>
      </c>
      <c r="E206" s="3">
        <f>SUM('CLEAN DATA'!X206,'CLEAN DATA'!AB206)</f>
        <v>272</v>
      </c>
      <c r="F206" s="3">
        <f>SUM('CLEAN DATA'!U206:W206,'CLEAN DATA'!Y206)</f>
        <v>562.15443548387088</v>
      </c>
      <c r="G206" s="3">
        <f>SUM('CLEAN DATA'!Z206:AA206)</f>
        <v>287.60000000000002</v>
      </c>
      <c r="H206" s="3">
        <f>SUM('CLEAN DATA'!AC206:AD206)</f>
        <v>279.5</v>
      </c>
      <c r="I206" s="3">
        <f>SUM('CLEAN DATA'!R206:T206)</f>
        <v>449.5</v>
      </c>
      <c r="J206" s="3">
        <f>'CLEAN DATA'!Q206</f>
        <v>157.69999999999999</v>
      </c>
      <c r="K206" s="2">
        <f t="shared" si="3"/>
        <v>3808.2544354838706</v>
      </c>
    </row>
    <row r="207" spans="1:11">
      <c r="A207" s="1" t="s">
        <v>32</v>
      </c>
      <c r="B207" s="1">
        <v>2018</v>
      </c>
      <c r="C207" s="1" t="s">
        <v>41</v>
      </c>
      <c r="D207" s="3">
        <f>SUM('CLEAN DATA'!D207:P207)</f>
        <v>1748.4</v>
      </c>
      <c r="E207" s="3">
        <f>SUM('CLEAN DATA'!X207,'CLEAN DATA'!AB207)</f>
        <v>265</v>
      </c>
      <c r="F207" s="3">
        <f>SUM('CLEAN DATA'!U207:W207,'CLEAN DATA'!Y207)</f>
        <v>533.9</v>
      </c>
      <c r="G207" s="3">
        <f>SUM('CLEAN DATA'!Z207:AA207)</f>
        <v>275.39999999999998</v>
      </c>
      <c r="H207" s="3">
        <f>SUM('CLEAN DATA'!AC207:AD207)</f>
        <v>270</v>
      </c>
      <c r="I207" s="3">
        <f>SUM('CLEAN DATA'!R207:T207)</f>
        <v>409.20000000000005</v>
      </c>
      <c r="J207" s="3">
        <f>'CLEAN DATA'!Q207</f>
        <v>163.30000000000001</v>
      </c>
      <c r="K207" s="2">
        <f t="shared" si="3"/>
        <v>3665.2000000000007</v>
      </c>
    </row>
    <row r="208" spans="1:11">
      <c r="A208" s="1" t="s">
        <v>33</v>
      </c>
      <c r="B208" s="1">
        <v>2018</v>
      </c>
      <c r="C208" s="1" t="s">
        <v>41</v>
      </c>
      <c r="D208" s="3">
        <f>SUM('CLEAN DATA'!D208:P208)</f>
        <v>1779.5</v>
      </c>
      <c r="E208" s="3">
        <f>SUM('CLEAN DATA'!X208,'CLEAN DATA'!AB208)</f>
        <v>269.3</v>
      </c>
      <c r="F208" s="3">
        <f>SUM('CLEAN DATA'!U208:W208,'CLEAN DATA'!Y208)</f>
        <v>553.29999999999995</v>
      </c>
      <c r="G208" s="3">
        <f>SUM('CLEAN DATA'!Z208:AA208)</f>
        <v>280.7</v>
      </c>
      <c r="H208" s="3">
        <f>SUM('CLEAN DATA'!AC208:AD208)</f>
        <v>274.89999999999998</v>
      </c>
      <c r="I208" s="3">
        <f>SUM('CLEAN DATA'!R208:T208)</f>
        <v>433.29999999999995</v>
      </c>
      <c r="J208" s="3">
        <f>'CLEAN DATA'!Q208</f>
        <v>159.19999999999999</v>
      </c>
      <c r="K208" s="2">
        <f t="shared" si="3"/>
        <v>3750.2</v>
      </c>
    </row>
    <row r="209" spans="1:11">
      <c r="A209" s="1" t="s">
        <v>30</v>
      </c>
      <c r="B209" s="1">
        <v>2018</v>
      </c>
      <c r="C209" s="1" t="s">
        <v>42</v>
      </c>
      <c r="D209" s="3">
        <f>SUM('CLEAN DATA'!D209:P209)</f>
        <v>1782.2</v>
      </c>
      <c r="E209" s="3">
        <f>SUM('CLEAN DATA'!X209,'CLEAN DATA'!AB209)</f>
        <v>279.20000000000005</v>
      </c>
      <c r="F209" s="3">
        <f>SUM('CLEAN DATA'!U209:W209,'CLEAN DATA'!Y209)</f>
        <v>567.25443548387079</v>
      </c>
      <c r="G209" s="3">
        <f>SUM('CLEAN DATA'!Z209:AA209)</f>
        <v>288.10000000000002</v>
      </c>
      <c r="H209" s="3">
        <f>SUM('CLEAN DATA'!AC209:AD209)</f>
        <v>282</v>
      </c>
      <c r="I209" s="3">
        <f>SUM('CLEAN DATA'!R209:T209)</f>
        <v>445</v>
      </c>
      <c r="J209" s="3">
        <f>'CLEAN DATA'!Q209</f>
        <v>159.6</v>
      </c>
      <c r="K209" s="2">
        <f t="shared" si="3"/>
        <v>3803.3544354838705</v>
      </c>
    </row>
    <row r="210" spans="1:11">
      <c r="A210" s="1" t="s">
        <v>32</v>
      </c>
      <c r="B210" s="1">
        <v>2018</v>
      </c>
      <c r="C210" s="1" t="s">
        <v>42</v>
      </c>
      <c r="D210" s="3">
        <f>SUM('CLEAN DATA'!D210:P210)</f>
        <v>1754.1</v>
      </c>
      <c r="E210" s="3">
        <f>SUM('CLEAN DATA'!X210,'CLEAN DATA'!AB210)</f>
        <v>266.60000000000002</v>
      </c>
      <c r="F210" s="3">
        <f>SUM('CLEAN DATA'!U210:W210,'CLEAN DATA'!Y210)</f>
        <v>538.1</v>
      </c>
      <c r="G210" s="3">
        <f>SUM('CLEAN DATA'!Z210:AA210)</f>
        <v>276.2</v>
      </c>
      <c r="H210" s="3">
        <f>SUM('CLEAN DATA'!AC210:AD210)</f>
        <v>271.39999999999998</v>
      </c>
      <c r="I210" s="3">
        <f>SUM('CLEAN DATA'!R210:T210)</f>
        <v>411</v>
      </c>
      <c r="J210" s="3">
        <f>'CLEAN DATA'!Q210</f>
        <v>164</v>
      </c>
      <c r="K210" s="2">
        <f t="shared" si="3"/>
        <v>3681.3999999999996</v>
      </c>
    </row>
    <row r="211" spans="1:11">
      <c r="A211" s="1" t="s">
        <v>33</v>
      </c>
      <c r="B211" s="1">
        <v>2018</v>
      </c>
      <c r="C211" s="1" t="s">
        <v>42</v>
      </c>
      <c r="D211" s="3">
        <f>SUM('CLEAN DATA'!D211:P211)</f>
        <v>1776.2</v>
      </c>
      <c r="E211" s="3">
        <f>SUM('CLEAN DATA'!X211,'CLEAN DATA'!AB211)</f>
        <v>274.10000000000002</v>
      </c>
      <c r="F211" s="3">
        <f>SUM('CLEAN DATA'!U211:W211,'CLEAN DATA'!Y211)</f>
        <v>559.90000000000009</v>
      </c>
      <c r="G211" s="3">
        <f>SUM('CLEAN DATA'!Z211:AA211)</f>
        <v>284.3</v>
      </c>
      <c r="H211" s="3">
        <f>SUM('CLEAN DATA'!AC211:AD211)</f>
        <v>277.10000000000002</v>
      </c>
      <c r="I211" s="3">
        <f>SUM('CLEAN DATA'!R211:T211)</f>
        <v>434</v>
      </c>
      <c r="J211" s="3">
        <f>'CLEAN DATA'!Q211</f>
        <v>162.6</v>
      </c>
      <c r="K211" s="2">
        <f t="shared" si="3"/>
        <v>3768.2000000000003</v>
      </c>
    </row>
    <row r="212" spans="1:11">
      <c r="A212" s="1" t="s">
        <v>30</v>
      </c>
      <c r="B212" s="1">
        <v>2018</v>
      </c>
      <c r="C212" s="1" t="s">
        <v>44</v>
      </c>
      <c r="D212" s="3">
        <f>SUM('CLEAN DATA'!D212:P212)</f>
        <v>1787.4999999999995</v>
      </c>
      <c r="E212" s="3">
        <f>SUM('CLEAN DATA'!X212,'CLEAN DATA'!AB212)</f>
        <v>278.5</v>
      </c>
      <c r="F212" s="3">
        <f>SUM('CLEAN DATA'!U212:W212,'CLEAN DATA'!Y212)</f>
        <v>567.85443548387093</v>
      </c>
      <c r="G212" s="3">
        <f>SUM('CLEAN DATA'!Z212:AA212)</f>
        <v>293.29999999999995</v>
      </c>
      <c r="H212" s="3">
        <f>SUM('CLEAN DATA'!AC212:AD212)</f>
        <v>282.5</v>
      </c>
      <c r="I212" s="3">
        <f>SUM('CLEAN DATA'!R212:T212)</f>
        <v>448</v>
      </c>
      <c r="J212" s="3">
        <f>'CLEAN DATA'!Q212</f>
        <v>161.9</v>
      </c>
      <c r="K212" s="2">
        <f t="shared" si="3"/>
        <v>3819.5544354838707</v>
      </c>
    </row>
    <row r="213" spans="1:11">
      <c r="A213" s="1" t="s">
        <v>32</v>
      </c>
      <c r="B213" s="1">
        <v>2018</v>
      </c>
      <c r="C213" s="1" t="s">
        <v>44</v>
      </c>
      <c r="D213" s="3">
        <f>SUM('CLEAN DATA'!D213:P213)</f>
        <v>1757.4999999999998</v>
      </c>
      <c r="E213" s="3">
        <f>SUM('CLEAN DATA'!X213,'CLEAN DATA'!AB213)</f>
        <v>267.3</v>
      </c>
      <c r="F213" s="3">
        <f>SUM('CLEAN DATA'!U213:W213,'CLEAN DATA'!Y213)</f>
        <v>540.6</v>
      </c>
      <c r="G213" s="3">
        <f>SUM('CLEAN DATA'!Z213:AA213)</f>
        <v>277.39999999999998</v>
      </c>
      <c r="H213" s="3">
        <f>SUM('CLEAN DATA'!AC213:AD213)</f>
        <v>271.2</v>
      </c>
      <c r="I213" s="3">
        <f>SUM('CLEAN DATA'!R213:T213)</f>
        <v>413.1</v>
      </c>
      <c r="J213" s="3">
        <f>'CLEAN DATA'!Q213</f>
        <v>164.4</v>
      </c>
      <c r="K213" s="2">
        <f t="shared" si="3"/>
        <v>3691.4999999999995</v>
      </c>
    </row>
    <row r="214" spans="1:11">
      <c r="A214" s="1" t="s">
        <v>33</v>
      </c>
      <c r="B214" s="1">
        <v>2018</v>
      </c>
      <c r="C214" s="1" t="s">
        <v>44</v>
      </c>
      <c r="D214" s="3">
        <f>SUM('CLEAN DATA'!D214:P214)</f>
        <v>1775.7000000000003</v>
      </c>
      <c r="E214" s="3">
        <f>SUM('CLEAN DATA'!X214,'CLEAN DATA'!AB214)</f>
        <v>274.10000000000002</v>
      </c>
      <c r="F214" s="3">
        <f>SUM('CLEAN DATA'!U214:W214,'CLEAN DATA'!Y214)</f>
        <v>559.70000000000005</v>
      </c>
      <c r="G214" s="3">
        <f>SUM('CLEAN DATA'!Z214:AA214)</f>
        <v>284.3</v>
      </c>
      <c r="H214" s="3">
        <f>SUM('CLEAN DATA'!AC214:AD214)</f>
        <v>277.10000000000002</v>
      </c>
      <c r="I214" s="3">
        <f>SUM('CLEAN DATA'!R214:T214)</f>
        <v>433.8</v>
      </c>
      <c r="J214" s="3">
        <f>'CLEAN DATA'!Q214</f>
        <v>162.6</v>
      </c>
      <c r="K214" s="2">
        <f t="shared" si="3"/>
        <v>3767.3</v>
      </c>
    </row>
    <row r="215" spans="1:11">
      <c r="A215" s="1" t="s">
        <v>30</v>
      </c>
      <c r="B215" s="1">
        <v>2018</v>
      </c>
      <c r="C215" s="1" t="s">
        <v>45</v>
      </c>
      <c r="D215" s="3">
        <f>SUM('CLEAN DATA'!D215:P215)</f>
        <v>1773.1000000000001</v>
      </c>
      <c r="E215" s="3">
        <f>SUM('CLEAN DATA'!X215,'CLEAN DATA'!AB215)</f>
        <v>282.79999999999995</v>
      </c>
      <c r="F215" s="3">
        <f>SUM('CLEAN DATA'!U215:W215,'CLEAN DATA'!Y215)</f>
        <v>566.65443548387088</v>
      </c>
      <c r="G215" s="3">
        <f>SUM('CLEAN DATA'!Z215:AA215)</f>
        <v>298.39999999999998</v>
      </c>
      <c r="H215" s="3">
        <f>SUM('CLEAN DATA'!AC215:AD215)</f>
        <v>283.5</v>
      </c>
      <c r="I215" s="3">
        <f>SUM('CLEAN DATA'!R215:T215)</f>
        <v>448.3</v>
      </c>
      <c r="J215" s="3">
        <f>'CLEAN DATA'!Q215</f>
        <v>162.4</v>
      </c>
      <c r="K215" s="2">
        <f t="shared" si="3"/>
        <v>3815.1544354838716</v>
      </c>
    </row>
    <row r="216" spans="1:11">
      <c r="A216" s="1" t="s">
        <v>32</v>
      </c>
      <c r="B216" s="1">
        <v>2018</v>
      </c>
      <c r="C216" s="1" t="s">
        <v>45</v>
      </c>
      <c r="D216" s="3">
        <f>SUM('CLEAN DATA'!D216:P216)</f>
        <v>1746.6</v>
      </c>
      <c r="E216" s="3">
        <f>SUM('CLEAN DATA'!X216,'CLEAN DATA'!AB216)</f>
        <v>268.10000000000002</v>
      </c>
      <c r="F216" s="3">
        <f>SUM('CLEAN DATA'!U216:W216,'CLEAN DATA'!Y216)</f>
        <v>533.9</v>
      </c>
      <c r="G216" s="3">
        <f>SUM('CLEAN DATA'!Z216:AA216)</f>
        <v>278.2</v>
      </c>
      <c r="H216" s="3">
        <f>SUM('CLEAN DATA'!AC216:AD216)</f>
        <v>269.7</v>
      </c>
      <c r="I216" s="3">
        <f>SUM('CLEAN DATA'!R216:T216)</f>
        <v>413.8</v>
      </c>
      <c r="J216" s="3">
        <f>'CLEAN DATA'!Q216</f>
        <v>164.6</v>
      </c>
      <c r="K216" s="2">
        <f t="shared" si="3"/>
        <v>3674.8999999999996</v>
      </c>
    </row>
    <row r="217" spans="1:11">
      <c r="A217" s="1" t="s">
        <v>33</v>
      </c>
      <c r="B217" s="1">
        <v>2018</v>
      </c>
      <c r="C217" s="1" t="s">
        <v>45</v>
      </c>
      <c r="D217" s="3">
        <f>SUM('CLEAN DATA'!D217:P217)</f>
        <v>1762.7999999999997</v>
      </c>
      <c r="E217" s="3">
        <f>SUM('CLEAN DATA'!X217,'CLEAN DATA'!AB217)</f>
        <v>277.10000000000002</v>
      </c>
      <c r="F217" s="3">
        <f>SUM('CLEAN DATA'!U217:W217,'CLEAN DATA'!Y217)</f>
        <v>556</v>
      </c>
      <c r="G217" s="3">
        <f>SUM('CLEAN DATA'!Z217:AA217)</f>
        <v>286.89999999999998</v>
      </c>
      <c r="H217" s="3">
        <f>SUM('CLEAN DATA'!AC217:AD217)</f>
        <v>276.89999999999998</v>
      </c>
      <c r="I217" s="3">
        <f>SUM('CLEAN DATA'!R217:T217)</f>
        <v>434.3</v>
      </c>
      <c r="J217" s="3">
        <f>'CLEAN DATA'!Q217</f>
        <v>163</v>
      </c>
      <c r="K217" s="2">
        <f t="shared" si="3"/>
        <v>3757</v>
      </c>
    </row>
    <row r="218" spans="1:11">
      <c r="A218" s="1" t="s">
        <v>30</v>
      </c>
      <c r="B218" s="1">
        <v>2019</v>
      </c>
      <c r="C218" s="1" t="s">
        <v>31</v>
      </c>
      <c r="D218" s="3">
        <f>SUM('CLEAN DATA'!D218:P218)</f>
        <v>1759.6000000000001</v>
      </c>
      <c r="E218" s="3">
        <f>SUM('CLEAN DATA'!X218,'CLEAN DATA'!AB218)</f>
        <v>283.10000000000002</v>
      </c>
      <c r="F218" s="3">
        <f>SUM('CLEAN DATA'!U218:W218,'CLEAN DATA'!Y218)</f>
        <v>564.15443548387088</v>
      </c>
      <c r="G218" s="3">
        <f>SUM('CLEAN DATA'!Z218:AA218)</f>
        <v>298.10000000000002</v>
      </c>
      <c r="H218" s="3">
        <f>SUM('CLEAN DATA'!AC218:AD218)</f>
        <v>282.7</v>
      </c>
      <c r="I218" s="3">
        <f>SUM('CLEAN DATA'!R218:T218)</f>
        <v>445.6</v>
      </c>
      <c r="J218" s="3">
        <f>'CLEAN DATA'!Q218</f>
        <v>162.69999999999999</v>
      </c>
      <c r="K218" s="2">
        <f t="shared" si="3"/>
        <v>3795.9544354838708</v>
      </c>
    </row>
    <row r="219" spans="1:11">
      <c r="A219" s="1" t="s">
        <v>32</v>
      </c>
      <c r="B219" s="1">
        <v>2019</v>
      </c>
      <c r="C219" s="1" t="s">
        <v>31</v>
      </c>
      <c r="D219" s="3">
        <f>SUM('CLEAN DATA'!D219:P219)</f>
        <v>1744.3000000000002</v>
      </c>
      <c r="E219" s="3">
        <f>SUM('CLEAN DATA'!X219,'CLEAN DATA'!AB219)</f>
        <v>269.5</v>
      </c>
      <c r="F219" s="3">
        <f>SUM('CLEAN DATA'!U219:W219,'CLEAN DATA'!Y219)</f>
        <v>531.19999999999993</v>
      </c>
      <c r="G219" s="3">
        <f>SUM('CLEAN DATA'!Z219:AA219)</f>
        <v>278.5</v>
      </c>
      <c r="H219" s="3">
        <f>SUM('CLEAN DATA'!AC219:AD219)</f>
        <v>269.8</v>
      </c>
      <c r="I219" s="3">
        <f>SUM('CLEAN DATA'!R219:T219)</f>
        <v>414.5</v>
      </c>
      <c r="J219" s="3">
        <f>'CLEAN DATA'!Q219</f>
        <v>164.7</v>
      </c>
      <c r="K219" s="2">
        <f t="shared" si="3"/>
        <v>3672.5</v>
      </c>
    </row>
    <row r="220" spans="1:11">
      <c r="A220" s="1" t="s">
        <v>33</v>
      </c>
      <c r="B220" s="1">
        <v>2019</v>
      </c>
      <c r="C220" s="1" t="s">
        <v>31</v>
      </c>
      <c r="D220" s="3">
        <f>SUM('CLEAN DATA'!D220:P220)</f>
        <v>1753.3999999999999</v>
      </c>
      <c r="E220" s="3">
        <f>SUM('CLEAN DATA'!X220,'CLEAN DATA'!AB220)</f>
        <v>277.89999999999998</v>
      </c>
      <c r="F220" s="3">
        <f>SUM('CLEAN DATA'!U220:W220,'CLEAN DATA'!Y220)</f>
        <v>554.09999999999991</v>
      </c>
      <c r="G220" s="3">
        <f>SUM('CLEAN DATA'!Z220:AA220)</f>
        <v>286.89999999999998</v>
      </c>
      <c r="H220" s="3">
        <f>SUM('CLEAN DATA'!AC220:AD220)</f>
        <v>276.5</v>
      </c>
      <c r="I220" s="3">
        <f>SUM('CLEAN DATA'!R220:T220)</f>
        <v>433</v>
      </c>
      <c r="J220" s="3">
        <f>'CLEAN DATA'!Q220</f>
        <v>163.19999999999999</v>
      </c>
      <c r="K220" s="2">
        <f t="shared" si="3"/>
        <v>3744.9999999999995</v>
      </c>
    </row>
    <row r="221" spans="1:11">
      <c r="A221" s="1" t="s">
        <v>30</v>
      </c>
      <c r="B221" s="1">
        <v>2019</v>
      </c>
      <c r="C221" s="1" t="s">
        <v>34</v>
      </c>
      <c r="D221" s="3">
        <f>SUM('CLEAN DATA'!D221:P221)</f>
        <v>1759.8000000000002</v>
      </c>
      <c r="E221" s="3">
        <f>SUM('CLEAN DATA'!X221,'CLEAN DATA'!AB221)</f>
        <v>284.8</v>
      </c>
      <c r="F221" s="3">
        <f>SUM('CLEAN DATA'!U221:W221,'CLEAN DATA'!Y221)</f>
        <v>563.85443548387093</v>
      </c>
      <c r="G221" s="3">
        <f>SUM('CLEAN DATA'!Z221:AA221)</f>
        <v>298.89999999999998</v>
      </c>
      <c r="H221" s="3">
        <f>SUM('CLEAN DATA'!AC221:AD221)</f>
        <v>283.2</v>
      </c>
      <c r="I221" s="3">
        <f>SUM('CLEAN DATA'!R221:T221)</f>
        <v>446.5</v>
      </c>
      <c r="J221" s="3">
        <f>'CLEAN DATA'!Q221</f>
        <v>162.80000000000001</v>
      </c>
      <c r="K221" s="2">
        <f t="shared" si="3"/>
        <v>3799.8544354838709</v>
      </c>
    </row>
    <row r="222" spans="1:11">
      <c r="A222" s="1" t="s">
        <v>32</v>
      </c>
      <c r="B222" s="1">
        <v>2019</v>
      </c>
      <c r="C222" s="1" t="s">
        <v>34</v>
      </c>
      <c r="D222" s="3">
        <f>SUM('CLEAN DATA'!D222:P222)</f>
        <v>1754.4</v>
      </c>
      <c r="E222" s="3">
        <f>SUM('CLEAN DATA'!X222,'CLEAN DATA'!AB222)</f>
        <v>271.5</v>
      </c>
      <c r="F222" s="3">
        <f>SUM('CLEAN DATA'!U222:W222,'CLEAN DATA'!Y222)</f>
        <v>531.40000000000009</v>
      </c>
      <c r="G222" s="3">
        <f>SUM('CLEAN DATA'!Z222:AA222)</f>
        <v>278.79999999999995</v>
      </c>
      <c r="H222" s="3">
        <f>SUM('CLEAN DATA'!AC222:AD222)</f>
        <v>271</v>
      </c>
      <c r="I222" s="3">
        <f>SUM('CLEAN DATA'!R222:T222)</f>
        <v>415.5</v>
      </c>
      <c r="J222" s="3">
        <f>'CLEAN DATA'!Q222</f>
        <v>164.9</v>
      </c>
      <c r="K222" s="2">
        <f t="shared" si="3"/>
        <v>3687.5000000000005</v>
      </c>
    </row>
    <row r="223" spans="1:11">
      <c r="A223" s="1" t="s">
        <v>33</v>
      </c>
      <c r="B223" s="1">
        <v>2019</v>
      </c>
      <c r="C223" s="1" t="s">
        <v>34</v>
      </c>
      <c r="D223" s="3">
        <f>SUM('CLEAN DATA'!D223:P223)</f>
        <v>1757.1</v>
      </c>
      <c r="E223" s="3">
        <f>SUM('CLEAN DATA'!X223,'CLEAN DATA'!AB223)</f>
        <v>279.7</v>
      </c>
      <c r="F223" s="3">
        <f>SUM('CLEAN DATA'!U223:W223,'CLEAN DATA'!Y223)</f>
        <v>554.5</v>
      </c>
      <c r="G223" s="3">
        <f>SUM('CLEAN DATA'!Z223:AA223)</f>
        <v>287.39999999999998</v>
      </c>
      <c r="H223" s="3">
        <f>SUM('CLEAN DATA'!AC223:AD223)</f>
        <v>277.3</v>
      </c>
      <c r="I223" s="3">
        <f>SUM('CLEAN DATA'!R223:T223)</f>
        <v>433.9</v>
      </c>
      <c r="J223" s="3">
        <f>'CLEAN DATA'!Q223</f>
        <v>163.4</v>
      </c>
      <c r="K223" s="2">
        <f t="shared" si="3"/>
        <v>3753.3000000000006</v>
      </c>
    </row>
    <row r="224" spans="1:11">
      <c r="A224" s="1" t="s">
        <v>30</v>
      </c>
      <c r="B224" s="1">
        <v>2019</v>
      </c>
      <c r="C224" s="1" t="s">
        <v>35</v>
      </c>
      <c r="D224" s="3">
        <f>SUM('CLEAN DATA'!D224:P224)</f>
        <v>1761.2000000000003</v>
      </c>
      <c r="E224" s="3">
        <f>SUM('CLEAN DATA'!X224,'CLEAN DATA'!AB224)</f>
        <v>284.39999999999998</v>
      </c>
      <c r="F224" s="3">
        <f>SUM('CLEAN DATA'!U224:W224,'CLEAN DATA'!Y224)</f>
        <v>565.55443548387086</v>
      </c>
      <c r="G224" s="3">
        <f>SUM('CLEAN DATA'!Z224:AA224)</f>
        <v>299.3</v>
      </c>
      <c r="H224" s="3">
        <f>SUM('CLEAN DATA'!AC224:AD224)</f>
        <v>283.60000000000002</v>
      </c>
      <c r="I224" s="3">
        <f>SUM('CLEAN DATA'!R224:T224)</f>
        <v>447</v>
      </c>
      <c r="J224" s="3">
        <f>'CLEAN DATA'!Q224</f>
        <v>162.9</v>
      </c>
      <c r="K224" s="2">
        <f t="shared" si="3"/>
        <v>3803.9544354838713</v>
      </c>
    </row>
    <row r="225" spans="1:11">
      <c r="A225" s="1" t="s">
        <v>32</v>
      </c>
      <c r="B225" s="1">
        <v>2019</v>
      </c>
      <c r="C225" s="1" t="s">
        <v>35</v>
      </c>
      <c r="D225" s="3">
        <f>SUM('CLEAN DATA'!D225:P225)</f>
        <v>1768.4</v>
      </c>
      <c r="E225" s="3">
        <f>SUM('CLEAN DATA'!X225,'CLEAN DATA'!AB225)</f>
        <v>271.7</v>
      </c>
      <c r="F225" s="3">
        <f>SUM('CLEAN DATA'!U225:W225,'CLEAN DATA'!Y225)</f>
        <v>534.5</v>
      </c>
      <c r="G225" s="3">
        <f>SUM('CLEAN DATA'!Z225:AA225)</f>
        <v>279.7</v>
      </c>
      <c r="H225" s="3">
        <f>SUM('CLEAN DATA'!AC225:AD225)</f>
        <v>272.3</v>
      </c>
      <c r="I225" s="3">
        <f>SUM('CLEAN DATA'!R225:T225)</f>
        <v>416.29999999999995</v>
      </c>
      <c r="J225" s="3">
        <f>'CLEAN DATA'!Q225</f>
        <v>165.3</v>
      </c>
      <c r="K225" s="2">
        <f t="shared" si="3"/>
        <v>3708.2000000000007</v>
      </c>
    </row>
    <row r="226" spans="1:11">
      <c r="A226" s="1" t="s">
        <v>33</v>
      </c>
      <c r="B226" s="1">
        <v>2019</v>
      </c>
      <c r="C226" s="1" t="s">
        <v>35</v>
      </c>
      <c r="D226" s="3">
        <f>SUM('CLEAN DATA'!D226:P226)</f>
        <v>1762.9</v>
      </c>
      <c r="E226" s="3">
        <f>SUM('CLEAN DATA'!X226,'CLEAN DATA'!AB226)</f>
        <v>279.60000000000002</v>
      </c>
      <c r="F226" s="3">
        <f>SUM('CLEAN DATA'!U226:W226,'CLEAN DATA'!Y226)</f>
        <v>557.1</v>
      </c>
      <c r="G226" s="3">
        <f>SUM('CLEAN DATA'!Z226:AA226)</f>
        <v>288</v>
      </c>
      <c r="H226" s="3">
        <f>SUM('CLEAN DATA'!AC226:AD226)</f>
        <v>278.10000000000002</v>
      </c>
      <c r="I226" s="3">
        <f>SUM('CLEAN DATA'!R226:T226)</f>
        <v>434.5</v>
      </c>
      <c r="J226" s="3">
        <f>'CLEAN DATA'!Q226</f>
        <v>163.5</v>
      </c>
      <c r="K226" s="2">
        <f t="shared" si="3"/>
        <v>3763.7</v>
      </c>
    </row>
    <row r="227" spans="1:11">
      <c r="A227" s="1" t="s">
        <v>30</v>
      </c>
      <c r="B227" s="1">
        <v>2019</v>
      </c>
      <c r="C227" s="1" t="s">
        <v>37</v>
      </c>
      <c r="D227" s="3">
        <f>SUM('CLEAN DATA'!D227:P227)</f>
        <v>1782.1000000000001</v>
      </c>
      <c r="E227" s="3">
        <f>SUM('CLEAN DATA'!X227,'CLEAN DATA'!AB227)</f>
        <v>285.20000000000005</v>
      </c>
      <c r="F227" s="3">
        <f>SUM('CLEAN DATA'!U227:W227,'CLEAN DATA'!Y227)</f>
        <v>565.85443548387093</v>
      </c>
      <c r="G227" s="3">
        <f>SUM('CLEAN DATA'!Z227:AA227)</f>
        <v>302.60000000000002</v>
      </c>
      <c r="H227" s="3">
        <f>SUM('CLEAN DATA'!AC227:AD227)</f>
        <v>285.3</v>
      </c>
      <c r="I227" s="3">
        <f>SUM('CLEAN DATA'!R227:T227)</f>
        <v>448.59999999999997</v>
      </c>
      <c r="J227" s="3">
        <f>'CLEAN DATA'!Q227</f>
        <v>163.30000000000001</v>
      </c>
      <c r="K227" s="2">
        <f t="shared" si="3"/>
        <v>3832.9544354838713</v>
      </c>
    </row>
    <row r="228" spans="1:11">
      <c r="A228" s="1" t="s">
        <v>32</v>
      </c>
      <c r="B228" s="1">
        <v>2019</v>
      </c>
      <c r="C228" s="1" t="s">
        <v>37</v>
      </c>
      <c r="D228" s="3">
        <f>SUM('CLEAN DATA'!D228:P228)</f>
        <v>1811.5000000000002</v>
      </c>
      <c r="E228" s="3">
        <f>SUM('CLEAN DATA'!X228,'CLEAN DATA'!AB228)</f>
        <v>272.39999999999998</v>
      </c>
      <c r="F228" s="3">
        <f>SUM('CLEAN DATA'!U228:W228,'CLEAN DATA'!Y228)</f>
        <v>536.79999999999995</v>
      </c>
      <c r="G228" s="3">
        <f>SUM('CLEAN DATA'!Z228:AA228)</f>
        <v>282</v>
      </c>
      <c r="H228" s="3">
        <f>SUM('CLEAN DATA'!AC228:AD228)</f>
        <v>274.8</v>
      </c>
      <c r="I228" s="3">
        <f>SUM('CLEAN DATA'!R228:T228)</f>
        <v>417.9</v>
      </c>
      <c r="J228" s="3">
        <f>'CLEAN DATA'!Q228</f>
        <v>166.2</v>
      </c>
      <c r="K228" s="2">
        <f t="shared" si="3"/>
        <v>3761.6</v>
      </c>
    </row>
    <row r="229" spans="1:11">
      <c r="A229" s="1" t="s">
        <v>33</v>
      </c>
      <c r="B229" s="1">
        <v>2019</v>
      </c>
      <c r="C229" s="1" t="s">
        <v>37</v>
      </c>
      <c r="D229" s="3">
        <f>SUM('CLEAN DATA'!D229:P229)</f>
        <v>1791.9000000000003</v>
      </c>
      <c r="E229" s="3">
        <f>SUM('CLEAN DATA'!X229,'CLEAN DATA'!AB229)</f>
        <v>280.3</v>
      </c>
      <c r="F229" s="3">
        <f>SUM('CLEAN DATA'!U229:W229,'CLEAN DATA'!Y229)</f>
        <v>559</v>
      </c>
      <c r="G229" s="3">
        <f>SUM('CLEAN DATA'!Z229:AA229)</f>
        <v>290.79999999999995</v>
      </c>
      <c r="H229" s="3">
        <f>SUM('CLEAN DATA'!AC229:AD229)</f>
        <v>280.2</v>
      </c>
      <c r="I229" s="3">
        <f>SUM('CLEAN DATA'!R229:T229)</f>
        <v>436.1</v>
      </c>
      <c r="J229" s="3">
        <f>'CLEAN DATA'!Q229</f>
        <v>164.1</v>
      </c>
      <c r="K229" s="2">
        <f t="shared" si="3"/>
        <v>3802.3999999999996</v>
      </c>
    </row>
    <row r="230" spans="1:11">
      <c r="A230" s="1" t="s">
        <v>30</v>
      </c>
      <c r="B230" s="1">
        <v>2019</v>
      </c>
      <c r="C230" s="1" t="s">
        <v>38</v>
      </c>
      <c r="D230" s="3">
        <f>SUM('CLEAN DATA'!D230:P230)</f>
        <v>1804.1999999999998</v>
      </c>
      <c r="E230" s="3">
        <f>SUM('CLEAN DATA'!X230,'CLEAN DATA'!AB230)</f>
        <v>286.5</v>
      </c>
      <c r="F230" s="3">
        <f>SUM('CLEAN DATA'!U230:W230,'CLEAN DATA'!Y230)</f>
        <v>566.85443548387093</v>
      </c>
      <c r="G230" s="3">
        <f>SUM('CLEAN DATA'!Z230:AA230)</f>
        <v>304.10000000000002</v>
      </c>
      <c r="H230" s="3">
        <f>SUM('CLEAN DATA'!AC230:AD230)</f>
        <v>286.89999999999998</v>
      </c>
      <c r="I230" s="3">
        <f>SUM('CLEAN DATA'!R230:T230)</f>
        <v>448.59999999999997</v>
      </c>
      <c r="J230" s="3">
        <f>'CLEAN DATA'!Q230</f>
        <v>164.2</v>
      </c>
      <c r="K230" s="2">
        <f t="shared" si="3"/>
        <v>3861.3544354838705</v>
      </c>
    </row>
    <row r="231" spans="1:11">
      <c r="A231" s="1" t="s">
        <v>32</v>
      </c>
      <c r="B231" s="1">
        <v>2019</v>
      </c>
      <c r="C231" s="1" t="s">
        <v>38</v>
      </c>
      <c r="D231" s="3">
        <f>SUM('CLEAN DATA'!D231:P231)</f>
        <v>1833.2999999999997</v>
      </c>
      <c r="E231" s="3">
        <f>SUM('CLEAN DATA'!X231,'CLEAN DATA'!AB231)</f>
        <v>274</v>
      </c>
      <c r="F231" s="3">
        <f>SUM('CLEAN DATA'!U231:W231,'CLEAN DATA'!Y231)</f>
        <v>536.9</v>
      </c>
      <c r="G231" s="3">
        <f>SUM('CLEAN DATA'!Z231:AA231)</f>
        <v>283.20000000000005</v>
      </c>
      <c r="H231" s="3">
        <f>SUM('CLEAN DATA'!AC231:AD231)</f>
        <v>275.7</v>
      </c>
      <c r="I231" s="3">
        <f>SUM('CLEAN DATA'!R231:T231)</f>
        <v>418.4</v>
      </c>
      <c r="J231" s="3">
        <f>'CLEAN DATA'!Q231</f>
        <v>166.7</v>
      </c>
      <c r="K231" s="2">
        <f t="shared" si="3"/>
        <v>3788.1999999999994</v>
      </c>
    </row>
    <row r="232" spans="1:11">
      <c r="A232" s="1" t="s">
        <v>33</v>
      </c>
      <c r="B232" s="1">
        <v>2019</v>
      </c>
      <c r="C232" s="1" t="s">
        <v>38</v>
      </c>
      <c r="D232" s="3">
        <f>SUM('CLEAN DATA'!D232:P232)</f>
        <v>1814.1000000000001</v>
      </c>
      <c r="E232" s="3">
        <f>SUM('CLEAN DATA'!X232,'CLEAN DATA'!AB232)</f>
        <v>281.70000000000005</v>
      </c>
      <c r="F232" s="3">
        <f>SUM('CLEAN DATA'!U232:W232,'CLEAN DATA'!Y232)</f>
        <v>559</v>
      </c>
      <c r="G232" s="3">
        <f>SUM('CLEAN DATA'!Z232:AA232)</f>
        <v>292.10000000000002</v>
      </c>
      <c r="H232" s="3">
        <f>SUM('CLEAN DATA'!AC232:AD232)</f>
        <v>281.5</v>
      </c>
      <c r="I232" s="3">
        <f>SUM('CLEAN DATA'!R232:T232)</f>
        <v>436.4</v>
      </c>
      <c r="J232" s="3">
        <f>'CLEAN DATA'!Q232</f>
        <v>164.9</v>
      </c>
      <c r="K232" s="2">
        <f t="shared" si="3"/>
        <v>3829.7000000000003</v>
      </c>
    </row>
    <row r="233" spans="1:11">
      <c r="A233" s="1" t="s">
        <v>30</v>
      </c>
      <c r="B233" s="1">
        <v>2019</v>
      </c>
      <c r="C233" s="1" t="s">
        <v>39</v>
      </c>
      <c r="D233" s="3">
        <f>SUM('CLEAN DATA'!D233:P233)</f>
        <v>1826.8999999999999</v>
      </c>
      <c r="E233" s="3">
        <f>SUM('CLEAN DATA'!X233,'CLEAN DATA'!AB233)</f>
        <v>288.29999999999995</v>
      </c>
      <c r="F233" s="3">
        <f>SUM('CLEAN DATA'!U233:W233,'CLEAN DATA'!Y233)</f>
        <v>567.25443548387079</v>
      </c>
      <c r="G233" s="3">
        <f>SUM('CLEAN DATA'!Z233:AA233)</f>
        <v>306.60000000000002</v>
      </c>
      <c r="H233" s="3">
        <f>SUM('CLEAN DATA'!AC233:AD233)</f>
        <v>289.10000000000002</v>
      </c>
      <c r="I233" s="3">
        <f>SUM('CLEAN DATA'!R233:T233)</f>
        <v>449.1</v>
      </c>
      <c r="J233" s="3">
        <f>'CLEAN DATA'!Q233</f>
        <v>164.5</v>
      </c>
      <c r="K233" s="2">
        <f t="shared" si="3"/>
        <v>3891.7544354838706</v>
      </c>
    </row>
    <row r="234" spans="1:11">
      <c r="A234" s="1" t="s">
        <v>32</v>
      </c>
      <c r="B234" s="1">
        <v>2019</v>
      </c>
      <c r="C234" s="1" t="s">
        <v>39</v>
      </c>
      <c r="D234" s="3">
        <f>SUM('CLEAN DATA'!D234:P234)</f>
        <v>1857.3999999999999</v>
      </c>
      <c r="E234" s="3">
        <f>SUM('CLEAN DATA'!X234,'CLEAN DATA'!AB234)</f>
        <v>275.89999999999998</v>
      </c>
      <c r="F234" s="3">
        <f>SUM('CLEAN DATA'!U234:W234,'CLEAN DATA'!Y234)</f>
        <v>535.9</v>
      </c>
      <c r="G234" s="3">
        <f>SUM('CLEAN DATA'!Z234:AA234)</f>
        <v>285.39999999999998</v>
      </c>
      <c r="H234" s="3">
        <f>SUM('CLEAN DATA'!AC234:AD234)</f>
        <v>277.8</v>
      </c>
      <c r="I234" s="3">
        <f>SUM('CLEAN DATA'!R234:T234)</f>
        <v>419.3</v>
      </c>
      <c r="J234" s="3">
        <f>'CLEAN DATA'!Q234</f>
        <v>167.2</v>
      </c>
      <c r="K234" s="2">
        <f t="shared" si="3"/>
        <v>3818.9</v>
      </c>
    </row>
    <row r="235" spans="1:11">
      <c r="A235" s="1" t="s">
        <v>33</v>
      </c>
      <c r="B235" s="1">
        <v>2019</v>
      </c>
      <c r="C235" s="1" t="s">
        <v>39</v>
      </c>
      <c r="D235" s="3">
        <f>SUM('CLEAN DATA'!D235:P235)</f>
        <v>1837.5</v>
      </c>
      <c r="E235" s="3">
        <f>SUM('CLEAN DATA'!X235,'CLEAN DATA'!AB235)</f>
        <v>283.60000000000002</v>
      </c>
      <c r="F235" s="3">
        <f>SUM('CLEAN DATA'!U235:W235,'CLEAN DATA'!Y235)</f>
        <v>559.69999999999993</v>
      </c>
      <c r="G235" s="3">
        <f>SUM('CLEAN DATA'!Z235:AA235)</f>
        <v>294.5</v>
      </c>
      <c r="H235" s="3">
        <f>SUM('CLEAN DATA'!AC235:AD235)</f>
        <v>283.7</v>
      </c>
      <c r="I235" s="3">
        <f>SUM('CLEAN DATA'!R235:T235)</f>
        <v>437</v>
      </c>
      <c r="J235" s="3">
        <f>'CLEAN DATA'!Q235</f>
        <v>165.2</v>
      </c>
      <c r="K235" s="2">
        <f t="shared" si="3"/>
        <v>3861.1999999999994</v>
      </c>
    </row>
    <row r="236" spans="1:11">
      <c r="A236" s="1" t="s">
        <v>30</v>
      </c>
      <c r="B236" s="1">
        <v>2019</v>
      </c>
      <c r="C236" s="1" t="s">
        <v>40</v>
      </c>
      <c r="D236" s="3">
        <f>SUM('CLEAN DATA'!D236:P236)</f>
        <v>1834.5000000000002</v>
      </c>
      <c r="E236" s="3">
        <f>SUM('CLEAN DATA'!X236,'CLEAN DATA'!AB236)</f>
        <v>291.5</v>
      </c>
      <c r="F236" s="3">
        <f>SUM('CLEAN DATA'!U236:W236,'CLEAN DATA'!Y236)</f>
        <v>567.25443548387091</v>
      </c>
      <c r="G236" s="3">
        <f>SUM('CLEAN DATA'!Z236:AA236)</f>
        <v>307.7</v>
      </c>
      <c r="H236" s="3">
        <f>SUM('CLEAN DATA'!AC236:AD236)</f>
        <v>290.60000000000002</v>
      </c>
      <c r="I236" s="3">
        <f>SUM('CLEAN DATA'!R236:T236)</f>
        <v>449.5</v>
      </c>
      <c r="J236" s="3">
        <f>'CLEAN DATA'!Q236</f>
        <v>165.1</v>
      </c>
      <c r="K236" s="2">
        <f t="shared" si="3"/>
        <v>3906.1544354838707</v>
      </c>
    </row>
    <row r="237" spans="1:11">
      <c r="A237" s="1" t="s">
        <v>32</v>
      </c>
      <c r="B237" s="1">
        <v>2019</v>
      </c>
      <c r="C237" s="1" t="s">
        <v>40</v>
      </c>
      <c r="D237" s="3">
        <f>SUM('CLEAN DATA'!D237:P237)</f>
        <v>1869.1</v>
      </c>
      <c r="E237" s="3">
        <f>SUM('CLEAN DATA'!X237,'CLEAN DATA'!AB237)</f>
        <v>279.3</v>
      </c>
      <c r="F237" s="3">
        <f>SUM('CLEAN DATA'!U237:W237,'CLEAN DATA'!Y237)</f>
        <v>536</v>
      </c>
      <c r="G237" s="3">
        <f>SUM('CLEAN DATA'!Z237:AA237)</f>
        <v>286.89999999999998</v>
      </c>
      <c r="H237" s="3">
        <f>SUM('CLEAN DATA'!AC237:AD237)</f>
        <v>279.5</v>
      </c>
      <c r="I237" s="3">
        <f>SUM('CLEAN DATA'!R237:T237)</f>
        <v>420.2</v>
      </c>
      <c r="J237" s="3">
        <f>'CLEAN DATA'!Q237</f>
        <v>167.9</v>
      </c>
      <c r="K237" s="2">
        <f t="shared" si="3"/>
        <v>3838.9</v>
      </c>
    </row>
    <row r="238" spans="1:11">
      <c r="A238" s="1" t="s">
        <v>33</v>
      </c>
      <c r="B238" s="1">
        <v>2019</v>
      </c>
      <c r="C238" s="1" t="s">
        <v>40</v>
      </c>
      <c r="D238" s="3">
        <f>SUM('CLEAN DATA'!D238:P238)</f>
        <v>1846.5</v>
      </c>
      <c r="E238" s="3">
        <f>SUM('CLEAN DATA'!X238,'CLEAN DATA'!AB238)</f>
        <v>286.89999999999998</v>
      </c>
      <c r="F238" s="3">
        <f>SUM('CLEAN DATA'!U238:W238,'CLEAN DATA'!Y238)</f>
        <v>560.4</v>
      </c>
      <c r="G238" s="3">
        <f>SUM('CLEAN DATA'!Z238:AA238)</f>
        <v>295.8</v>
      </c>
      <c r="H238" s="3">
        <f>SUM('CLEAN DATA'!AC238:AD238)</f>
        <v>285.2</v>
      </c>
      <c r="I238" s="3">
        <f>SUM('CLEAN DATA'!R238:T238)</f>
        <v>437.6</v>
      </c>
      <c r="J238" s="3">
        <f>'CLEAN DATA'!Q238</f>
        <v>165.8</v>
      </c>
      <c r="K238" s="2">
        <f t="shared" si="3"/>
        <v>3878.2000000000003</v>
      </c>
    </row>
    <row r="239" spans="1:11">
      <c r="A239" s="1" t="s">
        <v>30</v>
      </c>
      <c r="B239" s="1">
        <v>2019</v>
      </c>
      <c r="C239" s="1" t="s">
        <v>41</v>
      </c>
      <c r="D239" s="3">
        <f>SUM('CLEAN DATA'!D239:P239)</f>
        <v>1848.7</v>
      </c>
      <c r="E239" s="3">
        <f>SUM('CLEAN DATA'!X239,'CLEAN DATA'!AB239)</f>
        <v>293.60000000000002</v>
      </c>
      <c r="F239" s="3">
        <f>SUM('CLEAN DATA'!U239:W239,'CLEAN DATA'!Y239)</f>
        <v>568.05443548387086</v>
      </c>
      <c r="G239" s="3">
        <f>SUM('CLEAN DATA'!Z239:AA239)</f>
        <v>308.5</v>
      </c>
      <c r="H239" s="3">
        <f>SUM('CLEAN DATA'!AC239:AD239)</f>
        <v>292.10000000000002</v>
      </c>
      <c r="I239" s="3">
        <f>SUM('CLEAN DATA'!R239:T239)</f>
        <v>449.29999999999995</v>
      </c>
      <c r="J239" s="3">
        <f>'CLEAN DATA'!Q239</f>
        <v>165.7</v>
      </c>
      <c r="K239" s="2">
        <f t="shared" si="3"/>
        <v>3925.9544354838708</v>
      </c>
    </row>
    <row r="240" spans="1:11">
      <c r="A240" s="1" t="s">
        <v>32</v>
      </c>
      <c r="B240" s="1">
        <v>2019</v>
      </c>
      <c r="C240" s="1" t="s">
        <v>41</v>
      </c>
      <c r="D240" s="3">
        <f>SUM('CLEAN DATA'!D240:P240)</f>
        <v>1874.9</v>
      </c>
      <c r="E240" s="3">
        <f>SUM('CLEAN DATA'!X240,'CLEAN DATA'!AB240)</f>
        <v>280.89999999999998</v>
      </c>
      <c r="F240" s="3">
        <f>SUM('CLEAN DATA'!U240:W240,'CLEAN DATA'!Y240)</f>
        <v>538.29999999999995</v>
      </c>
      <c r="G240" s="3">
        <f>SUM('CLEAN DATA'!Z240:AA240)</f>
        <v>287.5</v>
      </c>
      <c r="H240" s="3">
        <f>SUM('CLEAN DATA'!AC240:AD240)</f>
        <v>280.39999999999998</v>
      </c>
      <c r="I240" s="3">
        <f>SUM('CLEAN DATA'!R240:T240)</f>
        <v>420.8</v>
      </c>
      <c r="J240" s="3">
        <f>'CLEAN DATA'!Q240</f>
        <v>168.6</v>
      </c>
      <c r="K240" s="2">
        <f t="shared" si="3"/>
        <v>3851.4000000000005</v>
      </c>
    </row>
    <row r="241" spans="1:11">
      <c r="A241" s="1" t="s">
        <v>33</v>
      </c>
      <c r="B241" s="1">
        <v>2019</v>
      </c>
      <c r="C241" s="1" t="s">
        <v>41</v>
      </c>
      <c r="D241" s="3">
        <f>SUM('CLEAN DATA'!D241:P241)</f>
        <v>1857.6999999999998</v>
      </c>
      <c r="E241" s="3">
        <f>SUM('CLEAN DATA'!X241,'CLEAN DATA'!AB241)</f>
        <v>288.7</v>
      </c>
      <c r="F241" s="3">
        <f>SUM('CLEAN DATA'!U241:W241,'CLEAN DATA'!Y241)</f>
        <v>562.1</v>
      </c>
      <c r="G241" s="3">
        <f>SUM('CLEAN DATA'!Z241:AA241)</f>
        <v>296.5</v>
      </c>
      <c r="H241" s="3">
        <f>SUM('CLEAN DATA'!AC241:AD241)</f>
        <v>286.5</v>
      </c>
      <c r="I241" s="3">
        <f>SUM('CLEAN DATA'!R241:T241)</f>
        <v>437.69999999999993</v>
      </c>
      <c r="J241" s="3">
        <f>'CLEAN DATA'!Q241</f>
        <v>166.5</v>
      </c>
      <c r="K241" s="2">
        <f t="shared" si="3"/>
        <v>3895.6999999999994</v>
      </c>
    </row>
    <row r="242" spans="1:11">
      <c r="A242" s="1" t="s">
        <v>30</v>
      </c>
      <c r="B242" s="1">
        <v>2019</v>
      </c>
      <c r="C242" s="1" t="s">
        <v>42</v>
      </c>
      <c r="D242" s="3">
        <f>SUM('CLEAN DATA'!D242:P242)</f>
        <v>1876.8999999999996</v>
      </c>
      <c r="E242" s="3">
        <f>SUM('CLEAN DATA'!X242,'CLEAN DATA'!AB242)</f>
        <v>294</v>
      </c>
      <c r="F242" s="3">
        <f>SUM('CLEAN DATA'!U242:W242,'CLEAN DATA'!Y242)</f>
        <v>569.25443548387079</v>
      </c>
      <c r="G242" s="3">
        <f>SUM('CLEAN DATA'!Z242:AA242)</f>
        <v>309.39999999999998</v>
      </c>
      <c r="H242" s="3">
        <f>SUM('CLEAN DATA'!AC242:AD242)</f>
        <v>294</v>
      </c>
      <c r="I242" s="3">
        <f>SUM('CLEAN DATA'!R242:T242)</f>
        <v>449.4</v>
      </c>
      <c r="J242" s="3">
        <f>'CLEAN DATA'!Q242</f>
        <v>166.3</v>
      </c>
      <c r="K242" s="2">
        <f t="shared" si="3"/>
        <v>3959.254435483871</v>
      </c>
    </row>
    <row r="243" spans="1:11">
      <c r="A243" s="1" t="s">
        <v>32</v>
      </c>
      <c r="B243" s="1">
        <v>2019</v>
      </c>
      <c r="C243" s="1" t="s">
        <v>42</v>
      </c>
      <c r="D243" s="3">
        <f>SUM('CLEAN DATA'!D243:P243)</f>
        <v>1902.6000000000001</v>
      </c>
      <c r="E243" s="3">
        <f>SUM('CLEAN DATA'!X243,'CLEAN DATA'!AB243)</f>
        <v>281.89999999999998</v>
      </c>
      <c r="F243" s="3">
        <f>SUM('CLEAN DATA'!U243:W243,'CLEAN DATA'!Y243)</f>
        <v>542.09999999999991</v>
      </c>
      <c r="G243" s="3">
        <f>SUM('CLEAN DATA'!Z243:AA243)</f>
        <v>287.89999999999998</v>
      </c>
      <c r="H243" s="3">
        <f>SUM('CLEAN DATA'!AC243:AD243)</f>
        <v>282</v>
      </c>
      <c r="I243" s="3">
        <f>SUM('CLEAN DATA'!R243:T243)</f>
        <v>422.20000000000005</v>
      </c>
      <c r="J243" s="3">
        <f>'CLEAN DATA'!Q243</f>
        <v>169.3</v>
      </c>
      <c r="K243" s="2">
        <f t="shared" si="3"/>
        <v>3888</v>
      </c>
    </row>
    <row r="244" spans="1:11">
      <c r="A244" s="1" t="s">
        <v>33</v>
      </c>
      <c r="B244" s="1">
        <v>2019</v>
      </c>
      <c r="C244" s="1" t="s">
        <v>42</v>
      </c>
      <c r="D244" s="3">
        <f>SUM('CLEAN DATA'!D244:P244)</f>
        <v>1885.5999999999997</v>
      </c>
      <c r="E244" s="3">
        <f>SUM('CLEAN DATA'!X244,'CLEAN DATA'!AB244)</f>
        <v>289.39999999999998</v>
      </c>
      <c r="F244" s="3">
        <f>SUM('CLEAN DATA'!U244:W244,'CLEAN DATA'!Y244)</f>
        <v>564.9</v>
      </c>
      <c r="G244" s="3">
        <f>SUM('CLEAN DATA'!Z244:AA244)</f>
        <v>297.10000000000002</v>
      </c>
      <c r="H244" s="3">
        <f>SUM('CLEAN DATA'!AC244:AD244)</f>
        <v>288.2</v>
      </c>
      <c r="I244" s="3">
        <f>SUM('CLEAN DATA'!R244:T244)</f>
        <v>438.40000000000003</v>
      </c>
      <c r="J244" s="3">
        <f>'CLEAN DATA'!Q244</f>
        <v>167.1</v>
      </c>
      <c r="K244" s="2">
        <f t="shared" si="3"/>
        <v>3930.6999999999994</v>
      </c>
    </row>
    <row r="245" spans="1:11">
      <c r="A245" s="1" t="s">
        <v>30</v>
      </c>
      <c r="B245" s="1">
        <v>2019</v>
      </c>
      <c r="C245" s="1" t="s">
        <v>44</v>
      </c>
      <c r="D245" s="3">
        <f>SUM('CLEAN DATA'!D245:P245)</f>
        <v>1904.6000000000001</v>
      </c>
      <c r="E245" s="3">
        <f>SUM('CLEAN DATA'!X245,'CLEAN DATA'!AB245)</f>
        <v>294.89999999999998</v>
      </c>
      <c r="F245" s="3">
        <f>SUM('CLEAN DATA'!U245:W245,'CLEAN DATA'!Y245)</f>
        <v>570.65443548387088</v>
      </c>
      <c r="G245" s="3">
        <f>SUM('CLEAN DATA'!Z245:AA245)</f>
        <v>309.89999999999998</v>
      </c>
      <c r="H245" s="3">
        <f>SUM('CLEAN DATA'!AC245:AD245)</f>
        <v>296</v>
      </c>
      <c r="I245" s="3">
        <f>SUM('CLEAN DATA'!R245:T245)</f>
        <v>450.8</v>
      </c>
      <c r="J245" s="3">
        <f>'CLEAN DATA'!Q245</f>
        <v>167.2</v>
      </c>
      <c r="K245" s="2">
        <f t="shared" si="3"/>
        <v>3994.0544354838707</v>
      </c>
    </row>
    <row r="246" spans="1:11">
      <c r="A246" s="1" t="s">
        <v>32</v>
      </c>
      <c r="B246" s="1">
        <v>2019</v>
      </c>
      <c r="C246" s="1" t="s">
        <v>44</v>
      </c>
      <c r="D246" s="3">
        <f>SUM('CLEAN DATA'!D246:P246)</f>
        <v>1923.9999999999998</v>
      </c>
      <c r="E246" s="3">
        <f>SUM('CLEAN DATA'!X246,'CLEAN DATA'!AB246)</f>
        <v>282.60000000000002</v>
      </c>
      <c r="F246" s="3">
        <f>SUM('CLEAN DATA'!U246:W246,'CLEAN DATA'!Y246)</f>
        <v>546.5</v>
      </c>
      <c r="G246" s="3">
        <f>SUM('CLEAN DATA'!Z246:AA246)</f>
        <v>288.5</v>
      </c>
      <c r="H246" s="3">
        <f>SUM('CLEAN DATA'!AC246:AD246)</f>
        <v>283.3</v>
      </c>
      <c r="I246" s="3">
        <f>SUM('CLEAN DATA'!R246:T246)</f>
        <v>423.09999999999997</v>
      </c>
      <c r="J246" s="3">
        <f>'CLEAN DATA'!Q246</f>
        <v>169.9</v>
      </c>
      <c r="K246" s="2">
        <f t="shared" si="3"/>
        <v>3917.9</v>
      </c>
    </row>
    <row r="247" spans="1:11">
      <c r="A247" s="1" t="s">
        <v>33</v>
      </c>
      <c r="B247" s="1">
        <v>2019</v>
      </c>
      <c r="C247" s="1" t="s">
        <v>44</v>
      </c>
      <c r="D247" s="3">
        <f>SUM('CLEAN DATA'!D247:P247)</f>
        <v>1910.9</v>
      </c>
      <c r="E247" s="3">
        <f>SUM('CLEAN DATA'!X247,'CLEAN DATA'!AB247)</f>
        <v>290.20000000000005</v>
      </c>
      <c r="F247" s="3">
        <f>SUM('CLEAN DATA'!U247:W247,'CLEAN DATA'!Y247)</f>
        <v>567.70000000000005</v>
      </c>
      <c r="G247" s="3">
        <f>SUM('CLEAN DATA'!Z247:AA247)</f>
        <v>297.60000000000002</v>
      </c>
      <c r="H247" s="3">
        <f>SUM('CLEAN DATA'!AC247:AD247)</f>
        <v>289.89999999999998</v>
      </c>
      <c r="I247" s="3">
        <f>SUM('CLEAN DATA'!R247:T247)</f>
        <v>439.5</v>
      </c>
      <c r="J247" s="3">
        <f>'CLEAN DATA'!Q247</f>
        <v>167.9</v>
      </c>
      <c r="K247" s="2">
        <f t="shared" si="3"/>
        <v>3963.7000000000003</v>
      </c>
    </row>
    <row r="248" spans="1:11">
      <c r="A248" s="1" t="s">
        <v>30</v>
      </c>
      <c r="B248" s="1">
        <v>2019</v>
      </c>
      <c r="C248" s="1" t="s">
        <v>45</v>
      </c>
      <c r="D248" s="3">
        <f>SUM('CLEAN DATA'!D248:P248)</f>
        <v>1940.9999999999995</v>
      </c>
      <c r="E248" s="3">
        <f>SUM('CLEAN DATA'!X248,'CLEAN DATA'!AB248)</f>
        <v>295.39999999999998</v>
      </c>
      <c r="F248" s="3">
        <f>SUM('CLEAN DATA'!U248:W248,'CLEAN DATA'!Y248)</f>
        <v>575.35443548387093</v>
      </c>
      <c r="G248" s="3">
        <f>SUM('CLEAN DATA'!Z248:AA248)</f>
        <v>310.60000000000002</v>
      </c>
      <c r="H248" s="3">
        <f>SUM('CLEAN DATA'!AC248:AD248)</f>
        <v>299.39999999999998</v>
      </c>
      <c r="I248" s="3">
        <f>SUM('CLEAN DATA'!R248:T248)</f>
        <v>451.79999999999995</v>
      </c>
      <c r="J248" s="3">
        <f>'CLEAN DATA'!Q248</f>
        <v>167.8</v>
      </c>
      <c r="K248" s="2">
        <f t="shared" si="3"/>
        <v>4041.3544354838705</v>
      </c>
    </row>
    <row r="249" spans="1:11">
      <c r="A249" s="1" t="s">
        <v>32</v>
      </c>
      <c r="B249" s="1">
        <v>2019</v>
      </c>
      <c r="C249" s="1" t="s">
        <v>45</v>
      </c>
      <c r="D249" s="3">
        <f>SUM('CLEAN DATA'!D249:P249)</f>
        <v>1880.8412634408603</v>
      </c>
      <c r="E249" s="3">
        <f>SUM('CLEAN DATA'!X249,'CLEAN DATA'!AB249)</f>
        <v>283.39999999999998</v>
      </c>
      <c r="F249" s="3">
        <f>SUM('CLEAN DATA'!U249:W249,'CLEAN DATA'!Y249)</f>
        <v>551.4</v>
      </c>
      <c r="G249" s="3">
        <f>SUM('CLEAN DATA'!Z249:AA249)</f>
        <v>288.70000000000005</v>
      </c>
      <c r="H249" s="3">
        <f>SUM('CLEAN DATA'!AC249:AD249)</f>
        <v>286</v>
      </c>
      <c r="I249" s="3">
        <f>SUM('CLEAN DATA'!R249:T249)</f>
        <v>424.20000000000005</v>
      </c>
      <c r="J249" s="3">
        <f>'CLEAN DATA'!Q249</f>
        <v>170.4</v>
      </c>
      <c r="K249" s="2">
        <f t="shared" si="3"/>
        <v>3884.9412634408604</v>
      </c>
    </row>
    <row r="250" spans="1:11">
      <c r="A250" s="1" t="s">
        <v>33</v>
      </c>
      <c r="B250" s="1">
        <v>2019</v>
      </c>
      <c r="C250" s="1" t="s">
        <v>45</v>
      </c>
      <c r="D250" s="3">
        <f>SUM('CLEAN DATA'!D250:P250)</f>
        <v>1946.1000000000001</v>
      </c>
      <c r="E250" s="3">
        <f>SUM('CLEAN DATA'!X250,'CLEAN DATA'!AB250)</f>
        <v>290.8</v>
      </c>
      <c r="F250" s="3">
        <f>SUM('CLEAN DATA'!U250:W250,'CLEAN DATA'!Y250)</f>
        <v>572.1</v>
      </c>
      <c r="G250" s="3">
        <f>SUM('CLEAN DATA'!Z250:AA250)</f>
        <v>298</v>
      </c>
      <c r="H250" s="3">
        <f>SUM('CLEAN DATA'!AC250:AD250)</f>
        <v>292.89999999999998</v>
      </c>
      <c r="I250" s="3">
        <f>SUM('CLEAN DATA'!R250:T250)</f>
        <v>440.6</v>
      </c>
      <c r="J250" s="3">
        <f>'CLEAN DATA'!Q250</f>
        <v>168.5</v>
      </c>
      <c r="K250" s="2">
        <f t="shared" si="3"/>
        <v>4009</v>
      </c>
    </row>
    <row r="251" spans="1:11">
      <c r="A251" s="1" t="s">
        <v>30</v>
      </c>
      <c r="B251" s="1">
        <v>2020</v>
      </c>
      <c r="C251" s="1" t="s">
        <v>31</v>
      </c>
      <c r="D251" s="3">
        <f>SUM('CLEAN DATA'!D251:P251)</f>
        <v>1938.6</v>
      </c>
      <c r="E251" s="3">
        <f>SUM('CLEAN DATA'!X251,'CLEAN DATA'!AB251)</f>
        <v>298.2</v>
      </c>
      <c r="F251" s="3">
        <f>SUM('CLEAN DATA'!U251:W251,'CLEAN DATA'!Y251)</f>
        <v>577.65443548387088</v>
      </c>
      <c r="G251" s="3">
        <f>SUM('CLEAN DATA'!Z251:AA251)</f>
        <v>311.79999999999995</v>
      </c>
      <c r="H251" s="3">
        <f>SUM('CLEAN DATA'!AC251:AD251)</f>
        <v>300</v>
      </c>
      <c r="I251" s="3">
        <f>SUM('CLEAN DATA'!R251:T251)</f>
        <v>452.30000000000007</v>
      </c>
      <c r="J251" s="3">
        <f>'CLEAN DATA'!Q251</f>
        <v>168.6</v>
      </c>
      <c r="K251" s="2">
        <f t="shared" si="3"/>
        <v>4047.1544354838711</v>
      </c>
    </row>
    <row r="252" spans="1:11">
      <c r="A252" s="1" t="s">
        <v>32</v>
      </c>
      <c r="B252" s="1">
        <v>2020</v>
      </c>
      <c r="C252" s="1" t="s">
        <v>31</v>
      </c>
      <c r="D252" s="3">
        <f>SUM('CLEAN DATA'!D252:P252)</f>
        <v>1945.3999999999999</v>
      </c>
      <c r="E252" s="3">
        <f>SUM('CLEAN DATA'!X252,'CLEAN DATA'!AB252)</f>
        <v>285.89999999999998</v>
      </c>
      <c r="F252" s="3">
        <f>SUM('CLEAN DATA'!U252:W252,'CLEAN DATA'!Y252)</f>
        <v>555.20000000000005</v>
      </c>
      <c r="G252" s="3">
        <f>SUM('CLEAN DATA'!Z252:AA252)</f>
        <v>289.29999999999995</v>
      </c>
      <c r="H252" s="3">
        <f>SUM('CLEAN DATA'!AC252:AD252)</f>
        <v>286.60000000000002</v>
      </c>
      <c r="I252" s="3">
        <f>SUM('CLEAN DATA'!R252:T252)</f>
        <v>425.1</v>
      </c>
      <c r="J252" s="3">
        <f>'CLEAN DATA'!Q252</f>
        <v>170.8</v>
      </c>
      <c r="K252" s="2">
        <f t="shared" si="3"/>
        <v>3958.3</v>
      </c>
    </row>
    <row r="253" spans="1:11">
      <c r="A253" s="1" t="s">
        <v>33</v>
      </c>
      <c r="B253" s="1">
        <v>2020</v>
      </c>
      <c r="C253" s="1" t="s">
        <v>31</v>
      </c>
      <c r="D253" s="3">
        <f>SUM('CLEAN DATA'!D253:P253)</f>
        <v>1940.3999999999999</v>
      </c>
      <c r="E253" s="3">
        <f>SUM('CLEAN DATA'!X253,'CLEAN DATA'!AB253)</f>
        <v>293.5</v>
      </c>
      <c r="F253" s="3">
        <f>SUM('CLEAN DATA'!U253:W253,'CLEAN DATA'!Y253)</f>
        <v>575.6</v>
      </c>
      <c r="G253" s="3">
        <f>SUM('CLEAN DATA'!Z253:AA253)</f>
        <v>298.89999999999998</v>
      </c>
      <c r="H253" s="3">
        <f>SUM('CLEAN DATA'!AC253:AD253)</f>
        <v>293.60000000000002</v>
      </c>
      <c r="I253" s="3">
        <f>SUM('CLEAN DATA'!R253:T253)</f>
        <v>441.2</v>
      </c>
      <c r="J253" s="3">
        <f>'CLEAN DATA'!Q253</f>
        <v>169.2</v>
      </c>
      <c r="K253" s="2">
        <f t="shared" si="3"/>
        <v>4012.3999999999992</v>
      </c>
    </row>
    <row r="254" spans="1:11">
      <c r="A254" s="1" t="s">
        <v>30</v>
      </c>
      <c r="B254" s="1">
        <v>2020</v>
      </c>
      <c r="C254" s="1" t="s">
        <v>34</v>
      </c>
      <c r="D254" s="3">
        <f>SUM('CLEAN DATA'!D254:P254)</f>
        <v>1909.7999999999997</v>
      </c>
      <c r="E254" s="3">
        <f>SUM('CLEAN DATA'!X254,'CLEAN DATA'!AB254)</f>
        <v>299.60000000000002</v>
      </c>
      <c r="F254" s="3">
        <f>SUM('CLEAN DATA'!U254:W254,'CLEAN DATA'!Y254)</f>
        <v>579.35443548387093</v>
      </c>
      <c r="G254" s="3">
        <f>SUM('CLEAN DATA'!Z254:AA254)</f>
        <v>312.3</v>
      </c>
      <c r="H254" s="3">
        <f>SUM('CLEAN DATA'!AC254:AD254)</f>
        <v>298.8</v>
      </c>
      <c r="I254" s="3">
        <f>SUM('CLEAN DATA'!R254:T254)</f>
        <v>452.8</v>
      </c>
      <c r="J254" s="3">
        <f>'CLEAN DATA'!Q254</f>
        <v>169.4</v>
      </c>
      <c r="K254" s="2">
        <f t="shared" si="3"/>
        <v>4022.0544354838712</v>
      </c>
    </row>
    <row r="255" spans="1:11">
      <c r="A255" s="1" t="s">
        <v>32</v>
      </c>
      <c r="B255" s="1">
        <v>2020</v>
      </c>
      <c r="C255" s="1" t="s">
        <v>34</v>
      </c>
      <c r="D255" s="3">
        <f>SUM('CLEAN DATA'!D255:P255)</f>
        <v>1916.6</v>
      </c>
      <c r="E255" s="3">
        <f>SUM('CLEAN DATA'!X255,'CLEAN DATA'!AB255)</f>
        <v>287.89999999999998</v>
      </c>
      <c r="F255" s="3">
        <f>SUM('CLEAN DATA'!U255:W255,'CLEAN DATA'!Y255)</f>
        <v>559.30000000000007</v>
      </c>
      <c r="G255" s="3">
        <f>SUM('CLEAN DATA'!Z255:AA255)</f>
        <v>289.89999999999998</v>
      </c>
      <c r="H255" s="3">
        <f>SUM('CLEAN DATA'!AC255:AD255)</f>
        <v>286.10000000000002</v>
      </c>
      <c r="I255" s="3">
        <f>SUM('CLEAN DATA'!R255:T255)</f>
        <v>426</v>
      </c>
      <c r="J255" s="3">
        <f>'CLEAN DATA'!Q255</f>
        <v>172</v>
      </c>
      <c r="K255" s="2">
        <f t="shared" si="3"/>
        <v>3937.8</v>
      </c>
    </row>
    <row r="256" spans="1:11">
      <c r="A256" s="1" t="s">
        <v>33</v>
      </c>
      <c r="B256" s="1">
        <v>2020</v>
      </c>
      <c r="C256" s="1" t="s">
        <v>34</v>
      </c>
      <c r="D256" s="3">
        <f>SUM('CLEAN DATA'!D256:P256)</f>
        <v>1911.6</v>
      </c>
      <c r="E256" s="3">
        <f>SUM('CLEAN DATA'!X256,'CLEAN DATA'!AB256)</f>
        <v>295.10000000000002</v>
      </c>
      <c r="F256" s="3">
        <f>SUM('CLEAN DATA'!U256:W256,'CLEAN DATA'!Y256)</f>
        <v>578.70000000000005</v>
      </c>
      <c r="G256" s="3">
        <f>SUM('CLEAN DATA'!Z256:AA256)</f>
        <v>299.39999999999998</v>
      </c>
      <c r="H256" s="3">
        <f>SUM('CLEAN DATA'!AC256:AD256)</f>
        <v>292.7</v>
      </c>
      <c r="I256" s="3">
        <f>SUM('CLEAN DATA'!R256:T256)</f>
        <v>442</v>
      </c>
      <c r="J256" s="3">
        <f>'CLEAN DATA'!Q256</f>
        <v>170.1</v>
      </c>
      <c r="K256" s="2">
        <f t="shared" si="3"/>
        <v>3989.5999999999995</v>
      </c>
    </row>
    <row r="257" spans="1:11">
      <c r="A257" s="1" t="s">
        <v>30</v>
      </c>
      <c r="B257" s="1">
        <v>2020</v>
      </c>
      <c r="C257" s="1" t="s">
        <v>35</v>
      </c>
      <c r="D257" s="3">
        <f>SUM('CLEAN DATA'!D257:P257)</f>
        <v>1894.5999999999997</v>
      </c>
      <c r="E257" s="3">
        <f>SUM('CLEAN DATA'!X257,'CLEAN DATA'!AB257)</f>
        <v>301.79999999999995</v>
      </c>
      <c r="F257" s="3">
        <f>SUM('CLEAN DATA'!U257:W257,'CLEAN DATA'!Y257)</f>
        <v>579.95443548387084</v>
      </c>
      <c r="G257" s="3">
        <f>SUM('CLEAN DATA'!Z257:AA257)</f>
        <v>312.39999999999998</v>
      </c>
      <c r="H257" s="3">
        <f>SUM('CLEAN DATA'!AC257:AD257)</f>
        <v>298.39999999999998</v>
      </c>
      <c r="I257" s="3">
        <f>SUM('CLEAN DATA'!R257:T257)</f>
        <v>453.5</v>
      </c>
      <c r="J257" s="3">
        <f>'CLEAN DATA'!Q257</f>
        <v>170.5</v>
      </c>
      <c r="K257" s="2">
        <f t="shared" si="3"/>
        <v>4011.1544354838707</v>
      </c>
    </row>
    <row r="258" spans="1:11">
      <c r="A258" s="1" t="s">
        <v>32</v>
      </c>
      <c r="B258" s="1">
        <v>2020</v>
      </c>
      <c r="C258" s="1" t="s">
        <v>35</v>
      </c>
      <c r="D258" s="3">
        <f>SUM('CLEAN DATA'!D258:P258)</f>
        <v>1898.5</v>
      </c>
      <c r="E258" s="3">
        <f>SUM('CLEAN DATA'!X258,'CLEAN DATA'!AB258)</f>
        <v>290.3</v>
      </c>
      <c r="F258" s="3">
        <f>SUM('CLEAN DATA'!U258:W258,'CLEAN DATA'!Y258)</f>
        <v>561.29999999999995</v>
      </c>
      <c r="G258" s="3">
        <f>SUM('CLEAN DATA'!Z258:AA258)</f>
        <v>290.39999999999998</v>
      </c>
      <c r="H258" s="3">
        <f>SUM('CLEAN DATA'!AC258:AD258)</f>
        <v>286</v>
      </c>
      <c r="I258" s="3">
        <f>SUM('CLEAN DATA'!R258:T258)</f>
        <v>427.1</v>
      </c>
      <c r="J258" s="3">
        <f>'CLEAN DATA'!Q258</f>
        <v>173.3</v>
      </c>
      <c r="K258" s="2">
        <f t="shared" si="3"/>
        <v>3926.9000000000005</v>
      </c>
    </row>
    <row r="259" spans="1:11">
      <c r="A259" s="1" t="s">
        <v>33</v>
      </c>
      <c r="B259" s="1">
        <v>2020</v>
      </c>
      <c r="C259" s="1" t="s">
        <v>35</v>
      </c>
      <c r="D259" s="3">
        <f>SUM('CLEAN DATA'!D259:P259)</f>
        <v>1895.4</v>
      </c>
      <c r="E259" s="3">
        <f>SUM('CLEAN DATA'!X259,'CLEAN DATA'!AB259)</f>
        <v>297.5</v>
      </c>
      <c r="F259" s="3">
        <f>SUM('CLEAN DATA'!U259:W259,'CLEAN DATA'!Y259)</f>
        <v>579.69999999999993</v>
      </c>
      <c r="G259" s="3">
        <f>SUM('CLEAN DATA'!Z259:AA259)</f>
        <v>299.79999999999995</v>
      </c>
      <c r="H259" s="3">
        <f>SUM('CLEAN DATA'!AC259:AD259)</f>
        <v>292.39999999999998</v>
      </c>
      <c r="I259" s="3">
        <f>SUM('CLEAN DATA'!R259:T259)</f>
        <v>442.90000000000003</v>
      </c>
      <c r="J259" s="3">
        <f>'CLEAN DATA'!Q259</f>
        <v>171.2</v>
      </c>
      <c r="K259" s="2">
        <f t="shared" ref="K259:K322" si="4">SUM(D259:J259)</f>
        <v>3978.8999999999996</v>
      </c>
    </row>
    <row r="260" spans="1:11">
      <c r="A260" s="1" t="s">
        <v>30</v>
      </c>
      <c r="B260" s="1">
        <v>2020</v>
      </c>
      <c r="C260" s="1" t="s">
        <v>36</v>
      </c>
      <c r="D260" s="3">
        <f>SUM('CLEAN DATA'!D260:P260)</f>
        <v>1916.3222222222225</v>
      </c>
      <c r="E260" s="3">
        <f>SUM('CLEAN DATA'!X260,'CLEAN DATA'!AB260)</f>
        <v>287.97777777777782</v>
      </c>
      <c r="F260" s="3">
        <f>SUM('CLEAN DATA'!U260:W260,'CLEAN DATA'!Y260)</f>
        <v>556.53221326164862</v>
      </c>
      <c r="G260" s="3">
        <f>SUM('CLEAN DATA'!Z260:AA260)</f>
        <v>275.23333333333335</v>
      </c>
      <c r="H260" s="3">
        <f>SUM('CLEAN DATA'!AC260:AD260)</f>
        <v>274.89999999999998</v>
      </c>
      <c r="I260" s="3">
        <f>SUM('CLEAN DATA'!R260:T260)</f>
        <v>431.9666666666667</v>
      </c>
      <c r="J260" s="3">
        <f>'CLEAN DATA'!Q260</f>
        <v>151.47777777777776</v>
      </c>
      <c r="K260" s="2">
        <f t="shared" si="4"/>
        <v>3894.4099910394266</v>
      </c>
    </row>
    <row r="261" spans="1:11">
      <c r="A261" s="1" t="s">
        <v>32</v>
      </c>
      <c r="B261" s="1">
        <v>2020</v>
      </c>
      <c r="C261" s="1" t="s">
        <v>36</v>
      </c>
      <c r="D261" s="3">
        <f>SUM('CLEAN DATA'!D261:P261)</f>
        <v>1943.2666666666667</v>
      </c>
      <c r="E261" s="3">
        <f>SUM('CLEAN DATA'!X261,'CLEAN DATA'!AB261)</f>
        <v>278.23333333333335</v>
      </c>
      <c r="F261" s="3">
        <f>SUM('CLEAN DATA'!U261:W261,'CLEAN DATA'!Y261)</f>
        <v>551.05555555555554</v>
      </c>
      <c r="G261" s="3">
        <f>SUM('CLEAN DATA'!Z261:AA261)</f>
        <v>268.52222222222224</v>
      </c>
      <c r="H261" s="3">
        <f>SUM('CLEAN DATA'!AC261:AD261)</f>
        <v>268.66666666666669</v>
      </c>
      <c r="I261" s="3">
        <f>SUM('CLEAN DATA'!R261:T261)</f>
        <v>405.68888888888893</v>
      </c>
      <c r="J261" s="3">
        <f>'CLEAN DATA'!Q261</f>
        <v>155.54444444444445</v>
      </c>
      <c r="K261" s="2">
        <f t="shared" si="4"/>
        <v>3870.9777777777776</v>
      </c>
    </row>
    <row r="262" spans="1:11">
      <c r="A262" s="1" t="s">
        <v>33</v>
      </c>
      <c r="B262" s="1">
        <v>2020</v>
      </c>
      <c r="C262" s="1" t="s">
        <v>36</v>
      </c>
      <c r="D262" s="3">
        <f>SUM('CLEAN DATA'!D262:P262)</f>
        <v>1964.6672727272728</v>
      </c>
      <c r="E262" s="3">
        <f>SUM('CLEAN DATA'!X262,'CLEAN DATA'!AB262)</f>
        <v>300.87636363636364</v>
      </c>
      <c r="F262" s="3">
        <f>SUM('CLEAN DATA'!U262:W262,'CLEAN DATA'!Y262)</f>
        <v>581.78727272727269</v>
      </c>
      <c r="G262" s="3">
        <f>SUM('CLEAN DATA'!Z262:AA262)</f>
        <v>300.96181818181816</v>
      </c>
      <c r="H262" s="3">
        <f>SUM('CLEAN DATA'!AC262:AD262)</f>
        <v>298.57545454545459</v>
      </c>
      <c r="I262" s="3">
        <f>SUM('CLEAN DATA'!R262:T262)</f>
        <v>445.69363636363636</v>
      </c>
      <c r="J262" s="3">
        <f>'CLEAN DATA'!Q262</f>
        <v>177.60181818181817</v>
      </c>
      <c r="K262" s="2">
        <f t="shared" si="4"/>
        <v>4070.1636363636362</v>
      </c>
    </row>
    <row r="263" spans="1:11">
      <c r="A263" s="1" t="s">
        <v>30</v>
      </c>
      <c r="B263" s="1">
        <v>2020</v>
      </c>
      <c r="C263" s="1" t="s">
        <v>37</v>
      </c>
      <c r="D263" s="3">
        <f>SUM('CLEAN DATA'!D263:P263)</f>
        <v>1812.41</v>
      </c>
      <c r="E263" s="3">
        <f>SUM('CLEAN DATA'!X263,'CLEAN DATA'!AB263)</f>
        <v>292.60795224977039</v>
      </c>
      <c r="F263" s="3">
        <f>SUM('CLEAN DATA'!U263:W263,'CLEAN DATA'!Y263)</f>
        <v>557.71994512574418</v>
      </c>
      <c r="G263" s="3">
        <f>SUM('CLEAN DATA'!Z263:AA263)</f>
        <v>294.2833976124885</v>
      </c>
      <c r="H263" s="3">
        <f>SUM('CLEAN DATA'!AC263:AD263)</f>
        <v>288.794738292011</v>
      </c>
      <c r="I263" s="3">
        <f>SUM('CLEAN DATA'!R263:T263)</f>
        <v>436.95000000000005</v>
      </c>
      <c r="J263" s="3">
        <f>'CLEAN DATA'!Q263</f>
        <v>153.53</v>
      </c>
      <c r="K263" s="2">
        <f t="shared" si="4"/>
        <v>3836.2960332800144</v>
      </c>
    </row>
    <row r="264" spans="1:11">
      <c r="A264" s="1" t="s">
        <v>32</v>
      </c>
      <c r="B264" s="1">
        <v>2020</v>
      </c>
      <c r="C264" s="1" t="s">
        <v>37</v>
      </c>
      <c r="D264" s="3">
        <f>SUM('CLEAN DATA'!D264:P264)</f>
        <v>1825.4200000000003</v>
      </c>
      <c r="E264" s="3">
        <f>SUM('CLEAN DATA'!X264,'CLEAN DATA'!AB264)</f>
        <v>269.75</v>
      </c>
      <c r="F264" s="3">
        <f>SUM('CLEAN DATA'!U264:W264,'CLEAN DATA'!Y264)</f>
        <v>532.16000000000008</v>
      </c>
      <c r="G264" s="3">
        <f>SUM('CLEAN DATA'!Z264:AA264)</f>
        <v>270.91000000000003</v>
      </c>
      <c r="H264" s="3">
        <f>SUM('CLEAN DATA'!AC264:AD264)</f>
        <v>270.71999999999997</v>
      </c>
      <c r="I264" s="3">
        <f>SUM('CLEAN DATA'!R264:T264)</f>
        <v>408.43999999999994</v>
      </c>
      <c r="J264" s="3">
        <f>'CLEAN DATA'!Q264</f>
        <v>157.63000000000002</v>
      </c>
      <c r="K264" s="2">
        <f t="shared" si="4"/>
        <v>3735.0299999999997</v>
      </c>
    </row>
    <row r="265" spans="1:11">
      <c r="A265" s="1" t="s">
        <v>33</v>
      </c>
      <c r="B265" s="1">
        <v>2020</v>
      </c>
      <c r="C265" s="1" t="s">
        <v>37</v>
      </c>
      <c r="D265" s="3">
        <f>SUM('CLEAN DATA'!D265:P265)</f>
        <v>1816.43</v>
      </c>
      <c r="E265" s="3">
        <f>SUM('CLEAN DATA'!X265,'CLEAN DATA'!AB265)</f>
        <v>273.81000000000006</v>
      </c>
      <c r="F265" s="3">
        <f>SUM('CLEAN DATA'!U265:W265,'CLEAN DATA'!Y265)</f>
        <v>543.13000000000011</v>
      </c>
      <c r="G265" s="3">
        <f>SUM('CLEAN DATA'!Z265:AA265)</f>
        <v>274.58</v>
      </c>
      <c r="H265" s="3">
        <f>SUM('CLEAN DATA'!AC265:AD265)</f>
        <v>274.43</v>
      </c>
      <c r="I265" s="3">
        <f>SUM('CLEAN DATA'!R265:T265)</f>
        <v>425.43000000000006</v>
      </c>
      <c r="J265" s="3">
        <f>'CLEAN DATA'!Q265</f>
        <v>154.61999999999998</v>
      </c>
      <c r="K265" s="2">
        <f t="shared" si="4"/>
        <v>3762.4300000000003</v>
      </c>
    </row>
    <row r="266" spans="1:11">
      <c r="A266" s="1" t="s">
        <v>30</v>
      </c>
      <c r="B266" s="1">
        <v>2020</v>
      </c>
      <c r="C266" s="1" t="s">
        <v>38</v>
      </c>
      <c r="D266" s="3">
        <f>SUM('CLEAN DATA'!D266:P266)</f>
        <v>1951</v>
      </c>
      <c r="E266" s="3">
        <f>SUM('CLEAN DATA'!X266,'CLEAN DATA'!AB266)</f>
        <v>309.39999999999998</v>
      </c>
      <c r="F266" s="3">
        <f>SUM('CLEAN DATA'!U266:W266,'CLEAN DATA'!Y266)</f>
        <v>577.25443548387091</v>
      </c>
      <c r="G266" s="3">
        <f>SUM('CLEAN DATA'!Z266:AA266)</f>
        <v>315</v>
      </c>
      <c r="H266" s="3">
        <f>SUM('CLEAN DATA'!AC266:AD266)</f>
        <v>304.39999999999998</v>
      </c>
      <c r="I266" s="3">
        <f>SUM('CLEAN DATA'!R266:T266)</f>
        <v>458.79999999999995</v>
      </c>
      <c r="J266" s="3">
        <f>'CLEAN DATA'!Q266</f>
        <v>182.4</v>
      </c>
      <c r="K266" s="2">
        <f t="shared" si="4"/>
        <v>4098.254435483871</v>
      </c>
    </row>
    <row r="267" spans="1:11">
      <c r="A267" s="1" t="s">
        <v>32</v>
      </c>
      <c r="B267" s="1">
        <v>2020</v>
      </c>
      <c r="C267" s="1" t="s">
        <v>38</v>
      </c>
      <c r="D267" s="3">
        <f>SUM('CLEAN DATA'!D267:P267)</f>
        <v>1994.9999999999998</v>
      </c>
      <c r="E267" s="3">
        <f>SUM('CLEAN DATA'!X267,'CLEAN DATA'!AB267)</f>
        <v>300.29999999999995</v>
      </c>
      <c r="F267" s="3">
        <f>SUM('CLEAN DATA'!U267:W267,'CLEAN DATA'!Y267)</f>
        <v>561.5</v>
      </c>
      <c r="G267" s="3">
        <f>SUM('CLEAN DATA'!Z267:AA267)</f>
        <v>297</v>
      </c>
      <c r="H267" s="3">
        <f>SUM('CLEAN DATA'!AC267:AD267)</f>
        <v>292.8</v>
      </c>
      <c r="I267" s="3">
        <f>SUM('CLEAN DATA'!R267:T267)</f>
        <v>432.9</v>
      </c>
      <c r="J267" s="3">
        <f>'CLEAN DATA'!Q267</f>
        <v>186.7</v>
      </c>
      <c r="K267" s="2">
        <f t="shared" si="4"/>
        <v>4066.2</v>
      </c>
    </row>
    <row r="268" spans="1:11">
      <c r="A268" s="1" t="s">
        <v>33</v>
      </c>
      <c r="B268" s="1">
        <v>2020</v>
      </c>
      <c r="C268" s="1" t="s">
        <v>38</v>
      </c>
      <c r="D268" s="3">
        <f>SUM('CLEAN DATA'!D268:P268)</f>
        <v>1966.8000000000002</v>
      </c>
      <c r="E268" s="3">
        <f>SUM('CLEAN DATA'!X268,'CLEAN DATA'!AB268)</f>
        <v>306</v>
      </c>
      <c r="F268" s="3">
        <f>SUM('CLEAN DATA'!U268:W268,'CLEAN DATA'!Y268)</f>
        <v>578</v>
      </c>
      <c r="G268" s="3">
        <f>SUM('CLEAN DATA'!Z268:AA268)</f>
        <v>304.70000000000005</v>
      </c>
      <c r="H268" s="3">
        <f>SUM('CLEAN DATA'!AC268:AD268)</f>
        <v>298.8</v>
      </c>
      <c r="I268" s="3">
        <f>SUM('CLEAN DATA'!R268:T268)</f>
        <v>448.29999999999995</v>
      </c>
      <c r="J268" s="3">
        <f>'CLEAN DATA'!Q268</f>
        <v>183.5</v>
      </c>
      <c r="K268" s="2">
        <f t="shared" si="4"/>
        <v>4086.1000000000004</v>
      </c>
    </row>
    <row r="269" spans="1:11">
      <c r="A269" s="1" t="s">
        <v>30</v>
      </c>
      <c r="B269" s="1">
        <v>2020</v>
      </c>
      <c r="C269" s="1" t="s">
        <v>39</v>
      </c>
      <c r="D269" s="3">
        <f>SUM('CLEAN DATA'!D269:P269)</f>
        <v>1951</v>
      </c>
      <c r="E269" s="3">
        <f>SUM('CLEAN DATA'!X269,'CLEAN DATA'!AB269)</f>
        <v>309.39999999999998</v>
      </c>
      <c r="F269" s="3">
        <f>SUM('CLEAN DATA'!U269:W269,'CLEAN DATA'!Y269)</f>
        <v>577.25443548387091</v>
      </c>
      <c r="G269" s="3">
        <f>SUM('CLEAN DATA'!Z269:AA269)</f>
        <v>315</v>
      </c>
      <c r="H269" s="3">
        <f>SUM('CLEAN DATA'!AC269:AD269)</f>
        <v>304.39999999999998</v>
      </c>
      <c r="I269" s="3">
        <f>SUM('CLEAN DATA'!R269:T269)</f>
        <v>458.79999999999995</v>
      </c>
      <c r="J269" s="3">
        <f>'CLEAN DATA'!Q269</f>
        <v>182.4</v>
      </c>
      <c r="K269" s="2">
        <f t="shared" si="4"/>
        <v>4098.254435483871</v>
      </c>
    </row>
    <row r="270" spans="1:11">
      <c r="A270" s="1" t="s">
        <v>32</v>
      </c>
      <c r="B270" s="1">
        <v>2020</v>
      </c>
      <c r="C270" s="1" t="s">
        <v>39</v>
      </c>
      <c r="D270" s="3">
        <f>SUM('CLEAN DATA'!D270:P270)</f>
        <v>1994.9999999999998</v>
      </c>
      <c r="E270" s="3">
        <f>SUM('CLEAN DATA'!X270,'CLEAN DATA'!AB270)</f>
        <v>300.29999999999995</v>
      </c>
      <c r="F270" s="3">
        <f>SUM('CLEAN DATA'!U270:W270,'CLEAN DATA'!Y270)</f>
        <v>561.5</v>
      </c>
      <c r="G270" s="3">
        <f>SUM('CLEAN DATA'!Z270:AA270)</f>
        <v>297</v>
      </c>
      <c r="H270" s="3">
        <f>SUM('CLEAN DATA'!AC270:AD270)</f>
        <v>292.8</v>
      </c>
      <c r="I270" s="3">
        <f>SUM('CLEAN DATA'!R270:T270)</f>
        <v>432.9</v>
      </c>
      <c r="J270" s="3">
        <f>'CLEAN DATA'!Q270</f>
        <v>186.7</v>
      </c>
      <c r="K270" s="2">
        <f t="shared" si="4"/>
        <v>4066.2</v>
      </c>
    </row>
    <row r="271" spans="1:11">
      <c r="A271" s="1" t="s">
        <v>33</v>
      </c>
      <c r="B271" s="1">
        <v>2020</v>
      </c>
      <c r="C271" s="1" t="s">
        <v>39</v>
      </c>
      <c r="D271" s="3">
        <f>SUM('CLEAN DATA'!D271:P271)</f>
        <v>1966.8000000000002</v>
      </c>
      <c r="E271" s="3">
        <f>SUM('CLEAN DATA'!X271,'CLEAN DATA'!AB271)</f>
        <v>306</v>
      </c>
      <c r="F271" s="3">
        <f>SUM('CLEAN DATA'!U271:W271,'CLEAN DATA'!Y271)</f>
        <v>578</v>
      </c>
      <c r="G271" s="3">
        <f>SUM('CLEAN DATA'!Z271:AA271)</f>
        <v>304.70000000000005</v>
      </c>
      <c r="H271" s="3">
        <f>SUM('CLEAN DATA'!AC271:AD271)</f>
        <v>298.8</v>
      </c>
      <c r="I271" s="3">
        <f>SUM('CLEAN DATA'!R271:T271)</f>
        <v>448.29999999999995</v>
      </c>
      <c r="J271" s="3">
        <f>'CLEAN DATA'!Q271</f>
        <v>183.5</v>
      </c>
      <c r="K271" s="2">
        <f t="shared" si="4"/>
        <v>4086.1000000000004</v>
      </c>
    </row>
    <row r="272" spans="1:11">
      <c r="A272" s="1" t="s">
        <v>30</v>
      </c>
      <c r="B272" s="1">
        <v>2020</v>
      </c>
      <c r="C272" s="1" t="s">
        <v>40</v>
      </c>
      <c r="D272" s="3">
        <f>SUM('CLEAN DATA'!D272:P272)</f>
        <v>1978.6</v>
      </c>
      <c r="E272" s="3">
        <f>SUM('CLEAN DATA'!X272,'CLEAN DATA'!AB272)</f>
        <v>312.39999999999998</v>
      </c>
      <c r="F272" s="3">
        <f>SUM('CLEAN DATA'!U272:W272,'CLEAN DATA'!Y272)</f>
        <v>580.55443548387086</v>
      </c>
      <c r="G272" s="3">
        <f>SUM('CLEAN DATA'!Z272:AA272)</f>
        <v>314.89999999999998</v>
      </c>
      <c r="H272" s="3">
        <f>SUM('CLEAN DATA'!AC272:AD272)</f>
        <v>307.7</v>
      </c>
      <c r="I272" s="3">
        <f>SUM('CLEAN DATA'!R272:T272)</f>
        <v>458.7</v>
      </c>
      <c r="J272" s="3">
        <f>'CLEAN DATA'!Q272</f>
        <v>180.9</v>
      </c>
      <c r="K272" s="2">
        <f t="shared" si="4"/>
        <v>4133.7544354838701</v>
      </c>
    </row>
    <row r="273" spans="1:11">
      <c r="A273" s="1" t="s">
        <v>32</v>
      </c>
      <c r="B273" s="1">
        <v>2020</v>
      </c>
      <c r="C273" s="1" t="s">
        <v>40</v>
      </c>
      <c r="D273" s="3">
        <f>SUM('CLEAN DATA'!D273:P273)</f>
        <v>2024.8999999999999</v>
      </c>
      <c r="E273" s="3">
        <f>SUM('CLEAN DATA'!X273,'CLEAN DATA'!AB273)</f>
        <v>303.89999999999998</v>
      </c>
      <c r="F273" s="3">
        <f>SUM('CLEAN DATA'!U273:W273,'CLEAN DATA'!Y273)</f>
        <v>572.20000000000005</v>
      </c>
      <c r="G273" s="3">
        <f>SUM('CLEAN DATA'!Z273:AA273)</f>
        <v>296.7</v>
      </c>
      <c r="H273" s="3">
        <f>SUM('CLEAN DATA'!AC273:AD273)</f>
        <v>297.70000000000005</v>
      </c>
      <c r="I273" s="3">
        <f>SUM('CLEAN DATA'!R273:T273)</f>
        <v>433</v>
      </c>
      <c r="J273" s="3">
        <f>'CLEAN DATA'!Q273</f>
        <v>187.2</v>
      </c>
      <c r="K273" s="2">
        <f t="shared" si="4"/>
        <v>4115.5999999999995</v>
      </c>
    </row>
    <row r="274" spans="1:11">
      <c r="A274" s="1" t="s">
        <v>33</v>
      </c>
      <c r="B274" s="1">
        <v>2020</v>
      </c>
      <c r="C274" s="1" t="s">
        <v>40</v>
      </c>
      <c r="D274" s="3">
        <f>SUM('CLEAN DATA'!D274:P274)</f>
        <v>1995.1999999999998</v>
      </c>
      <c r="E274" s="3">
        <f>SUM('CLEAN DATA'!X274,'CLEAN DATA'!AB274)</f>
        <v>309.3</v>
      </c>
      <c r="F274" s="3">
        <f>SUM('CLEAN DATA'!U274:W274,'CLEAN DATA'!Y274)</f>
        <v>585.4</v>
      </c>
      <c r="G274" s="3">
        <f>SUM('CLEAN DATA'!Z274:AA274)</f>
        <v>304.5</v>
      </c>
      <c r="H274" s="3">
        <f>SUM('CLEAN DATA'!AC274:AD274)</f>
        <v>302.89999999999998</v>
      </c>
      <c r="I274" s="3">
        <f>SUM('CLEAN DATA'!R274:T274)</f>
        <v>448.2</v>
      </c>
      <c r="J274" s="3">
        <f>'CLEAN DATA'!Q274</f>
        <v>182.6</v>
      </c>
      <c r="K274" s="2">
        <f t="shared" si="4"/>
        <v>4128.1000000000004</v>
      </c>
    </row>
    <row r="275" spans="1:11">
      <c r="A275" s="1" t="s">
        <v>30</v>
      </c>
      <c r="B275" s="1">
        <v>2020</v>
      </c>
      <c r="C275" s="1" t="s">
        <v>41</v>
      </c>
      <c r="D275" s="3">
        <f>SUM('CLEAN DATA'!D275:P275)</f>
        <v>1987.3999999999999</v>
      </c>
      <c r="E275" s="3">
        <f>SUM('CLEAN DATA'!X275,'CLEAN DATA'!AB275)</f>
        <v>316.5</v>
      </c>
      <c r="F275" s="3">
        <f>SUM('CLEAN DATA'!U275:W275,'CLEAN DATA'!Y275)</f>
        <v>581.85443548387093</v>
      </c>
      <c r="G275" s="3">
        <f>SUM('CLEAN DATA'!Z275:AA275)</f>
        <v>313.89999999999998</v>
      </c>
      <c r="H275" s="3">
        <f>SUM('CLEAN DATA'!AC275:AD275)</f>
        <v>309.10000000000002</v>
      </c>
      <c r="I275" s="3">
        <f>SUM('CLEAN DATA'!R275:T275)</f>
        <v>459.9</v>
      </c>
      <c r="J275" s="3">
        <f>'CLEAN DATA'!Q275</f>
        <v>182.9</v>
      </c>
      <c r="K275" s="2">
        <f t="shared" si="4"/>
        <v>4151.5544354838703</v>
      </c>
    </row>
    <row r="276" spans="1:11">
      <c r="A276" s="1" t="s">
        <v>32</v>
      </c>
      <c r="B276" s="1">
        <v>2020</v>
      </c>
      <c r="C276" s="1" t="s">
        <v>41</v>
      </c>
      <c r="D276" s="3">
        <f>SUM('CLEAN DATA'!D276:P276)</f>
        <v>2041.6000000000001</v>
      </c>
      <c r="E276" s="3">
        <f>SUM('CLEAN DATA'!X276,'CLEAN DATA'!AB276)</f>
        <v>309.8</v>
      </c>
      <c r="F276" s="3">
        <f>SUM('CLEAN DATA'!U276:W276,'CLEAN DATA'!Y276)</f>
        <v>574</v>
      </c>
      <c r="G276" s="3">
        <f>SUM('CLEAN DATA'!Z276:AA276)</f>
        <v>296.70000000000005</v>
      </c>
      <c r="H276" s="3">
        <f>SUM('CLEAN DATA'!AC276:AD276)</f>
        <v>300</v>
      </c>
      <c r="I276" s="3">
        <f>SUM('CLEAN DATA'!R276:T276)</f>
        <v>434.6</v>
      </c>
      <c r="J276" s="3">
        <f>'CLEAN DATA'!Q276</f>
        <v>188.7</v>
      </c>
      <c r="K276" s="2">
        <f t="shared" si="4"/>
        <v>4145.4000000000005</v>
      </c>
    </row>
    <row r="277" spans="1:11">
      <c r="A277" s="1" t="s">
        <v>33</v>
      </c>
      <c r="B277" s="1">
        <v>2020</v>
      </c>
      <c r="C277" s="1" t="s">
        <v>41</v>
      </c>
      <c r="D277" s="3">
        <f>SUM('CLEAN DATA'!D277:P277)</f>
        <v>2007</v>
      </c>
      <c r="E277" s="3">
        <f>SUM('CLEAN DATA'!X277,'CLEAN DATA'!AB277)</f>
        <v>314</v>
      </c>
      <c r="F277" s="3">
        <f>SUM('CLEAN DATA'!U277:W277,'CLEAN DATA'!Y277)</f>
        <v>587.5</v>
      </c>
      <c r="G277" s="3">
        <f>SUM('CLEAN DATA'!Z277:AA277)</f>
        <v>304.10000000000002</v>
      </c>
      <c r="H277" s="3">
        <f>SUM('CLEAN DATA'!AC277:AD277)</f>
        <v>304.7</v>
      </c>
      <c r="I277" s="3">
        <f>SUM('CLEAN DATA'!R277:T277)</f>
        <v>449.70000000000005</v>
      </c>
      <c r="J277" s="3">
        <f>'CLEAN DATA'!Q277</f>
        <v>184.4</v>
      </c>
      <c r="K277" s="2">
        <f t="shared" si="4"/>
        <v>4151.3999999999996</v>
      </c>
    </row>
    <row r="278" spans="1:11">
      <c r="A278" s="1" t="s">
        <v>30</v>
      </c>
      <c r="B278" s="1">
        <v>2020</v>
      </c>
      <c r="C278" s="1" t="s">
        <v>42</v>
      </c>
      <c r="D278" s="3">
        <f>SUM('CLEAN DATA'!D278:P278)</f>
        <v>2030.9</v>
      </c>
      <c r="E278" s="3">
        <f>SUM('CLEAN DATA'!X278,'CLEAN DATA'!AB278)</f>
        <v>315.7</v>
      </c>
      <c r="F278" s="3">
        <f>SUM('CLEAN DATA'!U278:W278,'CLEAN DATA'!Y278)</f>
        <v>584.45443548387084</v>
      </c>
      <c r="G278" s="3">
        <f>SUM('CLEAN DATA'!Z278:AA278)</f>
        <v>314.89999999999998</v>
      </c>
      <c r="H278" s="3">
        <f>SUM('CLEAN DATA'!AC278:AD278)</f>
        <v>311.8</v>
      </c>
      <c r="I278" s="3">
        <f>SUM('CLEAN DATA'!R278:T278)</f>
        <v>461.29999999999995</v>
      </c>
      <c r="J278" s="3">
        <f>'CLEAN DATA'!Q278</f>
        <v>182.7</v>
      </c>
      <c r="K278" s="2">
        <f t="shared" si="4"/>
        <v>4201.754435483871</v>
      </c>
    </row>
    <row r="279" spans="1:11">
      <c r="A279" s="1" t="s">
        <v>32</v>
      </c>
      <c r="B279" s="1">
        <v>2020</v>
      </c>
      <c r="C279" s="1" t="s">
        <v>42</v>
      </c>
      <c r="D279" s="3">
        <f>SUM('CLEAN DATA'!D279:P279)</f>
        <v>2009.8412634408603</v>
      </c>
      <c r="E279" s="3">
        <f>SUM('CLEAN DATA'!X279,'CLEAN DATA'!AB279)</f>
        <v>309.10000000000002</v>
      </c>
      <c r="F279" s="3">
        <f>SUM('CLEAN DATA'!U279:W279,'CLEAN DATA'!Y279)</f>
        <v>574.1</v>
      </c>
      <c r="G279" s="3">
        <f>SUM('CLEAN DATA'!Z279:AA279)</f>
        <v>297.7</v>
      </c>
      <c r="H279" s="3">
        <f>SUM('CLEAN DATA'!AC279:AD279)</f>
        <v>301.39999999999998</v>
      </c>
      <c r="I279" s="3">
        <f>SUM('CLEAN DATA'!R279:T279)</f>
        <v>434.90000000000003</v>
      </c>
      <c r="J279" s="3">
        <f>'CLEAN DATA'!Q279</f>
        <v>188.7</v>
      </c>
      <c r="K279" s="2">
        <f t="shared" si="4"/>
        <v>4115.7412634408602</v>
      </c>
    </row>
    <row r="280" spans="1:11">
      <c r="A280" s="1" t="s">
        <v>33</v>
      </c>
      <c r="B280" s="1">
        <v>2020</v>
      </c>
      <c r="C280" s="1" t="s">
        <v>42</v>
      </c>
      <c r="D280" s="3">
        <f>SUM('CLEAN DATA'!D280:P280)</f>
        <v>2048.6000000000004</v>
      </c>
      <c r="E280" s="3">
        <f>SUM('CLEAN DATA'!X280,'CLEAN DATA'!AB280)</f>
        <v>313.3</v>
      </c>
      <c r="F280" s="3">
        <f>SUM('CLEAN DATA'!U280:W280,'CLEAN DATA'!Y280)</f>
        <v>588.9</v>
      </c>
      <c r="G280" s="3">
        <f>SUM('CLEAN DATA'!Z280:AA280)</f>
        <v>305</v>
      </c>
      <c r="H280" s="3">
        <f>SUM('CLEAN DATA'!AC280:AD280)</f>
        <v>306.8</v>
      </c>
      <c r="I280" s="3">
        <f>SUM('CLEAN DATA'!R280:T280)</f>
        <v>450.59999999999997</v>
      </c>
      <c r="J280" s="3">
        <f>'CLEAN DATA'!Q280</f>
        <v>184.3</v>
      </c>
      <c r="K280" s="2">
        <f t="shared" si="4"/>
        <v>4197.5000000000009</v>
      </c>
    </row>
    <row r="281" spans="1:11">
      <c r="A281" s="1" t="s">
        <v>30</v>
      </c>
      <c r="B281" s="1">
        <v>2020</v>
      </c>
      <c r="C281" s="1" t="s">
        <v>44</v>
      </c>
      <c r="D281" s="3">
        <f>SUM('CLEAN DATA'!D281:P281)</f>
        <v>2082.4</v>
      </c>
      <c r="E281" s="3">
        <f>SUM('CLEAN DATA'!X281,'CLEAN DATA'!AB281)</f>
        <v>316.60000000000002</v>
      </c>
      <c r="F281" s="3">
        <f>SUM('CLEAN DATA'!U281:W281,'CLEAN DATA'!Y281)</f>
        <v>585.65443548387088</v>
      </c>
      <c r="G281" s="3">
        <f>SUM('CLEAN DATA'!Z281:AA281)</f>
        <v>315.2</v>
      </c>
      <c r="H281" s="3">
        <f>SUM('CLEAN DATA'!AC281:AD281)</f>
        <v>314.3</v>
      </c>
      <c r="I281" s="3">
        <f>SUM('CLEAN DATA'!R281:T281)</f>
        <v>462.8</v>
      </c>
      <c r="J281" s="3">
        <f>'CLEAN DATA'!Q281</f>
        <v>183.4</v>
      </c>
      <c r="K281" s="2">
        <f t="shared" si="4"/>
        <v>4260.3544354838705</v>
      </c>
    </row>
    <row r="282" spans="1:11">
      <c r="A282" s="1" t="s">
        <v>32</v>
      </c>
      <c r="B282" s="1">
        <v>2020</v>
      </c>
      <c r="C282" s="1" t="s">
        <v>44</v>
      </c>
      <c r="D282" s="3">
        <f>SUM('CLEAN DATA'!D282:P282)</f>
        <v>2031.0412634408603</v>
      </c>
      <c r="E282" s="3">
        <f>SUM('CLEAN DATA'!X282,'CLEAN DATA'!AB282)</f>
        <v>309.89999999999998</v>
      </c>
      <c r="F282" s="3">
        <f>SUM('CLEAN DATA'!U282:W282,'CLEAN DATA'!Y282)</f>
        <v>575.59999999999991</v>
      </c>
      <c r="G282" s="3">
        <f>SUM('CLEAN DATA'!Z282:AA282)</f>
        <v>300.8</v>
      </c>
      <c r="H282" s="3">
        <f>SUM('CLEAN DATA'!AC282:AD282)</f>
        <v>303.29999999999995</v>
      </c>
      <c r="I282" s="3">
        <f>SUM('CLEAN DATA'!R282:T282)</f>
        <v>436.3</v>
      </c>
      <c r="J282" s="3">
        <f>'CLEAN DATA'!Q282</f>
        <v>188.8</v>
      </c>
      <c r="K282" s="2">
        <f t="shared" si="4"/>
        <v>4145.7412634408611</v>
      </c>
    </row>
    <row r="283" spans="1:11">
      <c r="A283" s="1" t="s">
        <v>33</v>
      </c>
      <c r="B283" s="1">
        <v>2020</v>
      </c>
      <c r="C283" s="1" t="s">
        <v>44</v>
      </c>
      <c r="D283" s="3">
        <f>SUM('CLEAN DATA'!D283:P283)</f>
        <v>2021.2412634408602</v>
      </c>
      <c r="E283" s="3">
        <f>SUM('CLEAN DATA'!X283,'CLEAN DATA'!AB283)</f>
        <v>314.10000000000002</v>
      </c>
      <c r="F283" s="3">
        <f>SUM('CLEAN DATA'!U283:W283,'CLEAN DATA'!Y283)</f>
        <v>591.20000000000005</v>
      </c>
      <c r="G283" s="3">
        <f>SUM('CLEAN DATA'!Z283:AA283)</f>
        <v>307</v>
      </c>
      <c r="H283" s="3">
        <f>SUM('CLEAN DATA'!AC283:AD283)</f>
        <v>309.10000000000002</v>
      </c>
      <c r="I283" s="3">
        <f>SUM('CLEAN DATA'!R283:T283)</f>
        <v>452.00000000000006</v>
      </c>
      <c r="J283" s="3">
        <f>'CLEAN DATA'!Q283</f>
        <v>184.8</v>
      </c>
      <c r="K283" s="2">
        <f t="shared" si="4"/>
        <v>4179.44126344086</v>
      </c>
    </row>
    <row r="284" spans="1:11">
      <c r="A284" s="1" t="s">
        <v>30</v>
      </c>
      <c r="B284" s="1">
        <v>2020</v>
      </c>
      <c r="C284" s="1" t="s">
        <v>45</v>
      </c>
      <c r="D284" s="3">
        <f>SUM('CLEAN DATA'!D284:P284)</f>
        <v>2100.5</v>
      </c>
      <c r="E284" s="3">
        <f>SUM('CLEAN DATA'!X284,'CLEAN DATA'!AB284)</f>
        <v>318.2</v>
      </c>
      <c r="F284" s="3">
        <f>SUM('CLEAN DATA'!U284:W284,'CLEAN DATA'!Y284)</f>
        <v>587.75443548387079</v>
      </c>
      <c r="G284" s="3">
        <f>SUM('CLEAN DATA'!Z284:AA284)</f>
        <v>316.8</v>
      </c>
      <c r="H284" s="3">
        <f>SUM('CLEAN DATA'!AC284:AD284)</f>
        <v>315.89999999999998</v>
      </c>
      <c r="I284" s="3">
        <f>SUM('CLEAN DATA'!R284:T284)</f>
        <v>464.90000000000003</v>
      </c>
      <c r="J284" s="3">
        <f>'CLEAN DATA'!Q284</f>
        <v>183.6</v>
      </c>
      <c r="K284" s="2">
        <f t="shared" si="4"/>
        <v>4287.6544354838716</v>
      </c>
    </row>
    <row r="285" spans="1:11">
      <c r="A285" s="1" t="s">
        <v>32</v>
      </c>
      <c r="B285" s="1">
        <v>2020</v>
      </c>
      <c r="C285" s="1" t="s">
        <v>45</v>
      </c>
      <c r="D285" s="3">
        <f>SUM('CLEAN DATA'!D285:P285)</f>
        <v>2040.1412634408603</v>
      </c>
      <c r="E285" s="3">
        <f>SUM('CLEAN DATA'!X285,'CLEAN DATA'!AB285)</f>
        <v>310.8</v>
      </c>
      <c r="F285" s="3">
        <f>SUM('CLEAN DATA'!U285:W285,'CLEAN DATA'!Y285)</f>
        <v>577.29999999999995</v>
      </c>
      <c r="G285" s="3">
        <f>SUM('CLEAN DATA'!Z285:AA285)</f>
        <v>301.20000000000005</v>
      </c>
      <c r="H285" s="3">
        <f>SUM('CLEAN DATA'!AC285:AD285)</f>
        <v>303.8</v>
      </c>
      <c r="I285" s="3">
        <f>SUM('CLEAN DATA'!R285:T285)</f>
        <v>438.20000000000005</v>
      </c>
      <c r="J285" s="3">
        <f>'CLEAN DATA'!Q285</f>
        <v>190.2</v>
      </c>
      <c r="K285" s="2">
        <f t="shared" si="4"/>
        <v>4161.6412634408598</v>
      </c>
    </row>
    <row r="286" spans="1:11">
      <c r="A286" s="1" t="s">
        <v>33</v>
      </c>
      <c r="B286" s="1">
        <v>2020</v>
      </c>
      <c r="C286" s="1" t="s">
        <v>45</v>
      </c>
      <c r="D286" s="3">
        <f>SUM('CLEAN DATA'!D286:P286)</f>
        <v>2034.2412634408604</v>
      </c>
      <c r="E286" s="3">
        <f>SUM('CLEAN DATA'!X286,'CLEAN DATA'!AB286)</f>
        <v>315.39999999999998</v>
      </c>
      <c r="F286" s="3">
        <f>SUM('CLEAN DATA'!U286:W286,'CLEAN DATA'!Y286)</f>
        <v>593.4</v>
      </c>
      <c r="G286" s="3">
        <f>SUM('CLEAN DATA'!Z286:AA286)</f>
        <v>307.89999999999998</v>
      </c>
      <c r="H286" s="3">
        <f>SUM('CLEAN DATA'!AC286:AD286)</f>
        <v>310.10000000000002</v>
      </c>
      <c r="I286" s="3">
        <f>SUM('CLEAN DATA'!R286:T286)</f>
        <v>454</v>
      </c>
      <c r="J286" s="3">
        <f>'CLEAN DATA'!Q286</f>
        <v>185.4</v>
      </c>
      <c r="K286" s="2">
        <f t="shared" si="4"/>
        <v>4200.44126344086</v>
      </c>
    </row>
    <row r="287" spans="1:11">
      <c r="A287" s="1" t="s">
        <v>30</v>
      </c>
      <c r="B287" s="1">
        <v>2021</v>
      </c>
      <c r="C287" s="1" t="s">
        <v>31</v>
      </c>
      <c r="D287" s="3">
        <f>SUM('CLEAN DATA'!D287:P287)</f>
        <v>2065.6999999999998</v>
      </c>
      <c r="E287" s="3">
        <f>SUM('CLEAN DATA'!X287,'CLEAN DATA'!AB287)</f>
        <v>318.7</v>
      </c>
      <c r="F287" s="3">
        <f>SUM('CLEAN DATA'!U287:W287,'CLEAN DATA'!Y287)</f>
        <v>591.55443548387086</v>
      </c>
      <c r="G287" s="3">
        <f>SUM('CLEAN DATA'!Z287:AA287)</f>
        <v>318.60000000000002</v>
      </c>
      <c r="H287" s="3">
        <f>SUM('CLEAN DATA'!AC287:AD287)</f>
        <v>314.39999999999998</v>
      </c>
      <c r="I287" s="3">
        <f>SUM('CLEAN DATA'!R287:T287)</f>
        <v>466.7</v>
      </c>
      <c r="J287" s="3">
        <f>'CLEAN DATA'!Q287</f>
        <v>184.6</v>
      </c>
      <c r="K287" s="2">
        <f t="shared" si="4"/>
        <v>4260.2544354838701</v>
      </c>
    </row>
    <row r="288" spans="1:11">
      <c r="A288" s="1" t="s">
        <v>32</v>
      </c>
      <c r="B288" s="1">
        <v>2021</v>
      </c>
      <c r="C288" s="1" t="s">
        <v>31</v>
      </c>
      <c r="D288" s="3">
        <f>SUM('CLEAN DATA'!D288:P288)</f>
        <v>2097</v>
      </c>
      <c r="E288" s="3">
        <f>SUM('CLEAN DATA'!X288,'CLEAN DATA'!AB288)</f>
        <v>311.79999999999995</v>
      </c>
      <c r="F288" s="3">
        <f>SUM('CLEAN DATA'!U288:W288,'CLEAN DATA'!Y288)</f>
        <v>583.20000000000005</v>
      </c>
      <c r="G288" s="3">
        <f>SUM('CLEAN DATA'!Z288:AA288)</f>
        <v>301.5</v>
      </c>
      <c r="H288" s="3">
        <f>SUM('CLEAN DATA'!AC288:AD288)</f>
        <v>303.60000000000002</v>
      </c>
      <c r="I288" s="3">
        <f>SUM('CLEAN DATA'!R288:T288)</f>
        <v>440</v>
      </c>
      <c r="J288" s="3">
        <f>'CLEAN DATA'!Q288</f>
        <v>191.8</v>
      </c>
      <c r="K288" s="2">
        <f t="shared" si="4"/>
        <v>4228.8999999999996</v>
      </c>
    </row>
    <row r="289" spans="1:11">
      <c r="A289" s="1" t="s">
        <v>33</v>
      </c>
      <c r="B289" s="1">
        <v>2021</v>
      </c>
      <c r="C289" s="1" t="s">
        <v>31</v>
      </c>
      <c r="D289" s="3">
        <f>SUM('CLEAN DATA'!D289:P289)</f>
        <v>2076.5</v>
      </c>
      <c r="E289" s="3">
        <f>SUM('CLEAN DATA'!X289,'CLEAN DATA'!AB289)</f>
        <v>316.10000000000002</v>
      </c>
      <c r="F289" s="3">
        <f>SUM('CLEAN DATA'!U289:W289,'CLEAN DATA'!Y289)</f>
        <v>597.5</v>
      </c>
      <c r="G289" s="3">
        <f>SUM('CLEAN DATA'!Z289:AA289)</f>
        <v>308.79999999999995</v>
      </c>
      <c r="H289" s="3">
        <f>SUM('CLEAN DATA'!AC289:AD289)</f>
        <v>309.20000000000005</v>
      </c>
      <c r="I289" s="3">
        <f>SUM('CLEAN DATA'!R289:T289)</f>
        <v>455.8</v>
      </c>
      <c r="J289" s="3">
        <f>'CLEAN DATA'!Q289</f>
        <v>186.5</v>
      </c>
      <c r="K289" s="2">
        <f t="shared" si="4"/>
        <v>4250.3999999999996</v>
      </c>
    </row>
    <row r="290" spans="1:11">
      <c r="A290" s="1" t="s">
        <v>30</v>
      </c>
      <c r="B290" s="1">
        <v>2021</v>
      </c>
      <c r="C290" s="1" t="s">
        <v>34</v>
      </c>
      <c r="D290" s="3">
        <f>SUM('CLEAN DATA'!D290:P290)</f>
        <v>2025.3</v>
      </c>
      <c r="E290" s="3">
        <f>SUM('CLEAN DATA'!X290,'CLEAN DATA'!AB290)</f>
        <v>319.5</v>
      </c>
      <c r="F290" s="3">
        <f>SUM('CLEAN DATA'!U290:W290,'CLEAN DATA'!Y290)</f>
        <v>598.65443548387088</v>
      </c>
      <c r="G290" s="3">
        <f>SUM('CLEAN DATA'!Z290:AA290)</f>
        <v>320.60000000000002</v>
      </c>
      <c r="H290" s="3">
        <f>SUM('CLEAN DATA'!AC290:AD290)</f>
        <v>313.89999999999998</v>
      </c>
      <c r="I290" s="3">
        <f>SUM('CLEAN DATA'!R290:T290)</f>
        <v>471.4</v>
      </c>
      <c r="J290" s="3">
        <f>'CLEAN DATA'!Q290</f>
        <v>186.5</v>
      </c>
      <c r="K290" s="2">
        <f t="shared" si="4"/>
        <v>4235.8544354838705</v>
      </c>
    </row>
    <row r="291" spans="1:11">
      <c r="A291" s="1" t="s">
        <v>32</v>
      </c>
      <c r="B291" s="1">
        <v>2021</v>
      </c>
      <c r="C291" s="1" t="s">
        <v>34</v>
      </c>
      <c r="D291" s="3">
        <f>SUM('CLEAN DATA'!D291:P291)</f>
        <v>2066</v>
      </c>
      <c r="E291" s="3">
        <f>SUM('CLEAN DATA'!X291,'CLEAN DATA'!AB291)</f>
        <v>313</v>
      </c>
      <c r="F291" s="3">
        <f>SUM('CLEAN DATA'!U291:W291,'CLEAN DATA'!Y291)</f>
        <v>595.9</v>
      </c>
      <c r="G291" s="3">
        <f>SUM('CLEAN DATA'!Z291:AA291)</f>
        <v>303.89999999999998</v>
      </c>
      <c r="H291" s="3">
        <f>SUM('CLEAN DATA'!AC291:AD291)</f>
        <v>305.8</v>
      </c>
      <c r="I291" s="3">
        <f>SUM('CLEAN DATA'!R291:T291)</f>
        <v>444.2</v>
      </c>
      <c r="J291" s="3">
        <f>'CLEAN DATA'!Q291</f>
        <v>193.3</v>
      </c>
      <c r="K291" s="2">
        <f t="shared" si="4"/>
        <v>4222.1000000000004</v>
      </c>
    </row>
    <row r="292" spans="1:11">
      <c r="A292" s="1" t="s">
        <v>33</v>
      </c>
      <c r="B292" s="1">
        <v>2021</v>
      </c>
      <c r="C292" s="1" t="s">
        <v>34</v>
      </c>
      <c r="D292" s="3">
        <f>SUM('CLEAN DATA'!D292:P292)</f>
        <v>2039.3000000000002</v>
      </c>
      <c r="E292" s="3">
        <f>SUM('CLEAN DATA'!X292,'CLEAN DATA'!AB292)</f>
        <v>317.10000000000002</v>
      </c>
      <c r="F292" s="3">
        <f>SUM('CLEAN DATA'!U292:W292,'CLEAN DATA'!Y292)</f>
        <v>608.20000000000005</v>
      </c>
      <c r="G292" s="3">
        <f>SUM('CLEAN DATA'!Z292:AA292)</f>
        <v>311</v>
      </c>
      <c r="H292" s="3">
        <f>SUM('CLEAN DATA'!AC292:AD292)</f>
        <v>310</v>
      </c>
      <c r="I292" s="3">
        <f>SUM('CLEAN DATA'!R292:T292)</f>
        <v>460.40000000000003</v>
      </c>
      <c r="J292" s="3">
        <f>'CLEAN DATA'!Q292</f>
        <v>188.3</v>
      </c>
      <c r="K292" s="2">
        <f t="shared" si="4"/>
        <v>4234.3</v>
      </c>
    </row>
    <row r="293" spans="1:11">
      <c r="A293" s="1" t="s">
        <v>30</v>
      </c>
      <c r="B293" s="1">
        <v>2021</v>
      </c>
      <c r="C293" s="1" t="s">
        <v>35</v>
      </c>
      <c r="D293" s="3">
        <f>SUM('CLEAN DATA'!D293:P293)</f>
        <v>2025.7</v>
      </c>
      <c r="E293" s="3">
        <f>SUM('CLEAN DATA'!X293,'CLEAN DATA'!AB293)</f>
        <v>317.7</v>
      </c>
      <c r="F293" s="3">
        <f>SUM('CLEAN DATA'!U293:W293,'CLEAN DATA'!Y293)</f>
        <v>601.35443548387093</v>
      </c>
      <c r="G293" s="3">
        <f>SUM('CLEAN DATA'!Z293:AA293)</f>
        <v>321.60000000000002</v>
      </c>
      <c r="H293" s="3">
        <f>SUM('CLEAN DATA'!AC293:AD293)</f>
        <v>314</v>
      </c>
      <c r="I293" s="3">
        <f>SUM('CLEAN DATA'!R293:T293)</f>
        <v>472.9</v>
      </c>
      <c r="J293" s="3">
        <f>'CLEAN DATA'!Q293</f>
        <v>186.1</v>
      </c>
      <c r="K293" s="2">
        <f t="shared" si="4"/>
        <v>4239.3544354838714</v>
      </c>
    </row>
    <row r="294" spans="1:11">
      <c r="A294" s="1" t="s">
        <v>32</v>
      </c>
      <c r="B294" s="1">
        <v>2021</v>
      </c>
      <c r="C294" s="1" t="s">
        <v>35</v>
      </c>
      <c r="D294" s="3">
        <f>SUM('CLEAN DATA'!D294:P294)</f>
        <v>2064.4999999999995</v>
      </c>
      <c r="E294" s="3">
        <f>SUM('CLEAN DATA'!X294,'CLEAN DATA'!AB294)</f>
        <v>311.8</v>
      </c>
      <c r="F294" s="3">
        <f>SUM('CLEAN DATA'!U294:W294,'CLEAN DATA'!Y294)</f>
        <v>603.6</v>
      </c>
      <c r="G294" s="3">
        <f>SUM('CLEAN DATA'!Z294:AA294)</f>
        <v>306.2</v>
      </c>
      <c r="H294" s="3">
        <f>SUM('CLEAN DATA'!AC294:AD294)</f>
        <v>306.89999999999998</v>
      </c>
      <c r="I294" s="3">
        <f>SUM('CLEAN DATA'!R294:T294)</f>
        <v>446.4</v>
      </c>
      <c r="J294" s="3">
        <f>'CLEAN DATA'!Q294</f>
        <v>193.5</v>
      </c>
      <c r="K294" s="2">
        <f t="shared" si="4"/>
        <v>4232.8999999999996</v>
      </c>
    </row>
    <row r="295" spans="1:11">
      <c r="A295" s="1" t="s">
        <v>33</v>
      </c>
      <c r="B295" s="1">
        <v>2021</v>
      </c>
      <c r="C295" s="1" t="s">
        <v>35</v>
      </c>
      <c r="D295" s="3">
        <f>SUM('CLEAN DATA'!D295:P295)</f>
        <v>2039.3999999999999</v>
      </c>
      <c r="E295" s="3">
        <f>SUM('CLEAN DATA'!X295,'CLEAN DATA'!AB295)</f>
        <v>315.5</v>
      </c>
      <c r="F295" s="3">
        <f>SUM('CLEAN DATA'!U295:W295,'CLEAN DATA'!Y295)</f>
        <v>612.79999999999995</v>
      </c>
      <c r="G295" s="3">
        <f>SUM('CLEAN DATA'!Z295:AA295)</f>
        <v>312.79999999999995</v>
      </c>
      <c r="H295" s="3">
        <f>SUM('CLEAN DATA'!AC295:AD295)</f>
        <v>310.60000000000002</v>
      </c>
      <c r="I295" s="3">
        <f>SUM('CLEAN DATA'!R295:T295)</f>
        <v>462.1</v>
      </c>
      <c r="J295" s="3">
        <f>'CLEAN DATA'!Q295</f>
        <v>188.1</v>
      </c>
      <c r="K295" s="2">
        <f t="shared" si="4"/>
        <v>4241.3</v>
      </c>
    </row>
    <row r="296" spans="1:11">
      <c r="A296" s="1" t="s">
        <v>30</v>
      </c>
      <c r="B296" s="1">
        <v>2021</v>
      </c>
      <c r="C296" s="1" t="s">
        <v>36</v>
      </c>
      <c r="D296" s="3">
        <f>SUM('CLEAN DATA'!D296:P296)</f>
        <v>2049.5</v>
      </c>
      <c r="E296" s="3">
        <f>SUM('CLEAN DATA'!X296,'CLEAN DATA'!AB296)</f>
        <v>319.89999999999998</v>
      </c>
      <c r="F296" s="3">
        <f>SUM('CLEAN DATA'!U296:W296,'CLEAN DATA'!Y296)</f>
        <v>602.45443548387084</v>
      </c>
      <c r="G296" s="3">
        <f>SUM('CLEAN DATA'!Z296:AA296)</f>
        <v>322.7</v>
      </c>
      <c r="H296" s="3">
        <f>SUM('CLEAN DATA'!AC296:AD296)</f>
        <v>315.60000000000002</v>
      </c>
      <c r="I296" s="3">
        <f>SUM('CLEAN DATA'!R296:T296)</f>
        <v>475.69999999999993</v>
      </c>
      <c r="J296" s="3">
        <f>'CLEAN DATA'!Q296</f>
        <v>186.8</v>
      </c>
      <c r="K296" s="2">
        <f t="shared" si="4"/>
        <v>4272.6544354838707</v>
      </c>
    </row>
    <row r="297" spans="1:11">
      <c r="A297" s="1" t="s">
        <v>32</v>
      </c>
      <c r="B297" s="1">
        <v>2021</v>
      </c>
      <c r="C297" s="1" t="s">
        <v>36</v>
      </c>
      <c r="D297" s="3">
        <f>SUM('CLEAN DATA'!D297:P297)</f>
        <v>2089.6</v>
      </c>
      <c r="E297" s="3">
        <f>SUM('CLEAN DATA'!X297,'CLEAN DATA'!AB297)</f>
        <v>314.10000000000002</v>
      </c>
      <c r="F297" s="3">
        <f>SUM('CLEAN DATA'!U297:W297,'CLEAN DATA'!Y297)</f>
        <v>606</v>
      </c>
      <c r="G297" s="3">
        <f>SUM('CLEAN DATA'!Z297:AA297)</f>
        <v>306.7</v>
      </c>
      <c r="H297" s="3">
        <f>SUM('CLEAN DATA'!AC297:AD297)</f>
        <v>308.5</v>
      </c>
      <c r="I297" s="3">
        <f>SUM('CLEAN DATA'!R297:T297)</f>
        <v>448.6</v>
      </c>
      <c r="J297" s="3">
        <f>'CLEAN DATA'!Q297</f>
        <v>194.4</v>
      </c>
      <c r="K297" s="2">
        <f t="shared" si="4"/>
        <v>4267.8999999999996</v>
      </c>
    </row>
    <row r="298" spans="1:11">
      <c r="A298" s="1" t="s">
        <v>33</v>
      </c>
      <c r="B298" s="1">
        <v>2021</v>
      </c>
      <c r="C298" s="1" t="s">
        <v>36</v>
      </c>
      <c r="D298" s="3">
        <f>SUM('CLEAN DATA'!D298:P298)</f>
        <v>2064.1</v>
      </c>
      <c r="E298" s="3">
        <f>SUM('CLEAN DATA'!X298,'CLEAN DATA'!AB298)</f>
        <v>317.70000000000005</v>
      </c>
      <c r="F298" s="3">
        <f>SUM('CLEAN DATA'!U298:W298,'CLEAN DATA'!Y298)</f>
        <v>615.4</v>
      </c>
      <c r="G298" s="3">
        <f>SUM('CLEAN DATA'!Z298:AA298)</f>
        <v>313.5</v>
      </c>
      <c r="H298" s="3">
        <f>SUM('CLEAN DATA'!AC298:AD298)</f>
        <v>312.20000000000005</v>
      </c>
      <c r="I298" s="3">
        <f>SUM('CLEAN DATA'!R298:T298)</f>
        <v>464.6</v>
      </c>
      <c r="J298" s="3">
        <f>'CLEAN DATA'!Q298</f>
        <v>188.8</v>
      </c>
      <c r="K298" s="2">
        <f t="shared" si="4"/>
        <v>4276.3</v>
      </c>
    </row>
    <row r="299" spans="1:11">
      <c r="A299" s="1" t="s">
        <v>30</v>
      </c>
      <c r="B299" s="1">
        <v>2021</v>
      </c>
      <c r="C299" s="1" t="s">
        <v>37</v>
      </c>
      <c r="D299" s="3">
        <f>SUM('CLEAN DATA'!D299:P299)</f>
        <v>2095.2999999999997</v>
      </c>
      <c r="E299" s="3">
        <f>SUM('CLEAN DATA'!X299,'CLEAN DATA'!AB299)</f>
        <v>328.4</v>
      </c>
      <c r="F299" s="3">
        <f>SUM('CLEAN DATA'!U299:W299,'CLEAN DATA'!Y299)</f>
        <v>612.95443548387084</v>
      </c>
      <c r="G299" s="3">
        <f>SUM('CLEAN DATA'!Z299:AA299)</f>
        <v>327.60000000000002</v>
      </c>
      <c r="H299" s="3">
        <f>SUM('CLEAN DATA'!AC299:AD299)</f>
        <v>322.2</v>
      </c>
      <c r="I299" s="3">
        <f>SUM('CLEAN DATA'!R299:T299)</f>
        <v>490.4</v>
      </c>
      <c r="J299" s="3">
        <f>'CLEAN DATA'!Q299</f>
        <v>189.6</v>
      </c>
      <c r="K299" s="2">
        <f t="shared" si="4"/>
        <v>4366.4544354838708</v>
      </c>
    </row>
    <row r="300" spans="1:11">
      <c r="A300" s="1" t="s">
        <v>32</v>
      </c>
      <c r="B300" s="1">
        <v>2021</v>
      </c>
      <c r="C300" s="1" t="s">
        <v>37</v>
      </c>
      <c r="D300" s="3">
        <f>SUM('CLEAN DATA'!D300:P300)</f>
        <v>2124.7000000000003</v>
      </c>
      <c r="E300" s="3">
        <f>SUM('CLEAN DATA'!X300,'CLEAN DATA'!AB300)</f>
        <v>317.89999999999998</v>
      </c>
      <c r="F300" s="3">
        <f>SUM('CLEAN DATA'!U300:W300,'CLEAN DATA'!Y300)</f>
        <v>612.20000000000005</v>
      </c>
      <c r="G300" s="3">
        <f>SUM('CLEAN DATA'!Z300:AA300)</f>
        <v>309.2</v>
      </c>
      <c r="H300" s="3">
        <f>SUM('CLEAN DATA'!AC300:AD300)</f>
        <v>311.8</v>
      </c>
      <c r="I300" s="3">
        <f>SUM('CLEAN DATA'!R300:T300)</f>
        <v>450.79999999999995</v>
      </c>
      <c r="J300" s="3">
        <f>'CLEAN DATA'!Q300</f>
        <v>198.2</v>
      </c>
      <c r="K300" s="2">
        <f t="shared" si="4"/>
        <v>4324.8</v>
      </c>
    </row>
    <row r="301" spans="1:11">
      <c r="A301" s="1" t="s">
        <v>33</v>
      </c>
      <c r="B301" s="1">
        <v>2021</v>
      </c>
      <c r="C301" s="1" t="s">
        <v>37</v>
      </c>
      <c r="D301" s="3">
        <f>SUM('CLEAN DATA'!D301:P301)</f>
        <v>2105.7000000000003</v>
      </c>
      <c r="E301" s="3">
        <f>SUM('CLEAN DATA'!X301,'CLEAN DATA'!AB301)</f>
        <v>324.39999999999998</v>
      </c>
      <c r="F301" s="3">
        <f>SUM('CLEAN DATA'!U301:W301,'CLEAN DATA'!Y301)</f>
        <v>624.6</v>
      </c>
      <c r="G301" s="3">
        <f>SUM('CLEAN DATA'!Z301:AA301)</f>
        <v>317</v>
      </c>
      <c r="H301" s="3">
        <f>SUM('CLEAN DATA'!AC301:AD301)</f>
        <v>317.20000000000005</v>
      </c>
      <c r="I301" s="3">
        <f>SUM('CLEAN DATA'!R301:T301)</f>
        <v>474.29999999999995</v>
      </c>
      <c r="J301" s="3">
        <f>'CLEAN DATA'!Q301</f>
        <v>191.9</v>
      </c>
      <c r="K301" s="2">
        <f t="shared" si="4"/>
        <v>4355.1000000000004</v>
      </c>
    </row>
    <row r="302" spans="1:11">
      <c r="A302" s="1" t="s">
        <v>30</v>
      </c>
      <c r="B302" s="1">
        <v>2021</v>
      </c>
      <c r="C302" s="1" t="s">
        <v>38</v>
      </c>
      <c r="D302" s="3">
        <f>SUM('CLEAN DATA'!D302:P302)</f>
        <v>2064.3418279569892</v>
      </c>
      <c r="E302" s="3">
        <f>SUM('CLEAN DATA'!X302,'CLEAN DATA'!AB302)</f>
        <v>329.1</v>
      </c>
      <c r="F302" s="3">
        <f>SUM('CLEAN DATA'!U302:W302,'CLEAN DATA'!Y302)</f>
        <v>614.75443548387079</v>
      </c>
      <c r="G302" s="3">
        <f>SUM('CLEAN DATA'!Z302:AA302)</f>
        <v>327.20000000000005</v>
      </c>
      <c r="H302" s="3">
        <f>SUM('CLEAN DATA'!AC302:AD302)</f>
        <v>323.60000000000002</v>
      </c>
      <c r="I302" s="3">
        <f>SUM('CLEAN DATA'!R302:T302)</f>
        <v>489.80000000000007</v>
      </c>
      <c r="J302" s="3">
        <f>'CLEAN DATA'!Q302</f>
        <v>189.1</v>
      </c>
      <c r="K302" s="2">
        <f t="shared" si="4"/>
        <v>4337.8962634408599</v>
      </c>
    </row>
    <row r="303" spans="1:11">
      <c r="A303" s="1" t="s">
        <v>32</v>
      </c>
      <c r="B303" s="1">
        <v>2021</v>
      </c>
      <c r="C303" s="1" t="s">
        <v>38</v>
      </c>
      <c r="D303" s="3">
        <f>SUM('CLEAN DATA'!D303:P303)</f>
        <v>2154.1999999999998</v>
      </c>
      <c r="E303" s="3">
        <f>SUM('CLEAN DATA'!X303,'CLEAN DATA'!AB303)</f>
        <v>318.8</v>
      </c>
      <c r="F303" s="3">
        <f>SUM('CLEAN DATA'!U303:W303,'CLEAN DATA'!Y303)</f>
        <v>613.90000000000009</v>
      </c>
      <c r="G303" s="3">
        <f>SUM('CLEAN DATA'!Z303:AA303)</f>
        <v>308.79999999999995</v>
      </c>
      <c r="H303" s="3">
        <f>SUM('CLEAN DATA'!AC303:AD303)</f>
        <v>313.8</v>
      </c>
      <c r="I303" s="3">
        <f>SUM('CLEAN DATA'!R303:T303)</f>
        <v>452.6</v>
      </c>
      <c r="J303" s="3">
        <f>'CLEAN DATA'!Q303</f>
        <v>195.6</v>
      </c>
      <c r="K303" s="2">
        <f t="shared" si="4"/>
        <v>4357.7000000000007</v>
      </c>
    </row>
    <row r="304" spans="1:11">
      <c r="A304" s="1" t="s">
        <v>33</v>
      </c>
      <c r="B304" s="1">
        <v>2021</v>
      </c>
      <c r="C304" s="1" t="s">
        <v>38</v>
      </c>
      <c r="D304" s="3">
        <f>SUM('CLEAN DATA'!D304:P304)</f>
        <v>2133.9</v>
      </c>
      <c r="E304" s="3">
        <f>SUM('CLEAN DATA'!X304,'CLEAN DATA'!AB304)</f>
        <v>325.10000000000002</v>
      </c>
      <c r="F304" s="3">
        <f>SUM('CLEAN DATA'!U304:W304,'CLEAN DATA'!Y304)</f>
        <v>625.79999999999995</v>
      </c>
      <c r="G304" s="3">
        <f>SUM('CLEAN DATA'!Z304:AA304)</f>
        <v>316.60000000000002</v>
      </c>
      <c r="H304" s="3">
        <f>SUM('CLEAN DATA'!AC304:AD304)</f>
        <v>318.89999999999998</v>
      </c>
      <c r="I304" s="3">
        <f>SUM('CLEAN DATA'!R304:T304)</f>
        <v>474.7</v>
      </c>
      <c r="J304" s="3">
        <f>'CLEAN DATA'!Q304</f>
        <v>190.8</v>
      </c>
      <c r="K304" s="2">
        <f t="shared" si="4"/>
        <v>4385.8</v>
      </c>
    </row>
    <row r="305" spans="1:11">
      <c r="A305" s="1" t="s">
        <v>30</v>
      </c>
      <c r="B305" s="1">
        <v>2021</v>
      </c>
      <c r="C305" s="1" t="s">
        <v>39</v>
      </c>
      <c r="D305" s="3">
        <f>SUM('CLEAN DATA'!D305:P305)</f>
        <v>2075.8418279569892</v>
      </c>
      <c r="E305" s="3">
        <f>SUM('CLEAN DATA'!X305,'CLEAN DATA'!AB305)</f>
        <v>330.8</v>
      </c>
      <c r="F305" s="3">
        <f>SUM('CLEAN DATA'!U305:W305,'CLEAN DATA'!Y305)</f>
        <v>619.15443548387088</v>
      </c>
      <c r="G305" s="3">
        <f>SUM('CLEAN DATA'!Z305:AA305)</f>
        <v>327.9</v>
      </c>
      <c r="H305" s="3">
        <f>SUM('CLEAN DATA'!AC305:AD305)</f>
        <v>326</v>
      </c>
      <c r="I305" s="3">
        <f>SUM('CLEAN DATA'!R305:T305)</f>
        <v>492.40000000000003</v>
      </c>
      <c r="J305" s="3">
        <f>'CLEAN DATA'!Q305</f>
        <v>189.7</v>
      </c>
      <c r="K305" s="2">
        <f t="shared" si="4"/>
        <v>4361.7962634408605</v>
      </c>
    </row>
    <row r="306" spans="1:11">
      <c r="A306" s="1" t="s">
        <v>32</v>
      </c>
      <c r="B306" s="1">
        <v>2021</v>
      </c>
      <c r="C306" s="1" t="s">
        <v>39</v>
      </c>
      <c r="D306" s="3">
        <f>SUM('CLEAN DATA'!D306:P306)</f>
        <v>2171.8000000000002</v>
      </c>
      <c r="E306" s="3">
        <f>SUM('CLEAN DATA'!X306,'CLEAN DATA'!AB306)</f>
        <v>321.10000000000002</v>
      </c>
      <c r="F306" s="3">
        <f>SUM('CLEAN DATA'!U306:W306,'CLEAN DATA'!Y306)</f>
        <v>619.4</v>
      </c>
      <c r="G306" s="3">
        <f>SUM('CLEAN DATA'!Z306:AA306)</f>
        <v>311.5</v>
      </c>
      <c r="H306" s="3">
        <f>SUM('CLEAN DATA'!AC306:AD306)</f>
        <v>316.8</v>
      </c>
      <c r="I306" s="3">
        <f>SUM('CLEAN DATA'!R306:T306)</f>
        <v>455.3</v>
      </c>
      <c r="J306" s="3">
        <f>'CLEAN DATA'!Q306</f>
        <v>195.5</v>
      </c>
      <c r="K306" s="2">
        <f t="shared" si="4"/>
        <v>4391.4000000000005</v>
      </c>
    </row>
    <row r="307" spans="1:11">
      <c r="A307" s="1" t="s">
        <v>33</v>
      </c>
      <c r="B307" s="1">
        <v>2021</v>
      </c>
      <c r="C307" s="1" t="s">
        <v>39</v>
      </c>
      <c r="D307" s="3">
        <f>SUM('CLEAN DATA'!D307:P307)</f>
        <v>2147</v>
      </c>
      <c r="E307" s="3">
        <f>SUM('CLEAN DATA'!X307,'CLEAN DATA'!AB307)</f>
        <v>327.10000000000002</v>
      </c>
      <c r="F307" s="3">
        <f>SUM('CLEAN DATA'!U307:W307,'CLEAN DATA'!Y307)</f>
        <v>631.1</v>
      </c>
      <c r="G307" s="3">
        <f>SUM('CLEAN DATA'!Z307:AA307)</f>
        <v>318.5</v>
      </c>
      <c r="H307" s="3">
        <f>SUM('CLEAN DATA'!AC307:AD307)</f>
        <v>321.5</v>
      </c>
      <c r="I307" s="3">
        <f>SUM('CLEAN DATA'!R307:T307)</f>
        <v>477.29999999999995</v>
      </c>
      <c r="J307" s="3">
        <f>'CLEAN DATA'!Q307</f>
        <v>191.2</v>
      </c>
      <c r="K307" s="2">
        <f t="shared" si="4"/>
        <v>4413.7</v>
      </c>
    </row>
    <row r="308" spans="1:11">
      <c r="A308" s="1" t="s">
        <v>30</v>
      </c>
      <c r="B308" s="1">
        <v>2021</v>
      </c>
      <c r="C308" s="1" t="s">
        <v>40</v>
      </c>
      <c r="D308" s="3">
        <f>SUM('CLEAN DATA'!D308:P308)</f>
        <v>2072.0418279569894</v>
      </c>
      <c r="E308" s="3">
        <f>SUM('CLEAN DATA'!X308,'CLEAN DATA'!AB308)</f>
        <v>331.4</v>
      </c>
      <c r="F308" s="3">
        <f>SUM('CLEAN DATA'!U308:W308,'CLEAN DATA'!Y308)</f>
        <v>620.95443548387084</v>
      </c>
      <c r="G308" s="3">
        <f>SUM('CLEAN DATA'!Z308:AA308)</f>
        <v>328.6</v>
      </c>
      <c r="H308" s="3">
        <f>SUM('CLEAN DATA'!AC308:AD308)</f>
        <v>326.89999999999998</v>
      </c>
      <c r="I308" s="3">
        <f>SUM('CLEAN DATA'!R308:T308)</f>
        <v>495.90000000000003</v>
      </c>
      <c r="J308" s="3">
        <f>'CLEAN DATA'!Q308</f>
        <v>190.2</v>
      </c>
      <c r="K308" s="2">
        <f t="shared" si="4"/>
        <v>4365.9962634408603</v>
      </c>
    </row>
    <row r="309" spans="1:11">
      <c r="A309" s="1" t="s">
        <v>32</v>
      </c>
      <c r="B309" s="1">
        <v>2021</v>
      </c>
      <c r="C309" s="1" t="s">
        <v>40</v>
      </c>
      <c r="D309" s="3">
        <f>SUM('CLEAN DATA'!D309:P309)</f>
        <v>2157.9</v>
      </c>
      <c r="E309" s="3">
        <f>SUM('CLEAN DATA'!X309,'CLEAN DATA'!AB309)</f>
        <v>322.39999999999998</v>
      </c>
      <c r="F309" s="3">
        <f>SUM('CLEAN DATA'!U309:W309,'CLEAN DATA'!Y309)</f>
        <v>626.4</v>
      </c>
      <c r="G309" s="3">
        <f>SUM('CLEAN DATA'!Z309:AA309)</f>
        <v>314.10000000000002</v>
      </c>
      <c r="H309" s="3">
        <f>SUM('CLEAN DATA'!AC309:AD309)</f>
        <v>318.3</v>
      </c>
      <c r="I309" s="3">
        <f>SUM('CLEAN DATA'!R309:T309)</f>
        <v>460.7</v>
      </c>
      <c r="J309" s="3">
        <f>'CLEAN DATA'!Q309</f>
        <v>196.5</v>
      </c>
      <c r="K309" s="2">
        <f t="shared" si="4"/>
        <v>4396.3</v>
      </c>
    </row>
    <row r="310" spans="1:11">
      <c r="A310" s="1" t="s">
        <v>33</v>
      </c>
      <c r="B310" s="1">
        <v>2021</v>
      </c>
      <c r="C310" s="1" t="s">
        <v>40</v>
      </c>
      <c r="D310" s="3">
        <f>SUM('CLEAN DATA'!D310:P310)</f>
        <v>2086.1418279569893</v>
      </c>
      <c r="E310" s="3">
        <f>SUM('CLEAN DATA'!X310,'CLEAN DATA'!AB310)</f>
        <v>328.4</v>
      </c>
      <c r="F310" s="3">
        <f>SUM('CLEAN DATA'!U310:W310,'CLEAN DATA'!Y310)</f>
        <v>636.20000000000005</v>
      </c>
      <c r="G310" s="3">
        <f>SUM('CLEAN DATA'!Z310:AA310)</f>
        <v>321.39999999999998</v>
      </c>
      <c r="H310" s="3">
        <f>SUM('CLEAN DATA'!AC310:AD310)</f>
        <v>323.2</v>
      </c>
      <c r="I310" s="3">
        <f>SUM('CLEAN DATA'!R310:T310)</f>
        <v>483</v>
      </c>
      <c r="J310" s="3">
        <f>'CLEAN DATA'!Q310</f>
        <v>192.1</v>
      </c>
      <c r="K310" s="2">
        <f t="shared" si="4"/>
        <v>4370.4418279569891</v>
      </c>
    </row>
    <row r="311" spans="1:11">
      <c r="A311" s="1" t="s">
        <v>30</v>
      </c>
      <c r="B311" s="1">
        <v>2021</v>
      </c>
      <c r="C311" s="1" t="s">
        <v>41</v>
      </c>
      <c r="D311" s="3">
        <f>SUM('CLEAN DATA'!D311:P311)</f>
        <v>2070.2418279569893</v>
      </c>
      <c r="E311" s="3">
        <f>SUM('CLEAN DATA'!X311,'CLEAN DATA'!AB311)</f>
        <v>332.1</v>
      </c>
      <c r="F311" s="3">
        <f>SUM('CLEAN DATA'!U311:W311,'CLEAN DATA'!Y311)</f>
        <v>622.05443548387086</v>
      </c>
      <c r="G311" s="3">
        <f>SUM('CLEAN DATA'!Z311:AA311)</f>
        <v>331.2</v>
      </c>
      <c r="H311" s="3">
        <f>SUM('CLEAN DATA'!AC311:AD311)</f>
        <v>327.8</v>
      </c>
      <c r="I311" s="3">
        <f>SUM('CLEAN DATA'!R311:T311)</f>
        <v>498.4</v>
      </c>
      <c r="J311" s="3">
        <f>'CLEAN DATA'!Q311</f>
        <v>190.5</v>
      </c>
      <c r="K311" s="2">
        <f t="shared" si="4"/>
        <v>4372.2962634408595</v>
      </c>
    </row>
    <row r="312" spans="1:11">
      <c r="A312" s="1" t="s">
        <v>32</v>
      </c>
      <c r="B312" s="1">
        <v>2021</v>
      </c>
      <c r="C312" s="1" t="s">
        <v>41</v>
      </c>
      <c r="D312" s="3">
        <f>SUM('CLEAN DATA'!D312:P312)</f>
        <v>2157.9</v>
      </c>
      <c r="E312" s="3">
        <f>SUM('CLEAN DATA'!X312,'CLEAN DATA'!AB312)</f>
        <v>322.39999999999998</v>
      </c>
      <c r="F312" s="3">
        <f>SUM('CLEAN DATA'!U312:W312,'CLEAN DATA'!Y312)</f>
        <v>626.70000000000005</v>
      </c>
      <c r="G312" s="3">
        <f>SUM('CLEAN DATA'!Z312:AA312)</f>
        <v>314.20000000000005</v>
      </c>
      <c r="H312" s="3">
        <f>SUM('CLEAN DATA'!AC312:AD312)</f>
        <v>318.3</v>
      </c>
      <c r="I312" s="3">
        <f>SUM('CLEAN DATA'!R312:T312)</f>
        <v>460.79999999999995</v>
      </c>
      <c r="J312" s="3">
        <f>'CLEAN DATA'!Q312</f>
        <v>196.5</v>
      </c>
      <c r="K312" s="2">
        <f t="shared" si="4"/>
        <v>4396.8</v>
      </c>
    </row>
    <row r="313" spans="1:11">
      <c r="A313" s="1" t="s">
        <v>33</v>
      </c>
      <c r="B313" s="1">
        <v>2021</v>
      </c>
      <c r="C313" s="1" t="s">
        <v>41</v>
      </c>
      <c r="D313" s="3">
        <f>SUM('CLEAN DATA'!D313:P313)</f>
        <v>2086.1418279569893</v>
      </c>
      <c r="E313" s="3">
        <f>SUM('CLEAN DATA'!X313,'CLEAN DATA'!AB313)</f>
        <v>328.4</v>
      </c>
      <c r="F313" s="3">
        <f>SUM('CLEAN DATA'!U313:W313,'CLEAN DATA'!Y313)</f>
        <v>636.20000000000005</v>
      </c>
      <c r="G313" s="3">
        <f>SUM('CLEAN DATA'!Z313:AA313)</f>
        <v>321.39999999999998</v>
      </c>
      <c r="H313" s="3">
        <f>SUM('CLEAN DATA'!AC313:AD313)</f>
        <v>323.2</v>
      </c>
      <c r="I313" s="3">
        <f>SUM('CLEAN DATA'!R313:T313)</f>
        <v>483.2</v>
      </c>
      <c r="J313" s="3">
        <f>'CLEAN DATA'!Q313</f>
        <v>192.1</v>
      </c>
      <c r="K313" s="2">
        <f t="shared" si="4"/>
        <v>4370.6418279569898</v>
      </c>
    </row>
    <row r="314" spans="1:11">
      <c r="A314" s="1" t="s">
        <v>30</v>
      </c>
      <c r="B314" s="1">
        <v>2021</v>
      </c>
      <c r="C314" s="1" t="s">
        <v>42</v>
      </c>
      <c r="D314" s="3">
        <f>SUM('CLEAN DATA'!D314:P314)</f>
        <v>2097.541827956989</v>
      </c>
      <c r="E314" s="3">
        <f>SUM('CLEAN DATA'!X314,'CLEAN DATA'!AB314)</f>
        <v>333.6</v>
      </c>
      <c r="F314" s="3">
        <f>SUM('CLEAN DATA'!U314:W314,'CLEAN DATA'!Y314)</f>
        <v>626.25443548387091</v>
      </c>
      <c r="G314" s="3">
        <f>SUM('CLEAN DATA'!Z314:AA314)</f>
        <v>332.2</v>
      </c>
      <c r="H314" s="3">
        <f>SUM('CLEAN DATA'!AC314:AD314)</f>
        <v>331</v>
      </c>
      <c r="I314" s="3">
        <f>SUM('CLEAN DATA'!R314:T314)</f>
        <v>502.00000000000006</v>
      </c>
      <c r="J314" s="3">
        <f>'CLEAN DATA'!Q314</f>
        <v>191.2</v>
      </c>
      <c r="K314" s="2">
        <f t="shared" si="4"/>
        <v>4413.7962634408595</v>
      </c>
    </row>
    <row r="315" spans="1:11">
      <c r="A315" s="1" t="s">
        <v>32</v>
      </c>
      <c r="B315" s="1">
        <v>2021</v>
      </c>
      <c r="C315" s="1" t="s">
        <v>42</v>
      </c>
      <c r="D315" s="3">
        <f>SUM('CLEAN DATA'!D315:P315)</f>
        <v>2198.4000000000005</v>
      </c>
      <c r="E315" s="3">
        <f>SUM('CLEAN DATA'!X315,'CLEAN DATA'!AB315)</f>
        <v>323.8</v>
      </c>
      <c r="F315" s="3">
        <f>SUM('CLEAN DATA'!U315:W315,'CLEAN DATA'!Y315)</f>
        <v>632.29999999999995</v>
      </c>
      <c r="G315" s="3">
        <f>SUM('CLEAN DATA'!Z315:AA315)</f>
        <v>315.39999999999998</v>
      </c>
      <c r="H315" s="3">
        <f>SUM('CLEAN DATA'!AC315:AD315)</f>
        <v>321.60000000000002</v>
      </c>
      <c r="I315" s="3">
        <f>SUM('CLEAN DATA'!R315:T315)</f>
        <v>463.50000000000006</v>
      </c>
      <c r="J315" s="3">
        <f>'CLEAN DATA'!Q315</f>
        <v>197</v>
      </c>
      <c r="K315" s="2">
        <f t="shared" si="4"/>
        <v>4452.0000000000009</v>
      </c>
    </row>
    <row r="316" spans="1:11">
      <c r="A316" s="1" t="s">
        <v>33</v>
      </c>
      <c r="B316" s="1">
        <v>2021</v>
      </c>
      <c r="C316" s="1" t="s">
        <v>42</v>
      </c>
      <c r="D316" s="3">
        <f>SUM('CLEAN DATA'!D316:P316)</f>
        <v>2117.0418279569894</v>
      </c>
      <c r="E316" s="3">
        <f>SUM('CLEAN DATA'!X316,'CLEAN DATA'!AB316)</f>
        <v>329.9</v>
      </c>
      <c r="F316" s="3">
        <f>SUM('CLEAN DATA'!U316:W316,'CLEAN DATA'!Y316)</f>
        <v>641.89999999999986</v>
      </c>
      <c r="G316" s="3">
        <f>SUM('CLEAN DATA'!Z316:AA316)</f>
        <v>322.5</v>
      </c>
      <c r="H316" s="3">
        <f>SUM('CLEAN DATA'!AC316:AD316)</f>
        <v>326.5</v>
      </c>
      <c r="I316" s="3">
        <f>SUM('CLEAN DATA'!R316:T316)</f>
        <v>486.3</v>
      </c>
      <c r="J316" s="3">
        <f>'CLEAN DATA'!Q316</f>
        <v>192.7</v>
      </c>
      <c r="K316" s="2">
        <f t="shared" si="4"/>
        <v>4416.8418279569896</v>
      </c>
    </row>
    <row r="317" spans="1:11">
      <c r="A317" s="1" t="s">
        <v>30</v>
      </c>
      <c r="B317" s="1">
        <v>2021</v>
      </c>
      <c r="C317" s="1" t="s">
        <v>44</v>
      </c>
      <c r="D317" s="3">
        <f>SUM('CLEAN DATA'!D317:P317)</f>
        <v>2115.7418279569893</v>
      </c>
      <c r="E317" s="3">
        <f>SUM('CLEAN DATA'!X317,'CLEAN DATA'!AB317)</f>
        <v>335.8</v>
      </c>
      <c r="F317" s="3">
        <f>SUM('CLEAN DATA'!U317:W317,'CLEAN DATA'!Y317)</f>
        <v>626.35443548387082</v>
      </c>
      <c r="G317" s="3">
        <f>SUM('CLEAN DATA'!Z317:AA317)</f>
        <v>333.1</v>
      </c>
      <c r="H317" s="3">
        <f>SUM('CLEAN DATA'!AC317:AD317)</f>
        <v>332.79999999999995</v>
      </c>
      <c r="I317" s="3">
        <f>SUM('CLEAN DATA'!R317:T317)</f>
        <v>506.2</v>
      </c>
      <c r="J317" s="3">
        <f>'CLEAN DATA'!Q317</f>
        <v>191.4</v>
      </c>
      <c r="K317" s="2">
        <f t="shared" si="4"/>
        <v>4441.3962634408599</v>
      </c>
    </row>
    <row r="318" spans="1:11">
      <c r="A318" s="1" t="s">
        <v>32</v>
      </c>
      <c r="B318" s="1">
        <v>2021</v>
      </c>
      <c r="C318" s="1" t="s">
        <v>44</v>
      </c>
      <c r="D318" s="3">
        <f>SUM('CLEAN DATA'!D318:P318)</f>
        <v>2144.44126344086</v>
      </c>
      <c r="E318" s="3">
        <f>SUM('CLEAN DATA'!X318,'CLEAN DATA'!AB318)</f>
        <v>326</v>
      </c>
      <c r="F318" s="3">
        <f>SUM('CLEAN DATA'!U318:W318,'CLEAN DATA'!Y318)</f>
        <v>632.19999999999993</v>
      </c>
      <c r="G318" s="3">
        <f>SUM('CLEAN DATA'!Z318:AA318)</f>
        <v>317.5</v>
      </c>
      <c r="H318" s="3">
        <f>SUM('CLEAN DATA'!AC318:AD318)</f>
        <v>322.89999999999998</v>
      </c>
      <c r="I318" s="3">
        <f>SUM('CLEAN DATA'!R318:T318)</f>
        <v>467.3</v>
      </c>
      <c r="J318" s="3">
        <f>'CLEAN DATA'!Q318</f>
        <v>197</v>
      </c>
      <c r="K318" s="2">
        <f t="shared" si="4"/>
        <v>4407.3412634408596</v>
      </c>
    </row>
    <row r="319" spans="1:11">
      <c r="A319" s="1" t="s">
        <v>33</v>
      </c>
      <c r="B319" s="1">
        <v>2021</v>
      </c>
      <c r="C319" s="1" t="s">
        <v>44</v>
      </c>
      <c r="D319" s="3">
        <f>SUM('CLEAN DATA'!D319:P319)</f>
        <v>2136.1418279569889</v>
      </c>
      <c r="E319" s="3">
        <f>SUM('CLEAN DATA'!X319,'CLEAN DATA'!AB319)</f>
        <v>332.1</v>
      </c>
      <c r="F319" s="3">
        <f>SUM('CLEAN DATA'!U319:W319,'CLEAN DATA'!Y319)</f>
        <v>642.20000000000005</v>
      </c>
      <c r="G319" s="3">
        <f>SUM('CLEAN DATA'!Z319:AA319)</f>
        <v>324.10000000000002</v>
      </c>
      <c r="H319" s="3">
        <f>SUM('CLEAN DATA'!AC319:AD319)</f>
        <v>328.1</v>
      </c>
      <c r="I319" s="3">
        <f>SUM('CLEAN DATA'!R319:T319)</f>
        <v>490.40000000000003</v>
      </c>
      <c r="J319" s="3">
        <f>'CLEAN DATA'!Q319</f>
        <v>192.9</v>
      </c>
      <c r="K319" s="2">
        <f t="shared" si="4"/>
        <v>4445.9418279569882</v>
      </c>
    </row>
    <row r="320" spans="1:11">
      <c r="A320" s="1" t="s">
        <v>30</v>
      </c>
      <c r="B320" s="1">
        <v>2021</v>
      </c>
      <c r="C320" s="1" t="s">
        <v>45</v>
      </c>
      <c r="D320" s="3">
        <f>SUM('CLEAN DATA'!D320:P320)</f>
        <v>2104.5418279569894</v>
      </c>
      <c r="E320" s="3">
        <f>SUM('CLEAN DATA'!X320,'CLEAN DATA'!AB320)</f>
        <v>336.8</v>
      </c>
      <c r="F320" s="3">
        <f>SUM('CLEAN DATA'!U320:W320,'CLEAN DATA'!Y320)</f>
        <v>628.85443548387093</v>
      </c>
      <c r="G320" s="3">
        <f>SUM('CLEAN DATA'!Z320:AA320)</f>
        <v>334.2</v>
      </c>
      <c r="H320" s="3">
        <f>SUM('CLEAN DATA'!AC320:AD320)</f>
        <v>333</v>
      </c>
      <c r="I320" s="3">
        <f>SUM('CLEAN DATA'!R320:T320)</f>
        <v>510.3</v>
      </c>
      <c r="J320" s="3">
        <f>'CLEAN DATA'!Q320</f>
        <v>190.8</v>
      </c>
      <c r="K320" s="2">
        <f t="shared" si="4"/>
        <v>4438.4962634408603</v>
      </c>
    </row>
    <row r="321" spans="1:11">
      <c r="A321" s="1" t="s">
        <v>32</v>
      </c>
      <c r="B321" s="1">
        <v>2021</v>
      </c>
      <c r="C321" s="1" t="s">
        <v>45</v>
      </c>
      <c r="D321" s="3">
        <f>SUM('CLEAN DATA'!D321:P321)</f>
        <v>2206.3000000000002</v>
      </c>
      <c r="E321" s="3">
        <f>SUM('CLEAN DATA'!X321,'CLEAN DATA'!AB321)</f>
        <v>327.5</v>
      </c>
      <c r="F321" s="3">
        <f>SUM('CLEAN DATA'!U321:W321,'CLEAN DATA'!Y321)</f>
        <v>632.90000000000009</v>
      </c>
      <c r="G321" s="3">
        <f>SUM('CLEAN DATA'!Z321:AA321)</f>
        <v>318.2</v>
      </c>
      <c r="H321" s="3">
        <f>SUM('CLEAN DATA'!AC321:AD321)</f>
        <v>323</v>
      </c>
      <c r="I321" s="3">
        <f>SUM('CLEAN DATA'!R321:T321)</f>
        <v>470.7</v>
      </c>
      <c r="J321" s="3">
        <f>'CLEAN DATA'!Q321</f>
        <v>196.8</v>
      </c>
      <c r="K321" s="2">
        <f t="shared" si="4"/>
        <v>4475.4000000000005</v>
      </c>
    </row>
    <row r="322" spans="1:11">
      <c r="A322" s="1" t="s">
        <v>33</v>
      </c>
      <c r="B322" s="1">
        <v>2021</v>
      </c>
      <c r="C322" s="1" t="s">
        <v>45</v>
      </c>
      <c r="D322" s="3">
        <f>SUM('CLEAN DATA'!D322:P322)</f>
        <v>2125.4418279569891</v>
      </c>
      <c r="E322" s="3">
        <f>SUM('CLEAN DATA'!X322,'CLEAN DATA'!AB322)</f>
        <v>333.2</v>
      </c>
      <c r="F322" s="3">
        <f>SUM('CLEAN DATA'!U322:W322,'CLEAN DATA'!Y322)</f>
        <v>643.4</v>
      </c>
      <c r="G322" s="3">
        <f>SUM('CLEAN DATA'!Z322:AA322)</f>
        <v>325</v>
      </c>
      <c r="H322" s="3">
        <f>SUM('CLEAN DATA'!AC322:AD322)</f>
        <v>328.2</v>
      </c>
      <c r="I322" s="3">
        <f>SUM('CLEAN DATA'!R322:T322)</f>
        <v>494.2</v>
      </c>
      <c r="J322" s="3">
        <f>'CLEAN DATA'!Q322</f>
        <v>192.4</v>
      </c>
      <c r="K322" s="2">
        <f t="shared" si="4"/>
        <v>4441.8418279569887</v>
      </c>
    </row>
    <row r="323" spans="1:11">
      <c r="A323" s="1" t="s">
        <v>30</v>
      </c>
      <c r="B323" s="1">
        <v>2022</v>
      </c>
      <c r="C323" s="1" t="s">
        <v>31</v>
      </c>
      <c r="D323" s="3">
        <f>SUM('CLEAN DATA'!D323:P323)</f>
        <v>2092.541827956989</v>
      </c>
      <c r="E323" s="3">
        <f>SUM('CLEAN DATA'!X323,'CLEAN DATA'!AB323)</f>
        <v>337.9</v>
      </c>
      <c r="F323" s="3">
        <f>SUM('CLEAN DATA'!U323:W323,'CLEAN DATA'!Y323)</f>
        <v>630.75443548387079</v>
      </c>
      <c r="G323" s="3">
        <f>SUM('CLEAN DATA'!Z323:AA323)</f>
        <v>334.8</v>
      </c>
      <c r="H323" s="3">
        <f>SUM('CLEAN DATA'!AC323:AD323)</f>
        <v>333</v>
      </c>
      <c r="I323" s="3">
        <f>SUM('CLEAN DATA'!R323:T323)</f>
        <v>515.20000000000005</v>
      </c>
      <c r="J323" s="3">
        <f>'CLEAN DATA'!Q323</f>
        <v>190.7</v>
      </c>
      <c r="K323" s="2">
        <f t="shared" ref="K323:K373" si="5">SUM(D323:J323)</f>
        <v>4434.8962634408599</v>
      </c>
    </row>
    <row r="324" spans="1:11">
      <c r="A324" s="1" t="s">
        <v>32</v>
      </c>
      <c r="B324" s="1">
        <v>2022</v>
      </c>
      <c r="C324" s="1" t="s">
        <v>31</v>
      </c>
      <c r="D324" s="3">
        <f>SUM('CLEAN DATA'!D324:P324)</f>
        <v>2186.6999999999998</v>
      </c>
      <c r="E324" s="3">
        <f>SUM('CLEAN DATA'!X324,'CLEAN DATA'!AB324)</f>
        <v>328.9</v>
      </c>
      <c r="F324" s="3">
        <f>SUM('CLEAN DATA'!U324:W324,'CLEAN DATA'!Y324)</f>
        <v>635.6</v>
      </c>
      <c r="G324" s="3">
        <f>SUM('CLEAN DATA'!Z324:AA324)</f>
        <v>319.39999999999998</v>
      </c>
      <c r="H324" s="3">
        <f>SUM('CLEAN DATA'!AC324:AD324)</f>
        <v>323.60000000000002</v>
      </c>
      <c r="I324" s="3">
        <f>SUM('CLEAN DATA'!R324:T324)</f>
        <v>475.4</v>
      </c>
      <c r="J324" s="3">
        <f>'CLEAN DATA'!Q324</f>
        <v>196.4</v>
      </c>
      <c r="K324" s="2">
        <f t="shared" si="5"/>
        <v>4465.9999999999991</v>
      </c>
    </row>
    <row r="325" spans="1:11">
      <c r="A325" s="1" t="s">
        <v>33</v>
      </c>
      <c r="B325" s="1">
        <v>2022</v>
      </c>
      <c r="C325" s="1" t="s">
        <v>31</v>
      </c>
      <c r="D325" s="3">
        <f>SUM('CLEAN DATA'!D325:P325)</f>
        <v>2164.1999999999998</v>
      </c>
      <c r="E325" s="3">
        <f>SUM('CLEAN DATA'!X325,'CLEAN DATA'!AB325)</f>
        <v>334.4</v>
      </c>
      <c r="F325" s="3">
        <f>SUM('CLEAN DATA'!U325:W325,'CLEAN DATA'!Y325)</f>
        <v>646.29999999999995</v>
      </c>
      <c r="G325" s="3">
        <f>SUM('CLEAN DATA'!Z325:AA325)</f>
        <v>325.89999999999998</v>
      </c>
      <c r="H325" s="3">
        <f>SUM('CLEAN DATA'!AC325:AD325)</f>
        <v>328.4</v>
      </c>
      <c r="I325" s="3">
        <f>SUM('CLEAN DATA'!R325:T325)</f>
        <v>499.1</v>
      </c>
      <c r="J325" s="3">
        <f>'CLEAN DATA'!Q325</f>
        <v>192.2</v>
      </c>
      <c r="K325" s="2">
        <f t="shared" si="5"/>
        <v>4490.5</v>
      </c>
    </row>
    <row r="326" spans="1:11">
      <c r="A326" s="1" t="s">
        <v>30</v>
      </c>
      <c r="B326" s="1">
        <v>2022</v>
      </c>
      <c r="C326" s="1" t="s">
        <v>34</v>
      </c>
      <c r="D326" s="3">
        <f>SUM('CLEAN DATA'!D326:P326)</f>
        <v>2089.9418279569891</v>
      </c>
      <c r="E326" s="3">
        <f>SUM('CLEAN DATA'!X326,'CLEAN DATA'!AB326)</f>
        <v>339.8</v>
      </c>
      <c r="F326" s="3">
        <f>SUM('CLEAN DATA'!U326:W326,'CLEAN DATA'!Y326)</f>
        <v>633.55443548387086</v>
      </c>
      <c r="G326" s="3">
        <f>SUM('CLEAN DATA'!Z326:AA326)</f>
        <v>335.8</v>
      </c>
      <c r="H326" s="3">
        <f>SUM('CLEAN DATA'!AC326:AD326)</f>
        <v>334</v>
      </c>
      <c r="I326" s="3">
        <f>SUM('CLEAN DATA'!R326:T326)</f>
        <v>518.79999999999995</v>
      </c>
      <c r="J326" s="3">
        <f>'CLEAN DATA'!Q326</f>
        <v>191.5</v>
      </c>
      <c r="K326" s="2">
        <f t="shared" si="5"/>
        <v>4443.3962634408599</v>
      </c>
    </row>
    <row r="327" spans="1:11">
      <c r="A327" s="1" t="s">
        <v>32</v>
      </c>
      <c r="B327" s="1">
        <v>2022</v>
      </c>
      <c r="C327" s="1" t="s">
        <v>34</v>
      </c>
      <c r="D327" s="3">
        <f>SUM('CLEAN DATA'!D327:P327)</f>
        <v>2183.5</v>
      </c>
      <c r="E327" s="3">
        <f>SUM('CLEAN DATA'!X327,'CLEAN DATA'!AB327)</f>
        <v>331.4</v>
      </c>
      <c r="F327" s="3">
        <f>SUM('CLEAN DATA'!U327:W327,'CLEAN DATA'!Y327)</f>
        <v>639</v>
      </c>
      <c r="G327" s="3">
        <f>SUM('CLEAN DATA'!Z327:AA327)</f>
        <v>321.5</v>
      </c>
      <c r="H327" s="3">
        <f>SUM('CLEAN DATA'!AC327:AD327)</f>
        <v>324.89999999999998</v>
      </c>
      <c r="I327" s="3">
        <f>SUM('CLEAN DATA'!R327:T327)</f>
        <v>479.5</v>
      </c>
      <c r="J327" s="3">
        <f>'CLEAN DATA'!Q327</f>
        <v>196.5</v>
      </c>
      <c r="K327" s="2">
        <f t="shared" si="5"/>
        <v>4476.3</v>
      </c>
    </row>
    <row r="328" spans="1:11">
      <c r="A328" s="1" t="s">
        <v>33</v>
      </c>
      <c r="B328" s="1">
        <v>2022</v>
      </c>
      <c r="C328" s="1" t="s">
        <v>34</v>
      </c>
      <c r="D328" s="3">
        <f>SUM('CLEAN DATA'!D328:P328)</f>
        <v>2161.2000000000003</v>
      </c>
      <c r="E328" s="3">
        <f>SUM('CLEAN DATA'!X328,'CLEAN DATA'!AB328)</f>
        <v>336.6</v>
      </c>
      <c r="F328" s="3">
        <f>SUM('CLEAN DATA'!U328:W328,'CLEAN DATA'!Y328)</f>
        <v>649.9</v>
      </c>
      <c r="G328" s="3">
        <f>SUM('CLEAN DATA'!Z328:AA328)</f>
        <v>327.5</v>
      </c>
      <c r="H328" s="3">
        <f>SUM('CLEAN DATA'!AC328:AD328)</f>
        <v>329.6</v>
      </c>
      <c r="I328" s="3">
        <f>SUM('CLEAN DATA'!R328:T328)</f>
        <v>502.80000000000007</v>
      </c>
      <c r="J328" s="3">
        <f>'CLEAN DATA'!Q328</f>
        <v>192.8</v>
      </c>
      <c r="K328" s="2">
        <f t="shared" si="5"/>
        <v>4500.4000000000005</v>
      </c>
    </row>
    <row r="329" spans="1:11">
      <c r="A329" s="1" t="s">
        <v>30</v>
      </c>
      <c r="B329" s="1">
        <v>2022</v>
      </c>
      <c r="C329" s="1" t="s">
        <v>35</v>
      </c>
      <c r="D329" s="3">
        <f>SUM('CLEAN DATA'!D329:P329)</f>
        <v>2108.1418279569893</v>
      </c>
      <c r="E329" s="3">
        <f>SUM('CLEAN DATA'!X329,'CLEAN DATA'!AB329)</f>
        <v>343.4</v>
      </c>
      <c r="F329" s="3">
        <f>SUM('CLEAN DATA'!U329:W329,'CLEAN DATA'!Y329)</f>
        <v>636.65443548387088</v>
      </c>
      <c r="G329" s="3">
        <f>SUM('CLEAN DATA'!Z329:AA329)</f>
        <v>337.2</v>
      </c>
      <c r="H329" s="3">
        <f>SUM('CLEAN DATA'!AC329:AD329)</f>
        <v>337</v>
      </c>
      <c r="I329" s="3">
        <f>SUM('CLEAN DATA'!R329:T329)</f>
        <v>523.70000000000005</v>
      </c>
      <c r="J329" s="3">
        <f>'CLEAN DATA'!Q329</f>
        <v>192.3</v>
      </c>
      <c r="K329" s="2">
        <f t="shared" si="5"/>
        <v>4478.3962634408599</v>
      </c>
    </row>
    <row r="330" spans="1:11">
      <c r="A330" s="1" t="s">
        <v>32</v>
      </c>
      <c r="B330" s="1">
        <v>2022</v>
      </c>
      <c r="C330" s="1" t="s">
        <v>35</v>
      </c>
      <c r="D330" s="3">
        <f>SUM('CLEAN DATA'!D330:P330)</f>
        <v>2196.3000000000002</v>
      </c>
      <c r="E330" s="3">
        <f>SUM('CLEAN DATA'!X330,'CLEAN DATA'!AB330)</f>
        <v>335</v>
      </c>
      <c r="F330" s="3">
        <f>SUM('CLEAN DATA'!U330:W330,'CLEAN DATA'!Y330)</f>
        <v>642.59999999999991</v>
      </c>
      <c r="G330" s="3">
        <f>SUM('CLEAN DATA'!Z330:AA330)</f>
        <v>323.5</v>
      </c>
      <c r="H330" s="3">
        <f>SUM('CLEAN DATA'!AC330:AD330)</f>
        <v>327.10000000000002</v>
      </c>
      <c r="I330" s="3">
        <f>SUM('CLEAN DATA'!R330:T330)</f>
        <v>484.6</v>
      </c>
      <c r="J330" s="3">
        <f>'CLEAN DATA'!Q330</f>
        <v>197.5</v>
      </c>
      <c r="K330" s="2">
        <f t="shared" si="5"/>
        <v>4506.6000000000004</v>
      </c>
    </row>
    <row r="331" spans="1:11">
      <c r="A331" s="1" t="s">
        <v>33</v>
      </c>
      <c r="B331" s="1">
        <v>2022</v>
      </c>
      <c r="C331" s="1" t="s">
        <v>35</v>
      </c>
      <c r="D331" s="3">
        <f>SUM('CLEAN DATA'!D331:P331)</f>
        <v>2121.7418279569893</v>
      </c>
      <c r="E331" s="3">
        <f>SUM('CLEAN DATA'!X331,'CLEAN DATA'!AB331)</f>
        <v>340.2</v>
      </c>
      <c r="F331" s="3">
        <f>SUM('CLEAN DATA'!U331:W331,'CLEAN DATA'!Y331)</f>
        <v>653.20000000000005</v>
      </c>
      <c r="G331" s="3">
        <f>SUM('CLEAN DATA'!Z331:AA331)</f>
        <v>329.3</v>
      </c>
      <c r="H331" s="3">
        <f>SUM('CLEAN DATA'!AC331:AD331)</f>
        <v>332.29999999999995</v>
      </c>
      <c r="I331" s="3">
        <f>SUM('CLEAN DATA'!R331:T331)</f>
        <v>507.79999999999995</v>
      </c>
      <c r="J331" s="3">
        <f>'CLEAN DATA'!Q331</f>
        <v>193.7</v>
      </c>
      <c r="K331" s="2">
        <f t="shared" si="5"/>
        <v>4478.2418279569893</v>
      </c>
    </row>
    <row r="332" spans="1:11">
      <c r="A332" s="1" t="s">
        <v>30</v>
      </c>
      <c r="B332" s="1">
        <v>2022</v>
      </c>
      <c r="C332" s="1" t="s">
        <v>36</v>
      </c>
      <c r="D332" s="3">
        <f>SUM('CLEAN DATA'!D332:P332)</f>
        <v>2131.3418279569892</v>
      </c>
      <c r="E332" s="3">
        <f>SUM('CLEAN DATA'!X332,'CLEAN DATA'!AB332)</f>
        <v>346</v>
      </c>
      <c r="F332" s="3">
        <f>SUM('CLEAN DATA'!U332:W332,'CLEAN DATA'!Y332)</f>
        <v>646.45443548387084</v>
      </c>
      <c r="G332" s="3">
        <f>SUM('CLEAN DATA'!Z332:AA332)</f>
        <v>338.1</v>
      </c>
      <c r="H332" s="3">
        <f>SUM('CLEAN DATA'!AC332:AD332)</f>
        <v>341</v>
      </c>
      <c r="I332" s="3">
        <f>SUM('CLEAN DATA'!R332:T332)</f>
        <v>529.70000000000005</v>
      </c>
      <c r="J332" s="3">
        <f>'CLEAN DATA'!Q332</f>
        <v>192.8</v>
      </c>
      <c r="K332" s="2">
        <f t="shared" si="5"/>
        <v>4525.3962634408599</v>
      </c>
    </row>
    <row r="333" spans="1:11">
      <c r="A333" s="1" t="s">
        <v>32</v>
      </c>
      <c r="B333" s="1">
        <v>2022</v>
      </c>
      <c r="C333" s="1" t="s">
        <v>36</v>
      </c>
      <c r="D333" s="3">
        <f>SUM('CLEAN DATA'!D333:P333)</f>
        <v>2176.5418279569894</v>
      </c>
      <c r="E333" s="3">
        <f>SUM('CLEAN DATA'!X333,'CLEAN DATA'!AB333)</f>
        <v>337.4</v>
      </c>
      <c r="F333" s="3">
        <f>SUM('CLEAN DATA'!U333:W333,'CLEAN DATA'!Y333)</f>
        <v>656.6</v>
      </c>
      <c r="G333" s="3">
        <f>SUM('CLEAN DATA'!Z333:AA333)</f>
        <v>326.2</v>
      </c>
      <c r="H333" s="3">
        <f>SUM('CLEAN DATA'!AC333:AD333)</f>
        <v>332.29999999999995</v>
      </c>
      <c r="I333" s="3">
        <f>SUM('CLEAN DATA'!R333:T333)</f>
        <v>489.2</v>
      </c>
      <c r="J333" s="3">
        <f>'CLEAN DATA'!Q333</f>
        <v>197.1</v>
      </c>
      <c r="K333" s="2">
        <f t="shared" si="5"/>
        <v>4515.3418279569896</v>
      </c>
    </row>
    <row r="334" spans="1:11">
      <c r="A334" s="1" t="s">
        <v>33</v>
      </c>
      <c r="B334" s="1">
        <v>2022</v>
      </c>
      <c r="C334" s="1" t="s">
        <v>36</v>
      </c>
      <c r="D334" s="3">
        <f>SUM('CLEAN DATA'!D334:P334)</f>
        <v>2146.9418279569895</v>
      </c>
      <c r="E334" s="3">
        <f>SUM('CLEAN DATA'!X334,'CLEAN DATA'!AB334)</f>
        <v>342.8</v>
      </c>
      <c r="F334" s="3">
        <f>SUM('CLEAN DATA'!U334:W334,'CLEAN DATA'!Y334)</f>
        <v>665.8</v>
      </c>
      <c r="G334" s="3">
        <f>SUM('CLEAN DATA'!Z334:AA334)</f>
        <v>331.3</v>
      </c>
      <c r="H334" s="3">
        <f>SUM('CLEAN DATA'!AC334:AD334)</f>
        <v>336.9</v>
      </c>
      <c r="I334" s="3">
        <f>SUM('CLEAN DATA'!R334:T334)</f>
        <v>513.20000000000005</v>
      </c>
      <c r="J334" s="3">
        <f>'CLEAN DATA'!Q334</f>
        <v>193.9</v>
      </c>
      <c r="K334" s="2">
        <f t="shared" si="5"/>
        <v>4530.8418279569896</v>
      </c>
    </row>
    <row r="335" spans="1:11">
      <c r="A335" s="1" t="s">
        <v>30</v>
      </c>
      <c r="B335" s="1">
        <v>2022</v>
      </c>
      <c r="C335" s="1" t="s">
        <v>37</v>
      </c>
      <c r="D335" s="3">
        <f>SUM('CLEAN DATA'!D335:P335)</f>
        <v>2149.0418279569894</v>
      </c>
      <c r="E335" s="3">
        <f>SUM('CLEAN DATA'!X335,'CLEAN DATA'!AB335)</f>
        <v>346.2</v>
      </c>
      <c r="F335" s="3">
        <f>SUM('CLEAN DATA'!U335:W335,'CLEAN DATA'!Y335)</f>
        <v>650.55443548387086</v>
      </c>
      <c r="G335" s="3">
        <f>SUM('CLEAN DATA'!Z335:AA335)</f>
        <v>339.4</v>
      </c>
      <c r="H335" s="3">
        <f>SUM('CLEAN DATA'!AC335:AD335)</f>
        <v>343.4</v>
      </c>
      <c r="I335" s="3">
        <f>SUM('CLEAN DATA'!R335:T335)</f>
        <v>535.5</v>
      </c>
      <c r="J335" s="3">
        <f>'CLEAN DATA'!Q335</f>
        <v>192.9</v>
      </c>
      <c r="K335" s="2">
        <f t="shared" si="5"/>
        <v>4556.9962634408603</v>
      </c>
    </row>
    <row r="336" spans="1:11">
      <c r="A336" s="1" t="s">
        <v>32</v>
      </c>
      <c r="B336" s="1">
        <v>2022</v>
      </c>
      <c r="C336" s="1" t="s">
        <v>37</v>
      </c>
      <c r="D336" s="3">
        <f>SUM('CLEAN DATA'!D336:P336)</f>
        <v>2204.8418279569896</v>
      </c>
      <c r="E336" s="3">
        <f>SUM('CLEAN DATA'!X336,'CLEAN DATA'!AB336)</f>
        <v>338.29999999999995</v>
      </c>
      <c r="F336" s="3">
        <f>SUM('CLEAN DATA'!U336:W336,'CLEAN DATA'!Y336)</f>
        <v>661.5</v>
      </c>
      <c r="G336" s="3">
        <f>SUM('CLEAN DATA'!Z336:AA336)</f>
        <v>328.4</v>
      </c>
      <c r="H336" s="3">
        <f>SUM('CLEAN DATA'!AC336:AD336)</f>
        <v>334.6</v>
      </c>
      <c r="I336" s="3">
        <f>SUM('CLEAN DATA'!R336:T336)</f>
        <v>493.7</v>
      </c>
      <c r="J336" s="3">
        <f>'CLEAN DATA'!Q336</f>
        <v>197.5</v>
      </c>
      <c r="K336" s="2">
        <f t="shared" si="5"/>
        <v>4558.8418279569896</v>
      </c>
    </row>
    <row r="337" spans="1:11">
      <c r="A337" s="1" t="s">
        <v>33</v>
      </c>
      <c r="B337" s="1">
        <v>2022</v>
      </c>
      <c r="C337" s="1" t="s">
        <v>37</v>
      </c>
      <c r="D337" s="3">
        <f>SUM('CLEAN DATA'!D337:P337)</f>
        <v>2168.6418279569893</v>
      </c>
      <c r="E337" s="3">
        <f>SUM('CLEAN DATA'!X337,'CLEAN DATA'!AB337)</f>
        <v>343.20000000000005</v>
      </c>
      <c r="F337" s="3">
        <f>SUM('CLEAN DATA'!U337:W337,'CLEAN DATA'!Y337)</f>
        <v>670.3</v>
      </c>
      <c r="G337" s="3">
        <f>SUM('CLEAN DATA'!Z337:AA337)</f>
        <v>333</v>
      </c>
      <c r="H337" s="3">
        <f>SUM('CLEAN DATA'!AC337:AD337)</f>
        <v>339.2</v>
      </c>
      <c r="I337" s="3">
        <f>SUM('CLEAN DATA'!R337:T337)</f>
        <v>518.6</v>
      </c>
      <c r="J337" s="3">
        <f>'CLEAN DATA'!Q337</f>
        <v>194.1</v>
      </c>
      <c r="K337" s="2">
        <f t="shared" si="5"/>
        <v>4567.0418279569903</v>
      </c>
    </row>
    <row r="338" spans="1:11">
      <c r="A338" s="1" t="s">
        <v>30</v>
      </c>
      <c r="B338" s="1">
        <v>2022</v>
      </c>
      <c r="C338" s="1" t="s">
        <v>38</v>
      </c>
      <c r="D338" s="3">
        <f>SUM('CLEAN DATA'!D338:P338)</f>
        <v>2172.3418279569892</v>
      </c>
      <c r="E338" s="3">
        <f>SUM('CLEAN DATA'!X338,'CLEAN DATA'!AB338)</f>
        <v>347.7</v>
      </c>
      <c r="F338" s="3">
        <f>SUM('CLEAN DATA'!U338:W338,'CLEAN DATA'!Y338)</f>
        <v>651.75443548387079</v>
      </c>
      <c r="G338" s="3">
        <f>SUM('CLEAN DATA'!Z338:AA338)</f>
        <v>340.6</v>
      </c>
      <c r="H338" s="3">
        <f>SUM('CLEAN DATA'!AC338:AD338)</f>
        <v>344.6</v>
      </c>
      <c r="I338" s="3">
        <f>SUM('CLEAN DATA'!R338:T338)</f>
        <v>539.79999999999995</v>
      </c>
      <c r="J338" s="3">
        <f>'CLEAN DATA'!Q338</f>
        <v>192.9</v>
      </c>
      <c r="K338" s="2">
        <f t="shared" si="5"/>
        <v>4589.6962634408592</v>
      </c>
    </row>
    <row r="339" spans="1:11">
      <c r="A339" s="1" t="s">
        <v>32</v>
      </c>
      <c r="B339" s="1">
        <v>2022</v>
      </c>
      <c r="C339" s="1" t="s">
        <v>38</v>
      </c>
      <c r="D339" s="3">
        <f>SUM('CLEAN DATA'!D339:P339)</f>
        <v>2231.0418279569894</v>
      </c>
      <c r="E339" s="3">
        <f>SUM('CLEAN DATA'!X339,'CLEAN DATA'!AB339)</f>
        <v>340.1</v>
      </c>
      <c r="F339" s="3">
        <f>SUM('CLEAN DATA'!U339:W339,'CLEAN DATA'!Y339)</f>
        <v>661</v>
      </c>
      <c r="G339" s="3">
        <f>SUM('CLEAN DATA'!Z339:AA339)</f>
        <v>330.6</v>
      </c>
      <c r="H339" s="3">
        <f>SUM('CLEAN DATA'!AC339:AD339)</f>
        <v>335.20000000000005</v>
      </c>
      <c r="I339" s="3">
        <f>SUM('CLEAN DATA'!R339:T339)</f>
        <v>498.4</v>
      </c>
      <c r="J339" s="3">
        <f>'CLEAN DATA'!Q339</f>
        <v>198.3</v>
      </c>
      <c r="K339" s="2">
        <f t="shared" si="5"/>
        <v>4594.6418279569889</v>
      </c>
    </row>
    <row r="340" spans="1:11">
      <c r="A340" s="1" t="s">
        <v>33</v>
      </c>
      <c r="B340" s="1">
        <v>2022</v>
      </c>
      <c r="C340" s="1" t="s">
        <v>38</v>
      </c>
      <c r="D340" s="3">
        <f>SUM('CLEAN DATA'!D340:P340)</f>
        <v>2193.1418279569893</v>
      </c>
      <c r="E340" s="3">
        <f>SUM('CLEAN DATA'!X340,'CLEAN DATA'!AB340)</f>
        <v>344.8</v>
      </c>
      <c r="F340" s="3">
        <f>SUM('CLEAN DATA'!U340:W340,'CLEAN DATA'!Y340)</f>
        <v>670.30000000000007</v>
      </c>
      <c r="G340" s="3">
        <f>SUM('CLEAN DATA'!Z340:AA340)</f>
        <v>334.8</v>
      </c>
      <c r="H340" s="3">
        <f>SUM('CLEAN DATA'!AC340:AD340)</f>
        <v>340.1</v>
      </c>
      <c r="I340" s="3">
        <f>SUM('CLEAN DATA'!R340:T340)</f>
        <v>523</v>
      </c>
      <c r="J340" s="3">
        <f>'CLEAN DATA'!Q340</f>
        <v>194.3</v>
      </c>
      <c r="K340" s="2">
        <f t="shared" si="5"/>
        <v>4600.44182795699</v>
      </c>
    </row>
    <row r="341" spans="1:11">
      <c r="A341" s="1" t="s">
        <v>30</v>
      </c>
      <c r="B341" s="1">
        <v>2022</v>
      </c>
      <c r="C341" s="1" t="s">
        <v>39</v>
      </c>
      <c r="D341" s="3">
        <f>SUM('CLEAN DATA'!D341:P341)</f>
        <v>2182.4418279569891</v>
      </c>
      <c r="E341" s="3">
        <f>SUM('CLEAN DATA'!X341,'CLEAN DATA'!AB341)</f>
        <v>348.5</v>
      </c>
      <c r="F341" s="3">
        <f>SUM('CLEAN DATA'!U341:W341,'CLEAN DATA'!Y341)</f>
        <v>656.45443548387084</v>
      </c>
      <c r="G341" s="3">
        <f>SUM('CLEAN DATA'!Z341:AA341)</f>
        <v>343.29999999999995</v>
      </c>
      <c r="H341" s="3">
        <f>SUM('CLEAN DATA'!AC341:AD341)</f>
        <v>346.1</v>
      </c>
      <c r="I341" s="3">
        <f>SUM('CLEAN DATA'!R341:T341)</f>
        <v>544</v>
      </c>
      <c r="J341" s="3">
        <f>'CLEAN DATA'!Q341</f>
        <v>193.2</v>
      </c>
      <c r="K341" s="2">
        <f t="shared" si="5"/>
        <v>4613.9962634408594</v>
      </c>
    </row>
    <row r="342" spans="1:11">
      <c r="A342" s="1" t="s">
        <v>32</v>
      </c>
      <c r="B342" s="1">
        <v>2022</v>
      </c>
      <c r="C342" s="1" t="s">
        <v>39</v>
      </c>
      <c r="D342" s="3">
        <f>SUM('CLEAN DATA'!D342:P342)</f>
        <v>2291.6</v>
      </c>
      <c r="E342" s="3">
        <f>SUM('CLEAN DATA'!X342,'CLEAN DATA'!AB342)</f>
        <v>341.5</v>
      </c>
      <c r="F342" s="3">
        <f>SUM('CLEAN DATA'!U342:W342,'CLEAN DATA'!Y342)</f>
        <v>667.8</v>
      </c>
      <c r="G342" s="3">
        <f>SUM('CLEAN DATA'!Z342:AA342)</f>
        <v>333.7</v>
      </c>
      <c r="H342" s="3">
        <f>SUM('CLEAN DATA'!AC342:AD342)</f>
        <v>337</v>
      </c>
      <c r="I342" s="3">
        <f>SUM('CLEAN DATA'!R342:T342)</f>
        <v>502</v>
      </c>
      <c r="J342" s="3">
        <f>'CLEAN DATA'!Q342</f>
        <v>198.6</v>
      </c>
      <c r="K342" s="2">
        <f t="shared" si="5"/>
        <v>4672.2</v>
      </c>
    </row>
    <row r="343" spans="1:11">
      <c r="A343" s="1" t="s">
        <v>33</v>
      </c>
      <c r="B343" s="1">
        <v>2022</v>
      </c>
      <c r="C343" s="1" t="s">
        <v>39</v>
      </c>
      <c r="D343" s="3">
        <f>SUM('CLEAN DATA'!D343:P343)</f>
        <v>2202.6418279569893</v>
      </c>
      <c r="E343" s="3">
        <f>SUM('CLEAN DATA'!X343,'CLEAN DATA'!AB343)</f>
        <v>345.79999999999995</v>
      </c>
      <c r="F343" s="3">
        <f>SUM('CLEAN DATA'!U343:W343,'CLEAN DATA'!Y343)</f>
        <v>676.4</v>
      </c>
      <c r="G343" s="3">
        <f>SUM('CLEAN DATA'!Z343:AA343)</f>
        <v>337.70000000000005</v>
      </c>
      <c r="H343" s="3">
        <f>SUM('CLEAN DATA'!AC343:AD343)</f>
        <v>341.8</v>
      </c>
      <c r="I343" s="3">
        <f>SUM('CLEAN DATA'!R343:T343)</f>
        <v>526.90000000000009</v>
      </c>
      <c r="J343" s="3">
        <f>'CLEAN DATA'!Q343</f>
        <v>194.6</v>
      </c>
      <c r="K343" s="2">
        <f t="shared" si="5"/>
        <v>4625.8418279569905</v>
      </c>
    </row>
    <row r="344" spans="1:11">
      <c r="A344" s="1" t="s">
        <v>30</v>
      </c>
      <c r="B344" s="1">
        <v>2022</v>
      </c>
      <c r="C344" s="1" t="s">
        <v>40</v>
      </c>
      <c r="D344" s="3">
        <f>SUM('CLEAN DATA'!D344:P344)</f>
        <v>2189.8418279569892</v>
      </c>
      <c r="E344" s="3">
        <f>SUM('CLEAN DATA'!X344,'CLEAN DATA'!AB344)</f>
        <v>350.5</v>
      </c>
      <c r="F344" s="3">
        <f>SUM('CLEAN DATA'!U344:W344,'CLEAN DATA'!Y344)</f>
        <v>657.25443548387091</v>
      </c>
      <c r="G344" s="3">
        <f>SUM('CLEAN DATA'!Z344:AA344)</f>
        <v>345</v>
      </c>
      <c r="H344" s="3">
        <f>SUM('CLEAN DATA'!AC344:AD344)</f>
        <v>347.9</v>
      </c>
      <c r="I344" s="3">
        <f>SUM('CLEAN DATA'!R344:T344)</f>
        <v>547.9</v>
      </c>
      <c r="J344" s="3">
        <f>'CLEAN DATA'!Q344</f>
        <v>193.7</v>
      </c>
      <c r="K344" s="2">
        <f t="shared" si="5"/>
        <v>4632.0962634408597</v>
      </c>
    </row>
    <row r="345" spans="1:11">
      <c r="A345" s="1" t="s">
        <v>32</v>
      </c>
      <c r="B345" s="1">
        <v>2022</v>
      </c>
      <c r="C345" s="1" t="s">
        <v>40</v>
      </c>
      <c r="D345" s="3">
        <f>SUM('CLEAN DATA'!D345:P345)</f>
        <v>2293.6999999999998</v>
      </c>
      <c r="E345" s="3">
        <f>SUM('CLEAN DATA'!X345,'CLEAN DATA'!AB345)</f>
        <v>344</v>
      </c>
      <c r="F345" s="3">
        <f>SUM('CLEAN DATA'!U345:W345,'CLEAN DATA'!Y345)</f>
        <v>669.3</v>
      </c>
      <c r="G345" s="3">
        <f>SUM('CLEAN DATA'!Z345:AA345)</f>
        <v>335</v>
      </c>
      <c r="H345" s="3">
        <f>SUM('CLEAN DATA'!AC345:AD345)</f>
        <v>338.5</v>
      </c>
      <c r="I345" s="3">
        <f>SUM('CLEAN DATA'!R345:T345)</f>
        <v>505.29999999999995</v>
      </c>
      <c r="J345" s="3">
        <f>'CLEAN DATA'!Q345</f>
        <v>198.7</v>
      </c>
      <c r="K345" s="2">
        <f t="shared" si="5"/>
        <v>4684.5</v>
      </c>
    </row>
    <row r="346" spans="1:11">
      <c r="A346" s="1" t="s">
        <v>33</v>
      </c>
      <c r="B346" s="1">
        <v>2022</v>
      </c>
      <c r="C346" s="1" t="s">
        <v>40</v>
      </c>
      <c r="D346" s="3">
        <f>SUM('CLEAN DATA'!D346:P346)</f>
        <v>2208.9418279569891</v>
      </c>
      <c r="E346" s="3">
        <f>SUM('CLEAN DATA'!X346,'CLEAN DATA'!AB346)</f>
        <v>348</v>
      </c>
      <c r="F346" s="3">
        <f>SUM('CLEAN DATA'!U346:W346,'CLEAN DATA'!Y346)</f>
        <v>678.19999999999993</v>
      </c>
      <c r="G346" s="3">
        <f>SUM('CLEAN DATA'!Z346:AA346)</f>
        <v>339.20000000000005</v>
      </c>
      <c r="H346" s="3">
        <f>SUM('CLEAN DATA'!AC346:AD346)</f>
        <v>343.4</v>
      </c>
      <c r="I346" s="3">
        <f>SUM('CLEAN DATA'!R346:T346)</f>
        <v>530.70000000000005</v>
      </c>
      <c r="J346" s="3">
        <f>'CLEAN DATA'!Q346</f>
        <v>195</v>
      </c>
      <c r="K346" s="2">
        <f t="shared" si="5"/>
        <v>4643.4418279569891</v>
      </c>
    </row>
    <row r="347" spans="1:11">
      <c r="A347" s="1" t="s">
        <v>30</v>
      </c>
      <c r="B347" s="1">
        <v>2022</v>
      </c>
      <c r="C347" s="1" t="s">
        <v>41</v>
      </c>
      <c r="D347" s="3">
        <f>SUM('CLEAN DATA'!D347:P347)</f>
        <v>2205.8418279569892</v>
      </c>
      <c r="E347" s="3">
        <f>SUM('CLEAN DATA'!X347,'CLEAN DATA'!AB347)</f>
        <v>351</v>
      </c>
      <c r="F347" s="3">
        <f>SUM('CLEAN DATA'!U347:W347,'CLEAN DATA'!Y347)</f>
        <v>659.45443548387084</v>
      </c>
      <c r="G347" s="3">
        <f>SUM('CLEAN DATA'!Z347:AA347)</f>
        <v>346.2</v>
      </c>
      <c r="H347" s="3">
        <f>SUM('CLEAN DATA'!AC347:AD347)</f>
        <v>349.5</v>
      </c>
      <c r="I347" s="3">
        <f>SUM('CLEAN DATA'!R347:T347)</f>
        <v>552.5</v>
      </c>
      <c r="J347" s="3">
        <f>'CLEAN DATA'!Q347</f>
        <v>194.5</v>
      </c>
      <c r="K347" s="2">
        <f t="shared" si="5"/>
        <v>4658.9962634408603</v>
      </c>
    </row>
    <row r="348" spans="1:11">
      <c r="A348" s="1" t="s">
        <v>32</v>
      </c>
      <c r="B348" s="1">
        <v>2022</v>
      </c>
      <c r="C348" s="1" t="s">
        <v>41</v>
      </c>
      <c r="D348" s="3">
        <f>SUM('CLEAN DATA'!D348:P348)</f>
        <v>2306.4</v>
      </c>
      <c r="E348" s="3">
        <f>SUM('CLEAN DATA'!X348,'CLEAN DATA'!AB348)</f>
        <v>344.9</v>
      </c>
      <c r="F348" s="3">
        <f>SUM('CLEAN DATA'!U348:W348,'CLEAN DATA'!Y348)</f>
        <v>671.90000000000009</v>
      </c>
      <c r="G348" s="3">
        <f>SUM('CLEAN DATA'!Z348:AA348)</f>
        <v>336.70000000000005</v>
      </c>
      <c r="H348" s="3">
        <f>SUM('CLEAN DATA'!AC348:AD348)</f>
        <v>340.2</v>
      </c>
      <c r="I348" s="3">
        <f>SUM('CLEAN DATA'!R348:T348)</f>
        <v>509.7</v>
      </c>
      <c r="J348" s="3">
        <f>'CLEAN DATA'!Q348</f>
        <v>199.7</v>
      </c>
      <c r="K348" s="2">
        <f t="shared" si="5"/>
        <v>4709.5</v>
      </c>
    </row>
    <row r="349" spans="1:11">
      <c r="A349" s="1" t="s">
        <v>33</v>
      </c>
      <c r="B349" s="1">
        <v>2022</v>
      </c>
      <c r="C349" s="1" t="s">
        <v>41</v>
      </c>
      <c r="D349" s="3">
        <f>SUM('CLEAN DATA'!D349:P349)</f>
        <v>2224.3418279569892</v>
      </c>
      <c r="E349" s="3">
        <f>SUM('CLEAN DATA'!X349,'CLEAN DATA'!AB349)</f>
        <v>348.70000000000005</v>
      </c>
      <c r="F349" s="3">
        <f>SUM('CLEAN DATA'!U349:W349,'CLEAN DATA'!Y349)</f>
        <v>680.8</v>
      </c>
      <c r="G349" s="3">
        <f>SUM('CLEAN DATA'!Z349:AA349)</f>
        <v>340.7</v>
      </c>
      <c r="H349" s="3">
        <f>SUM('CLEAN DATA'!AC349:AD349)</f>
        <v>345</v>
      </c>
      <c r="I349" s="3">
        <f>SUM('CLEAN DATA'!R349:T349)</f>
        <v>535.1</v>
      </c>
      <c r="J349" s="3">
        <f>'CLEAN DATA'!Q349</f>
        <v>195.9</v>
      </c>
      <c r="K349" s="2">
        <f t="shared" si="5"/>
        <v>4670.5418279569894</v>
      </c>
    </row>
    <row r="350" spans="1:11">
      <c r="A350" s="1" t="s">
        <v>30</v>
      </c>
      <c r="B350" s="1">
        <v>2022</v>
      </c>
      <c r="C350" s="1" t="s">
        <v>42</v>
      </c>
      <c r="D350" s="3">
        <f>SUM('CLEAN DATA'!D350:P350)</f>
        <v>2225.041827956989</v>
      </c>
      <c r="E350" s="3">
        <f>SUM('CLEAN DATA'!X350,'CLEAN DATA'!AB350)</f>
        <v>353.2</v>
      </c>
      <c r="F350" s="3">
        <f>SUM('CLEAN DATA'!U350:W350,'CLEAN DATA'!Y350)</f>
        <v>661.85443548387082</v>
      </c>
      <c r="G350" s="3">
        <f>SUM('CLEAN DATA'!Z350:AA350)</f>
        <v>347.1</v>
      </c>
      <c r="H350" s="3">
        <f>SUM('CLEAN DATA'!AC350:AD350)</f>
        <v>351.8</v>
      </c>
      <c r="I350" s="3">
        <f>SUM('CLEAN DATA'!R350:T350)</f>
        <v>508.00585288367552</v>
      </c>
      <c r="J350" s="3">
        <f>'CLEAN DATA'!Q350</f>
        <v>194.9</v>
      </c>
      <c r="K350" s="2">
        <f t="shared" si="5"/>
        <v>4641.9021163245352</v>
      </c>
    </row>
    <row r="351" spans="1:11">
      <c r="A351" s="1" t="s">
        <v>32</v>
      </c>
      <c r="B351" s="1">
        <v>2022</v>
      </c>
      <c r="C351" s="1" t="s">
        <v>42</v>
      </c>
      <c r="D351" s="3">
        <f>SUM('CLEAN DATA'!D351:P351)</f>
        <v>2249.3412634408605</v>
      </c>
      <c r="E351" s="3">
        <f>SUM('CLEAN DATA'!X351,'CLEAN DATA'!AB351)</f>
        <v>347</v>
      </c>
      <c r="F351" s="3">
        <f>SUM('CLEAN DATA'!U351:W351,'CLEAN DATA'!Y351)</f>
        <v>676</v>
      </c>
      <c r="G351" s="3">
        <f>SUM('CLEAN DATA'!Z351:AA351)</f>
        <v>337.5</v>
      </c>
      <c r="H351" s="3">
        <f>SUM('CLEAN DATA'!AC351:AD351)</f>
        <v>342.1</v>
      </c>
      <c r="I351" s="3">
        <f>SUM('CLEAN DATA'!R351:T351)</f>
        <v>511.70000000000005</v>
      </c>
      <c r="J351" s="3">
        <f>'CLEAN DATA'!Q351</f>
        <v>200.1</v>
      </c>
      <c r="K351" s="2">
        <f t="shared" si="5"/>
        <v>4663.7412634408611</v>
      </c>
    </row>
    <row r="352" spans="1:11">
      <c r="A352" s="1" t="s">
        <v>33</v>
      </c>
      <c r="B352" s="1">
        <v>2022</v>
      </c>
      <c r="C352" s="1" t="s">
        <v>42</v>
      </c>
      <c r="D352" s="3">
        <f>SUM('CLEAN DATA'!D352:P352)</f>
        <v>2242.9418279569895</v>
      </c>
      <c r="E352" s="3">
        <f>SUM('CLEAN DATA'!X352,'CLEAN DATA'!AB352)</f>
        <v>350.79999999999995</v>
      </c>
      <c r="F352" s="3">
        <f>SUM('CLEAN DATA'!U352:W352,'CLEAN DATA'!Y352)</f>
        <v>685</v>
      </c>
      <c r="G352" s="3">
        <f>SUM('CLEAN DATA'!Z352:AA352)</f>
        <v>341.6</v>
      </c>
      <c r="H352" s="3">
        <f>SUM('CLEAN DATA'!AC352:AD352)</f>
        <v>347.2</v>
      </c>
      <c r="I352" s="3">
        <f>SUM('CLEAN DATA'!R352:T352)</f>
        <v>538.20000000000005</v>
      </c>
      <c r="J352" s="3">
        <f>'CLEAN DATA'!Q352</f>
        <v>196.3</v>
      </c>
      <c r="K352" s="2">
        <f t="shared" si="5"/>
        <v>4702.0418279569894</v>
      </c>
    </row>
    <row r="353" spans="1:11">
      <c r="A353" s="1" t="s">
        <v>30</v>
      </c>
      <c r="B353" s="1">
        <v>2022</v>
      </c>
      <c r="C353" s="1" t="s">
        <v>44</v>
      </c>
      <c r="D353" s="3">
        <f>SUM('CLEAN DATA'!D353:P353)</f>
        <v>2225.8418279569892</v>
      </c>
      <c r="E353" s="3">
        <f>SUM('CLEAN DATA'!X353,'CLEAN DATA'!AB353)</f>
        <v>355.70000000000005</v>
      </c>
      <c r="F353" s="3">
        <f>SUM('CLEAN DATA'!U353:W353,'CLEAN DATA'!Y353)</f>
        <v>664.15443548387088</v>
      </c>
      <c r="G353" s="3">
        <f>SUM('CLEAN DATA'!Z353:AA353)</f>
        <v>347.70000000000005</v>
      </c>
      <c r="H353" s="3">
        <f>SUM('CLEAN DATA'!AC353:AD353)</f>
        <v>352.4</v>
      </c>
      <c r="I353" s="3">
        <f>SUM('CLEAN DATA'!R353:T353)</f>
        <v>510.10585288367542</v>
      </c>
      <c r="J353" s="3">
        <f>'CLEAN DATA'!Q353</f>
        <v>195.5</v>
      </c>
      <c r="K353" s="2">
        <f t="shared" si="5"/>
        <v>4651.4021163245352</v>
      </c>
    </row>
    <row r="354" spans="1:11">
      <c r="A354" s="1" t="s">
        <v>32</v>
      </c>
      <c r="B354" s="1">
        <v>2022</v>
      </c>
      <c r="C354" s="1" t="s">
        <v>44</v>
      </c>
      <c r="D354" s="3">
        <f>SUM('CLEAN DATA'!D354:P354)</f>
        <v>2314.4</v>
      </c>
      <c r="E354" s="3">
        <f>SUM('CLEAN DATA'!X354,'CLEAN DATA'!AB354)</f>
        <v>349.6</v>
      </c>
      <c r="F354" s="3">
        <f>SUM('CLEAN DATA'!U354:W354,'CLEAN DATA'!Y354)</f>
        <v>677.9</v>
      </c>
      <c r="G354" s="3">
        <f>SUM('CLEAN DATA'!Z354:AA354)</f>
        <v>338.2</v>
      </c>
      <c r="H354" s="3">
        <f>SUM('CLEAN DATA'!AC354:AD354)</f>
        <v>341.5</v>
      </c>
      <c r="I354" s="3">
        <f>SUM('CLEAN DATA'!R354:T354)</f>
        <v>514.9</v>
      </c>
      <c r="J354" s="3">
        <f>'CLEAN DATA'!Q354</f>
        <v>200.6</v>
      </c>
      <c r="K354" s="2">
        <f t="shared" si="5"/>
        <v>4737.1000000000004</v>
      </c>
    </row>
    <row r="355" spans="1:11">
      <c r="A355" s="1" t="s">
        <v>33</v>
      </c>
      <c r="B355" s="1">
        <v>2022</v>
      </c>
      <c r="C355" s="1" t="s">
        <v>44</v>
      </c>
      <c r="D355" s="3">
        <f>SUM('CLEAN DATA'!D355:P355)</f>
        <v>2240.0418279569894</v>
      </c>
      <c r="E355" s="3">
        <f>SUM('CLEAN DATA'!X355,'CLEAN DATA'!AB355)</f>
        <v>353.4</v>
      </c>
      <c r="F355" s="3">
        <f>SUM('CLEAN DATA'!U355:W355,'CLEAN DATA'!Y355)</f>
        <v>687.5</v>
      </c>
      <c r="G355" s="3">
        <f>SUM('CLEAN DATA'!Z355:AA355)</f>
        <v>342.2</v>
      </c>
      <c r="H355" s="3">
        <f>SUM('CLEAN DATA'!AC355:AD355)</f>
        <v>347.6</v>
      </c>
      <c r="I355" s="3">
        <f>SUM('CLEAN DATA'!R355:T355)</f>
        <v>541.4</v>
      </c>
      <c r="J355" s="3">
        <f>'CLEAN DATA'!Q355</f>
        <v>196.9</v>
      </c>
      <c r="K355" s="2">
        <f t="shared" si="5"/>
        <v>4709.0418279569885</v>
      </c>
    </row>
    <row r="356" spans="1:11">
      <c r="A356" s="1" t="s">
        <v>30</v>
      </c>
      <c r="B356" s="1">
        <v>2022</v>
      </c>
      <c r="C356" s="1" t="s">
        <v>45</v>
      </c>
      <c r="D356" s="3">
        <f>SUM('CLEAN DATA'!D356:P356)</f>
        <v>2215.3418279569892</v>
      </c>
      <c r="E356" s="3">
        <f>SUM('CLEAN DATA'!X356,'CLEAN DATA'!AB356)</f>
        <v>359.2</v>
      </c>
      <c r="F356" s="3">
        <f>SUM('CLEAN DATA'!U356:W356,'CLEAN DATA'!Y356)</f>
        <v>666.25443548387079</v>
      </c>
      <c r="G356" s="3">
        <f>SUM('CLEAN DATA'!Z356:AA356)</f>
        <v>348.5</v>
      </c>
      <c r="H356" s="3">
        <f>SUM('CLEAN DATA'!AC356:AD356)</f>
        <v>352.6</v>
      </c>
      <c r="I356" s="3">
        <f>SUM('CLEAN DATA'!R356:T356)</f>
        <v>511.90585288367549</v>
      </c>
      <c r="J356" s="3">
        <f>'CLEAN DATA'!Q356</f>
        <v>195.9</v>
      </c>
      <c r="K356" s="2">
        <f t="shared" si="5"/>
        <v>4649.7021163245345</v>
      </c>
    </row>
    <row r="357" spans="1:11">
      <c r="A357" s="1" t="s">
        <v>32</v>
      </c>
      <c r="B357" s="1">
        <v>2022</v>
      </c>
      <c r="C357" s="1" t="s">
        <v>45</v>
      </c>
      <c r="D357" s="3">
        <f>SUM('CLEAN DATA'!D357:P357)</f>
        <v>2295.7999999999997</v>
      </c>
      <c r="E357" s="3">
        <f>SUM('CLEAN DATA'!X357,'CLEAN DATA'!AB357)</f>
        <v>353.2</v>
      </c>
      <c r="F357" s="3">
        <f>SUM('CLEAN DATA'!U357:W357,'CLEAN DATA'!Y357)</f>
        <v>677.99999999999989</v>
      </c>
      <c r="G357" s="3">
        <f>SUM('CLEAN DATA'!Z357:AA357)</f>
        <v>338.9</v>
      </c>
      <c r="H357" s="3">
        <f>SUM('CLEAN DATA'!AC357:AD357)</f>
        <v>342.29999999999995</v>
      </c>
      <c r="I357" s="3">
        <f>SUM('CLEAN DATA'!R357:T357)</f>
        <v>517.9</v>
      </c>
      <c r="J357" s="3">
        <f>'CLEAN DATA'!Q357</f>
        <v>201.1</v>
      </c>
      <c r="K357" s="2">
        <f t="shared" si="5"/>
        <v>4727.2</v>
      </c>
    </row>
    <row r="358" spans="1:11">
      <c r="A358" s="1" t="s">
        <v>33</v>
      </c>
      <c r="B358" s="1">
        <v>2022</v>
      </c>
      <c r="C358" s="1" t="s">
        <v>45</v>
      </c>
      <c r="D358" s="3">
        <f>SUM('CLEAN DATA'!D358:P358)</f>
        <v>2227.0418279569894</v>
      </c>
      <c r="E358" s="3">
        <f>SUM('CLEAN DATA'!X358,'CLEAN DATA'!AB358)</f>
        <v>356.9</v>
      </c>
      <c r="F358" s="3">
        <f>SUM('CLEAN DATA'!U358:W358,'CLEAN DATA'!Y358)</f>
        <v>688.19999999999993</v>
      </c>
      <c r="G358" s="3">
        <f>SUM('CLEAN DATA'!Z358:AA358)</f>
        <v>343</v>
      </c>
      <c r="H358" s="3">
        <f>SUM('CLEAN DATA'!AC358:AD358)</f>
        <v>347.7</v>
      </c>
      <c r="I358" s="3">
        <f>SUM('CLEAN DATA'!R358:T358)</f>
        <v>544</v>
      </c>
      <c r="J358" s="3">
        <f>'CLEAN DATA'!Q358</f>
        <v>197.3</v>
      </c>
      <c r="K358" s="2">
        <f t="shared" si="5"/>
        <v>4704.1418279569889</v>
      </c>
    </row>
    <row r="359" spans="1:11">
      <c r="A359" s="1" t="s">
        <v>30</v>
      </c>
      <c r="B359" s="1">
        <v>2023</v>
      </c>
      <c r="C359" s="1" t="s">
        <v>31</v>
      </c>
      <c r="D359" s="3">
        <f>SUM('CLEAN DATA'!D359:P359)</f>
        <v>2222.7418279569893</v>
      </c>
      <c r="E359" s="3">
        <f>SUM('CLEAN DATA'!X359,'CLEAN DATA'!AB359)</f>
        <v>363.1</v>
      </c>
      <c r="F359" s="3">
        <f>SUM('CLEAN DATA'!U359:W359,'CLEAN DATA'!Y359)</f>
        <v>667.85443548387082</v>
      </c>
      <c r="G359" s="3">
        <f>SUM('CLEAN DATA'!Z359:AA359)</f>
        <v>349.6</v>
      </c>
      <c r="H359" s="3">
        <f>SUM('CLEAN DATA'!AC359:AD359)</f>
        <v>354.3</v>
      </c>
      <c r="I359" s="3">
        <f>SUM('CLEAN DATA'!R359:T359)</f>
        <v>513.60585288367554</v>
      </c>
      <c r="J359" s="3">
        <f>'CLEAN DATA'!Q359</f>
        <v>196.9</v>
      </c>
      <c r="K359" s="2">
        <f t="shared" si="5"/>
        <v>4668.102116324535</v>
      </c>
    </row>
    <row r="360" spans="1:11">
      <c r="A360" s="1" t="s">
        <v>32</v>
      </c>
      <c r="B360" s="1">
        <v>2023</v>
      </c>
      <c r="C360" s="1" t="s">
        <v>31</v>
      </c>
      <c r="D360" s="3">
        <f>SUM('CLEAN DATA'!D360:P360)</f>
        <v>2310.2000000000003</v>
      </c>
      <c r="E360" s="3">
        <f>SUM('CLEAN DATA'!X360,'CLEAN DATA'!AB360)</f>
        <v>357.3</v>
      </c>
      <c r="F360" s="3">
        <f>SUM('CLEAN DATA'!U360:W360,'CLEAN DATA'!Y360)</f>
        <v>679.7</v>
      </c>
      <c r="G360" s="3">
        <f>SUM('CLEAN DATA'!Z360:AA360)</f>
        <v>339.6</v>
      </c>
      <c r="H360" s="3">
        <f>SUM('CLEAN DATA'!AC360:AD360)</f>
        <v>343.8</v>
      </c>
      <c r="I360" s="3">
        <f>SUM('CLEAN DATA'!R360:T360)</f>
        <v>520.6</v>
      </c>
      <c r="J360" s="3">
        <f>'CLEAN DATA'!Q360</f>
        <v>201.6</v>
      </c>
      <c r="K360" s="2">
        <f t="shared" si="5"/>
        <v>4752.8000000000011</v>
      </c>
    </row>
    <row r="361" spans="1:11">
      <c r="A361" s="1" t="s">
        <v>33</v>
      </c>
      <c r="B361" s="1">
        <v>2023</v>
      </c>
      <c r="C361" s="1" t="s">
        <v>31</v>
      </c>
      <c r="D361" s="3">
        <f>SUM('CLEAN DATA'!D361:P361)</f>
        <v>2237.6418279569893</v>
      </c>
      <c r="E361" s="3">
        <f>SUM('CLEAN DATA'!X361,'CLEAN DATA'!AB361)</f>
        <v>360.9</v>
      </c>
      <c r="F361" s="3">
        <f>SUM('CLEAN DATA'!U361:W361,'CLEAN DATA'!Y361)</f>
        <v>690.6</v>
      </c>
      <c r="G361" s="3">
        <f>SUM('CLEAN DATA'!Z361:AA361)</f>
        <v>343.8</v>
      </c>
      <c r="H361" s="3">
        <f>SUM('CLEAN DATA'!AC361:AD361)</f>
        <v>349.3</v>
      </c>
      <c r="I361" s="3">
        <f>SUM('CLEAN DATA'!R361:T361)</f>
        <v>546.29999999999995</v>
      </c>
      <c r="J361" s="3">
        <f>'CLEAN DATA'!Q361</f>
        <v>198.2</v>
      </c>
      <c r="K361" s="2">
        <f t="shared" si="5"/>
        <v>4726.7418279569893</v>
      </c>
    </row>
    <row r="362" spans="1:11">
      <c r="A362" s="1" t="s">
        <v>30</v>
      </c>
      <c r="B362" s="1">
        <v>2023</v>
      </c>
      <c r="C362" s="1" t="s">
        <v>34</v>
      </c>
      <c r="D362" s="3">
        <f>SUM('CLEAN DATA'!D362:P362)</f>
        <v>2198.1366397849465</v>
      </c>
      <c r="E362" s="3">
        <f>SUM('CLEAN DATA'!X362,'CLEAN DATA'!AB362)</f>
        <v>367.29999999999995</v>
      </c>
      <c r="F362" s="3">
        <f>SUM('CLEAN DATA'!U362:W362,'CLEAN DATA'!Y362)</f>
        <v>668.45443548387084</v>
      </c>
      <c r="G362" s="3">
        <f>SUM('CLEAN DATA'!Z362:AA362)</f>
        <v>351.3</v>
      </c>
      <c r="H362" s="3">
        <f>SUM('CLEAN DATA'!AC362:AD362)</f>
        <v>355.9</v>
      </c>
      <c r="I362" s="3">
        <f>SUM('CLEAN DATA'!R362:T362)</f>
        <v>515.60585288367554</v>
      </c>
      <c r="J362" s="3">
        <f>'CLEAN DATA'!Q362</f>
        <v>198.3</v>
      </c>
      <c r="K362" s="2">
        <f t="shared" si="5"/>
        <v>4654.9969281524927</v>
      </c>
    </row>
    <row r="363" spans="1:11">
      <c r="A363" s="1" t="s">
        <v>32</v>
      </c>
      <c r="B363" s="1">
        <v>2023</v>
      </c>
      <c r="C363" s="1" t="s">
        <v>34</v>
      </c>
      <c r="D363" s="3">
        <f>SUM('CLEAN DATA'!D363:P363)</f>
        <v>2303.1999999999998</v>
      </c>
      <c r="E363" s="3">
        <f>SUM('CLEAN DATA'!X363,'CLEAN DATA'!AB363)</f>
        <v>362.20000000000005</v>
      </c>
      <c r="F363" s="3">
        <f>SUM('CLEAN DATA'!U363:W363,'CLEAN DATA'!Y363)</f>
        <v>685.3</v>
      </c>
      <c r="G363" s="3">
        <f>SUM('CLEAN DATA'!Z363:AA363)</f>
        <v>340.9</v>
      </c>
      <c r="H363" s="3">
        <f>SUM('CLEAN DATA'!AC363:AD363)</f>
        <v>346.3</v>
      </c>
      <c r="I363" s="3">
        <f>SUM('CLEAN DATA'!R363:T363)</f>
        <v>525.5</v>
      </c>
      <c r="J363" s="3">
        <f>'CLEAN DATA'!Q363</f>
        <v>202.7</v>
      </c>
      <c r="K363" s="2">
        <f t="shared" si="5"/>
        <v>4766.0999999999995</v>
      </c>
    </row>
    <row r="364" spans="1:11">
      <c r="A364" s="1" t="s">
        <v>33</v>
      </c>
      <c r="B364" s="1">
        <v>2023</v>
      </c>
      <c r="C364" s="1" t="s">
        <v>34</v>
      </c>
      <c r="D364" s="3">
        <f>SUM('CLEAN DATA'!D364:P364)</f>
        <v>2279.1</v>
      </c>
      <c r="E364" s="3">
        <f>SUM('CLEAN DATA'!X364,'CLEAN DATA'!AB364)</f>
        <v>365.4</v>
      </c>
      <c r="F364" s="3">
        <f>SUM('CLEAN DATA'!U364:W364,'CLEAN DATA'!Y364)</f>
        <v>694</v>
      </c>
      <c r="G364" s="3">
        <f>SUM('CLEAN DATA'!Z364:AA364)</f>
        <v>345.3</v>
      </c>
      <c r="H364" s="3">
        <f>SUM('CLEAN DATA'!AC364:AD364)</f>
        <v>351.29999999999995</v>
      </c>
      <c r="I364" s="3">
        <f>SUM('CLEAN DATA'!R364:T364)</f>
        <v>550</v>
      </c>
      <c r="J364" s="3">
        <f>'CLEAN DATA'!Q364</f>
        <v>199.5</v>
      </c>
      <c r="K364" s="2">
        <f t="shared" si="5"/>
        <v>4784.6000000000004</v>
      </c>
    </row>
    <row r="365" spans="1:11">
      <c r="A365" s="1" t="s">
        <v>30</v>
      </c>
      <c r="B365" s="1">
        <v>2023</v>
      </c>
      <c r="C365" s="1" t="s">
        <v>35</v>
      </c>
      <c r="D365" s="3">
        <f>SUM('CLEAN DATA'!D365:P365)</f>
        <v>2198.2366397849464</v>
      </c>
      <c r="E365" s="3">
        <f>SUM('CLEAN DATA'!X365,'CLEAN DATA'!AB365)</f>
        <v>367.29999999999995</v>
      </c>
      <c r="F365" s="3">
        <f>SUM('CLEAN DATA'!U365:W365,'CLEAN DATA'!Y365)</f>
        <v>668.25443548387091</v>
      </c>
      <c r="G365" s="3">
        <f>SUM('CLEAN DATA'!Z365:AA365)</f>
        <v>351.3</v>
      </c>
      <c r="H365" s="3">
        <f>SUM('CLEAN DATA'!AC365:AD365)</f>
        <v>355.9</v>
      </c>
      <c r="I365" s="3">
        <f>SUM('CLEAN DATA'!R365:T365)</f>
        <v>515.60585288367554</v>
      </c>
      <c r="J365" s="3">
        <f>'CLEAN DATA'!Q365</f>
        <v>198.4</v>
      </c>
      <c r="K365" s="2">
        <f t="shared" si="5"/>
        <v>4654.9969281524927</v>
      </c>
    </row>
    <row r="366" spans="1:11">
      <c r="A366" s="1" t="s">
        <v>32</v>
      </c>
      <c r="B366" s="1">
        <v>2023</v>
      </c>
      <c r="C366" s="1" t="s">
        <v>35</v>
      </c>
      <c r="D366" s="3">
        <f>SUM('CLEAN DATA'!D366:P366)</f>
        <v>2303.4</v>
      </c>
      <c r="E366" s="3">
        <f>SUM('CLEAN DATA'!X366,'CLEAN DATA'!AB366)</f>
        <v>362.3</v>
      </c>
      <c r="F366" s="3">
        <f>SUM('CLEAN DATA'!U366:W366,'CLEAN DATA'!Y366)</f>
        <v>685.09999999999991</v>
      </c>
      <c r="G366" s="3">
        <f>SUM('CLEAN DATA'!Z366:AA366)</f>
        <v>340.9</v>
      </c>
      <c r="H366" s="3">
        <f>SUM('CLEAN DATA'!AC366:AD366)</f>
        <v>346.3</v>
      </c>
      <c r="I366" s="3">
        <f>SUM('CLEAN DATA'!R366:T366)</f>
        <v>525.4</v>
      </c>
      <c r="J366" s="3">
        <f>'CLEAN DATA'!Q366</f>
        <v>202.7</v>
      </c>
      <c r="K366" s="2">
        <f t="shared" si="5"/>
        <v>4766.1000000000004</v>
      </c>
    </row>
    <row r="367" spans="1:11">
      <c r="A367" s="1" t="s">
        <v>33</v>
      </c>
      <c r="B367" s="1">
        <v>2023</v>
      </c>
      <c r="C367" s="1" t="s">
        <v>35</v>
      </c>
      <c r="D367" s="3">
        <f>SUM('CLEAN DATA'!D367:P367)</f>
        <v>2279.1999999999998</v>
      </c>
      <c r="E367" s="3">
        <f>SUM('CLEAN DATA'!X367,'CLEAN DATA'!AB367)</f>
        <v>365.4</v>
      </c>
      <c r="F367" s="3">
        <f>SUM('CLEAN DATA'!U367:W367,'CLEAN DATA'!Y367)</f>
        <v>693.8</v>
      </c>
      <c r="G367" s="3">
        <f>SUM('CLEAN DATA'!Z367:AA367)</f>
        <v>345.3</v>
      </c>
      <c r="H367" s="3">
        <f>SUM('CLEAN DATA'!AC367:AD367)</f>
        <v>351.29999999999995</v>
      </c>
      <c r="I367" s="3">
        <f>SUM('CLEAN DATA'!R367:T367)</f>
        <v>549.9</v>
      </c>
      <c r="J367" s="3">
        <f>'CLEAN DATA'!Q367</f>
        <v>199.5</v>
      </c>
      <c r="K367" s="2">
        <f t="shared" si="5"/>
        <v>4784.3999999999996</v>
      </c>
    </row>
    <row r="368" spans="1:11">
      <c r="A368" s="1" t="s">
        <v>30</v>
      </c>
      <c r="B368" s="1">
        <v>2023</v>
      </c>
      <c r="C368" s="1" t="s">
        <v>36</v>
      </c>
      <c r="D368" s="3">
        <f>SUM('CLEAN DATA'!D368:P368)</f>
        <v>2203.2366397849464</v>
      </c>
      <c r="E368" s="3">
        <f>SUM('CLEAN DATA'!X368,'CLEAN DATA'!AB368)</f>
        <v>371</v>
      </c>
      <c r="F368" s="3">
        <f>SUM('CLEAN DATA'!U368:W368,'CLEAN DATA'!Y368)</f>
        <v>669.25443548387091</v>
      </c>
      <c r="G368" s="3">
        <f>SUM('CLEAN DATA'!Z368:AA368)</f>
        <v>352.6</v>
      </c>
      <c r="H368" s="3">
        <f>SUM('CLEAN DATA'!AC368:AD368)</f>
        <v>357.70000000000005</v>
      </c>
      <c r="I368" s="3">
        <f>SUM('CLEAN DATA'!R368:T368)</f>
        <v>516.90585288367538</v>
      </c>
      <c r="J368" s="3">
        <f>'CLEAN DATA'!Q368</f>
        <v>199.5</v>
      </c>
      <c r="K368" s="2">
        <f t="shared" si="5"/>
        <v>4670.1969281524925</v>
      </c>
    </row>
    <row r="369" spans="1:11">
      <c r="A369" s="1" t="s">
        <v>32</v>
      </c>
      <c r="B369" s="1">
        <v>2023</v>
      </c>
      <c r="C369" s="1" t="s">
        <v>36</v>
      </c>
      <c r="D369" s="3">
        <f>SUM('CLEAN DATA'!D369:P369)</f>
        <v>2317.7000000000003</v>
      </c>
      <c r="E369" s="3">
        <f>SUM('CLEAN DATA'!X369,'CLEAN DATA'!AB369)</f>
        <v>365.9</v>
      </c>
      <c r="F369" s="3">
        <f>SUM('CLEAN DATA'!U369:W369,'CLEAN DATA'!Y369)</f>
        <v>687</v>
      </c>
      <c r="G369" s="3">
        <f>SUM('CLEAN DATA'!Z369:AA369)</f>
        <v>343</v>
      </c>
      <c r="H369" s="3">
        <f>SUM('CLEAN DATA'!AC369:AD369)</f>
        <v>348.3</v>
      </c>
      <c r="I369" s="3">
        <f>SUM('CLEAN DATA'!R369:T369)</f>
        <v>527.6</v>
      </c>
      <c r="J369" s="3">
        <f>'CLEAN DATA'!Q369</f>
        <v>203.5</v>
      </c>
      <c r="K369" s="2">
        <f t="shared" si="5"/>
        <v>4793.0000000000009</v>
      </c>
    </row>
    <row r="370" spans="1:11">
      <c r="A370" s="1" t="s">
        <v>33</v>
      </c>
      <c r="B370" s="1">
        <v>2023</v>
      </c>
      <c r="C370" s="1" t="s">
        <v>36</v>
      </c>
      <c r="D370" s="3">
        <f>SUM('CLEAN DATA'!D370:P370)</f>
        <v>2221.2366397849464</v>
      </c>
      <c r="E370" s="3">
        <f>SUM('CLEAN DATA'!X370,'CLEAN DATA'!AB370)</f>
        <v>369</v>
      </c>
      <c r="F370" s="3">
        <f>SUM('CLEAN DATA'!U370:W370,'CLEAN DATA'!Y370)</f>
        <v>696</v>
      </c>
      <c r="G370" s="3">
        <f>SUM('CLEAN DATA'!Z370:AA370)</f>
        <v>347.1</v>
      </c>
      <c r="H370" s="3">
        <f>SUM('CLEAN DATA'!AC370:AD370)</f>
        <v>353.1</v>
      </c>
      <c r="I370" s="3">
        <f>SUM('CLEAN DATA'!R370:T370)</f>
        <v>551.79999999999995</v>
      </c>
      <c r="J370" s="3">
        <f>'CLEAN DATA'!Q370</f>
        <v>200.6</v>
      </c>
      <c r="K370" s="2">
        <f t="shared" si="5"/>
        <v>4738.8366397849468</v>
      </c>
    </row>
    <row r="371" spans="1:11">
      <c r="A371" s="1" t="s">
        <v>30</v>
      </c>
      <c r="B371" s="1">
        <v>2023</v>
      </c>
      <c r="C371" s="1" t="s">
        <v>37</v>
      </c>
      <c r="D371" s="3">
        <f>SUM('CLEAN DATA'!D371:P371)</f>
        <v>2214.2366397849469</v>
      </c>
      <c r="E371" s="3">
        <f>SUM('CLEAN DATA'!X371,'CLEAN DATA'!AB371)</f>
        <v>372.70000000000005</v>
      </c>
      <c r="F371" s="3">
        <f>SUM('CLEAN DATA'!U371:W371,'CLEAN DATA'!Y371)</f>
        <v>671.25443548387091</v>
      </c>
      <c r="G371" s="3">
        <f>SUM('CLEAN DATA'!Z371:AA371)</f>
        <v>354.1</v>
      </c>
      <c r="H371" s="3">
        <f>SUM('CLEAN DATA'!AC371:AD371)</f>
        <v>359.3</v>
      </c>
      <c r="I371" s="3">
        <f>SUM('CLEAN DATA'!R371:T371)</f>
        <v>518.00585288367552</v>
      </c>
      <c r="J371" s="3">
        <f>'CLEAN DATA'!Q371</f>
        <v>199.9</v>
      </c>
      <c r="K371" s="2">
        <f t="shared" si="5"/>
        <v>4689.4969281524936</v>
      </c>
    </row>
    <row r="372" spans="1:11">
      <c r="A372" s="1" t="s">
        <v>32</v>
      </c>
      <c r="B372" s="1">
        <v>2023</v>
      </c>
      <c r="C372" s="1" t="s">
        <v>37</v>
      </c>
      <c r="D372" s="3">
        <f>SUM('CLEAN DATA'!D372:P372)</f>
        <v>2267.7366397849464</v>
      </c>
      <c r="E372" s="3">
        <f>SUM('CLEAN DATA'!X372,'CLEAN DATA'!AB372)</f>
        <v>367.79999999999995</v>
      </c>
      <c r="F372" s="3">
        <f>SUM('CLEAN DATA'!U372:W372,'CLEAN DATA'!Y372)</f>
        <v>689.5</v>
      </c>
      <c r="G372" s="3">
        <f>SUM('CLEAN DATA'!Z372:AA372)</f>
        <v>344</v>
      </c>
      <c r="H372" s="3">
        <f>SUM('CLEAN DATA'!AC372:AD372)</f>
        <v>349.79999999999995</v>
      </c>
      <c r="I372" s="3">
        <f>SUM('CLEAN DATA'!R372:T372)</f>
        <v>528.70000000000005</v>
      </c>
      <c r="J372" s="3">
        <f>'CLEAN DATA'!Q372</f>
        <v>204.2</v>
      </c>
      <c r="K372" s="2">
        <f t="shared" si="5"/>
        <v>4751.7366397849464</v>
      </c>
    </row>
    <row r="373" spans="1:11">
      <c r="A373" s="1" t="s">
        <v>33</v>
      </c>
      <c r="B373" s="1">
        <v>2023</v>
      </c>
      <c r="C373" s="1" t="s">
        <v>37</v>
      </c>
      <c r="D373" s="3">
        <f>SUM('CLEAN DATA'!D373:P373)</f>
        <v>2233.4366397849462</v>
      </c>
      <c r="E373" s="3">
        <f>SUM('CLEAN DATA'!X373,'CLEAN DATA'!AB373)</f>
        <v>370.9</v>
      </c>
      <c r="F373" s="3">
        <f>SUM('CLEAN DATA'!U373:W373,'CLEAN DATA'!Y373)</f>
        <v>698.39999999999986</v>
      </c>
      <c r="G373" s="3">
        <f>SUM('CLEAN DATA'!Z373:AA373)</f>
        <v>348.29999999999995</v>
      </c>
      <c r="H373" s="3">
        <f>SUM('CLEAN DATA'!AC373:AD373)</f>
        <v>354.79999999999995</v>
      </c>
      <c r="I373" s="3">
        <f>SUM('CLEAN DATA'!R373:T373)</f>
        <v>553.20000000000005</v>
      </c>
      <c r="J373" s="3">
        <f>'CLEAN DATA'!Q373</f>
        <v>201</v>
      </c>
      <c r="K373" s="2">
        <f t="shared" si="5"/>
        <v>4760.0366397849466</v>
      </c>
    </row>
  </sheetData>
  <pageMargins left="0.7" right="0.7" top="0.75" bottom="0.75" header="0.3" footer="0.3"/>
  <ignoredErrors>
    <ignoredError sqref="G374:H384 D2:J2 D3:H373 J3:J373 I3:I37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47E82-C579-4FFC-9CBE-02121A0D640F}">
  <dimension ref="A1:Y345"/>
  <sheetViews>
    <sheetView topLeftCell="A309" zoomScale="55" zoomScaleNormal="55" workbookViewId="0">
      <selection activeCell="G333" sqref="G333"/>
    </sheetView>
  </sheetViews>
  <sheetFormatPr defaultRowHeight="14.4"/>
  <cols>
    <col min="1" max="1" width="13.88671875" bestFit="1" customWidth="1"/>
    <col min="2" max="2" width="25.33203125" bestFit="1" customWidth="1"/>
    <col min="3" max="3" width="31.109375" bestFit="1" customWidth="1"/>
    <col min="4" max="4" width="34.109375" bestFit="1" customWidth="1"/>
    <col min="5" max="5" width="30.21875" bestFit="1" customWidth="1"/>
    <col min="6" max="6" width="36" bestFit="1" customWidth="1"/>
    <col min="7" max="7" width="39" bestFit="1" customWidth="1"/>
    <col min="8" max="18" width="13.33203125" bestFit="1" customWidth="1"/>
    <col min="19" max="19" width="15.77734375" bestFit="1" customWidth="1"/>
    <col min="20" max="22" width="13.33203125" bestFit="1" customWidth="1"/>
    <col min="23" max="23" width="15.33203125" bestFit="1" customWidth="1"/>
    <col min="24" max="24" width="13.33203125" bestFit="1" customWidth="1"/>
    <col min="25" max="25" width="15" bestFit="1" customWidth="1"/>
    <col min="26" max="103" width="13.33203125" bestFit="1" customWidth="1"/>
    <col min="104" max="104" width="15.77734375" bestFit="1" customWidth="1"/>
    <col min="105" max="115" width="13.33203125" bestFit="1" customWidth="1"/>
    <col min="116" max="116" width="11.88671875" bestFit="1" customWidth="1"/>
    <col min="117" max="125" width="13.33203125" bestFit="1" customWidth="1"/>
    <col min="126" max="126" width="15.33203125" bestFit="1" customWidth="1"/>
    <col min="127" max="136" width="13.33203125" bestFit="1" customWidth="1"/>
    <col min="137" max="137" width="15" bestFit="1" customWidth="1"/>
    <col min="138" max="138" width="13.33203125" bestFit="1" customWidth="1"/>
    <col min="139" max="139" width="15.77734375" bestFit="1" customWidth="1"/>
    <col min="140" max="140" width="13.33203125" bestFit="1" customWidth="1"/>
    <col min="141" max="149" width="31.109375" bestFit="1" customWidth="1"/>
    <col min="150" max="150" width="12.33203125" bestFit="1" customWidth="1"/>
    <col min="151" max="161" width="10.44140625" bestFit="1" customWidth="1"/>
    <col min="162" max="162" width="13.5546875" bestFit="1" customWidth="1"/>
    <col min="163" max="173" width="8.44140625" bestFit="1" customWidth="1"/>
    <col min="174" max="174" width="11.21875" bestFit="1" customWidth="1"/>
    <col min="175" max="197" width="13.33203125" bestFit="1" customWidth="1"/>
    <col min="198" max="207" width="7.77734375" bestFit="1" customWidth="1"/>
    <col min="208" max="208" width="9.77734375" bestFit="1" customWidth="1"/>
    <col min="209" max="218" width="7.77734375" bestFit="1" customWidth="1"/>
    <col min="219" max="219" width="9" bestFit="1" customWidth="1"/>
    <col min="220" max="229" width="8.88671875" bestFit="1" customWidth="1"/>
    <col min="230" max="230" width="11.88671875" bestFit="1" customWidth="1"/>
    <col min="231" max="240" width="12.33203125" bestFit="1" customWidth="1"/>
    <col min="241" max="241" width="15.77734375" bestFit="1" customWidth="1"/>
    <col min="242" max="251" width="9.77734375" bestFit="1" customWidth="1"/>
    <col min="252" max="252" width="13" bestFit="1" customWidth="1"/>
    <col min="253" max="262" width="11.88671875" bestFit="1" customWidth="1"/>
    <col min="263" max="263" width="15.33203125" bestFit="1" customWidth="1"/>
    <col min="264" max="273" width="11.5546875" bestFit="1" customWidth="1"/>
    <col min="274" max="274" width="15" bestFit="1" customWidth="1"/>
    <col min="275" max="275" width="12.33203125" bestFit="1" customWidth="1"/>
    <col min="276" max="276" width="15.77734375" bestFit="1" customWidth="1"/>
    <col min="277" max="287" width="34.109375" bestFit="1" customWidth="1"/>
    <col min="288" max="299" width="13.33203125" bestFit="1" customWidth="1"/>
    <col min="300" max="300" width="13.5546875" bestFit="1" customWidth="1"/>
    <col min="301" max="334" width="13.33203125" bestFit="1" customWidth="1"/>
    <col min="335" max="335" width="12.21875" bestFit="1" customWidth="1"/>
    <col min="336" max="378" width="13.33203125" bestFit="1" customWidth="1"/>
    <col min="379" max="379" width="15.77734375" bestFit="1" customWidth="1"/>
    <col min="380" max="400" width="13.33203125" bestFit="1" customWidth="1"/>
    <col min="401" max="401" width="15.33203125" bestFit="1" customWidth="1"/>
    <col min="402" max="411" width="13.33203125" bestFit="1" customWidth="1"/>
    <col min="412" max="412" width="15" bestFit="1" customWidth="1"/>
    <col min="413" max="413" width="13.33203125" bestFit="1" customWidth="1"/>
    <col min="414" max="414" width="15.77734375" bestFit="1" customWidth="1"/>
    <col min="415" max="415" width="30.21875" bestFit="1" customWidth="1"/>
    <col min="416" max="416" width="36" bestFit="1" customWidth="1"/>
    <col min="417" max="417" width="39" bestFit="1" customWidth="1"/>
    <col min="418" max="418" width="6.21875" bestFit="1" customWidth="1"/>
    <col min="419" max="420" width="7.33203125" bestFit="1" customWidth="1"/>
    <col min="421" max="421" width="15.21875" bestFit="1" customWidth="1"/>
    <col min="422" max="422" width="8.77734375" bestFit="1" customWidth="1"/>
    <col min="423" max="423" width="6.21875" bestFit="1" customWidth="1"/>
    <col min="424" max="429" width="7.33203125" bestFit="1" customWidth="1"/>
    <col min="430" max="430" width="12.88671875" bestFit="1" customWidth="1"/>
    <col min="431" max="433" width="7.33203125" bestFit="1" customWidth="1"/>
    <col min="434" max="434" width="14.6640625" bestFit="1" customWidth="1"/>
    <col min="435" max="437" width="7.33203125" bestFit="1" customWidth="1"/>
    <col min="438" max="438" width="14.6640625" bestFit="1" customWidth="1"/>
    <col min="439" max="442" width="7.33203125" bestFit="1" customWidth="1"/>
    <col min="443" max="443" width="8.5546875" bestFit="1" customWidth="1"/>
    <col min="444" max="446" width="7.33203125" bestFit="1" customWidth="1"/>
    <col min="447" max="447" width="10.6640625" bestFit="1" customWidth="1"/>
    <col min="448" max="448" width="7.44140625" bestFit="1" customWidth="1"/>
    <col min="449" max="454" width="7.33203125" bestFit="1" customWidth="1"/>
    <col min="455" max="455" width="11.44140625" bestFit="1" customWidth="1"/>
    <col min="456" max="456" width="6.5546875" bestFit="1" customWidth="1"/>
    <col min="457" max="457" width="7.33203125" bestFit="1" customWidth="1"/>
    <col min="458" max="458" width="6.21875" bestFit="1" customWidth="1"/>
    <col min="459" max="462" width="7.33203125" bestFit="1" customWidth="1"/>
    <col min="463" max="463" width="10.6640625" bestFit="1" customWidth="1"/>
    <col min="464" max="464" width="9.44140625" bestFit="1" customWidth="1"/>
    <col min="465" max="470" width="7.33203125" bestFit="1" customWidth="1"/>
    <col min="471" max="471" width="13.44140625" bestFit="1" customWidth="1"/>
    <col min="472" max="472" width="13.21875" bestFit="1" customWidth="1"/>
    <col min="473" max="477" width="7.33203125" bestFit="1" customWidth="1"/>
    <col min="478" max="478" width="6.21875" bestFit="1" customWidth="1"/>
    <col min="479" max="479" width="17.44140625" bestFit="1" customWidth="1"/>
    <col min="480" max="480" width="10.44140625" bestFit="1" customWidth="1"/>
    <col min="481" max="486" width="7.33203125" bestFit="1" customWidth="1"/>
    <col min="487" max="487" width="14.44140625" bestFit="1" customWidth="1"/>
    <col min="488" max="488" width="12.88671875" bestFit="1" customWidth="1"/>
    <col min="489" max="489" width="6.21875" bestFit="1" customWidth="1"/>
    <col min="490" max="494" width="7.33203125" bestFit="1" customWidth="1"/>
    <col min="495" max="495" width="17.109375" bestFit="1" customWidth="1"/>
    <col min="496" max="496" width="12.6640625" bestFit="1" customWidth="1"/>
    <col min="497" max="502" width="7.33203125" bestFit="1" customWidth="1"/>
    <col min="503" max="503" width="16.88671875" bestFit="1" customWidth="1"/>
    <col min="504" max="504" width="18.109375" bestFit="1" customWidth="1"/>
    <col min="505" max="506" width="7.33203125" bestFit="1" customWidth="1"/>
    <col min="507" max="507" width="6.21875" bestFit="1" customWidth="1"/>
    <col min="508" max="511" width="7.33203125" bestFit="1" customWidth="1"/>
    <col min="512" max="512" width="14.44140625" bestFit="1" customWidth="1"/>
    <col min="513" max="513" width="11.21875" bestFit="1" customWidth="1"/>
    <col min="514" max="515" width="6.21875" bestFit="1" customWidth="1"/>
    <col min="516" max="516" width="7.33203125" bestFit="1" customWidth="1"/>
    <col min="517" max="517" width="6.21875" bestFit="1" customWidth="1"/>
    <col min="518" max="519" width="7.33203125" bestFit="1" customWidth="1"/>
    <col min="520" max="520" width="6.21875" bestFit="1" customWidth="1"/>
    <col min="521" max="521" width="15.21875" bestFit="1" customWidth="1"/>
    <col min="522" max="522" width="8.77734375" bestFit="1" customWidth="1"/>
    <col min="523" max="529" width="7.33203125" bestFit="1" customWidth="1"/>
    <col min="530" max="530" width="12.88671875" bestFit="1" customWidth="1"/>
    <col min="531" max="532" width="7.33203125" bestFit="1" customWidth="1"/>
    <col min="533" max="533" width="6.21875" bestFit="1" customWidth="1"/>
    <col min="534" max="534" width="14.6640625" bestFit="1" customWidth="1"/>
    <col min="535" max="537" width="7.33203125" bestFit="1" customWidth="1"/>
    <col min="538" max="538" width="14.6640625" bestFit="1" customWidth="1"/>
    <col min="539" max="542" width="7.33203125" bestFit="1" customWidth="1"/>
    <col min="543" max="543" width="8.5546875" bestFit="1" customWidth="1"/>
    <col min="544" max="546" width="7.33203125" bestFit="1" customWidth="1"/>
    <col min="547" max="547" width="10.6640625" bestFit="1" customWidth="1"/>
    <col min="548" max="548" width="7.44140625" bestFit="1" customWidth="1"/>
    <col min="549" max="553" width="7.33203125" bestFit="1" customWidth="1"/>
    <col min="554" max="554" width="6.21875" bestFit="1" customWidth="1"/>
    <col min="555" max="555" width="11.44140625" bestFit="1" customWidth="1"/>
    <col min="556" max="558" width="7.33203125" bestFit="1" customWidth="1"/>
    <col min="559" max="559" width="6.21875" bestFit="1" customWidth="1"/>
    <col min="560" max="562" width="7.33203125" bestFit="1" customWidth="1"/>
    <col min="563" max="563" width="10.6640625" bestFit="1" customWidth="1"/>
    <col min="564" max="564" width="9.44140625" bestFit="1" customWidth="1"/>
    <col min="565" max="568" width="7.33203125" bestFit="1" customWidth="1"/>
    <col min="569" max="569" width="6.21875" bestFit="1" customWidth="1"/>
    <col min="570" max="570" width="7.33203125" bestFit="1" customWidth="1"/>
    <col min="571" max="571" width="13.44140625" bestFit="1" customWidth="1"/>
    <col min="572" max="572" width="13.21875" bestFit="1" customWidth="1"/>
    <col min="573" max="578" width="7.33203125" bestFit="1" customWidth="1"/>
    <col min="579" max="579" width="17.44140625" bestFit="1" customWidth="1"/>
    <col min="580" max="580" width="10.44140625" bestFit="1" customWidth="1"/>
    <col min="581" max="581" width="7.33203125" bestFit="1" customWidth="1"/>
    <col min="582" max="582" width="6.21875" bestFit="1" customWidth="1"/>
    <col min="583" max="586" width="7.33203125" bestFit="1" customWidth="1"/>
    <col min="587" max="587" width="14.44140625" bestFit="1" customWidth="1"/>
    <col min="588" max="588" width="12.88671875" bestFit="1" customWidth="1"/>
    <col min="589" max="591" width="7.33203125" bestFit="1" customWidth="1"/>
    <col min="592" max="592" width="6.21875" bestFit="1" customWidth="1"/>
    <col min="593" max="594" width="7.33203125" bestFit="1" customWidth="1"/>
    <col min="595" max="595" width="17.109375" bestFit="1" customWidth="1"/>
    <col min="596" max="596" width="12.6640625" bestFit="1" customWidth="1"/>
    <col min="597" max="599" width="7.33203125" bestFit="1" customWidth="1"/>
    <col min="600" max="600" width="6.21875" bestFit="1" customWidth="1"/>
    <col min="601" max="601" width="7.33203125" bestFit="1" customWidth="1"/>
    <col min="602" max="602" width="6.21875" bestFit="1" customWidth="1"/>
    <col min="603" max="603" width="16.88671875" bestFit="1" customWidth="1"/>
    <col min="604" max="604" width="38.44140625" bestFit="1" customWidth="1"/>
    <col min="605" max="611" width="7.33203125" bestFit="1" customWidth="1"/>
    <col min="612" max="612" width="14.44140625" bestFit="1" customWidth="1"/>
    <col min="613" max="613" width="11.21875" bestFit="1" customWidth="1"/>
    <col min="614" max="620" width="7.33203125" bestFit="1" customWidth="1"/>
    <col min="621" max="621" width="15.21875" bestFit="1" customWidth="1"/>
    <col min="622" max="622" width="8.77734375" bestFit="1" customWidth="1"/>
    <col min="623" max="629" width="7.33203125" bestFit="1" customWidth="1"/>
    <col min="630" max="630" width="12.88671875" bestFit="1" customWidth="1"/>
    <col min="631" max="633" width="7.33203125" bestFit="1" customWidth="1"/>
    <col min="634" max="634" width="14.6640625" bestFit="1" customWidth="1"/>
    <col min="635" max="637" width="7.33203125" bestFit="1" customWidth="1"/>
    <col min="638" max="638" width="14.6640625" bestFit="1" customWidth="1"/>
    <col min="639" max="642" width="7.33203125" bestFit="1" customWidth="1"/>
    <col min="643" max="643" width="8.5546875" bestFit="1" customWidth="1"/>
    <col min="644" max="645" width="7.33203125" bestFit="1" customWidth="1"/>
    <col min="646" max="646" width="6.21875" bestFit="1" customWidth="1"/>
    <col min="647" max="647" width="10.6640625" bestFit="1" customWidth="1"/>
    <col min="648" max="648" width="7.44140625" bestFit="1" customWidth="1"/>
    <col min="649" max="654" width="7.33203125" bestFit="1" customWidth="1"/>
    <col min="655" max="655" width="11.44140625" bestFit="1" customWidth="1"/>
    <col min="656" max="662" width="7.33203125" bestFit="1" customWidth="1"/>
    <col min="663" max="663" width="10.6640625" bestFit="1" customWidth="1"/>
    <col min="664" max="664" width="9.44140625" bestFit="1" customWidth="1"/>
    <col min="665" max="669" width="7.33203125" bestFit="1" customWidth="1"/>
    <col min="670" max="670" width="6.21875" bestFit="1" customWidth="1"/>
    <col min="671" max="671" width="13.44140625" bestFit="1" customWidth="1"/>
    <col min="672" max="672" width="13.21875" bestFit="1" customWidth="1"/>
    <col min="673" max="678" width="7.33203125" bestFit="1" customWidth="1"/>
    <col min="679" max="679" width="17.44140625" bestFit="1" customWidth="1"/>
    <col min="680" max="680" width="10.44140625" bestFit="1" customWidth="1"/>
    <col min="681" max="686" width="7.33203125" bestFit="1" customWidth="1"/>
    <col min="687" max="687" width="14.44140625" bestFit="1" customWidth="1"/>
    <col min="688" max="688" width="12.88671875" bestFit="1" customWidth="1"/>
    <col min="689" max="694" width="7.33203125" bestFit="1" customWidth="1"/>
    <col min="695" max="695" width="17.109375" bestFit="1" customWidth="1"/>
    <col min="696" max="696" width="12.6640625" bestFit="1" customWidth="1"/>
    <col min="697" max="697" width="7.33203125" bestFit="1" customWidth="1"/>
    <col min="698" max="698" width="6.21875" bestFit="1" customWidth="1"/>
    <col min="699" max="702" width="7.33203125" bestFit="1" customWidth="1"/>
    <col min="703" max="703" width="16.88671875" bestFit="1" customWidth="1"/>
    <col min="704" max="704" width="35.44140625" bestFit="1" customWidth="1"/>
    <col min="705" max="705" width="40.88671875" bestFit="1" customWidth="1"/>
    <col min="706" max="706" width="46.77734375" bestFit="1" customWidth="1"/>
    <col min="707" max="707" width="38.109375" bestFit="1" customWidth="1"/>
    <col min="708" max="708" width="48.77734375" bestFit="1" customWidth="1"/>
    <col min="709" max="709" width="23.5546875" bestFit="1" customWidth="1"/>
    <col min="710" max="710" width="44" bestFit="1" customWidth="1"/>
  </cols>
  <sheetData>
    <row r="1" spans="1:23" ht="15" thickBot="1"/>
    <row r="2" spans="1:23" ht="15" thickBot="1">
      <c r="D2" s="59">
        <v>1</v>
      </c>
      <c r="E2" s="60"/>
    </row>
    <row r="3" spans="1:23">
      <c r="D3" s="61"/>
      <c r="E3" s="62"/>
      <c r="H3" s="50" t="s">
        <v>66</v>
      </c>
      <c r="I3" s="51"/>
      <c r="J3" s="51"/>
      <c r="K3" s="51"/>
      <c r="L3" s="51"/>
      <c r="M3" s="51"/>
      <c r="N3" s="51"/>
      <c r="O3" s="51"/>
      <c r="P3" s="52"/>
    </row>
    <row r="4" spans="1:23">
      <c r="D4" s="61"/>
      <c r="E4" s="62"/>
      <c r="H4" s="53"/>
      <c r="I4" s="54"/>
      <c r="J4" s="54"/>
      <c r="K4" s="54"/>
      <c r="L4" s="54"/>
      <c r="M4" s="54"/>
      <c r="N4" s="54"/>
      <c r="O4" s="54"/>
      <c r="P4" s="55"/>
    </row>
    <row r="5" spans="1:23">
      <c r="D5" s="61"/>
      <c r="E5" s="62"/>
      <c r="H5" s="53"/>
      <c r="I5" s="54"/>
      <c r="J5" s="54"/>
      <c r="K5" s="54"/>
      <c r="L5" s="54"/>
      <c r="M5" s="54"/>
      <c r="N5" s="54"/>
      <c r="O5" s="54"/>
      <c r="P5" s="55"/>
    </row>
    <row r="6" spans="1:23">
      <c r="D6" s="61"/>
      <c r="E6" s="62"/>
      <c r="H6" s="53"/>
      <c r="I6" s="54"/>
      <c r="J6" s="54"/>
      <c r="K6" s="54"/>
      <c r="L6" s="54"/>
      <c r="M6" s="54"/>
      <c r="N6" s="54"/>
      <c r="O6" s="54"/>
      <c r="P6" s="55"/>
    </row>
    <row r="7" spans="1:23" ht="15" thickBot="1">
      <c r="D7" s="63"/>
      <c r="E7" s="64"/>
      <c r="H7" s="56"/>
      <c r="I7" s="57"/>
      <c r="J7" s="57"/>
      <c r="K7" s="57"/>
      <c r="L7" s="57"/>
      <c r="M7" s="57"/>
      <c r="N7" s="57"/>
      <c r="O7" s="57"/>
      <c r="P7" s="58"/>
    </row>
    <row r="8" spans="1:23" ht="15" thickBot="1"/>
    <row r="9" spans="1:23">
      <c r="A9" s="44" t="s">
        <v>65</v>
      </c>
      <c r="B9" s="45"/>
      <c r="C9" s="45"/>
      <c r="D9" s="45"/>
      <c r="E9" s="45"/>
      <c r="F9" s="45"/>
      <c r="G9" s="45"/>
      <c r="H9" s="45"/>
      <c r="I9" s="45"/>
      <c r="J9" s="45"/>
      <c r="K9" s="45"/>
      <c r="L9" s="45"/>
      <c r="M9" s="45"/>
      <c r="N9" s="45"/>
      <c r="O9" s="45"/>
      <c r="P9" s="45"/>
      <c r="Q9" s="45"/>
      <c r="R9" s="45"/>
      <c r="S9" s="45"/>
      <c r="T9" s="45"/>
      <c r="U9" s="45"/>
      <c r="V9" s="45"/>
      <c r="W9" s="46"/>
    </row>
    <row r="10" spans="1:23" ht="15" thickBot="1">
      <c r="A10" s="47"/>
      <c r="B10" s="48"/>
      <c r="C10" s="48"/>
      <c r="D10" s="48"/>
      <c r="E10" s="48"/>
      <c r="F10" s="48"/>
      <c r="G10" s="48"/>
      <c r="H10" s="48"/>
      <c r="I10" s="48"/>
      <c r="J10" s="48"/>
      <c r="K10" s="48"/>
      <c r="L10" s="48"/>
      <c r="M10" s="48"/>
      <c r="N10" s="48"/>
      <c r="O10" s="48"/>
      <c r="P10" s="48"/>
      <c r="Q10" s="48"/>
      <c r="R10" s="48"/>
      <c r="S10" s="48"/>
      <c r="T10" s="48"/>
      <c r="U10" s="48"/>
      <c r="V10" s="48"/>
      <c r="W10" s="49"/>
    </row>
    <row r="12" spans="1:23" ht="15" thickBot="1">
      <c r="C12" s="65" t="s">
        <v>79</v>
      </c>
      <c r="D12" s="65"/>
    </row>
    <row r="13" spans="1:23" ht="15" thickBot="1">
      <c r="C13" s="25" t="s">
        <v>77</v>
      </c>
      <c r="D13" s="26" t="s">
        <v>37</v>
      </c>
      <c r="E13" s="26" t="s">
        <v>81</v>
      </c>
    </row>
    <row r="14" spans="1:23">
      <c r="C14" s="19" t="s">
        <v>60</v>
      </c>
      <c r="D14" s="22">
        <v>6715.4099193548391</v>
      </c>
      <c r="E14" s="38">
        <f>(D14/$D$21)*100</f>
        <v>47.287389234401893</v>
      </c>
    </row>
    <row r="15" spans="1:23">
      <c r="C15" s="20" t="s">
        <v>61</v>
      </c>
      <c r="D15" s="23">
        <v>1111.4000000000001</v>
      </c>
      <c r="E15" s="39">
        <f t="shared" ref="E15:E20" si="0">(D15/$D$21)*100</f>
        <v>7.8260605125000824</v>
      </c>
    </row>
    <row r="16" spans="1:23">
      <c r="C16" s="20" t="s">
        <v>62</v>
      </c>
      <c r="D16" s="23">
        <v>2059.1544354838707</v>
      </c>
      <c r="E16" s="39">
        <f t="shared" si="0"/>
        <v>14.499790549468884</v>
      </c>
      <c r="S16" s="16" t="s">
        <v>68</v>
      </c>
    </row>
    <row r="17" spans="1:24">
      <c r="C17" s="20" t="s">
        <v>63</v>
      </c>
      <c r="D17" s="23">
        <v>1046.4000000000001</v>
      </c>
      <c r="E17" s="39">
        <f t="shared" si="0"/>
        <v>7.3683549759583284</v>
      </c>
      <c r="S17">
        <v>2023</v>
      </c>
      <c r="W17" t="s">
        <v>76</v>
      </c>
      <c r="X17" t="s">
        <v>67</v>
      </c>
    </row>
    <row r="18" spans="1:24">
      <c r="C18" s="20" t="s">
        <v>64</v>
      </c>
      <c r="D18" s="23">
        <v>1063.8999999999999</v>
      </c>
      <c r="E18" s="39">
        <f t="shared" si="0"/>
        <v>7.4915833896426447</v>
      </c>
      <c r="S18" t="s">
        <v>37</v>
      </c>
      <c r="V18" t="s">
        <v>78</v>
      </c>
    </row>
    <row r="19" spans="1:24">
      <c r="C19" s="20" t="s">
        <v>85</v>
      </c>
      <c r="D19" s="23">
        <v>1599.9058528836756</v>
      </c>
      <c r="E19" s="39">
        <f t="shared" si="0"/>
        <v>11.265934874006387</v>
      </c>
      <c r="R19" s="16" t="s">
        <v>77</v>
      </c>
      <c r="S19" t="s">
        <v>30</v>
      </c>
      <c r="T19" t="s">
        <v>33</v>
      </c>
      <c r="U19" t="s">
        <v>32</v>
      </c>
    </row>
    <row r="20" spans="1:24" ht="15" thickBot="1">
      <c r="C20" s="21" t="s">
        <v>16</v>
      </c>
      <c r="D20" s="24">
        <v>605.1</v>
      </c>
      <c r="E20" s="40">
        <f t="shared" si="0"/>
        <v>4.2608864640217741</v>
      </c>
      <c r="R20" s="17" t="s">
        <v>69</v>
      </c>
      <c r="S20">
        <v>2214.2366397849469</v>
      </c>
      <c r="T20">
        <v>2233.4366397849462</v>
      </c>
      <c r="U20">
        <v>2267.7366397849464</v>
      </c>
      <c r="V20">
        <v>6715.40991935484</v>
      </c>
      <c r="W20">
        <v>6715.40991935484</v>
      </c>
      <c r="X20">
        <v>6715.40991935484</v>
      </c>
    </row>
    <row r="21" spans="1:24" ht="15" thickBot="1">
      <c r="C21" s="25" t="s">
        <v>80</v>
      </c>
      <c r="D21" s="36">
        <v>14201.270207722386</v>
      </c>
      <c r="E21" s="2"/>
      <c r="R21" s="17" t="s">
        <v>70</v>
      </c>
      <c r="S21">
        <v>372.70000000000005</v>
      </c>
      <c r="T21">
        <v>370.9</v>
      </c>
      <c r="U21">
        <v>367.79999999999995</v>
      </c>
      <c r="V21">
        <v>1111.4000000000001</v>
      </c>
      <c r="W21">
        <v>1111.4000000000001</v>
      </c>
      <c r="X21">
        <v>1111.4000000000001</v>
      </c>
    </row>
    <row r="22" spans="1:24">
      <c r="R22" s="17" t="s">
        <v>71</v>
      </c>
      <c r="S22">
        <v>671.25443548387091</v>
      </c>
      <c r="T22">
        <v>698.39999999999986</v>
      </c>
      <c r="U22">
        <v>689.5</v>
      </c>
      <c r="V22">
        <v>2059.1544354838707</v>
      </c>
      <c r="W22">
        <v>2059.1544354838707</v>
      </c>
      <c r="X22">
        <v>2059.1544354838707</v>
      </c>
    </row>
    <row r="23" spans="1:24">
      <c r="A23" s="66">
        <v>45047</v>
      </c>
      <c r="B23" s="67"/>
      <c r="R23" s="17" t="s">
        <v>72</v>
      </c>
      <c r="S23">
        <v>354.1</v>
      </c>
      <c r="T23">
        <v>348.29999999999995</v>
      </c>
      <c r="U23">
        <v>344</v>
      </c>
      <c r="V23">
        <v>1046.4000000000001</v>
      </c>
      <c r="W23">
        <v>1046.4000000000001</v>
      </c>
      <c r="X23">
        <v>1046.4000000000001</v>
      </c>
    </row>
    <row r="24" spans="1:24">
      <c r="A24" s="67"/>
      <c r="B24" s="67"/>
      <c r="R24" s="17" t="s">
        <v>73</v>
      </c>
      <c r="S24">
        <v>359.3</v>
      </c>
      <c r="T24">
        <v>354.79999999999995</v>
      </c>
      <c r="U24">
        <v>349.79999999999995</v>
      </c>
      <c r="V24">
        <v>1063.8999999999999</v>
      </c>
      <c r="W24">
        <v>1063.8999999999999</v>
      </c>
      <c r="X24">
        <v>1063.8999999999999</v>
      </c>
    </row>
    <row r="25" spans="1:24" ht="15" thickBot="1">
      <c r="R25" s="17" t="s">
        <v>74</v>
      </c>
      <c r="S25">
        <v>518.00585288367552</v>
      </c>
      <c r="T25">
        <v>553.20000000000005</v>
      </c>
      <c r="U25">
        <v>528.70000000000005</v>
      </c>
      <c r="V25">
        <v>1599.9058528836756</v>
      </c>
      <c r="W25">
        <v>1599.9058528836756</v>
      </c>
      <c r="X25">
        <v>1599.9058528836756</v>
      </c>
    </row>
    <row r="26" spans="1:24" ht="15" thickBot="1">
      <c r="C26" s="33" t="s">
        <v>77</v>
      </c>
      <c r="D26" s="34" t="s">
        <v>30</v>
      </c>
      <c r="E26" s="34" t="s">
        <v>33</v>
      </c>
      <c r="F26" s="35" t="s">
        <v>32</v>
      </c>
      <c r="G26" s="34" t="s">
        <v>82</v>
      </c>
      <c r="H26" s="34" t="s">
        <v>83</v>
      </c>
      <c r="I26" s="35" t="s">
        <v>84</v>
      </c>
      <c r="R26" s="17" t="s">
        <v>75</v>
      </c>
      <c r="S26">
        <v>199.9</v>
      </c>
      <c r="T26">
        <v>201</v>
      </c>
      <c r="U26">
        <v>204.2</v>
      </c>
      <c r="V26">
        <v>605.09999999999991</v>
      </c>
      <c r="W26">
        <v>605.09999999999991</v>
      </c>
      <c r="X26">
        <v>605.09999999999991</v>
      </c>
    </row>
    <row r="27" spans="1:24">
      <c r="C27" s="19" t="s">
        <v>60</v>
      </c>
      <c r="D27" s="31">
        <v>2214.2366397849469</v>
      </c>
      <c r="E27" s="31">
        <v>2233.4366397849462</v>
      </c>
      <c r="F27" s="32">
        <v>2267.7366397849464</v>
      </c>
      <c r="G27" s="41">
        <f>(D27/$D$34)*100</f>
        <v>47.216933366395928</v>
      </c>
      <c r="H27" s="41">
        <f>(E27/$E$34)*100</f>
        <v>46.920576642574972</v>
      </c>
      <c r="I27" s="41">
        <f>(F27/$F$34)*100</f>
        <v>47.724375564037558</v>
      </c>
    </row>
    <row r="28" spans="1:24">
      <c r="C28" s="20" t="s">
        <v>61</v>
      </c>
      <c r="D28" s="27">
        <v>372.70000000000005</v>
      </c>
      <c r="E28" s="27">
        <v>370.9</v>
      </c>
      <c r="F28" s="28">
        <v>367.79999999999995</v>
      </c>
      <c r="G28" s="41">
        <f t="shared" ref="G28:G33" si="1">(D28/$D$34)*100</f>
        <v>7.9475475879420499</v>
      </c>
      <c r="H28" s="41">
        <f t="shared" ref="H28:H33" si="2">(E28/$E$34)*100</f>
        <v>7.791956828650731</v>
      </c>
      <c r="I28" s="41">
        <f t="shared" ref="I28:I33" si="3">(F28/$F$34)*100</f>
        <v>7.7403279660012005</v>
      </c>
    </row>
    <row r="29" spans="1:24">
      <c r="C29" s="20" t="s">
        <v>62</v>
      </c>
      <c r="D29" s="27">
        <v>671.25443548387091</v>
      </c>
      <c r="E29" s="27">
        <v>698.39999999999986</v>
      </c>
      <c r="F29" s="28">
        <v>689.5</v>
      </c>
      <c r="G29" s="41">
        <f t="shared" si="1"/>
        <v>14.313996698752993</v>
      </c>
      <c r="H29" s="41">
        <f t="shared" si="2"/>
        <v>14.672155969613563</v>
      </c>
      <c r="I29" s="41">
        <f t="shared" si="3"/>
        <v>14.510484319080557</v>
      </c>
    </row>
    <row r="30" spans="1:24">
      <c r="C30" s="20" t="s">
        <v>63</v>
      </c>
      <c r="D30" s="27">
        <v>354.1</v>
      </c>
      <c r="E30" s="27">
        <v>348.29999999999995</v>
      </c>
      <c r="F30" s="28">
        <v>344</v>
      </c>
      <c r="G30" s="41">
        <f t="shared" si="1"/>
        <v>7.5509165572585992</v>
      </c>
      <c r="H30" s="41">
        <f t="shared" si="2"/>
        <v>7.3171705673201668</v>
      </c>
      <c r="I30" s="41">
        <f t="shared" si="3"/>
        <v>7.2394584565100963</v>
      </c>
    </row>
    <row r="31" spans="1:24">
      <c r="C31" s="20" t="s">
        <v>64</v>
      </c>
      <c r="D31" s="27">
        <v>359.3</v>
      </c>
      <c r="E31" s="27">
        <v>354.79999999999995</v>
      </c>
      <c r="F31" s="28">
        <v>349.79999999999995</v>
      </c>
      <c r="G31" s="41">
        <f t="shared" si="1"/>
        <v>7.661802651858272</v>
      </c>
      <c r="H31" s="41">
        <f t="shared" si="2"/>
        <v>7.4537241380568329</v>
      </c>
      <c r="I31" s="41">
        <f t="shared" si="3"/>
        <v>7.3615190932768364</v>
      </c>
    </row>
    <row r="32" spans="1:24">
      <c r="C32" s="20" t="s">
        <v>85</v>
      </c>
      <c r="D32" s="27">
        <v>518.00585288367552</v>
      </c>
      <c r="E32" s="27">
        <v>553.20000000000005</v>
      </c>
      <c r="F32" s="28">
        <v>528.70000000000005</v>
      </c>
      <c r="G32" s="41">
        <f t="shared" si="1"/>
        <v>11.04608577039313</v>
      </c>
      <c r="H32" s="41">
        <f t="shared" si="2"/>
        <v>11.621759281772945</v>
      </c>
      <c r="I32" s="41">
        <f t="shared" si="3"/>
        <v>11.126458389409558</v>
      </c>
    </row>
    <row r="33" spans="1:23" ht="15" thickBot="1">
      <c r="C33" s="21" t="s">
        <v>16</v>
      </c>
      <c r="D33" s="29">
        <v>199.9</v>
      </c>
      <c r="E33" s="29">
        <v>201</v>
      </c>
      <c r="F33" s="30">
        <v>204.2</v>
      </c>
      <c r="G33" s="41">
        <f t="shared" si="1"/>
        <v>4.2627173673990226</v>
      </c>
      <c r="H33" s="41">
        <f t="shared" si="2"/>
        <v>4.2226565720107772</v>
      </c>
      <c r="I33" s="41">
        <f t="shared" si="3"/>
        <v>4.2973762116841909</v>
      </c>
    </row>
    <row r="34" spans="1:23" ht="15" thickBot="1">
      <c r="C34" s="25" t="s">
        <v>80</v>
      </c>
      <c r="D34" s="37">
        <f>SUM(D27:D33)</f>
        <v>4689.4969281524936</v>
      </c>
      <c r="E34" s="37">
        <f t="shared" ref="E34:F34" si="4">SUM(E27:E33)</f>
        <v>4760.0366397849466</v>
      </c>
      <c r="F34" s="37">
        <f t="shared" si="4"/>
        <v>4751.7366397849464</v>
      </c>
    </row>
    <row r="45" spans="1:23">
      <c r="C45" s="43"/>
    </row>
    <row r="47" spans="1:23" ht="15" thickBot="1"/>
    <row r="48" spans="1:23">
      <c r="A48" s="44" t="s">
        <v>86</v>
      </c>
      <c r="B48" s="45"/>
      <c r="C48" s="45"/>
      <c r="D48" s="45"/>
      <c r="E48" s="45"/>
      <c r="F48" s="45"/>
      <c r="G48" s="45"/>
      <c r="H48" s="45"/>
      <c r="I48" s="45"/>
      <c r="J48" s="45"/>
      <c r="K48" s="45"/>
      <c r="L48" s="45"/>
      <c r="M48" s="45"/>
      <c r="N48" s="45"/>
      <c r="O48" s="45"/>
      <c r="P48" s="45"/>
      <c r="Q48" s="45"/>
      <c r="R48" s="45"/>
      <c r="S48" s="45"/>
      <c r="T48" s="45"/>
      <c r="U48" s="45"/>
      <c r="V48" s="45"/>
      <c r="W48" s="46"/>
    </row>
    <row r="49" spans="1:23" ht="15" thickBot="1">
      <c r="A49" s="47"/>
      <c r="B49" s="48"/>
      <c r="C49" s="48"/>
      <c r="D49" s="48"/>
      <c r="E49" s="48"/>
      <c r="F49" s="48"/>
      <c r="G49" s="48"/>
      <c r="H49" s="48"/>
      <c r="I49" s="48"/>
      <c r="J49" s="48"/>
      <c r="K49" s="48"/>
      <c r="L49" s="48"/>
      <c r="M49" s="48"/>
      <c r="N49" s="48"/>
      <c r="O49" s="48"/>
      <c r="P49" s="48"/>
      <c r="Q49" s="48"/>
      <c r="R49" s="48"/>
      <c r="S49" s="48"/>
      <c r="T49" s="48"/>
      <c r="U49" s="48"/>
      <c r="V49" s="48"/>
      <c r="W49" s="49"/>
    </row>
    <row r="56" spans="1:23">
      <c r="B56" s="16" t="s">
        <v>96</v>
      </c>
      <c r="C56" s="16" t="s">
        <v>68</v>
      </c>
    </row>
    <row r="57" spans="1:23">
      <c r="B57" s="16" t="s">
        <v>87</v>
      </c>
      <c r="C57">
        <v>2013</v>
      </c>
      <c r="D57">
        <v>2014</v>
      </c>
      <c r="E57">
        <v>2015</v>
      </c>
      <c r="F57">
        <v>2016</v>
      </c>
      <c r="G57">
        <v>2017</v>
      </c>
      <c r="H57">
        <v>2018</v>
      </c>
      <c r="I57">
        <v>2019</v>
      </c>
      <c r="J57">
        <v>2020</v>
      </c>
      <c r="K57">
        <v>2021</v>
      </c>
      <c r="L57">
        <v>2022</v>
      </c>
      <c r="M57">
        <v>2023</v>
      </c>
      <c r="N57" t="s">
        <v>67</v>
      </c>
    </row>
    <row r="58" spans="1:23">
      <c r="B58" s="17" t="s">
        <v>33</v>
      </c>
      <c r="C58" s="70">
        <v>35473.199999999997</v>
      </c>
      <c r="D58" s="70">
        <v>37776.299999999996</v>
      </c>
      <c r="E58" s="70">
        <v>39731.200000000004</v>
      </c>
      <c r="F58" s="70">
        <v>42056.6</v>
      </c>
      <c r="G58" s="70">
        <v>43222.799999999996</v>
      </c>
      <c r="H58" s="70">
        <v>44665.8</v>
      </c>
      <c r="I58" s="70">
        <v>42432.6</v>
      </c>
      <c r="J58" s="70">
        <v>48842.57616324535</v>
      </c>
      <c r="K58" s="70">
        <v>52202.609139784945</v>
      </c>
      <c r="L58" s="70">
        <v>55222.518279569893</v>
      </c>
      <c r="M58" s="70">
        <v>23794.615107526883</v>
      </c>
      <c r="N58" s="70">
        <v>465420.81869012711</v>
      </c>
    </row>
    <row r="59" spans="1:23">
      <c r="B59" s="18" t="s">
        <v>31</v>
      </c>
      <c r="C59" s="70">
        <v>2833.9</v>
      </c>
      <c r="D59" s="70">
        <v>3055.5</v>
      </c>
      <c r="E59" s="70">
        <v>3213.2000000000003</v>
      </c>
      <c r="F59" s="70">
        <v>3420.6</v>
      </c>
      <c r="G59" s="70">
        <v>3537.2999999999997</v>
      </c>
      <c r="H59" s="70">
        <v>3682.3999999999996</v>
      </c>
      <c r="I59" s="70">
        <v>3744.9999999999995</v>
      </c>
      <c r="J59" s="70">
        <v>4012.3999999999992</v>
      </c>
      <c r="K59" s="70">
        <v>4250.3999999999996</v>
      </c>
      <c r="L59" s="70">
        <v>4490.5</v>
      </c>
      <c r="M59" s="70">
        <v>4726.7418279569893</v>
      </c>
      <c r="N59" s="70">
        <v>40967.941827956987</v>
      </c>
    </row>
    <row r="60" spans="1:23">
      <c r="B60" s="18" t="s">
        <v>34</v>
      </c>
      <c r="C60" s="70">
        <v>2851.5999999999995</v>
      </c>
      <c r="D60" s="70">
        <v>3055</v>
      </c>
      <c r="E60" s="70">
        <v>3220.8999999999992</v>
      </c>
      <c r="F60" s="70">
        <v>3415.5</v>
      </c>
      <c r="G60" s="70">
        <v>3538.6000000000004</v>
      </c>
      <c r="H60" s="70">
        <v>3667.1</v>
      </c>
      <c r="I60" s="70">
        <v>3753.3000000000006</v>
      </c>
      <c r="J60" s="70">
        <v>3989.5999999999995</v>
      </c>
      <c r="K60" s="70">
        <v>4234.3</v>
      </c>
      <c r="L60" s="70">
        <v>4500.4000000000005</v>
      </c>
      <c r="M60" s="70">
        <v>4784.6000000000004</v>
      </c>
      <c r="N60" s="70">
        <v>41010.899999999994</v>
      </c>
    </row>
    <row r="61" spans="1:23">
      <c r="B61" s="18" t="s">
        <v>35</v>
      </c>
      <c r="C61" s="70">
        <v>2856.1</v>
      </c>
      <c r="D61" s="70">
        <v>3068.9999999999995</v>
      </c>
      <c r="E61" s="70">
        <v>3227.4000000000005</v>
      </c>
      <c r="F61" s="70">
        <v>3415.9</v>
      </c>
      <c r="G61" s="70">
        <v>3541.4</v>
      </c>
      <c r="H61" s="70">
        <v>3670.5000000000005</v>
      </c>
      <c r="I61" s="70">
        <v>3763.7</v>
      </c>
      <c r="J61" s="70">
        <v>3978.8999999999996</v>
      </c>
      <c r="K61" s="70">
        <v>4241.3</v>
      </c>
      <c r="L61" s="70">
        <v>4478.2418279569893</v>
      </c>
      <c r="M61" s="70">
        <v>4784.3999999999996</v>
      </c>
      <c r="N61" s="70">
        <v>41026.841827956989</v>
      </c>
    </row>
    <row r="62" spans="1:23">
      <c r="B62" s="18" t="s">
        <v>36</v>
      </c>
      <c r="C62" s="70">
        <v>2866.9</v>
      </c>
      <c r="D62" s="70">
        <v>3090.9999999999995</v>
      </c>
      <c r="E62" s="70">
        <v>3241.4</v>
      </c>
      <c r="F62" s="70">
        <v>3450.5000000000005</v>
      </c>
      <c r="G62" s="70">
        <v>3545.4</v>
      </c>
      <c r="H62" s="70">
        <v>3683.4000000000005</v>
      </c>
      <c r="I62" s="70"/>
      <c r="J62" s="70">
        <v>4070.1636363636362</v>
      </c>
      <c r="K62" s="70">
        <v>4276.3</v>
      </c>
      <c r="L62" s="70">
        <v>4530.8418279569896</v>
      </c>
      <c r="M62" s="70">
        <v>4738.8366397849468</v>
      </c>
      <c r="N62" s="70">
        <v>37494.742104105571</v>
      </c>
    </row>
    <row r="63" spans="1:23">
      <c r="B63" s="18" t="s">
        <v>37</v>
      </c>
      <c r="C63" s="70">
        <v>2884.4999999999995</v>
      </c>
      <c r="D63" s="70">
        <v>3111</v>
      </c>
      <c r="E63" s="70">
        <v>3266.1</v>
      </c>
      <c r="F63" s="70">
        <v>3488.2000000000003</v>
      </c>
      <c r="G63" s="70">
        <v>3550.3</v>
      </c>
      <c r="H63" s="70">
        <v>3695.9</v>
      </c>
      <c r="I63" s="70">
        <v>3802.3999999999996</v>
      </c>
      <c r="J63" s="70">
        <v>3762.4300000000003</v>
      </c>
      <c r="K63" s="70">
        <v>4355.1000000000004</v>
      </c>
      <c r="L63" s="70">
        <v>4567.0418279569903</v>
      </c>
      <c r="M63" s="70">
        <v>4760.0366397849466</v>
      </c>
      <c r="N63" s="70">
        <v>41243.008467741936</v>
      </c>
    </row>
    <row r="64" spans="1:23">
      <c r="B64" s="18" t="s">
        <v>38</v>
      </c>
      <c r="C64" s="70">
        <v>2937.1000000000004</v>
      </c>
      <c r="D64" s="70">
        <v>3133.7000000000003</v>
      </c>
      <c r="E64" s="70">
        <v>3310.8999999999996</v>
      </c>
      <c r="F64" s="70">
        <v>3527.2999999999997</v>
      </c>
      <c r="G64" s="70">
        <v>3567.5</v>
      </c>
      <c r="H64" s="70">
        <v>3717.1000000000004</v>
      </c>
      <c r="I64" s="70">
        <v>3829.7000000000003</v>
      </c>
      <c r="J64" s="70">
        <v>4086.1000000000004</v>
      </c>
      <c r="K64" s="70">
        <v>4385.8</v>
      </c>
      <c r="L64" s="70">
        <v>4600.44182795699</v>
      </c>
      <c r="M64" s="70"/>
      <c r="N64" s="70">
        <v>37095.641827956992</v>
      </c>
    </row>
    <row r="65" spans="1:14">
      <c r="B65" s="18" t="s">
        <v>39</v>
      </c>
      <c r="C65" s="70">
        <v>2975.7999999999997</v>
      </c>
      <c r="D65" s="70">
        <v>3190.4</v>
      </c>
      <c r="E65" s="70">
        <v>3323.8</v>
      </c>
      <c r="F65" s="70">
        <v>3558.4</v>
      </c>
      <c r="G65" s="70">
        <v>3613.6999999999994</v>
      </c>
      <c r="H65" s="70">
        <v>3747</v>
      </c>
      <c r="I65" s="70">
        <v>3861.1999999999994</v>
      </c>
      <c r="J65" s="70">
        <v>4086.1000000000004</v>
      </c>
      <c r="K65" s="70">
        <v>4413.7</v>
      </c>
      <c r="L65" s="70">
        <v>4625.8418279569905</v>
      </c>
      <c r="M65" s="70"/>
      <c r="N65" s="70">
        <v>37395.941827956987</v>
      </c>
    </row>
    <row r="66" spans="1:14">
      <c r="B66" s="18" t="s">
        <v>40</v>
      </c>
      <c r="C66" s="70">
        <v>3004.7000000000003</v>
      </c>
      <c r="D66" s="70">
        <v>3216.5</v>
      </c>
      <c r="E66" s="70">
        <v>3349.3</v>
      </c>
      <c r="F66" s="70">
        <v>3558.8999999999996</v>
      </c>
      <c r="G66" s="70">
        <v>3642.3</v>
      </c>
      <c r="H66" s="70">
        <v>3759.7000000000003</v>
      </c>
      <c r="I66" s="70">
        <v>3878.2000000000003</v>
      </c>
      <c r="J66" s="70">
        <v>4128.1000000000004</v>
      </c>
      <c r="K66" s="70">
        <v>4370.4418279569891</v>
      </c>
      <c r="L66" s="70">
        <v>4643.4418279569891</v>
      </c>
      <c r="M66" s="70"/>
      <c r="N66" s="70">
        <v>37551.583655913979</v>
      </c>
    </row>
    <row r="67" spans="1:14">
      <c r="B67" s="18" t="s">
        <v>41</v>
      </c>
      <c r="C67" s="70">
        <v>3033.5999999999995</v>
      </c>
      <c r="D67" s="70">
        <v>3212.1</v>
      </c>
      <c r="E67" s="70">
        <v>3364.8</v>
      </c>
      <c r="F67" s="70">
        <v>3551.7999999999993</v>
      </c>
      <c r="G67" s="70">
        <v>3637.8999999999996</v>
      </c>
      <c r="H67" s="70">
        <v>3750.2</v>
      </c>
      <c r="I67" s="70">
        <v>3895.6999999999994</v>
      </c>
      <c r="J67" s="70">
        <v>4151.3999999999996</v>
      </c>
      <c r="K67" s="70">
        <v>4370.6418279569898</v>
      </c>
      <c r="L67" s="70">
        <v>4670.5418279569894</v>
      </c>
      <c r="M67" s="70"/>
      <c r="N67" s="70">
        <v>37638.683655913977</v>
      </c>
    </row>
    <row r="68" spans="1:14">
      <c r="B68" s="18" t="s">
        <v>42</v>
      </c>
      <c r="C68" s="70">
        <v>3060</v>
      </c>
      <c r="D68" s="70">
        <v>3214.2999999999997</v>
      </c>
      <c r="E68" s="70">
        <v>3392.0999999999995</v>
      </c>
      <c r="F68" s="70">
        <v>3563.2</v>
      </c>
      <c r="G68" s="70">
        <v>3656.7000000000003</v>
      </c>
      <c r="H68" s="70">
        <v>3768.2000000000003</v>
      </c>
      <c r="I68" s="70">
        <v>3930.6999999999994</v>
      </c>
      <c r="J68" s="70">
        <v>4197.5000000000009</v>
      </c>
      <c r="K68" s="70">
        <v>4416.8418279569896</v>
      </c>
      <c r="L68" s="70">
        <v>4702.0418279569894</v>
      </c>
      <c r="M68" s="70"/>
      <c r="N68" s="70">
        <v>37901.583655913986</v>
      </c>
    </row>
    <row r="69" spans="1:14">
      <c r="A69" s="71"/>
      <c r="B69" s="18" t="s">
        <v>44</v>
      </c>
      <c r="C69" s="70">
        <v>3098.3</v>
      </c>
      <c r="D69" s="70">
        <v>3218.5999999999995</v>
      </c>
      <c r="E69" s="70">
        <v>3412.3999999999996</v>
      </c>
      <c r="F69" s="70">
        <v>3561.1</v>
      </c>
      <c r="G69" s="70">
        <v>3700.4999999999995</v>
      </c>
      <c r="H69" s="70">
        <v>3767.3</v>
      </c>
      <c r="I69" s="70">
        <v>3963.7000000000003</v>
      </c>
      <c r="J69" s="70">
        <v>4179.44126344086</v>
      </c>
      <c r="K69" s="70">
        <v>4445.9418279569882</v>
      </c>
      <c r="L69" s="70">
        <v>4709.0418279569885</v>
      </c>
      <c r="M69" s="70"/>
      <c r="N69" s="70">
        <v>38056.324919354833</v>
      </c>
    </row>
    <row r="70" spans="1:14">
      <c r="A70" s="71"/>
      <c r="B70" s="18" t="s">
        <v>45</v>
      </c>
      <c r="C70" s="70">
        <v>3070.7</v>
      </c>
      <c r="D70" s="70">
        <v>3209.1999999999994</v>
      </c>
      <c r="E70" s="70">
        <v>3408.9000000000005</v>
      </c>
      <c r="F70" s="70">
        <v>3545.2000000000003</v>
      </c>
      <c r="G70" s="70">
        <v>3691.2</v>
      </c>
      <c r="H70" s="70">
        <v>3757</v>
      </c>
      <c r="I70" s="70">
        <v>4009</v>
      </c>
      <c r="J70" s="70">
        <v>4200.44126344086</v>
      </c>
      <c r="K70" s="70">
        <v>4441.8418279569887</v>
      </c>
      <c r="L70" s="70">
        <v>4704.1418279569889</v>
      </c>
      <c r="M70" s="70"/>
      <c r="N70" s="70">
        <v>38037.624919354843</v>
      </c>
    </row>
    <row r="71" spans="1:14">
      <c r="A71" s="71"/>
      <c r="B71" s="17" t="s">
        <v>67</v>
      </c>
      <c r="C71" s="70">
        <v>35473.199999999997</v>
      </c>
      <c r="D71" s="70">
        <v>37776.299999999996</v>
      </c>
      <c r="E71" s="70">
        <v>39731.200000000004</v>
      </c>
      <c r="F71" s="70">
        <v>42056.6</v>
      </c>
      <c r="G71" s="70">
        <v>43222.799999999996</v>
      </c>
      <c r="H71" s="70">
        <v>44665.8</v>
      </c>
      <c r="I71" s="70">
        <v>42432.6</v>
      </c>
      <c r="J71" s="70">
        <v>48842.57616324535</v>
      </c>
      <c r="K71" s="70">
        <v>52202.609139784945</v>
      </c>
      <c r="L71" s="70">
        <v>55222.518279569893</v>
      </c>
      <c r="M71" s="70">
        <v>23794.615107526883</v>
      </c>
      <c r="N71" s="70">
        <v>465420.81869012711</v>
      </c>
    </row>
    <row r="72" spans="1:14">
      <c r="A72" s="71"/>
      <c r="E72" s="6"/>
    </row>
    <row r="73" spans="1:14">
      <c r="A73" s="71"/>
      <c r="B73" s="18"/>
      <c r="C73" s="70"/>
      <c r="D73" s="70"/>
      <c r="E73" s="70"/>
      <c r="F73" s="70"/>
      <c r="G73" s="70"/>
      <c r="H73" s="70"/>
      <c r="I73" s="70" t="s">
        <v>98</v>
      </c>
    </row>
    <row r="74" spans="1:14">
      <c r="A74" s="71"/>
      <c r="B74" s="18"/>
      <c r="C74" s="70"/>
      <c r="D74" s="70"/>
      <c r="E74" s="70"/>
      <c r="F74" s="74"/>
      <c r="G74" s="74" t="s">
        <v>97</v>
      </c>
      <c r="H74" s="74" t="s">
        <v>88</v>
      </c>
      <c r="I74" s="74" t="s">
        <v>89</v>
      </c>
      <c r="J74" s="74" t="s">
        <v>90</v>
      </c>
      <c r="K74" s="74" t="s">
        <v>91</v>
      </c>
      <c r="L74" s="74" t="s">
        <v>92</v>
      </c>
      <c r="M74" s="74" t="s">
        <v>93</v>
      </c>
    </row>
    <row r="75" spans="1:14">
      <c r="A75" s="71"/>
      <c r="B75" s="18"/>
      <c r="C75" s="70"/>
      <c r="D75" s="70"/>
      <c r="E75" s="70"/>
      <c r="F75" s="74" t="s">
        <v>31</v>
      </c>
      <c r="G75" s="70">
        <v>3537.2999999999997</v>
      </c>
      <c r="H75" s="70">
        <v>3682.3999999999996</v>
      </c>
      <c r="I75" s="70">
        <v>3744.9999999999995</v>
      </c>
      <c r="J75" s="70">
        <v>4012.3999999999992</v>
      </c>
      <c r="K75" s="70">
        <v>4250.3999999999996</v>
      </c>
      <c r="L75" s="70">
        <v>4490.5</v>
      </c>
      <c r="M75" s="70">
        <v>4726.7418279569893</v>
      </c>
    </row>
    <row r="76" spans="1:14">
      <c r="A76" s="71"/>
      <c r="B76" s="18"/>
      <c r="C76" s="70"/>
      <c r="D76" s="70"/>
      <c r="E76" s="70"/>
      <c r="F76" s="74" t="s">
        <v>34</v>
      </c>
      <c r="G76" s="70">
        <v>3538.6000000000004</v>
      </c>
      <c r="H76" s="70">
        <v>3667.1</v>
      </c>
      <c r="I76" s="70">
        <v>3753.3000000000006</v>
      </c>
      <c r="J76" s="70">
        <v>3989.5999999999995</v>
      </c>
      <c r="K76" s="70">
        <v>4234.3</v>
      </c>
      <c r="L76" s="70">
        <v>4500.4000000000005</v>
      </c>
      <c r="M76" s="70">
        <v>4784.6000000000004</v>
      </c>
    </row>
    <row r="77" spans="1:14">
      <c r="B77" s="18"/>
      <c r="C77" s="70"/>
      <c r="D77" s="70"/>
      <c r="E77" s="70"/>
      <c r="F77" s="74" t="s">
        <v>35</v>
      </c>
      <c r="G77" s="70">
        <v>3541.4</v>
      </c>
      <c r="H77" s="70">
        <v>3670.5000000000005</v>
      </c>
      <c r="I77" s="70">
        <v>3763.7</v>
      </c>
      <c r="J77" s="70">
        <v>3978.8999999999996</v>
      </c>
      <c r="K77" s="70">
        <v>4241.3</v>
      </c>
      <c r="L77" s="70">
        <v>4478.2418279569893</v>
      </c>
      <c r="M77" s="70">
        <v>4784.3999999999996</v>
      </c>
    </row>
    <row r="78" spans="1:14">
      <c r="B78" s="18"/>
      <c r="C78" s="70"/>
      <c r="D78" s="70"/>
      <c r="E78" s="70"/>
      <c r="F78" s="74" t="s">
        <v>36</v>
      </c>
      <c r="G78" s="70">
        <v>3545.4</v>
      </c>
      <c r="H78" s="70">
        <v>3683.4000000000005</v>
      </c>
      <c r="I78" s="70"/>
      <c r="J78" s="70">
        <v>4070.1636363636362</v>
      </c>
      <c r="K78" s="70">
        <v>4276.3</v>
      </c>
      <c r="L78" s="70">
        <v>4530.8418279569896</v>
      </c>
      <c r="M78" s="70">
        <v>4738.8366397849468</v>
      </c>
    </row>
    <row r="79" spans="1:14">
      <c r="B79" s="18"/>
      <c r="C79" s="70"/>
      <c r="D79" s="70"/>
      <c r="E79" s="70"/>
      <c r="F79" s="74" t="s">
        <v>37</v>
      </c>
      <c r="G79" s="70">
        <v>3550.3</v>
      </c>
      <c r="H79" s="70">
        <v>3695.9</v>
      </c>
      <c r="I79" s="70">
        <v>3802.3999999999996</v>
      </c>
      <c r="J79" s="70">
        <v>3762.4300000000003</v>
      </c>
      <c r="K79" s="70">
        <v>4355.1000000000004</v>
      </c>
      <c r="L79" s="70">
        <v>4567.0418279569903</v>
      </c>
      <c r="M79" s="70">
        <v>4760.0366397849466</v>
      </c>
    </row>
    <row r="80" spans="1:14">
      <c r="C80" s="17"/>
      <c r="D80" s="70"/>
      <c r="F80" s="74" t="s">
        <v>38</v>
      </c>
      <c r="G80" s="70">
        <v>3527.2999999999997</v>
      </c>
      <c r="H80" s="70">
        <v>3567.5</v>
      </c>
      <c r="I80" s="70">
        <v>3717.1000000000004</v>
      </c>
      <c r="J80" s="70">
        <v>3829.7000000000003</v>
      </c>
      <c r="K80" s="70">
        <v>4086.1000000000004</v>
      </c>
      <c r="L80" s="70">
        <v>4385.8</v>
      </c>
      <c r="M80" s="70">
        <v>4600.44182795699</v>
      </c>
    </row>
    <row r="81" spans="3:13">
      <c r="C81" s="17"/>
      <c r="D81" s="70"/>
      <c r="F81" s="74" t="s">
        <v>39</v>
      </c>
      <c r="G81" s="70">
        <v>3558.4</v>
      </c>
      <c r="H81" s="70">
        <v>3613.6999999999994</v>
      </c>
      <c r="I81" s="70">
        <v>3747</v>
      </c>
      <c r="J81" s="70">
        <v>3861.1999999999994</v>
      </c>
      <c r="K81" s="70">
        <v>4086.1000000000004</v>
      </c>
      <c r="L81" s="70">
        <v>4413.7</v>
      </c>
      <c r="M81" s="70">
        <v>4625.8418279569905</v>
      </c>
    </row>
    <row r="82" spans="3:13">
      <c r="C82" s="17"/>
      <c r="D82" s="70"/>
      <c r="F82" s="74" t="s">
        <v>40</v>
      </c>
      <c r="G82" s="70">
        <v>3558.8999999999996</v>
      </c>
      <c r="H82" s="70">
        <v>3642.3</v>
      </c>
      <c r="I82" s="70">
        <v>3759.7000000000003</v>
      </c>
      <c r="J82" s="70">
        <v>3878.2000000000003</v>
      </c>
      <c r="K82" s="70">
        <v>4128.1000000000004</v>
      </c>
      <c r="L82" s="70">
        <v>4370.4418279569891</v>
      </c>
      <c r="M82" s="70">
        <v>4643.4418279569891</v>
      </c>
    </row>
    <row r="83" spans="3:13">
      <c r="C83" s="17"/>
      <c r="D83" s="70"/>
      <c r="F83" s="74" t="s">
        <v>41</v>
      </c>
      <c r="G83" s="70">
        <v>3551.7999999999993</v>
      </c>
      <c r="H83" s="70">
        <v>3637.8999999999996</v>
      </c>
      <c r="I83" s="70">
        <v>3750.2</v>
      </c>
      <c r="J83" s="70">
        <v>3895.6999999999994</v>
      </c>
      <c r="K83" s="70">
        <v>4151.3999999999996</v>
      </c>
      <c r="L83" s="70">
        <v>4370.6418279569898</v>
      </c>
      <c r="M83" s="70">
        <v>4670.5418279569894</v>
      </c>
    </row>
    <row r="84" spans="3:13">
      <c r="C84" s="17"/>
      <c r="D84" s="70"/>
      <c r="F84" s="74" t="s">
        <v>42</v>
      </c>
      <c r="G84" s="70">
        <v>3563.2</v>
      </c>
      <c r="H84" s="70">
        <v>3656.7000000000003</v>
      </c>
      <c r="I84" s="70">
        <v>3768.2000000000003</v>
      </c>
      <c r="J84" s="70">
        <v>3930.6999999999994</v>
      </c>
      <c r="K84" s="70">
        <v>4197.5000000000009</v>
      </c>
      <c r="L84" s="70">
        <v>4416.8418279569896</v>
      </c>
      <c r="M84" s="70">
        <v>4702.0418279569894</v>
      </c>
    </row>
    <row r="85" spans="3:13">
      <c r="C85" s="17"/>
      <c r="D85" s="70"/>
      <c r="F85" s="74" t="s">
        <v>44</v>
      </c>
      <c r="G85" s="70">
        <v>3561.1</v>
      </c>
      <c r="H85" s="70">
        <v>3700.4999999999995</v>
      </c>
      <c r="I85" s="70">
        <v>3767.3</v>
      </c>
      <c r="J85" s="70">
        <v>3963.7000000000003</v>
      </c>
      <c r="K85" s="70">
        <v>4179.44126344086</v>
      </c>
      <c r="L85" s="70">
        <v>4445.9418279569882</v>
      </c>
      <c r="M85" s="70">
        <v>4709.0418279569885</v>
      </c>
    </row>
    <row r="86" spans="3:13">
      <c r="C86" s="17"/>
      <c r="F86" s="74" t="s">
        <v>45</v>
      </c>
      <c r="G86" s="70">
        <v>3545.2000000000003</v>
      </c>
      <c r="H86" s="70">
        <v>3691.2</v>
      </c>
      <c r="I86" s="70">
        <v>3757</v>
      </c>
      <c r="J86" s="70">
        <v>4009</v>
      </c>
      <c r="K86" s="70">
        <v>4200.44126344086</v>
      </c>
      <c r="L86" s="70">
        <v>4441.8418279569887</v>
      </c>
      <c r="M86" s="70">
        <v>4704.1418279569889</v>
      </c>
    </row>
    <row r="87" spans="3:13">
      <c r="F87" s="74" t="s">
        <v>94</v>
      </c>
      <c r="G87" s="74">
        <f>SUM(G75:G86)</f>
        <v>42578.899999999994</v>
      </c>
      <c r="H87" s="74">
        <f t="shared" ref="H87:M87" si="5">SUM(H75:H86)</f>
        <v>43909.1</v>
      </c>
      <c r="I87" s="74">
        <f t="shared" si="5"/>
        <v>41330.9</v>
      </c>
      <c r="J87" s="74">
        <f t="shared" si="5"/>
        <v>47181.693636363627</v>
      </c>
      <c r="K87" s="74">
        <f t="shared" si="5"/>
        <v>50386.482526881715</v>
      </c>
      <c r="L87" s="74">
        <f t="shared" si="5"/>
        <v>53412.234623655917</v>
      </c>
      <c r="M87" s="74">
        <f t="shared" si="5"/>
        <v>56450.107903225799</v>
      </c>
    </row>
    <row r="88" spans="3:13">
      <c r="C88" s="75" t="s">
        <v>98</v>
      </c>
      <c r="D88" s="75"/>
      <c r="E88" s="75"/>
      <c r="G88">
        <v>42578.899999999994</v>
      </c>
      <c r="H88">
        <v>43909.1</v>
      </c>
      <c r="I88">
        <v>41330.9</v>
      </c>
      <c r="J88">
        <v>47181.693636363627</v>
      </c>
      <c r="K88">
        <v>50386.482526881715</v>
      </c>
      <c r="L88">
        <v>53412.234623655917</v>
      </c>
      <c r="M88">
        <v>56450.107903225799</v>
      </c>
    </row>
    <row r="89" spans="3:13">
      <c r="C89" s="74" t="s">
        <v>99</v>
      </c>
      <c r="D89" s="74" t="s">
        <v>100</v>
      </c>
    </row>
    <row r="90" spans="3:13">
      <c r="C90" s="74" t="s">
        <v>97</v>
      </c>
      <c r="G90" t="s">
        <v>98</v>
      </c>
    </row>
    <row r="91" spans="3:13">
      <c r="C91" s="74" t="s">
        <v>88</v>
      </c>
      <c r="D91" s="73">
        <v>3.1240825855059773E-2</v>
      </c>
      <c r="G91" t="s">
        <v>99</v>
      </c>
    </row>
    <row r="92" spans="3:13">
      <c r="C92" s="74" t="s">
        <v>89</v>
      </c>
      <c r="D92" s="73">
        <v>-5.871675802965666E-2</v>
      </c>
      <c r="G92" t="s">
        <v>97</v>
      </c>
      <c r="H92">
        <v>42578.899999999994</v>
      </c>
    </row>
    <row r="93" spans="3:13">
      <c r="C93" s="74" t="s">
        <v>90</v>
      </c>
      <c r="D93" s="73">
        <v>0.14155979270627123</v>
      </c>
      <c r="G93" t="s">
        <v>88</v>
      </c>
      <c r="H93">
        <v>43909.1</v>
      </c>
    </row>
    <row r="94" spans="3:13">
      <c r="C94" s="74" t="s">
        <v>91</v>
      </c>
      <c r="D94" s="73">
        <v>6.7924413973306591E-2</v>
      </c>
      <c r="G94" t="s">
        <v>89</v>
      </c>
      <c r="H94">
        <v>41330.9</v>
      </c>
    </row>
    <row r="95" spans="3:13">
      <c r="C95" s="74" t="s">
        <v>92</v>
      </c>
      <c r="D95" s="73">
        <v>6.005086969823567E-2</v>
      </c>
      <c r="G95" t="s">
        <v>90</v>
      </c>
      <c r="H95">
        <v>47181.693636363627</v>
      </c>
    </row>
    <row r="96" spans="3:13">
      <c r="C96" s="74" t="s">
        <v>93</v>
      </c>
      <c r="D96" s="73">
        <v>5.6875981710460551E-2</v>
      </c>
      <c r="G96" t="s">
        <v>91</v>
      </c>
      <c r="H96">
        <v>50386.482526881715</v>
      </c>
    </row>
    <row r="97" spans="1:23">
      <c r="G97" t="s">
        <v>92</v>
      </c>
      <c r="H97">
        <v>53412.234623655917</v>
      </c>
    </row>
    <row r="98" spans="1:23">
      <c r="G98" t="s">
        <v>93</v>
      </c>
      <c r="H98">
        <v>56450.107903225799</v>
      </c>
    </row>
    <row r="111" spans="1:23" ht="15" thickBot="1"/>
    <row r="112" spans="1:23">
      <c r="A112" s="44" t="s">
        <v>101</v>
      </c>
      <c r="B112" s="45"/>
      <c r="C112" s="45"/>
      <c r="D112" s="45"/>
      <c r="E112" s="45"/>
      <c r="F112" s="45"/>
      <c r="G112" s="45"/>
      <c r="H112" s="45"/>
      <c r="I112" s="45"/>
      <c r="J112" s="45"/>
      <c r="K112" s="45"/>
      <c r="L112" s="45"/>
      <c r="M112" s="45"/>
      <c r="N112" s="45"/>
      <c r="O112" s="45"/>
      <c r="P112" s="45"/>
      <c r="Q112" s="45"/>
      <c r="R112" s="45"/>
      <c r="S112" s="45"/>
      <c r="T112" s="45"/>
      <c r="U112" s="45"/>
      <c r="V112" s="45"/>
      <c r="W112" s="46"/>
    </row>
    <row r="113" spans="1:23" ht="15" thickBot="1">
      <c r="A113" s="47"/>
      <c r="B113" s="48"/>
      <c r="C113" s="48"/>
      <c r="D113" s="48"/>
      <c r="E113" s="48"/>
      <c r="F113" s="48"/>
      <c r="G113" s="48"/>
      <c r="H113" s="48"/>
      <c r="I113" s="48"/>
      <c r="J113" s="48"/>
      <c r="K113" s="48"/>
      <c r="L113" s="48"/>
      <c r="M113" s="48"/>
      <c r="N113" s="48"/>
      <c r="O113" s="48"/>
      <c r="P113" s="48"/>
      <c r="Q113" s="48"/>
      <c r="R113" s="48"/>
      <c r="S113" s="48"/>
      <c r="T113" s="48"/>
      <c r="U113" s="48"/>
      <c r="V113" s="48"/>
      <c r="W113" s="49"/>
    </row>
    <row r="121" spans="1:23">
      <c r="A121" s="16" t="s">
        <v>69</v>
      </c>
      <c r="B121" s="16" t="s">
        <v>68</v>
      </c>
    </row>
    <row r="122" spans="1:23">
      <c r="A122" s="16" t="s">
        <v>87</v>
      </c>
      <c r="B122">
        <v>2022</v>
      </c>
      <c r="C122">
        <v>2023</v>
      </c>
      <c r="D122" t="s">
        <v>67</v>
      </c>
    </row>
    <row r="123" spans="1:23">
      <c r="A123" s="17" t="s">
        <v>31</v>
      </c>
      <c r="B123" s="70">
        <v>6443.4418279569891</v>
      </c>
      <c r="C123" s="70">
        <v>6770.5836559139789</v>
      </c>
      <c r="D123" s="70">
        <v>13214.025483870968</v>
      </c>
    </row>
    <row r="124" spans="1:23">
      <c r="A124" s="17" t="s">
        <v>34</v>
      </c>
      <c r="B124" s="70">
        <v>6434.6418279569898</v>
      </c>
      <c r="C124" s="70">
        <v>6780.4366397849462</v>
      </c>
      <c r="D124" s="70">
        <v>13215.078467741936</v>
      </c>
    </row>
    <row r="125" spans="1:23">
      <c r="A125" s="17" t="s">
        <v>35</v>
      </c>
      <c r="B125" s="70">
        <v>6426.1836559139792</v>
      </c>
      <c r="C125" s="70">
        <v>6780.8366397849468</v>
      </c>
      <c r="D125" s="70">
        <v>13207.020295698927</v>
      </c>
    </row>
    <row r="126" spans="1:23">
      <c r="A126" s="17" t="s">
        <v>36</v>
      </c>
      <c r="B126" s="70">
        <v>6454.8254838709672</v>
      </c>
      <c r="C126" s="70">
        <v>6742.1732795698927</v>
      </c>
      <c r="D126" s="70">
        <v>13196.998763440861</v>
      </c>
    </row>
    <row r="127" spans="1:23">
      <c r="A127" s="17" t="s">
        <v>37</v>
      </c>
      <c r="B127" s="70">
        <v>6522.5254838709679</v>
      </c>
      <c r="C127" s="70">
        <v>6715.4099193548391</v>
      </c>
      <c r="D127" s="70">
        <v>13237.935403225807</v>
      </c>
    </row>
    <row r="128" spans="1:23">
      <c r="A128" s="17" t="s">
        <v>38</v>
      </c>
      <c r="B128" s="70">
        <v>6596.5254838709679</v>
      </c>
      <c r="C128" s="70"/>
      <c r="D128" s="70">
        <v>6596.5254838709679</v>
      </c>
    </row>
    <row r="129" spans="1:4">
      <c r="A129" s="17" t="s">
        <v>39</v>
      </c>
      <c r="B129" s="70">
        <v>6676.6836559139783</v>
      </c>
      <c r="C129" s="70"/>
      <c r="D129" s="70">
        <v>6676.6836559139783</v>
      </c>
    </row>
    <row r="130" spans="1:4">
      <c r="A130" s="17" t="s">
        <v>40</v>
      </c>
      <c r="B130" s="70">
        <v>6692.4836559139785</v>
      </c>
      <c r="C130" s="70"/>
      <c r="D130" s="70">
        <v>6692.4836559139785</v>
      </c>
    </row>
    <row r="131" spans="1:4">
      <c r="A131" s="17" t="s">
        <v>41</v>
      </c>
      <c r="B131" s="70">
        <v>6736.5836559139789</v>
      </c>
      <c r="C131" s="70"/>
      <c r="D131" s="70">
        <v>6736.5836559139789</v>
      </c>
    </row>
    <row r="132" spans="1:4">
      <c r="A132" s="17" t="s">
        <v>42</v>
      </c>
      <c r="B132" s="70">
        <v>6717.3249193548399</v>
      </c>
      <c r="C132" s="70"/>
      <c r="D132" s="70">
        <v>6717.3249193548399</v>
      </c>
    </row>
    <row r="133" spans="1:4">
      <c r="A133" s="17" t="s">
        <v>44</v>
      </c>
      <c r="B133" s="70">
        <v>6780.2836559139778</v>
      </c>
      <c r="C133" s="70"/>
      <c r="D133" s="70">
        <v>6780.2836559139778</v>
      </c>
    </row>
    <row r="134" spans="1:4">
      <c r="A134" s="17" t="s">
        <v>45</v>
      </c>
      <c r="B134" s="70">
        <v>6738.1836559139774</v>
      </c>
      <c r="C134" s="70"/>
      <c r="D134" s="70">
        <v>6738.1836559139774</v>
      </c>
    </row>
    <row r="135" spans="1:4">
      <c r="A135" s="17" t="s">
        <v>67</v>
      </c>
      <c r="B135" s="70">
        <v>79219.686962365595</v>
      </c>
      <c r="C135" s="70">
        <v>33789.440134408607</v>
      </c>
      <c r="D135" s="70">
        <v>113009.1270967742</v>
      </c>
    </row>
    <row r="141" spans="1:4">
      <c r="D141" s="70"/>
    </row>
    <row r="142" spans="1:4">
      <c r="D142" s="70"/>
    </row>
    <row r="143" spans="1:4">
      <c r="D143" s="70"/>
    </row>
    <row r="144" spans="1:4">
      <c r="D144" s="70"/>
    </row>
    <row r="146" spans="1:2">
      <c r="A146" s="76" t="s">
        <v>102</v>
      </c>
      <c r="B146" s="70">
        <v>6596.5254838709679</v>
      </c>
    </row>
    <row r="147" spans="1:2">
      <c r="A147" s="76" t="s">
        <v>103</v>
      </c>
      <c r="B147" s="70">
        <v>6676.6836559139783</v>
      </c>
    </row>
    <row r="148" spans="1:2">
      <c r="A148" s="76" t="s">
        <v>104</v>
      </c>
      <c r="B148" s="70">
        <v>6692.4836559139785</v>
      </c>
    </row>
    <row r="149" spans="1:2">
      <c r="A149" s="76" t="s">
        <v>105</v>
      </c>
      <c r="B149" s="70">
        <v>6736.5836559139789</v>
      </c>
    </row>
    <row r="150" spans="1:2">
      <c r="A150" s="76" t="s">
        <v>106</v>
      </c>
      <c r="B150" s="70">
        <v>6717.3249193548399</v>
      </c>
    </row>
    <row r="151" spans="1:2">
      <c r="A151" s="76" t="s">
        <v>107</v>
      </c>
      <c r="B151" s="70">
        <v>6780.2836559139778</v>
      </c>
    </row>
    <row r="152" spans="1:2">
      <c r="A152" s="76" t="s">
        <v>108</v>
      </c>
      <c r="B152" s="70">
        <v>6738.1836559139774</v>
      </c>
    </row>
    <row r="153" spans="1:2">
      <c r="A153" s="76" t="s">
        <v>109</v>
      </c>
      <c r="B153" s="70">
        <v>6770.5836559139789</v>
      </c>
    </row>
    <row r="154" spans="1:2">
      <c r="A154" s="76" t="s">
        <v>110</v>
      </c>
      <c r="B154" s="70">
        <v>6780.4366397849462</v>
      </c>
    </row>
    <row r="155" spans="1:2">
      <c r="A155" s="76" t="s">
        <v>111</v>
      </c>
      <c r="B155" s="70">
        <v>6780.8366397849468</v>
      </c>
    </row>
    <row r="156" spans="1:2">
      <c r="A156" s="76" t="s">
        <v>113</v>
      </c>
      <c r="B156" s="70">
        <v>6742.1732795698927</v>
      </c>
    </row>
    <row r="157" spans="1:2">
      <c r="A157" s="76" t="s">
        <v>112</v>
      </c>
      <c r="B157" s="70">
        <v>6715.4099193548391</v>
      </c>
    </row>
    <row r="161" spans="1:4">
      <c r="A161" t="s">
        <v>114</v>
      </c>
      <c r="B161" s="70"/>
    </row>
    <row r="162" spans="1:4">
      <c r="A162" s="70"/>
      <c r="B162" s="17" t="s">
        <v>38</v>
      </c>
      <c r="C162" t="s">
        <v>114</v>
      </c>
      <c r="D162" t="s">
        <v>100</v>
      </c>
    </row>
    <row r="163" spans="1:4">
      <c r="A163" s="78">
        <f>((B147-B146)/B146)</f>
        <v>1.2151574679579958E-2</v>
      </c>
      <c r="B163" s="17" t="s">
        <v>39</v>
      </c>
      <c r="C163" t="str">
        <f>_xlfn.CONCAT(B162,"-",B163)</f>
        <v>June-July</v>
      </c>
      <c r="D163" s="77">
        <v>1.2151574679579958E-2</v>
      </c>
    </row>
    <row r="164" spans="1:4">
      <c r="A164" s="78">
        <f>((B148-B147)/B147)</f>
        <v>2.3664443029295062E-3</v>
      </c>
      <c r="B164" s="17" t="s">
        <v>40</v>
      </c>
      <c r="C164" t="str">
        <f t="shared" ref="C164:C173" si="6">_xlfn.CONCAT(B163,"-",B164)</f>
        <v>July-August</v>
      </c>
      <c r="D164" s="77">
        <v>2.3664443029295062E-3</v>
      </c>
    </row>
    <row r="165" spans="1:4">
      <c r="A165" s="78">
        <f>((B149-B148)/B148)</f>
        <v>6.5894819124481998E-3</v>
      </c>
      <c r="B165" s="17" t="s">
        <v>41</v>
      </c>
      <c r="C165" t="str">
        <f t="shared" si="6"/>
        <v>August-September</v>
      </c>
      <c r="D165" s="77">
        <v>6.5894819124481998E-3</v>
      </c>
    </row>
    <row r="166" spans="1:4">
      <c r="A166" s="78">
        <f>((B150-B149)/B149)</f>
        <v>-2.858828382875031E-3</v>
      </c>
      <c r="B166" s="17" t="s">
        <v>42</v>
      </c>
      <c r="C166" t="str">
        <f t="shared" si="6"/>
        <v>September-October</v>
      </c>
      <c r="D166" s="77">
        <v>-2.858828382875031E-3</v>
      </c>
    </row>
    <row r="167" spans="1:4">
      <c r="A167" s="78">
        <f>((B151-B150)/B150)</f>
        <v>9.3725906242428207E-3</v>
      </c>
      <c r="B167" s="17" t="s">
        <v>44</v>
      </c>
      <c r="C167" t="str">
        <f t="shared" si="6"/>
        <v>October-November</v>
      </c>
      <c r="D167" s="77">
        <v>9.3725906242428207E-3</v>
      </c>
    </row>
    <row r="168" spans="1:4">
      <c r="A168" s="78">
        <f>((B152-B151)/B151)</f>
        <v>-6.209179753605059E-3</v>
      </c>
      <c r="B168" s="17" t="s">
        <v>45</v>
      </c>
      <c r="C168" t="str">
        <f t="shared" si="6"/>
        <v>November-December</v>
      </c>
      <c r="D168" s="77">
        <v>-6.209179753605059E-3</v>
      </c>
    </row>
    <row r="169" spans="1:4">
      <c r="A169" s="78">
        <f>((B153-B152)/B152)</f>
        <v>4.8084174689368379E-3</v>
      </c>
      <c r="B169" s="17" t="s">
        <v>31</v>
      </c>
      <c r="C169" t="str">
        <f t="shared" si="6"/>
        <v>December-January</v>
      </c>
      <c r="D169" s="77">
        <v>4.8084174689368379E-3</v>
      </c>
    </row>
    <row r="170" spans="1:4">
      <c r="A170" s="78">
        <f>((B154-B153)/B153)</f>
        <v>1.4552635890350406E-3</v>
      </c>
      <c r="B170" s="17" t="s">
        <v>34</v>
      </c>
      <c r="C170" t="str">
        <f t="shared" si="6"/>
        <v>January-February</v>
      </c>
      <c r="D170" s="77">
        <v>1.4552635890350406E-3</v>
      </c>
    </row>
    <row r="171" spans="1:4">
      <c r="A171" s="78">
        <f>((B155-B154)/B154)</f>
        <v>5.8993250914476861E-5</v>
      </c>
      <c r="B171" s="17" t="s">
        <v>35</v>
      </c>
      <c r="C171" t="str">
        <f t="shared" si="6"/>
        <v>February-March</v>
      </c>
      <c r="D171" s="77">
        <v>5.8993250914476861E-5</v>
      </c>
    </row>
    <row r="172" spans="1:4">
      <c r="A172" s="78">
        <f>((B156-B155)/B155)</f>
        <v>-5.7018569048258817E-3</v>
      </c>
      <c r="B172" s="17" t="s">
        <v>36</v>
      </c>
      <c r="C172" t="str">
        <f t="shared" si="6"/>
        <v>March-April</v>
      </c>
      <c r="D172" s="77">
        <v>-5.7018569048258817E-3</v>
      </c>
    </row>
    <row r="173" spans="1:4">
      <c r="A173" s="78">
        <f>((B157-B156)/B156)</f>
        <v>-3.9695449976273689E-3</v>
      </c>
      <c r="B173" s="17" t="s">
        <v>37</v>
      </c>
      <c r="C173" t="str">
        <f t="shared" si="6"/>
        <v>April-May</v>
      </c>
      <c r="D173" s="77">
        <v>-3.9695449976273689E-3</v>
      </c>
    </row>
    <row r="180" spans="1:25">
      <c r="B180" s="16" t="s">
        <v>68</v>
      </c>
    </row>
    <row r="181" spans="1:25">
      <c r="B181">
        <v>2022</v>
      </c>
      <c r="N181" t="s">
        <v>127</v>
      </c>
      <c r="O181" t="s">
        <v>128</v>
      </c>
      <c r="P181" t="s">
        <v>129</v>
      </c>
      <c r="Q181" t="s">
        <v>130</v>
      </c>
      <c r="R181" t="s">
        <v>131</v>
      </c>
      <c r="S181" t="s">
        <v>132</v>
      </c>
      <c r="T181" t="s">
        <v>133</v>
      </c>
      <c r="U181" t="s">
        <v>134</v>
      </c>
      <c r="V181" t="s">
        <v>135</v>
      </c>
      <c r="W181" t="s">
        <v>136</v>
      </c>
      <c r="X181" t="s">
        <v>137</v>
      </c>
      <c r="Y181" t="s">
        <v>138</v>
      </c>
    </row>
    <row r="182" spans="1:25">
      <c r="A182" s="16" t="s">
        <v>87</v>
      </c>
      <c r="B182" t="s">
        <v>115</v>
      </c>
      <c r="C182" t="s">
        <v>116</v>
      </c>
      <c r="D182" t="s">
        <v>117</v>
      </c>
      <c r="E182" t="s">
        <v>118</v>
      </c>
      <c r="F182" t="s">
        <v>119</v>
      </c>
      <c r="G182" t="s">
        <v>120</v>
      </c>
      <c r="H182" t="s">
        <v>121</v>
      </c>
      <c r="I182" t="s">
        <v>122</v>
      </c>
      <c r="J182" t="s">
        <v>123</v>
      </c>
      <c r="K182" t="s">
        <v>124</v>
      </c>
      <c r="L182" t="s">
        <v>125</v>
      </c>
      <c r="M182" t="s">
        <v>126</v>
      </c>
    </row>
    <row r="183" spans="1:25">
      <c r="A183" s="17" t="s">
        <v>38</v>
      </c>
      <c r="B183" s="70">
        <v>466.3</v>
      </c>
      <c r="C183" s="70">
        <v>660</v>
      </c>
      <c r="D183" s="70">
        <v>513.20000000000005</v>
      </c>
      <c r="E183" s="70">
        <v>396.42548387096758</v>
      </c>
      <c r="F183" s="70">
        <v>497.6</v>
      </c>
      <c r="G183" s="70">
        <v>509.59999999999997</v>
      </c>
      <c r="H183" s="70">
        <v>561.1</v>
      </c>
      <c r="I183" s="70">
        <v>492.5</v>
      </c>
      <c r="J183" s="70">
        <v>360.4</v>
      </c>
      <c r="K183" s="70">
        <v>559.5</v>
      </c>
      <c r="L183" s="70">
        <v>501.2</v>
      </c>
      <c r="M183" s="70">
        <v>552.1</v>
      </c>
      <c r="N183" s="70">
        <v>466.3</v>
      </c>
      <c r="O183" s="70">
        <v>660</v>
      </c>
      <c r="P183" s="70">
        <v>513.20000000000005</v>
      </c>
      <c r="Q183" s="70">
        <v>396.42548387096758</v>
      </c>
      <c r="R183" s="70">
        <v>497.6</v>
      </c>
      <c r="S183" s="70">
        <v>509.59999999999997</v>
      </c>
      <c r="T183" s="70">
        <v>561.1</v>
      </c>
      <c r="U183" s="70">
        <v>492.5</v>
      </c>
      <c r="V183" s="70">
        <v>360.4</v>
      </c>
      <c r="W183" s="70">
        <v>559.5</v>
      </c>
      <c r="X183" s="70">
        <v>501.2</v>
      </c>
      <c r="Y183" s="70">
        <v>552.1</v>
      </c>
    </row>
    <row r="184" spans="1:25">
      <c r="A184" s="17" t="s">
        <v>39</v>
      </c>
      <c r="B184" s="70">
        <v>471</v>
      </c>
      <c r="C184" s="70">
        <v>640.90000000000009</v>
      </c>
      <c r="D184" s="70">
        <v>526.09999999999991</v>
      </c>
      <c r="E184" s="70">
        <v>449.08365591397842</v>
      </c>
      <c r="F184" s="70">
        <v>500</v>
      </c>
      <c r="G184" s="70">
        <v>523.29999999999995</v>
      </c>
      <c r="H184" s="70">
        <v>559.20000000000005</v>
      </c>
      <c r="I184" s="70">
        <v>492.70000000000005</v>
      </c>
      <c r="J184" s="70">
        <v>360.7</v>
      </c>
      <c r="K184" s="70">
        <v>568.1</v>
      </c>
      <c r="L184" s="70">
        <v>502.70000000000005</v>
      </c>
      <c r="M184" s="70">
        <v>556</v>
      </c>
      <c r="N184" s="70">
        <v>471</v>
      </c>
      <c r="O184" s="70">
        <v>640.90000000000009</v>
      </c>
      <c r="P184" s="70">
        <v>526.09999999999991</v>
      </c>
      <c r="Q184" s="70">
        <v>449.08365591397842</v>
      </c>
      <c r="R184" s="70">
        <v>500</v>
      </c>
      <c r="S184" s="70">
        <v>523.29999999999995</v>
      </c>
      <c r="T184" s="70">
        <v>559.20000000000005</v>
      </c>
      <c r="U184" s="70">
        <v>492.70000000000005</v>
      </c>
      <c r="V184" s="70">
        <v>360.7</v>
      </c>
      <c r="W184" s="70">
        <v>568.1</v>
      </c>
      <c r="X184" s="70">
        <v>502.70000000000005</v>
      </c>
      <c r="Y184" s="70">
        <v>556</v>
      </c>
    </row>
    <row r="185" spans="1:25">
      <c r="A185" s="17" t="s">
        <v>40</v>
      </c>
      <c r="B185" s="70">
        <v>481.9</v>
      </c>
      <c r="C185" s="70">
        <v>621.5</v>
      </c>
      <c r="D185" s="70">
        <v>508.09999999999997</v>
      </c>
      <c r="E185" s="70">
        <v>446.78365591397846</v>
      </c>
      <c r="F185" s="70">
        <v>504.4</v>
      </c>
      <c r="G185" s="70">
        <v>519.20000000000005</v>
      </c>
      <c r="H185" s="70">
        <v>572.9</v>
      </c>
      <c r="I185" s="70">
        <v>501.6</v>
      </c>
      <c r="J185" s="70">
        <v>363.3</v>
      </c>
      <c r="K185" s="70">
        <v>578.9</v>
      </c>
      <c r="L185" s="70">
        <v>504.1</v>
      </c>
      <c r="M185" s="70">
        <v>559.20000000000005</v>
      </c>
      <c r="N185" s="70">
        <v>481.9</v>
      </c>
      <c r="O185" s="70">
        <v>621.5</v>
      </c>
      <c r="P185" s="70">
        <v>508.09999999999997</v>
      </c>
      <c r="Q185" s="70">
        <v>446.78365591397846</v>
      </c>
      <c r="R185" s="70">
        <v>504.4</v>
      </c>
      <c r="S185" s="70">
        <v>519.20000000000005</v>
      </c>
      <c r="T185" s="70">
        <v>572.9</v>
      </c>
      <c r="U185" s="70">
        <v>501.6</v>
      </c>
      <c r="V185" s="70">
        <v>363.3</v>
      </c>
      <c r="W185" s="70">
        <v>578.9</v>
      </c>
      <c r="X185" s="70">
        <v>504.1</v>
      </c>
      <c r="Y185" s="70">
        <v>559.20000000000005</v>
      </c>
    </row>
    <row r="186" spans="1:25">
      <c r="A186" s="17" t="s">
        <v>41</v>
      </c>
      <c r="B186" s="70">
        <v>491.29999999999995</v>
      </c>
      <c r="C186" s="70">
        <v>629.59999999999991</v>
      </c>
      <c r="D186" s="70">
        <v>509.6</v>
      </c>
      <c r="E186" s="70">
        <v>443.58365591397842</v>
      </c>
      <c r="F186" s="70">
        <v>509.29999999999995</v>
      </c>
      <c r="G186" s="70">
        <v>497.29999999999995</v>
      </c>
      <c r="H186" s="70">
        <v>589.5</v>
      </c>
      <c r="I186" s="70">
        <v>507.29999999999995</v>
      </c>
      <c r="J186" s="70">
        <v>365.5</v>
      </c>
      <c r="K186" s="70">
        <v>590</v>
      </c>
      <c r="L186" s="70">
        <v>505.9</v>
      </c>
      <c r="M186" s="70">
        <v>562.6</v>
      </c>
      <c r="N186" s="70">
        <v>491.29999999999995</v>
      </c>
      <c r="O186" s="70">
        <v>629.59999999999991</v>
      </c>
      <c r="P186" s="70">
        <v>509.6</v>
      </c>
      <c r="Q186" s="70">
        <v>443.58365591397842</v>
      </c>
      <c r="R186" s="70">
        <v>509.29999999999995</v>
      </c>
      <c r="S186" s="70">
        <v>497.29999999999995</v>
      </c>
      <c r="T186" s="70">
        <v>589.5</v>
      </c>
      <c r="U186" s="70">
        <v>507.29999999999995</v>
      </c>
      <c r="V186" s="70">
        <v>365.5</v>
      </c>
      <c r="W186" s="70">
        <v>590</v>
      </c>
      <c r="X186" s="70">
        <v>505.9</v>
      </c>
      <c r="Y186" s="70">
        <v>562.6</v>
      </c>
    </row>
    <row r="187" spans="1:25">
      <c r="A187" s="17" t="s">
        <v>42</v>
      </c>
      <c r="B187" s="70">
        <v>496.3</v>
      </c>
      <c r="C187" s="70">
        <v>634.6</v>
      </c>
      <c r="D187" s="70">
        <v>513.1</v>
      </c>
      <c r="E187" s="70">
        <v>441.9836559139784</v>
      </c>
      <c r="F187" s="70">
        <v>512.79999999999995</v>
      </c>
      <c r="G187" s="70">
        <v>491.7</v>
      </c>
      <c r="H187" s="70">
        <v>540.14126344086026</v>
      </c>
      <c r="I187" s="70">
        <v>509.40000000000003</v>
      </c>
      <c r="J187" s="70">
        <v>366.4</v>
      </c>
      <c r="K187" s="70">
        <v>597.9</v>
      </c>
      <c r="L187" s="70">
        <v>507.3</v>
      </c>
      <c r="M187" s="70">
        <v>565.4</v>
      </c>
      <c r="N187" s="70">
        <v>496.3</v>
      </c>
      <c r="O187" s="70">
        <v>634.6</v>
      </c>
      <c r="P187" s="70">
        <v>513.1</v>
      </c>
      <c r="Q187" s="70">
        <v>441.9836559139784</v>
      </c>
      <c r="R187" s="70">
        <v>512.79999999999995</v>
      </c>
      <c r="S187" s="70">
        <v>491.7</v>
      </c>
      <c r="T187" s="70">
        <v>540.14126344086026</v>
      </c>
      <c r="U187" s="70">
        <v>509.40000000000003</v>
      </c>
      <c r="V187" s="70">
        <v>366.4</v>
      </c>
      <c r="W187" s="70">
        <v>597.9</v>
      </c>
      <c r="X187" s="70">
        <v>507.3</v>
      </c>
      <c r="Y187" s="70">
        <v>565.4</v>
      </c>
    </row>
    <row r="188" spans="1:25">
      <c r="A188" s="17" t="s">
        <v>44</v>
      </c>
      <c r="B188" s="70">
        <v>502.70000000000005</v>
      </c>
      <c r="C188" s="70">
        <v>630</v>
      </c>
      <c r="D188" s="70">
        <v>544.79999999999995</v>
      </c>
      <c r="E188" s="70">
        <v>444.28365591397846</v>
      </c>
      <c r="F188" s="70">
        <v>516.90000000000009</v>
      </c>
      <c r="G188" s="70">
        <v>482.4</v>
      </c>
      <c r="H188" s="70">
        <v>560.20000000000005</v>
      </c>
      <c r="I188" s="70">
        <v>511.7</v>
      </c>
      <c r="J188" s="70">
        <v>367</v>
      </c>
      <c r="K188" s="70">
        <v>606.40000000000009</v>
      </c>
      <c r="L188" s="70">
        <v>508.9</v>
      </c>
      <c r="M188" s="70">
        <v>568.79999999999995</v>
      </c>
      <c r="N188" s="70">
        <v>502.70000000000005</v>
      </c>
      <c r="O188" s="70">
        <v>630</v>
      </c>
      <c r="P188" s="70">
        <v>544.79999999999995</v>
      </c>
      <c r="Q188" s="70">
        <v>444.28365591397846</v>
      </c>
      <c r="R188" s="70">
        <v>516.90000000000009</v>
      </c>
      <c r="S188" s="70">
        <v>482.4</v>
      </c>
      <c r="T188" s="70">
        <v>560.20000000000005</v>
      </c>
      <c r="U188" s="70">
        <v>511.7</v>
      </c>
      <c r="V188" s="70">
        <v>367</v>
      </c>
      <c r="W188" s="70">
        <v>606.40000000000009</v>
      </c>
      <c r="X188" s="70">
        <v>508.9</v>
      </c>
      <c r="Y188" s="70">
        <v>568.79999999999995</v>
      </c>
    </row>
    <row r="189" spans="1:25">
      <c r="A189" s="17" t="s">
        <v>45</v>
      </c>
      <c r="B189" s="70">
        <v>508.2</v>
      </c>
      <c r="C189" s="70">
        <v>628.79999999999995</v>
      </c>
      <c r="D189" s="70">
        <v>571.20000000000005</v>
      </c>
      <c r="E189" s="70">
        <v>443.38365591397837</v>
      </c>
      <c r="F189" s="70">
        <v>520.9</v>
      </c>
      <c r="G189" s="70">
        <v>474.2</v>
      </c>
      <c r="H189" s="70">
        <v>488.8</v>
      </c>
      <c r="I189" s="70">
        <v>512.6</v>
      </c>
      <c r="J189" s="70">
        <v>366.09999999999997</v>
      </c>
      <c r="K189" s="70">
        <v>613.20000000000005</v>
      </c>
      <c r="L189" s="70">
        <v>510.6</v>
      </c>
      <c r="M189" s="70">
        <v>571.29999999999995</v>
      </c>
      <c r="N189" s="70">
        <v>508.2</v>
      </c>
      <c r="O189" s="70">
        <v>628.79999999999995</v>
      </c>
      <c r="P189" s="70">
        <v>571.20000000000005</v>
      </c>
      <c r="Q189" s="70">
        <v>443.38365591397837</v>
      </c>
      <c r="R189" s="70">
        <v>520.9</v>
      </c>
      <c r="S189" s="70">
        <v>474.2</v>
      </c>
      <c r="T189" s="70">
        <v>488.8</v>
      </c>
      <c r="U189" s="70">
        <v>512.6</v>
      </c>
      <c r="V189" s="70">
        <v>366.09999999999997</v>
      </c>
      <c r="W189" s="70">
        <v>613.20000000000005</v>
      </c>
      <c r="X189" s="70">
        <v>510.6</v>
      </c>
      <c r="Y189" s="70">
        <v>571.29999999999995</v>
      </c>
    </row>
    <row r="190" spans="1:25">
      <c r="A190" s="17" t="s">
        <v>67</v>
      </c>
      <c r="B190" s="70">
        <v>3417.7</v>
      </c>
      <c r="C190" s="70">
        <v>4445.3999999999996</v>
      </c>
      <c r="D190" s="70">
        <v>3686.0999999999995</v>
      </c>
      <c r="E190" s="70">
        <v>3065.5274193548375</v>
      </c>
      <c r="F190" s="70">
        <v>3561.9</v>
      </c>
      <c r="G190" s="70">
        <v>3497.6999999999994</v>
      </c>
      <c r="H190" s="70">
        <v>3871.8412634408605</v>
      </c>
      <c r="I190" s="70">
        <v>3527.7999999999997</v>
      </c>
      <c r="J190" s="70">
        <v>2549.3999999999996</v>
      </c>
      <c r="K190" s="70">
        <v>4114</v>
      </c>
      <c r="L190" s="70">
        <v>3540.7000000000003</v>
      </c>
      <c r="M190" s="70">
        <v>3935.4000000000005</v>
      </c>
      <c r="N190" s="70">
        <v>3417.7</v>
      </c>
      <c r="O190" s="70">
        <v>4445.3999999999996</v>
      </c>
      <c r="P190" s="70">
        <v>3686.0999999999995</v>
      </c>
      <c r="Q190" s="70">
        <v>3065.5274193548375</v>
      </c>
      <c r="R190" s="70">
        <v>3561.9</v>
      </c>
      <c r="S190" s="70">
        <v>3497.6999999999994</v>
      </c>
      <c r="T190" s="70">
        <v>3871.8412634408605</v>
      </c>
      <c r="U190" s="70">
        <v>3527.7999999999997</v>
      </c>
      <c r="V190" s="70">
        <v>2549.3999999999996</v>
      </c>
      <c r="W190" s="70">
        <v>4114</v>
      </c>
      <c r="X190" s="70">
        <v>3540.7000000000003</v>
      </c>
      <c r="Y190" s="70">
        <v>3935.4000000000005</v>
      </c>
    </row>
    <row r="200" spans="1:13">
      <c r="A200" s="69" t="s">
        <v>87</v>
      </c>
      <c r="B200" s="69" t="s">
        <v>115</v>
      </c>
      <c r="C200" s="69" t="s">
        <v>116</v>
      </c>
      <c r="D200" s="69" t="s">
        <v>117</v>
      </c>
      <c r="E200" s="69" t="s">
        <v>118</v>
      </c>
      <c r="F200" s="69" t="s">
        <v>119</v>
      </c>
      <c r="G200" s="69" t="s">
        <v>120</v>
      </c>
      <c r="H200" s="69" t="s">
        <v>121</v>
      </c>
      <c r="I200" s="69" t="s">
        <v>122</v>
      </c>
      <c r="J200" s="69" t="s">
        <v>123</v>
      </c>
      <c r="K200" s="69" t="s">
        <v>124</v>
      </c>
      <c r="L200" s="69" t="s">
        <v>125</v>
      </c>
      <c r="M200" s="69" t="s">
        <v>126</v>
      </c>
    </row>
    <row r="201" spans="1:13">
      <c r="A201" s="17" t="s">
        <v>38</v>
      </c>
      <c r="B201" s="70">
        <v>466.3</v>
      </c>
      <c r="C201" s="70">
        <v>660</v>
      </c>
      <c r="D201" s="70">
        <v>513.20000000000005</v>
      </c>
      <c r="E201" s="70">
        <v>396.42548387096758</v>
      </c>
      <c r="F201" s="70">
        <v>497.6</v>
      </c>
      <c r="G201" s="70">
        <v>509.59999999999997</v>
      </c>
      <c r="H201" s="70">
        <v>561.1</v>
      </c>
      <c r="I201" s="70">
        <v>492.5</v>
      </c>
      <c r="J201" s="70">
        <v>360.4</v>
      </c>
      <c r="K201" s="70">
        <v>559.5</v>
      </c>
      <c r="L201" s="70">
        <v>501.2</v>
      </c>
      <c r="M201" s="70">
        <v>552.1</v>
      </c>
    </row>
    <row r="202" spans="1:13">
      <c r="A202" s="17" t="s">
        <v>39</v>
      </c>
      <c r="B202" s="70">
        <v>471</v>
      </c>
      <c r="C202" s="70">
        <v>640.90000000000009</v>
      </c>
      <c r="D202" s="70">
        <v>526.09999999999991</v>
      </c>
      <c r="E202" s="70">
        <v>449.08365591397842</v>
      </c>
      <c r="F202" s="70">
        <v>500</v>
      </c>
      <c r="G202" s="70">
        <v>523.29999999999995</v>
      </c>
      <c r="H202" s="70">
        <v>559.20000000000005</v>
      </c>
      <c r="I202" s="70">
        <v>492.70000000000005</v>
      </c>
      <c r="J202" s="70">
        <v>360.7</v>
      </c>
      <c r="K202" s="70">
        <v>568.1</v>
      </c>
      <c r="L202" s="70">
        <v>502.70000000000005</v>
      </c>
      <c r="M202" s="70">
        <v>556</v>
      </c>
    </row>
    <row r="203" spans="1:13">
      <c r="A203" s="17" t="s">
        <v>40</v>
      </c>
      <c r="B203" s="70">
        <v>481.9</v>
      </c>
      <c r="C203" s="70">
        <v>621.5</v>
      </c>
      <c r="D203" s="70">
        <v>508.09999999999997</v>
      </c>
      <c r="E203" s="70">
        <v>446.78365591397846</v>
      </c>
      <c r="F203" s="70">
        <v>504.4</v>
      </c>
      <c r="G203" s="70">
        <v>519.20000000000005</v>
      </c>
      <c r="H203" s="70">
        <v>572.9</v>
      </c>
      <c r="I203" s="70">
        <v>501.6</v>
      </c>
      <c r="J203" s="70">
        <v>363.3</v>
      </c>
      <c r="K203" s="70">
        <v>578.9</v>
      </c>
      <c r="L203" s="70">
        <v>504.1</v>
      </c>
      <c r="M203" s="70">
        <v>559.20000000000005</v>
      </c>
    </row>
    <row r="204" spans="1:13">
      <c r="A204" s="17" t="s">
        <v>41</v>
      </c>
      <c r="B204" s="70">
        <v>491.29999999999995</v>
      </c>
      <c r="C204" s="70">
        <v>629.59999999999991</v>
      </c>
      <c r="D204" s="70">
        <v>509.6</v>
      </c>
      <c r="E204" s="70">
        <v>443.58365591397842</v>
      </c>
      <c r="F204" s="70">
        <v>509.29999999999995</v>
      </c>
      <c r="G204" s="70">
        <v>497.29999999999995</v>
      </c>
      <c r="H204" s="70">
        <v>589.5</v>
      </c>
      <c r="I204" s="70">
        <v>507.29999999999995</v>
      </c>
      <c r="J204" s="70">
        <v>365.5</v>
      </c>
      <c r="K204" s="70">
        <v>590</v>
      </c>
      <c r="L204" s="70">
        <v>505.9</v>
      </c>
      <c r="M204" s="70">
        <v>562.6</v>
      </c>
    </row>
    <row r="205" spans="1:13">
      <c r="A205" s="17" t="s">
        <v>42</v>
      </c>
      <c r="B205" s="70">
        <v>496.3</v>
      </c>
      <c r="C205" s="70">
        <v>634.6</v>
      </c>
      <c r="D205" s="70">
        <v>513.1</v>
      </c>
      <c r="E205" s="70">
        <v>441.9836559139784</v>
      </c>
      <c r="F205" s="70">
        <v>512.79999999999995</v>
      </c>
      <c r="G205" s="70">
        <v>491.7</v>
      </c>
      <c r="H205" s="70">
        <v>540.14126344086026</v>
      </c>
      <c r="I205" s="70">
        <v>509.40000000000003</v>
      </c>
      <c r="J205" s="70">
        <v>366.4</v>
      </c>
      <c r="K205" s="70">
        <v>597.9</v>
      </c>
      <c r="L205" s="70">
        <v>507.3</v>
      </c>
      <c r="M205" s="70">
        <v>565.4</v>
      </c>
    </row>
    <row r="206" spans="1:13">
      <c r="A206" s="17" t="s">
        <v>44</v>
      </c>
      <c r="B206" s="70">
        <v>502.70000000000005</v>
      </c>
      <c r="C206" s="70">
        <v>630</v>
      </c>
      <c r="D206" s="70">
        <v>544.79999999999995</v>
      </c>
      <c r="E206" s="70">
        <v>444.28365591397846</v>
      </c>
      <c r="F206" s="70">
        <v>516.90000000000009</v>
      </c>
      <c r="G206" s="70">
        <v>482.4</v>
      </c>
      <c r="H206" s="70">
        <v>560.20000000000005</v>
      </c>
      <c r="I206" s="70">
        <v>511.7</v>
      </c>
      <c r="J206" s="70">
        <v>367</v>
      </c>
      <c r="K206" s="70">
        <v>606.40000000000009</v>
      </c>
      <c r="L206" s="70">
        <v>508.9</v>
      </c>
      <c r="M206" s="70">
        <v>568.79999999999995</v>
      </c>
    </row>
    <row r="207" spans="1:13">
      <c r="A207" s="17" t="s">
        <v>45</v>
      </c>
      <c r="B207" s="70">
        <v>508.2</v>
      </c>
      <c r="C207" s="70">
        <v>628.79999999999995</v>
      </c>
      <c r="D207" s="70">
        <v>571.20000000000005</v>
      </c>
      <c r="E207" s="70">
        <v>443.38365591397837</v>
      </c>
      <c r="F207" s="70">
        <v>520.9</v>
      </c>
      <c r="G207" s="70">
        <v>474.2</v>
      </c>
      <c r="H207" s="70">
        <v>488.8</v>
      </c>
      <c r="I207" s="70">
        <v>512.6</v>
      </c>
      <c r="J207" s="70">
        <v>366.09999999999997</v>
      </c>
      <c r="K207" s="70">
        <v>613.20000000000005</v>
      </c>
      <c r="L207" s="70">
        <v>510.6</v>
      </c>
      <c r="M207" s="70">
        <v>571.29999999999995</v>
      </c>
    </row>
    <row r="208" spans="1:13">
      <c r="A208" s="17" t="s">
        <v>31</v>
      </c>
      <c r="B208" s="70">
        <v>521.1</v>
      </c>
      <c r="C208" s="70">
        <v>634.20000000000005</v>
      </c>
      <c r="D208" s="70">
        <v>584.4</v>
      </c>
      <c r="E208" s="70">
        <v>442.28365591397846</v>
      </c>
      <c r="F208" s="70">
        <v>524.09999999999991</v>
      </c>
      <c r="G208" s="70">
        <v>475.1</v>
      </c>
      <c r="H208" s="70">
        <v>472.1</v>
      </c>
      <c r="I208" s="70">
        <v>512.79999999999995</v>
      </c>
      <c r="J208" s="70">
        <v>364.1</v>
      </c>
      <c r="K208" s="70">
        <v>623.20000000000005</v>
      </c>
      <c r="L208" s="70">
        <v>512</v>
      </c>
      <c r="M208" s="70">
        <v>574</v>
      </c>
    </row>
    <row r="209" spans="1:13">
      <c r="A209" s="17" t="s">
        <v>34</v>
      </c>
      <c r="B209" s="70">
        <v>523.29999999999995</v>
      </c>
      <c r="C209" s="70">
        <v>625.09999999999991</v>
      </c>
      <c r="D209" s="70">
        <v>526.29999999999995</v>
      </c>
      <c r="E209" s="70">
        <v>534.9</v>
      </c>
      <c r="F209" s="70">
        <v>532.20000000000005</v>
      </c>
      <c r="G209" s="70">
        <v>508.8</v>
      </c>
      <c r="H209" s="70">
        <v>469.4</v>
      </c>
      <c r="I209" s="70">
        <v>513.6</v>
      </c>
      <c r="J209" s="70">
        <v>361</v>
      </c>
      <c r="K209" s="70">
        <v>559.03663978494637</v>
      </c>
      <c r="L209" s="70">
        <v>514.80000000000007</v>
      </c>
      <c r="M209" s="70">
        <v>579.5</v>
      </c>
    </row>
    <row r="210" spans="1:13">
      <c r="A210" s="17" t="s">
        <v>35</v>
      </c>
      <c r="B210" s="70">
        <v>523.40000000000009</v>
      </c>
      <c r="C210" s="70">
        <v>625.09999999999991</v>
      </c>
      <c r="D210" s="70">
        <v>526.29999999999995</v>
      </c>
      <c r="E210" s="70">
        <v>534.70000000000005</v>
      </c>
      <c r="F210" s="70">
        <v>532.20000000000005</v>
      </c>
      <c r="G210" s="70">
        <v>508.8</v>
      </c>
      <c r="H210" s="70">
        <v>469.6</v>
      </c>
      <c r="I210" s="70">
        <v>513.79999999999995</v>
      </c>
      <c r="J210" s="70">
        <v>361</v>
      </c>
      <c r="K210" s="70">
        <v>559.03663978494637</v>
      </c>
      <c r="L210" s="70">
        <v>514.80000000000007</v>
      </c>
      <c r="M210" s="70">
        <v>579.5</v>
      </c>
    </row>
    <row r="211" spans="1:13">
      <c r="A211" s="17" t="s">
        <v>36</v>
      </c>
      <c r="B211" s="70">
        <v>521.90000000000009</v>
      </c>
      <c r="C211" s="70">
        <v>629.9</v>
      </c>
      <c r="D211" s="70">
        <v>509.9</v>
      </c>
      <c r="E211" s="70">
        <v>522.1</v>
      </c>
      <c r="F211" s="70">
        <v>535.40000000000009</v>
      </c>
      <c r="G211" s="70">
        <v>529.20000000000005</v>
      </c>
      <c r="H211" s="70">
        <v>478.1</v>
      </c>
      <c r="I211" s="70">
        <v>520.90000000000009</v>
      </c>
      <c r="J211" s="70">
        <v>364.79999999999995</v>
      </c>
      <c r="K211" s="70">
        <v>496.87327956989265</v>
      </c>
      <c r="L211" s="70">
        <v>516.59999999999991</v>
      </c>
      <c r="M211" s="70">
        <v>581</v>
      </c>
    </row>
    <row r="212" spans="1:13">
      <c r="A212" s="17" t="s">
        <v>37</v>
      </c>
      <c r="B212" s="70">
        <v>521.59999999999991</v>
      </c>
      <c r="C212" s="70">
        <v>645.20000000000005</v>
      </c>
      <c r="D212" s="70">
        <v>520.9</v>
      </c>
      <c r="E212" s="70">
        <v>507.7</v>
      </c>
      <c r="F212" s="70">
        <v>538.5</v>
      </c>
      <c r="G212" s="70">
        <v>517</v>
      </c>
      <c r="H212" s="70">
        <v>494.7</v>
      </c>
      <c r="I212" s="70">
        <v>527.4</v>
      </c>
      <c r="J212" s="70">
        <v>368.8</v>
      </c>
      <c r="K212" s="70">
        <v>433.60991935483895</v>
      </c>
      <c r="L212" s="70">
        <v>518</v>
      </c>
      <c r="M212" s="70">
        <v>583</v>
      </c>
    </row>
    <row r="213" spans="1:13">
      <c r="A213" s="17" t="s">
        <v>139</v>
      </c>
      <c r="B213">
        <f>B212-B201</f>
        <v>55.299999999999898</v>
      </c>
      <c r="C213">
        <f t="shared" ref="C213:M213" si="7">C212-C201</f>
        <v>-14.799999999999955</v>
      </c>
      <c r="D213">
        <f t="shared" si="7"/>
        <v>7.6999999999999318</v>
      </c>
      <c r="E213">
        <f t="shared" si="7"/>
        <v>111.27451612903241</v>
      </c>
      <c r="F213">
        <f t="shared" si="7"/>
        <v>40.899999999999977</v>
      </c>
      <c r="G213">
        <f t="shared" si="7"/>
        <v>7.4000000000000341</v>
      </c>
      <c r="H213">
        <f t="shared" si="7"/>
        <v>-66.400000000000034</v>
      </c>
      <c r="I213">
        <f t="shared" si="7"/>
        <v>34.899999999999977</v>
      </c>
      <c r="J213">
        <f t="shared" si="7"/>
        <v>8.4000000000000341</v>
      </c>
      <c r="K213">
        <f t="shared" si="7"/>
        <v>-125.89008064516105</v>
      </c>
      <c r="L213">
        <f t="shared" si="7"/>
        <v>16.800000000000011</v>
      </c>
      <c r="M213">
        <f t="shared" si="7"/>
        <v>30.899999999999977</v>
      </c>
    </row>
    <row r="214" spans="1:13">
      <c r="B214">
        <v>55.299999999999898</v>
      </c>
      <c r="C214">
        <v>-14.799999999999955</v>
      </c>
      <c r="D214">
        <v>7.6999999999999318</v>
      </c>
      <c r="E214">
        <v>111.27451612903241</v>
      </c>
      <c r="F214">
        <v>40.899999999999977</v>
      </c>
      <c r="G214">
        <v>7.4000000000000341</v>
      </c>
      <c r="H214">
        <v>-66.400000000000034</v>
      </c>
      <c r="I214">
        <v>34.899999999999977</v>
      </c>
      <c r="J214">
        <v>8.4000000000000341</v>
      </c>
      <c r="K214">
        <v>-125.89008064516105</v>
      </c>
      <c r="L214">
        <v>16.800000000000011</v>
      </c>
      <c r="M214">
        <v>30.899999999999977</v>
      </c>
    </row>
    <row r="216" spans="1:13">
      <c r="A216" s="69" t="s">
        <v>140</v>
      </c>
      <c r="B216" s="69" t="s">
        <v>141</v>
      </c>
    </row>
    <row r="217" spans="1:13">
      <c r="A217" s="4" t="s">
        <v>3</v>
      </c>
      <c r="B217" s="6">
        <v>55.299999999999898</v>
      </c>
    </row>
    <row r="218" spans="1:13">
      <c r="A218" s="4" t="s">
        <v>4</v>
      </c>
      <c r="B218" s="6">
        <v>-14.799999999999955</v>
      </c>
    </row>
    <row r="219" spans="1:13">
      <c r="A219" s="4" t="s">
        <v>5</v>
      </c>
      <c r="B219" s="6">
        <v>7.6999999999999318</v>
      </c>
    </row>
    <row r="220" spans="1:13">
      <c r="A220" s="4" t="s">
        <v>7</v>
      </c>
      <c r="B220" s="6">
        <v>111.27451612903241</v>
      </c>
    </row>
    <row r="221" spans="1:13">
      <c r="A221" s="4" t="s">
        <v>6</v>
      </c>
      <c r="B221" s="6">
        <v>40.899999999999977</v>
      </c>
    </row>
    <row r="222" spans="1:13">
      <c r="A222" s="4" t="s">
        <v>8</v>
      </c>
      <c r="B222" s="6">
        <v>7.4000000000000341</v>
      </c>
    </row>
    <row r="223" spans="1:13">
      <c r="A223" s="4" t="s">
        <v>9</v>
      </c>
      <c r="B223" s="6">
        <v>-66.400000000000034</v>
      </c>
    </row>
    <row r="224" spans="1:13">
      <c r="A224" s="4" t="s">
        <v>10</v>
      </c>
      <c r="B224" s="6">
        <v>34.899999999999977</v>
      </c>
    </row>
    <row r="225" spans="1:2">
      <c r="A225" s="4" t="s">
        <v>11</v>
      </c>
      <c r="B225" s="6">
        <v>8.4000000000000341</v>
      </c>
    </row>
    <row r="226" spans="1:2">
      <c r="A226" s="4" t="s">
        <v>12</v>
      </c>
      <c r="B226" s="6">
        <v>-125.89008064516105</v>
      </c>
    </row>
    <row r="227" spans="1:2">
      <c r="A227" s="4" t="s">
        <v>13</v>
      </c>
      <c r="B227" s="6">
        <v>16.800000000000011</v>
      </c>
    </row>
    <row r="228" spans="1:2">
      <c r="A228" s="4" t="s">
        <v>14</v>
      </c>
      <c r="B228" s="6">
        <v>30.899999999999977</v>
      </c>
    </row>
    <row r="239" spans="1:2" s="80" customFormat="1">
      <c r="A239" s="80" t="s">
        <v>142</v>
      </c>
    </row>
    <row r="240" spans="1:2" s="80" customFormat="1"/>
    <row r="243" spans="1:7">
      <c r="B243" s="16" t="s">
        <v>68</v>
      </c>
    </row>
    <row r="244" spans="1:7">
      <c r="B244" t="s">
        <v>69</v>
      </c>
      <c r="C244" t="s">
        <v>70</v>
      </c>
      <c r="D244" t="s">
        <v>71</v>
      </c>
      <c r="E244" t="s">
        <v>143</v>
      </c>
      <c r="F244" t="s">
        <v>144</v>
      </c>
      <c r="G244" t="s">
        <v>145</v>
      </c>
    </row>
    <row r="245" spans="1:7">
      <c r="A245" s="16" t="s">
        <v>87</v>
      </c>
      <c r="B245">
        <v>2020</v>
      </c>
      <c r="C245">
        <v>2020</v>
      </c>
      <c r="D245">
        <v>2020</v>
      </c>
    </row>
    <row r="246" spans="1:7">
      <c r="A246" s="17" t="s">
        <v>31</v>
      </c>
      <c r="B246" s="70">
        <v>5824.4</v>
      </c>
      <c r="C246" s="70">
        <v>877.59999999999991</v>
      </c>
      <c r="D246" s="70">
        <v>1708.4544354838711</v>
      </c>
      <c r="E246" s="70">
        <v>5824.4</v>
      </c>
      <c r="F246" s="70">
        <v>877.59999999999991</v>
      </c>
      <c r="G246" s="70">
        <v>1708.4544354838711</v>
      </c>
    </row>
    <row r="247" spans="1:7">
      <c r="A247" s="17" t="s">
        <v>34</v>
      </c>
      <c r="B247" s="70">
        <v>5738</v>
      </c>
      <c r="C247" s="70">
        <v>882.6</v>
      </c>
      <c r="D247" s="70">
        <v>1717.3544354838709</v>
      </c>
      <c r="E247" s="70">
        <v>5738</v>
      </c>
      <c r="F247" s="70">
        <v>882.6</v>
      </c>
      <c r="G247" s="70">
        <v>1717.3544354838709</v>
      </c>
    </row>
    <row r="248" spans="1:7">
      <c r="A248" s="17" t="s">
        <v>35</v>
      </c>
      <c r="B248" s="70">
        <v>5688.5</v>
      </c>
      <c r="C248" s="70">
        <v>889.59999999999991</v>
      </c>
      <c r="D248" s="70">
        <v>1720.9544354838708</v>
      </c>
      <c r="E248" s="70">
        <v>5688.5</v>
      </c>
      <c r="F248" s="70">
        <v>889.59999999999991</v>
      </c>
      <c r="G248" s="70">
        <v>1720.9544354838708</v>
      </c>
    </row>
    <row r="249" spans="1:7">
      <c r="A249" s="17" t="s">
        <v>36</v>
      </c>
      <c r="B249" s="70">
        <v>5824.256161616162</v>
      </c>
      <c r="C249" s="70">
        <v>867.08747474747474</v>
      </c>
      <c r="D249" s="70">
        <v>1689.3750415444767</v>
      </c>
      <c r="E249" s="70">
        <v>5824.256161616162</v>
      </c>
      <c r="F249" s="70">
        <v>867.08747474747474</v>
      </c>
      <c r="G249" s="70">
        <v>1689.3750415444767</v>
      </c>
    </row>
    <row r="250" spans="1:7">
      <c r="A250" s="17" t="s">
        <v>37</v>
      </c>
      <c r="B250" s="70">
        <v>5454.26</v>
      </c>
      <c r="C250" s="70">
        <v>836.16795224977045</v>
      </c>
      <c r="D250" s="70">
        <v>1633.0099451257443</v>
      </c>
      <c r="E250" s="70">
        <v>5454.26</v>
      </c>
      <c r="F250" s="70">
        <v>836.16795224977045</v>
      </c>
      <c r="G250" s="70">
        <v>1633.0099451257443</v>
      </c>
    </row>
    <row r="251" spans="1:7">
      <c r="A251" s="17" t="s">
        <v>38</v>
      </c>
      <c r="B251" s="70">
        <v>5912.8</v>
      </c>
      <c r="C251" s="70">
        <v>915.69999999999993</v>
      </c>
      <c r="D251" s="70">
        <v>1716.754435483871</v>
      </c>
      <c r="E251" s="70">
        <v>5912.8</v>
      </c>
      <c r="F251" s="70">
        <v>915.69999999999993</v>
      </c>
      <c r="G251" s="70">
        <v>1716.754435483871</v>
      </c>
    </row>
    <row r="252" spans="1:7">
      <c r="A252" s="17" t="s">
        <v>39</v>
      </c>
      <c r="B252" s="70">
        <v>5912.8</v>
      </c>
      <c r="C252" s="70">
        <v>915.69999999999993</v>
      </c>
      <c r="D252" s="70">
        <v>1716.754435483871</v>
      </c>
      <c r="E252" s="70">
        <v>5912.8</v>
      </c>
      <c r="F252" s="70">
        <v>915.69999999999993</v>
      </c>
      <c r="G252" s="70">
        <v>1716.754435483871</v>
      </c>
    </row>
    <row r="253" spans="1:7">
      <c r="A253" s="17" t="s">
        <v>40</v>
      </c>
      <c r="B253" s="70">
        <v>5998.6999999999989</v>
      </c>
      <c r="C253" s="70">
        <v>925.6</v>
      </c>
      <c r="D253" s="70">
        <v>1738.1544354838707</v>
      </c>
      <c r="E253" s="70">
        <v>5998.6999999999989</v>
      </c>
      <c r="F253" s="70">
        <v>925.6</v>
      </c>
      <c r="G253" s="70">
        <v>1738.1544354838707</v>
      </c>
    </row>
    <row r="254" spans="1:7">
      <c r="A254" s="17" t="s">
        <v>41</v>
      </c>
      <c r="B254" s="70">
        <v>6036</v>
      </c>
      <c r="C254" s="70">
        <v>940.3</v>
      </c>
      <c r="D254" s="70">
        <v>1743.3544354838709</v>
      </c>
      <c r="E254" s="70">
        <v>6036</v>
      </c>
      <c r="F254" s="70">
        <v>940.3</v>
      </c>
      <c r="G254" s="70">
        <v>1743.3544354838709</v>
      </c>
    </row>
    <row r="255" spans="1:7">
      <c r="A255" s="17" t="s">
        <v>42</v>
      </c>
      <c r="B255" s="70">
        <v>6089.3412634408614</v>
      </c>
      <c r="C255" s="70">
        <v>938.10000000000014</v>
      </c>
      <c r="D255" s="70">
        <v>1747.4544354838708</v>
      </c>
      <c r="E255" s="70">
        <v>6089.3412634408614</v>
      </c>
      <c r="F255" s="70">
        <v>938.10000000000014</v>
      </c>
      <c r="G255" s="70">
        <v>1747.4544354838708</v>
      </c>
    </row>
    <row r="256" spans="1:7">
      <c r="A256" s="17" t="s">
        <v>44</v>
      </c>
      <c r="B256" s="70">
        <v>6134.6825268817211</v>
      </c>
      <c r="C256" s="70">
        <v>940.6</v>
      </c>
      <c r="D256" s="70">
        <v>1752.4544354838708</v>
      </c>
      <c r="E256" s="70">
        <v>6134.6825268817211</v>
      </c>
      <c r="F256" s="70">
        <v>940.6</v>
      </c>
      <c r="G256" s="70">
        <v>1752.4544354838708</v>
      </c>
    </row>
    <row r="257" spans="1:7">
      <c r="A257" s="17" t="s">
        <v>45</v>
      </c>
      <c r="B257" s="70">
        <v>6174.8825268817209</v>
      </c>
      <c r="C257" s="70">
        <v>944.40000000000009</v>
      </c>
      <c r="D257" s="70">
        <v>1758.4544354838706</v>
      </c>
      <c r="E257" s="70">
        <v>6174.8825268817209</v>
      </c>
      <c r="F257" s="70">
        <v>944.40000000000009</v>
      </c>
      <c r="G257" s="70">
        <v>1758.4544354838706</v>
      </c>
    </row>
    <row r="258" spans="1:7">
      <c r="A258" s="17" t="s">
        <v>67</v>
      </c>
      <c r="B258" s="70">
        <v>70788.622478820471</v>
      </c>
      <c r="C258" s="70">
        <v>10873.455426997245</v>
      </c>
      <c r="D258" s="70">
        <v>20642.529341508929</v>
      </c>
      <c r="E258" s="70">
        <v>70788.622478820471</v>
      </c>
      <c r="F258" s="70">
        <v>10873.455426997245</v>
      </c>
      <c r="G258" s="70">
        <v>20642.529341508929</v>
      </c>
    </row>
    <row r="266" spans="1:7">
      <c r="A266" s="68"/>
      <c r="B266" s="81">
        <v>2020</v>
      </c>
      <c r="C266" s="81"/>
      <c r="D266" s="81"/>
    </row>
    <row r="267" spans="1:7">
      <c r="A267" s="69" t="s">
        <v>2</v>
      </c>
      <c r="B267" s="68" t="s">
        <v>69</v>
      </c>
      <c r="C267" s="68" t="s">
        <v>70</v>
      </c>
      <c r="D267" s="68" t="s">
        <v>71</v>
      </c>
    </row>
    <row r="268" spans="1:7">
      <c r="A268" s="17"/>
      <c r="B268" s="70"/>
      <c r="C268" s="70"/>
      <c r="D268" s="70"/>
    </row>
    <row r="269" spans="1:7">
      <c r="A269" s="17"/>
      <c r="B269" s="70"/>
      <c r="C269" s="70"/>
      <c r="D269" s="70"/>
    </row>
    <row r="275" spans="1:4">
      <c r="A275" s="68"/>
      <c r="B275" s="81">
        <v>2020</v>
      </c>
      <c r="C275" s="81"/>
      <c r="D275" s="81"/>
    </row>
    <row r="276" spans="1:4">
      <c r="A276" s="69" t="s">
        <v>2</v>
      </c>
      <c r="B276" s="68" t="s">
        <v>69</v>
      </c>
      <c r="C276" s="68" t="s">
        <v>70</v>
      </c>
      <c r="D276" s="68" t="s">
        <v>71</v>
      </c>
    </row>
    <row r="277" spans="1:4">
      <c r="A277" s="17" t="s">
        <v>42</v>
      </c>
      <c r="B277" s="2">
        <v>5665.0999999999995</v>
      </c>
      <c r="C277" s="2">
        <v>865.3</v>
      </c>
      <c r="D277" s="2">
        <v>1676.2544354838708</v>
      </c>
    </row>
    <row r="278" spans="1:4">
      <c r="A278" s="17" t="s">
        <v>44</v>
      </c>
      <c r="B278" s="2">
        <v>5739.5</v>
      </c>
      <c r="C278" s="2">
        <v>867.7</v>
      </c>
      <c r="D278" s="2">
        <v>1684.8544354838709</v>
      </c>
    </row>
    <row r="279" spans="1:4">
      <c r="A279" s="17" t="s">
        <v>45</v>
      </c>
      <c r="B279" s="2">
        <v>5767.94126344086</v>
      </c>
      <c r="C279" s="2">
        <v>869.6</v>
      </c>
      <c r="D279" s="2">
        <v>1698.8544354838709</v>
      </c>
    </row>
    <row r="280" spans="1:4">
      <c r="A280" s="17" t="s">
        <v>31</v>
      </c>
      <c r="B280" s="2">
        <v>5824.4</v>
      </c>
      <c r="C280" s="2">
        <v>877.59999999999991</v>
      </c>
      <c r="D280" s="2">
        <v>1708.4544354838711</v>
      </c>
    </row>
    <row r="281" spans="1:4">
      <c r="A281" s="17" t="s">
        <v>34</v>
      </c>
      <c r="B281" s="2">
        <v>5738</v>
      </c>
      <c r="C281" s="2">
        <v>882.6</v>
      </c>
      <c r="D281" s="2">
        <v>1717.3544354838709</v>
      </c>
    </row>
    <row r="282" spans="1:4">
      <c r="A282" s="17" t="s">
        <v>35</v>
      </c>
      <c r="B282" s="2">
        <v>5688.5</v>
      </c>
      <c r="C282" s="2">
        <v>889.59999999999991</v>
      </c>
      <c r="D282" s="2">
        <v>1720.9544354838708</v>
      </c>
    </row>
    <row r="283" spans="1:4">
      <c r="A283" s="17" t="s">
        <v>36</v>
      </c>
      <c r="B283" s="2">
        <v>5824.256161616162</v>
      </c>
      <c r="C283" s="2">
        <v>867.08747474747474</v>
      </c>
      <c r="D283" s="2">
        <v>1689.3750415444767</v>
      </c>
    </row>
    <row r="284" spans="1:4">
      <c r="A284" s="17" t="s">
        <v>37</v>
      </c>
      <c r="B284" s="2">
        <v>5454.26</v>
      </c>
      <c r="C284" s="2">
        <v>836.16795224977045</v>
      </c>
      <c r="D284" s="2">
        <v>1633.0099451257443</v>
      </c>
    </row>
    <row r="285" spans="1:4">
      <c r="A285" s="17" t="s">
        <v>38</v>
      </c>
      <c r="B285" s="2">
        <v>5912.8</v>
      </c>
      <c r="C285" s="2">
        <v>915.69999999999993</v>
      </c>
      <c r="D285" s="2">
        <v>1716.754435483871</v>
      </c>
    </row>
    <row r="286" spans="1:4">
      <c r="A286" s="17" t="s">
        <v>39</v>
      </c>
      <c r="B286" s="2">
        <v>5912.8</v>
      </c>
      <c r="C286" s="2">
        <v>915.69999999999993</v>
      </c>
      <c r="D286" s="2">
        <v>1716.754435483871</v>
      </c>
    </row>
    <row r="287" spans="1:4">
      <c r="A287" s="17" t="s">
        <v>40</v>
      </c>
      <c r="B287" s="2">
        <v>5998.6999999999989</v>
      </c>
      <c r="C287" s="2">
        <v>925.6</v>
      </c>
      <c r="D287" s="2">
        <v>1738.1544354838707</v>
      </c>
    </row>
    <row r="292" spans="1:4">
      <c r="A292" s="69" t="s">
        <v>2</v>
      </c>
      <c r="B292" t="s">
        <v>60</v>
      </c>
      <c r="C292" t="s">
        <v>61</v>
      </c>
      <c r="D292" t="s">
        <v>62</v>
      </c>
    </row>
    <row r="293" spans="1:4">
      <c r="A293" s="17" t="s">
        <v>44</v>
      </c>
      <c r="B293" s="77">
        <f>(B278-B277)/B277</f>
        <v>1.3133042664736819E-2</v>
      </c>
      <c r="C293" s="77">
        <f t="shared" ref="C293:D293" si="8">(C278-C277)/C277</f>
        <v>2.773604530220838E-3</v>
      </c>
      <c r="D293" s="77">
        <f t="shared" si="8"/>
        <v>5.1304860514911291E-3</v>
      </c>
    </row>
    <row r="294" spans="1:4">
      <c r="A294" s="17" t="s">
        <v>45</v>
      </c>
      <c r="B294" s="77">
        <f t="shared" ref="B294:D302" si="9">(B279-B278)/B278</f>
        <v>4.9553555955849787E-3</v>
      </c>
      <c r="C294" s="77">
        <f t="shared" si="9"/>
        <v>2.1896968998501524E-3</v>
      </c>
      <c r="D294" s="77">
        <f t="shared" si="9"/>
        <v>8.3093231706864688E-3</v>
      </c>
    </row>
    <row r="295" spans="1:4">
      <c r="A295" s="17" t="s">
        <v>31</v>
      </c>
      <c r="B295" s="77">
        <f t="shared" si="9"/>
        <v>9.7883688443559571E-3</v>
      </c>
      <c r="C295" s="77">
        <f t="shared" si="9"/>
        <v>9.1996320147192806E-3</v>
      </c>
      <c r="D295" s="77">
        <f t="shared" si="9"/>
        <v>5.6508667249444752E-3</v>
      </c>
    </row>
    <row r="296" spans="1:4">
      <c r="A296" s="17" t="s">
        <v>34</v>
      </c>
      <c r="B296" s="77">
        <f t="shared" si="9"/>
        <v>-1.4834146006455539E-2</v>
      </c>
      <c r="C296" s="77">
        <f t="shared" si="9"/>
        <v>5.6973564266181789E-3</v>
      </c>
      <c r="D296" s="77">
        <f t="shared" si="9"/>
        <v>5.2093868090074009E-3</v>
      </c>
    </row>
    <row r="297" spans="1:4">
      <c r="A297" s="17" t="s">
        <v>35</v>
      </c>
      <c r="B297" s="77">
        <f t="shared" si="9"/>
        <v>-8.6266991983269432E-3</v>
      </c>
      <c r="C297" s="77">
        <f t="shared" si="9"/>
        <v>7.9311126217991006E-3</v>
      </c>
      <c r="D297" s="77">
        <f t="shared" si="9"/>
        <v>2.0962475337745852E-3</v>
      </c>
    </row>
    <row r="298" spans="1:4">
      <c r="A298" s="17" t="s">
        <v>36</v>
      </c>
      <c r="B298" s="77">
        <f t="shared" si="9"/>
        <v>2.3865019181886611E-2</v>
      </c>
      <c r="C298" s="77">
        <f t="shared" si="9"/>
        <v>-2.5306345832424873E-2</v>
      </c>
      <c r="D298" s="77">
        <f t="shared" si="9"/>
        <v>-1.8349930299296446E-2</v>
      </c>
    </row>
    <row r="299" spans="1:4">
      <c r="A299" s="17" t="s">
        <v>37</v>
      </c>
      <c r="B299" s="77">
        <f t="shared" si="9"/>
        <v>-6.3526766568847523E-2</v>
      </c>
      <c r="C299" s="77">
        <f t="shared" si="9"/>
        <v>-3.565905793612012E-2</v>
      </c>
      <c r="D299" s="77">
        <f t="shared" si="9"/>
        <v>-3.336446616803445E-2</v>
      </c>
    </row>
    <row r="300" spans="1:4">
      <c r="A300" s="17" t="s">
        <v>38</v>
      </c>
      <c r="B300" s="77">
        <f t="shared" si="9"/>
        <v>8.4070066333471444E-2</v>
      </c>
      <c r="C300" s="77">
        <f t="shared" si="9"/>
        <v>9.5114919839061937E-2</v>
      </c>
      <c r="D300" s="77">
        <f t="shared" si="9"/>
        <v>5.1282290477219543E-2</v>
      </c>
    </row>
    <row r="301" spans="1:4">
      <c r="A301" s="17" t="s">
        <v>39</v>
      </c>
      <c r="B301" s="77">
        <f t="shared" si="9"/>
        <v>0</v>
      </c>
      <c r="C301" s="77">
        <f t="shared" si="9"/>
        <v>0</v>
      </c>
      <c r="D301" s="77">
        <f t="shared" si="9"/>
        <v>0</v>
      </c>
    </row>
    <row r="302" spans="1:4">
      <c r="A302" s="17" t="s">
        <v>40</v>
      </c>
      <c r="B302" s="77">
        <f t="shared" si="9"/>
        <v>1.4527804086050386E-2</v>
      </c>
      <c r="C302" s="77">
        <f t="shared" si="9"/>
        <v>1.0811401113902034E-2</v>
      </c>
      <c r="D302" s="77">
        <f t="shared" si="9"/>
        <v>1.2465382094072178E-2</v>
      </c>
    </row>
    <row r="311" spans="2:9">
      <c r="C311" t="s">
        <v>147</v>
      </c>
    </row>
    <row r="315" spans="2:9">
      <c r="C315" s="80" t="s">
        <v>148</v>
      </c>
      <c r="D315" s="80"/>
      <c r="E315" s="80"/>
    </row>
    <row r="316" spans="2:9">
      <c r="B316" s="82">
        <v>44166</v>
      </c>
      <c r="C316" s="83">
        <v>49.84</v>
      </c>
    </row>
    <row r="317" spans="2:9">
      <c r="C317" s="84" t="s">
        <v>149</v>
      </c>
      <c r="D317" s="84"/>
      <c r="E317" s="84"/>
    </row>
    <row r="318" spans="2:9">
      <c r="C318" s="85">
        <v>2021</v>
      </c>
      <c r="D318" s="85">
        <v>2022</v>
      </c>
      <c r="E318" s="85">
        <v>2023</v>
      </c>
      <c r="G318" s="85">
        <v>2021</v>
      </c>
      <c r="H318" s="85">
        <v>2022</v>
      </c>
      <c r="I318" s="85">
        <v>2023</v>
      </c>
    </row>
    <row r="319" spans="2:9" ht="15.6">
      <c r="B319" s="86">
        <v>33604</v>
      </c>
      <c r="C319" s="87">
        <v>54.794569624999994</v>
      </c>
      <c r="D319" s="87">
        <v>84.666318799999985</v>
      </c>
      <c r="E319" s="87">
        <v>80.922269684210534</v>
      </c>
      <c r="G319" s="73">
        <f>(C319-C316)/C316</f>
        <v>9.9409502909309597E-2</v>
      </c>
      <c r="H319" s="73">
        <f>(D319-C330)/C330</f>
        <v>0.15508428007030658</v>
      </c>
      <c r="I319" s="73">
        <f>(E319-D330)/D330</f>
        <v>3.6124114857364886E-2</v>
      </c>
    </row>
    <row r="320" spans="2:9" ht="15.6">
      <c r="B320" s="86">
        <v>33635</v>
      </c>
      <c r="C320" s="87">
        <v>61.216117289473672</v>
      </c>
      <c r="D320" s="87">
        <v>94.067715194444446</v>
      </c>
      <c r="E320" s="87">
        <v>82.278706675000009</v>
      </c>
      <c r="G320" s="73">
        <f>(C320-C319)/C320</f>
        <v>0.1048996236417282</v>
      </c>
      <c r="H320" s="73">
        <f t="shared" ref="H320:I330" si="10">(D320-D319)/D320</f>
        <v>9.9942858982076124E-2</v>
      </c>
      <c r="I320" s="73">
        <f t="shared" si="10"/>
        <v>1.6485881288185376E-2</v>
      </c>
    </row>
    <row r="321" spans="2:10" ht="15.6">
      <c r="B321" s="86">
        <v>33664</v>
      </c>
      <c r="C321" s="87">
        <v>64.729496782608663</v>
      </c>
      <c r="D321" s="87">
        <v>112.87479254347826</v>
      </c>
      <c r="E321" s="87">
        <v>78.539480282608693</v>
      </c>
      <c r="G321" s="73">
        <f t="shared" ref="G321:G330" si="11">(C321-C320)/C321</f>
        <v>5.4277874350460824E-2</v>
      </c>
      <c r="H321" s="73">
        <f t="shared" si="10"/>
        <v>0.16661893169628211</v>
      </c>
      <c r="I321" s="73">
        <f t="shared" si="10"/>
        <v>-4.7609512807271631E-2</v>
      </c>
    </row>
    <row r="322" spans="2:10" ht="15.6">
      <c r="B322" s="86">
        <v>33329</v>
      </c>
      <c r="C322" s="87">
        <v>63.396976500000008</v>
      </c>
      <c r="D322" s="87">
        <v>102.96599786842103</v>
      </c>
      <c r="E322" s="87">
        <v>83.755358416666667</v>
      </c>
      <c r="G322" s="73">
        <f t="shared" si="11"/>
        <v>-2.1018672437930146E-2</v>
      </c>
      <c r="H322" s="73">
        <f t="shared" si="10"/>
        <v>-9.6233658491024998E-2</v>
      </c>
      <c r="I322" s="73">
        <f t="shared" si="10"/>
        <v>6.2275157466463116E-2</v>
      </c>
    </row>
    <row r="323" spans="2:10" ht="15.6">
      <c r="B323" s="86">
        <v>33359</v>
      </c>
      <c r="C323" s="87">
        <v>66.953084852941174</v>
      </c>
      <c r="D323" s="87">
        <v>109.50503773684208</v>
      </c>
      <c r="E323" s="87">
        <v>74.981547824999993</v>
      </c>
      <c r="G323" s="73">
        <f t="shared" si="11"/>
        <v>5.3113435486235858E-2</v>
      </c>
      <c r="H323" s="73">
        <f t="shared" si="10"/>
        <v>5.9714511802967489E-2</v>
      </c>
      <c r="I323" s="73">
        <f t="shared" si="10"/>
        <v>-0.11701292979632719</v>
      </c>
    </row>
    <row r="324" spans="2:10" ht="15.6">
      <c r="B324" s="86">
        <v>33390</v>
      </c>
      <c r="C324" s="87">
        <v>71.982647477272721</v>
      </c>
      <c r="D324" s="87">
        <v>116.01138504999999</v>
      </c>
      <c r="E324" s="87">
        <v>74.928252024999992</v>
      </c>
      <c r="G324" s="73">
        <f t="shared" si="11"/>
        <v>6.9871876078461057E-2</v>
      </c>
      <c r="H324" s="73">
        <f t="shared" si="10"/>
        <v>5.6083696529902811E-2</v>
      </c>
      <c r="I324" s="73">
        <f t="shared" si="10"/>
        <v>-7.1129111596275477E-4</v>
      </c>
    </row>
    <row r="325" spans="2:10" ht="15.6">
      <c r="B325" s="86">
        <v>33420</v>
      </c>
      <c r="C325" s="87">
        <v>73.539060523809511</v>
      </c>
      <c r="D325" s="87">
        <v>105.49124737500001</v>
      </c>
      <c r="E325" s="87">
        <v>80.368492428571415</v>
      </c>
      <c r="G325" s="73">
        <f t="shared" si="11"/>
        <v>2.1164440168947692E-2</v>
      </c>
      <c r="H325" s="73">
        <f t="shared" si="10"/>
        <v>-9.9725218316956799E-2</v>
      </c>
      <c r="I325" s="73">
        <f t="shared" si="10"/>
        <v>6.7691208820502766E-2</v>
      </c>
    </row>
    <row r="326" spans="2:10" ht="15.6">
      <c r="B326" s="86">
        <v>33451</v>
      </c>
      <c r="C326" s="87">
        <v>69.804724424999989</v>
      </c>
      <c r="D326" s="87">
        <v>97.404465428571427</v>
      </c>
      <c r="E326" s="87">
        <v>86.426703761904761</v>
      </c>
      <c r="G326" s="73">
        <f t="shared" si="11"/>
        <v>-5.3496896228303129E-2</v>
      </c>
      <c r="H326" s="73">
        <f t="shared" si="10"/>
        <v>-8.3022702407404309E-2</v>
      </c>
      <c r="I326" s="73">
        <f t="shared" si="10"/>
        <v>7.0096521903959166E-2</v>
      </c>
    </row>
    <row r="327" spans="2:10" ht="15.6">
      <c r="B327" s="86">
        <v>33482</v>
      </c>
      <c r="C327" s="87">
        <v>73.130738295454549</v>
      </c>
      <c r="D327" s="87">
        <v>90.706344809523813</v>
      </c>
      <c r="E327" s="87">
        <v>93.539339400000003</v>
      </c>
      <c r="G327" s="73">
        <f t="shared" si="11"/>
        <v>4.5480381409759248E-2</v>
      </c>
      <c r="H327" s="73">
        <f t="shared" si="10"/>
        <v>-7.3844014254054013E-2</v>
      </c>
      <c r="I327" s="73">
        <f t="shared" si="10"/>
        <v>7.6038976581603288E-2</v>
      </c>
    </row>
    <row r="328" spans="2:10" ht="15.6">
      <c r="B328" s="86">
        <v>33512</v>
      </c>
      <c r="C328" s="87">
        <v>82.107393785714294</v>
      </c>
      <c r="D328" s="87">
        <v>91.698948700000003</v>
      </c>
      <c r="E328" s="87">
        <v>90.080343022727263</v>
      </c>
      <c r="G328" s="73">
        <f t="shared" si="11"/>
        <v>0.1093282233959005</v>
      </c>
      <c r="H328" s="73">
        <f t="shared" si="10"/>
        <v>1.0824594006236296E-2</v>
      </c>
      <c r="I328" s="73">
        <f t="shared" si="10"/>
        <v>-3.8399014271071723E-2</v>
      </c>
    </row>
    <row r="329" spans="2:10" ht="15.6">
      <c r="B329" s="86">
        <v>33543</v>
      </c>
      <c r="C329" s="87">
        <v>80.637301023809528</v>
      </c>
      <c r="D329" s="87">
        <v>87.552266068181822</v>
      </c>
      <c r="E329" s="87">
        <v>83.455368214285699</v>
      </c>
      <c r="G329" s="73">
        <f t="shared" si="11"/>
        <v>-1.8230927166953372E-2</v>
      </c>
      <c r="H329" s="73">
        <f t="shared" si="10"/>
        <v>-4.736236785223729E-2</v>
      </c>
      <c r="I329" s="73">
        <f t="shared" si="10"/>
        <v>-7.9383447107091151E-2</v>
      </c>
    </row>
    <row r="330" spans="2:10" ht="15.6">
      <c r="B330" s="86">
        <v>33573</v>
      </c>
      <c r="C330" s="87">
        <v>73.298823523809531</v>
      </c>
      <c r="D330" s="87">
        <v>78.100942275000008</v>
      </c>
      <c r="E330" s="87">
        <v>77.419721631578938</v>
      </c>
      <c r="G330" s="73">
        <f t="shared" si="11"/>
        <v>-0.10011726174044595</v>
      </c>
      <c r="H330" s="73">
        <f t="shared" si="10"/>
        <v>-0.12101420953287484</v>
      </c>
      <c r="I330" s="73">
        <f t="shared" si="10"/>
        <v>-7.7960065672011733E-2</v>
      </c>
    </row>
    <row r="332" spans="2:10">
      <c r="G332" s="88" t="s">
        <v>150</v>
      </c>
      <c r="H332" s="88"/>
      <c r="I332" s="88"/>
      <c r="J332" s="88"/>
    </row>
    <row r="333" spans="2:10" ht="15.6">
      <c r="G333" s="89" t="s">
        <v>2</v>
      </c>
      <c r="H333" s="90">
        <v>2021</v>
      </c>
      <c r="I333" s="90">
        <v>2022</v>
      </c>
      <c r="J333" s="90">
        <v>2023</v>
      </c>
    </row>
    <row r="334" spans="2:10" ht="15.6">
      <c r="G334" s="89">
        <v>33604</v>
      </c>
      <c r="H334" s="91">
        <v>9.9409502909309597E-2</v>
      </c>
      <c r="I334" s="91">
        <v>0.15508428007030658</v>
      </c>
      <c r="J334" s="91">
        <v>3.6124114857364886E-2</v>
      </c>
    </row>
    <row r="335" spans="2:10" ht="15.6">
      <c r="G335" s="89">
        <v>33635</v>
      </c>
      <c r="H335" s="91">
        <v>0.1048996236417282</v>
      </c>
      <c r="I335" s="91">
        <v>9.9942858982076124E-2</v>
      </c>
      <c r="J335" s="91">
        <v>1.6485881288185376E-2</v>
      </c>
    </row>
    <row r="336" spans="2:10" ht="15.6">
      <c r="G336" s="89">
        <v>33664</v>
      </c>
      <c r="H336" s="91">
        <v>5.4277874350460824E-2</v>
      </c>
      <c r="I336" s="91">
        <v>0.16661893169628211</v>
      </c>
      <c r="J336" s="91">
        <v>-4.7609512807271631E-2</v>
      </c>
    </row>
    <row r="337" spans="7:10" ht="15.6">
      <c r="G337" s="89">
        <v>33329</v>
      </c>
      <c r="H337" s="91">
        <v>-2.1018672437930146E-2</v>
      </c>
      <c r="I337" s="91">
        <v>-9.6233658491024998E-2</v>
      </c>
      <c r="J337" s="91">
        <v>6.2275157466463116E-2</v>
      </c>
    </row>
    <row r="338" spans="7:10" ht="15.6">
      <c r="G338" s="89">
        <v>33359</v>
      </c>
      <c r="H338" s="91">
        <v>5.3113435486235858E-2</v>
      </c>
      <c r="I338" s="91">
        <v>5.9714511802967489E-2</v>
      </c>
      <c r="J338" s="91">
        <v>-0.11701292979632719</v>
      </c>
    </row>
    <row r="339" spans="7:10" ht="15.6">
      <c r="G339" s="89">
        <v>33390</v>
      </c>
      <c r="H339" s="91">
        <v>6.9871876078461057E-2</v>
      </c>
      <c r="I339" s="91">
        <v>5.6083696529902811E-2</v>
      </c>
      <c r="J339" s="91">
        <v>-7.1129111596275477E-4</v>
      </c>
    </row>
    <row r="340" spans="7:10" ht="15.6">
      <c r="G340" s="89">
        <v>33420</v>
      </c>
      <c r="H340" s="91">
        <v>2.1164440168947692E-2</v>
      </c>
      <c r="I340" s="91">
        <v>-9.9725218316956799E-2</v>
      </c>
      <c r="J340" s="91">
        <v>6.7691208820502766E-2</v>
      </c>
    </row>
    <row r="341" spans="7:10" ht="15.6">
      <c r="G341" s="89">
        <v>33451</v>
      </c>
      <c r="H341" s="91">
        <v>-5.3496896228303129E-2</v>
      </c>
      <c r="I341" s="91">
        <v>-8.3022702407404309E-2</v>
      </c>
      <c r="J341" s="91">
        <v>7.0096521903959166E-2</v>
      </c>
    </row>
    <row r="342" spans="7:10" ht="15.6">
      <c r="G342" s="89">
        <v>33482</v>
      </c>
      <c r="H342" s="91">
        <v>4.5480381409759248E-2</v>
      </c>
      <c r="I342" s="91">
        <v>-7.3844014254054013E-2</v>
      </c>
      <c r="J342" s="91">
        <v>7.6038976581603288E-2</v>
      </c>
    </row>
    <row r="343" spans="7:10" ht="15.6">
      <c r="G343" s="89">
        <v>33512</v>
      </c>
      <c r="H343" s="91">
        <v>0.1093282233959005</v>
      </c>
      <c r="I343" s="91">
        <v>1.0824594006236296E-2</v>
      </c>
      <c r="J343" s="91">
        <v>-3.8399014271071723E-2</v>
      </c>
    </row>
    <row r="344" spans="7:10" ht="15.6">
      <c r="G344" s="89">
        <v>33543</v>
      </c>
      <c r="H344" s="91">
        <v>-1.8230927166953372E-2</v>
      </c>
      <c r="I344" s="91">
        <v>-4.736236785223729E-2</v>
      </c>
      <c r="J344" s="91">
        <v>-7.9383447107091151E-2</v>
      </c>
    </row>
    <row r="345" spans="7:10" ht="15.6">
      <c r="G345" s="89">
        <v>33573</v>
      </c>
      <c r="H345" s="91">
        <v>-0.10011726174044595</v>
      </c>
      <c r="I345" s="91">
        <v>-0.12101420953287484</v>
      </c>
      <c r="J345" s="91">
        <v>-7.7960065672011733E-2</v>
      </c>
    </row>
  </sheetData>
  <mergeCells count="14">
    <mergeCell ref="G332:J332"/>
    <mergeCell ref="A239:XFD240"/>
    <mergeCell ref="B266:D266"/>
    <mergeCell ref="B275:D275"/>
    <mergeCell ref="C315:E315"/>
    <mergeCell ref="C317:E317"/>
    <mergeCell ref="C88:E88"/>
    <mergeCell ref="A112:W113"/>
    <mergeCell ref="A48:W49"/>
    <mergeCell ref="A9:W10"/>
    <mergeCell ref="H3:P7"/>
    <mergeCell ref="D2:E7"/>
    <mergeCell ref="C12:D12"/>
    <mergeCell ref="A23:B24"/>
  </mergeCells>
  <phoneticPr fontId="8" type="noConversion"/>
  <conditionalFormatting sqref="H334:J345">
    <cfRule type="colorScale" priority="1">
      <colorScale>
        <cfvo type="min"/>
        <cfvo type="percentile" val="50"/>
        <cfvo type="max"/>
        <color rgb="FFF8696B"/>
        <color rgb="FFFFEB84"/>
        <color rgb="FF63BE7B"/>
      </colorScale>
    </cfRule>
  </conditionalFormatting>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9D1-BE1A-49E2-A42E-FAD88BF4F219}">
  <dimension ref="A5:AK39"/>
  <sheetViews>
    <sheetView topLeftCell="A2" zoomScale="70" zoomScaleNormal="70" workbookViewId="0">
      <selection activeCell="D27" sqref="D27"/>
    </sheetView>
  </sheetViews>
  <sheetFormatPr defaultRowHeight="14.4"/>
  <cols>
    <col min="1" max="1" width="70.6640625" bestFit="1" customWidth="1"/>
    <col min="10" max="10" width="8.6640625" bestFit="1" customWidth="1"/>
    <col min="11" max="11" width="18.21875" bestFit="1" customWidth="1"/>
    <col min="12" max="13" width="12.21875" bestFit="1" customWidth="1"/>
    <col min="14" max="14" width="15.6640625" bestFit="1" customWidth="1"/>
    <col min="15" max="17" width="12.21875" bestFit="1" customWidth="1"/>
    <col min="18" max="18" width="17.21875" bestFit="1" customWidth="1"/>
    <col min="19" max="19" width="21.109375" bestFit="1" customWidth="1"/>
    <col min="20" max="20" width="12.21875" bestFit="1" customWidth="1"/>
    <col min="21" max="21" width="21.44140625" bestFit="1" customWidth="1"/>
    <col min="22" max="22" width="30.44140625" bestFit="1" customWidth="1"/>
    <col min="23" max="23" width="17.44140625" bestFit="1" customWidth="1"/>
    <col min="24" max="24" width="24.6640625" bestFit="1" customWidth="1"/>
    <col min="25" max="26" width="12.21875" bestFit="1" customWidth="1"/>
    <col min="27" max="27" width="19.44140625" bestFit="1" customWidth="1"/>
    <col min="28" max="29" width="12.21875" bestFit="1" customWidth="1"/>
    <col min="30" max="30" width="25.77734375" bestFit="1" customWidth="1"/>
    <col min="31" max="31" width="12.21875" bestFit="1" customWidth="1"/>
    <col min="32" max="32" width="25.88671875" bestFit="1" customWidth="1"/>
    <col min="33" max="33" width="23.6640625" bestFit="1" customWidth="1"/>
    <col min="34" max="34" width="12.21875" bestFit="1" customWidth="1"/>
    <col min="35" max="35" width="21.88671875" bestFit="1" customWidth="1"/>
    <col min="36" max="36" width="12.5546875" bestFit="1" customWidth="1"/>
    <col min="37" max="37" width="12.109375" bestFit="1" customWidth="1"/>
  </cols>
  <sheetData>
    <row r="5" spans="1:37">
      <c r="R5" s="4" t="s">
        <v>51</v>
      </c>
    </row>
    <row r="8" spans="1:37" ht="15" thickBot="1"/>
    <row r="9" spans="1:37" s="11" customFormat="1">
      <c r="A9" s="10" t="s">
        <v>59</v>
      </c>
      <c r="J9" s="10" t="s">
        <v>2</v>
      </c>
      <c r="K9" s="10" t="s">
        <v>3</v>
      </c>
      <c r="L9" s="10" t="s">
        <v>4</v>
      </c>
      <c r="M9" s="10" t="s">
        <v>5</v>
      </c>
      <c r="N9" s="10" t="s">
        <v>6</v>
      </c>
      <c r="O9" s="10" t="s">
        <v>7</v>
      </c>
      <c r="P9" s="10" t="s">
        <v>8</v>
      </c>
      <c r="Q9" s="10" t="s">
        <v>9</v>
      </c>
      <c r="R9" s="10" t="s">
        <v>10</v>
      </c>
      <c r="S9" s="10" t="s">
        <v>11</v>
      </c>
      <c r="T9" s="10" t="s">
        <v>12</v>
      </c>
      <c r="U9" s="10" t="s">
        <v>13</v>
      </c>
      <c r="V9" s="10" t="s">
        <v>14</v>
      </c>
      <c r="W9" s="10" t="s">
        <v>15</v>
      </c>
      <c r="X9" s="10" t="s">
        <v>16</v>
      </c>
      <c r="Y9" s="10" t="s">
        <v>17</v>
      </c>
      <c r="Z9" s="10" t="s">
        <v>18</v>
      </c>
      <c r="AA9" s="10" t="s">
        <v>19</v>
      </c>
      <c r="AB9" s="10" t="s">
        <v>20</v>
      </c>
      <c r="AC9" s="10" t="s">
        <v>21</v>
      </c>
      <c r="AD9" s="10" t="s">
        <v>22</v>
      </c>
      <c r="AE9" s="10" t="s">
        <v>23</v>
      </c>
      <c r="AF9" s="10" t="s">
        <v>24</v>
      </c>
      <c r="AG9" s="10" t="s">
        <v>25</v>
      </c>
      <c r="AH9" s="10" t="s">
        <v>26</v>
      </c>
      <c r="AI9" s="10" t="s">
        <v>27</v>
      </c>
      <c r="AJ9" s="10" t="s">
        <v>28</v>
      </c>
      <c r="AK9" s="10" t="s">
        <v>29</v>
      </c>
    </row>
    <row r="10" spans="1:37">
      <c r="A10" t="s">
        <v>3</v>
      </c>
      <c r="J10" s="1" t="s">
        <v>46</v>
      </c>
      <c r="K10" s="1">
        <v>124.2</v>
      </c>
      <c r="L10" s="1">
        <v>130.4</v>
      </c>
      <c r="M10" s="1">
        <v>122.1</v>
      </c>
      <c r="N10" s="1">
        <v>128.44999999999999</v>
      </c>
      <c r="O10" s="1">
        <v>110.5</v>
      </c>
      <c r="P10" s="1">
        <v>130.4</v>
      </c>
      <c r="Q10" s="1">
        <v>135.07499999999999</v>
      </c>
      <c r="R10" s="1">
        <v>120.05</v>
      </c>
      <c r="S10" s="1">
        <v>103.57499999999999</v>
      </c>
      <c r="T10" s="1">
        <v>127.7</v>
      </c>
      <c r="U10" s="1">
        <v>119.875</v>
      </c>
      <c r="V10" s="1">
        <v>131.69999999999999</v>
      </c>
      <c r="W10" s="1">
        <v>129.05000000000001</v>
      </c>
      <c r="X10" s="1">
        <v>131.27500000000001</v>
      </c>
      <c r="Y10" s="1">
        <v>126.15</v>
      </c>
      <c r="Z10" s="1">
        <v>121.02499999999999</v>
      </c>
      <c r="AA10" s="1">
        <v>125.45</v>
      </c>
      <c r="AB10" s="1">
        <v>128.69999999999999</v>
      </c>
      <c r="AC10" s="1">
        <v>116.80000000000001</v>
      </c>
      <c r="AD10" s="1">
        <v>121.07499999999999</v>
      </c>
      <c r="AE10" s="1">
        <v>118.6</v>
      </c>
      <c r="AF10" s="1">
        <v>111.77500000000001</v>
      </c>
      <c r="AG10" s="1">
        <v>117.6</v>
      </c>
      <c r="AH10" s="1">
        <v>124.47499999999999</v>
      </c>
      <c r="AI10" s="1">
        <v>112.65</v>
      </c>
      <c r="AJ10" s="1">
        <v>116.77500000000001</v>
      </c>
      <c r="AK10" s="1">
        <v>123.75</v>
      </c>
    </row>
    <row r="11" spans="1:37">
      <c r="A11" t="s">
        <v>4</v>
      </c>
      <c r="J11" s="1" t="s">
        <v>47</v>
      </c>
      <c r="K11" s="1">
        <v>146.32500000000002</v>
      </c>
      <c r="L11" s="1">
        <v>190.92500000000001</v>
      </c>
      <c r="M11" s="1">
        <v>161.65</v>
      </c>
      <c r="N11" s="1">
        <v>153.92500000000001</v>
      </c>
      <c r="O11" s="1">
        <v>140.47499999999999</v>
      </c>
      <c r="P11" s="1">
        <v>152.6</v>
      </c>
      <c r="Q11" s="1">
        <v>171.2</v>
      </c>
      <c r="R11" s="1">
        <v>164.3</v>
      </c>
      <c r="S11" s="1">
        <v>118.8</v>
      </c>
      <c r="T11" s="1">
        <v>161.32500000000002</v>
      </c>
      <c r="U11" s="1">
        <v>144.35</v>
      </c>
      <c r="V11" s="1">
        <v>163.65</v>
      </c>
      <c r="W11" s="1">
        <v>158</v>
      </c>
      <c r="X11" s="1">
        <v>185.57499999999999</v>
      </c>
      <c r="Y11" s="1">
        <v>154.4</v>
      </c>
      <c r="Z11" s="1">
        <v>146.19999999999999</v>
      </c>
      <c r="AA11" s="1">
        <v>152.65</v>
      </c>
      <c r="AB11" s="1">
        <v>150.1</v>
      </c>
      <c r="AC11" s="1">
        <v>148.92500000000001</v>
      </c>
      <c r="AD11" s="1">
        <v>150.375</v>
      </c>
      <c r="AE11" s="1">
        <v>156.97499999999999</v>
      </c>
      <c r="AF11" s="1">
        <v>140.625</v>
      </c>
      <c r="AG11" s="1">
        <v>149.52500000000001</v>
      </c>
      <c r="AH11" s="1">
        <v>159.82499999999999</v>
      </c>
      <c r="AI11" s="1">
        <v>155.5</v>
      </c>
      <c r="AJ11" s="1">
        <v>150.42500000000001</v>
      </c>
      <c r="AK11" s="1">
        <v>156.42500000000001</v>
      </c>
    </row>
    <row r="12" spans="1:37">
      <c r="A12" t="s">
        <v>5</v>
      </c>
      <c r="J12" s="1" t="s">
        <v>48</v>
      </c>
      <c r="K12" s="1">
        <v>22.125000000000014</v>
      </c>
      <c r="L12" s="1">
        <v>60.525000000000006</v>
      </c>
      <c r="M12" s="1">
        <v>39.550000000000011</v>
      </c>
      <c r="N12" s="1">
        <v>25.475000000000023</v>
      </c>
      <c r="O12" s="1">
        <v>29.974999999999994</v>
      </c>
      <c r="P12" s="1">
        <v>22.199999999999989</v>
      </c>
      <c r="Q12" s="1">
        <v>36.125</v>
      </c>
      <c r="R12" s="1">
        <v>44.250000000000014</v>
      </c>
      <c r="S12" s="1">
        <v>15.225000000000009</v>
      </c>
      <c r="T12" s="1">
        <v>33.625000000000014</v>
      </c>
      <c r="U12" s="1">
        <v>24.474999999999994</v>
      </c>
      <c r="V12" s="1">
        <v>31.950000000000017</v>
      </c>
      <c r="W12" s="1">
        <v>28.949999999999989</v>
      </c>
      <c r="X12" s="1">
        <v>54.299999999999983</v>
      </c>
      <c r="Y12" s="1">
        <v>28.25</v>
      </c>
      <c r="Z12" s="1">
        <v>25.174999999999997</v>
      </c>
      <c r="AA12" s="1">
        <v>27.200000000000003</v>
      </c>
      <c r="AB12" s="1">
        <v>21.400000000000006</v>
      </c>
      <c r="AC12" s="1">
        <v>32.125</v>
      </c>
      <c r="AD12" s="1">
        <v>29.300000000000011</v>
      </c>
      <c r="AE12" s="1">
        <v>38.375</v>
      </c>
      <c r="AF12" s="1">
        <v>28.849999999999994</v>
      </c>
      <c r="AG12" s="1">
        <v>31.925000000000011</v>
      </c>
      <c r="AH12" s="1">
        <v>35.349999999999994</v>
      </c>
      <c r="AI12" s="1">
        <v>42.849999999999994</v>
      </c>
      <c r="AJ12" s="1">
        <v>33.650000000000006</v>
      </c>
      <c r="AK12" s="1">
        <v>32.675000000000011</v>
      </c>
    </row>
    <row r="13" spans="1:37">
      <c r="A13" t="s">
        <v>6</v>
      </c>
    </row>
    <row r="14" spans="1:37">
      <c r="A14" t="s">
        <v>7</v>
      </c>
    </row>
    <row r="15" spans="1:37">
      <c r="A15" t="s">
        <v>8</v>
      </c>
      <c r="J15" s="1" t="s">
        <v>49</v>
      </c>
      <c r="K15" s="1">
        <v>179.51250000000005</v>
      </c>
      <c r="L15" s="1">
        <v>281.71250000000003</v>
      </c>
      <c r="M15" s="1">
        <v>220.97500000000002</v>
      </c>
      <c r="N15" s="1">
        <v>192.13750000000005</v>
      </c>
      <c r="O15" s="1">
        <v>185.4375</v>
      </c>
      <c r="P15" s="1">
        <v>185.89999999999998</v>
      </c>
      <c r="Q15" s="1">
        <v>225.38749999999999</v>
      </c>
      <c r="R15" s="1">
        <v>230.67500000000004</v>
      </c>
      <c r="S15" s="1">
        <v>141.63750000000002</v>
      </c>
      <c r="T15" s="1">
        <v>211.76250000000005</v>
      </c>
      <c r="U15" s="1">
        <v>181.0625</v>
      </c>
      <c r="V15" s="1">
        <v>211.57500000000005</v>
      </c>
      <c r="W15" s="1">
        <v>201.42499999999998</v>
      </c>
      <c r="X15" s="1">
        <v>267.02499999999998</v>
      </c>
      <c r="Y15" s="1">
        <v>196.77500000000001</v>
      </c>
      <c r="Z15" s="1">
        <v>183.96249999999998</v>
      </c>
      <c r="AA15" s="1">
        <v>193.45000000000002</v>
      </c>
      <c r="AB15" s="1">
        <v>182.2</v>
      </c>
      <c r="AC15" s="1">
        <v>197.11250000000001</v>
      </c>
      <c r="AD15">
        <v>194.32500000000002</v>
      </c>
      <c r="AE15">
        <v>214.53749999999999</v>
      </c>
      <c r="AF15">
        <v>183.89999999999998</v>
      </c>
      <c r="AG15">
        <v>197.41250000000002</v>
      </c>
      <c r="AH15">
        <v>212.84999999999997</v>
      </c>
      <c r="AI15">
        <v>219.77499999999998</v>
      </c>
      <c r="AJ15">
        <v>200.90000000000003</v>
      </c>
      <c r="AK15">
        <v>205.43750000000003</v>
      </c>
    </row>
    <row r="16" spans="1:37">
      <c r="A16" t="s">
        <v>9</v>
      </c>
      <c r="J16" s="1" t="s">
        <v>50</v>
      </c>
      <c r="K16" s="1">
        <v>91.012499999999989</v>
      </c>
      <c r="L16" s="1">
        <v>39.612499999999997</v>
      </c>
      <c r="M16" s="1">
        <v>62.774999999999977</v>
      </c>
      <c r="N16" s="1">
        <v>90.237499999999955</v>
      </c>
      <c r="O16" s="1">
        <v>65.537500000000009</v>
      </c>
      <c r="P16" s="1">
        <v>97.100000000000023</v>
      </c>
      <c r="Q16" s="1">
        <v>80.887499999999989</v>
      </c>
      <c r="R16" s="1">
        <v>53.674999999999969</v>
      </c>
      <c r="S16" s="1">
        <v>80.737499999999983</v>
      </c>
      <c r="T16" s="1">
        <v>77.262499999999989</v>
      </c>
      <c r="U16" s="1">
        <v>83.162500000000009</v>
      </c>
      <c r="V16" s="1">
        <v>83.774999999999963</v>
      </c>
      <c r="W16" s="1">
        <v>85.625000000000028</v>
      </c>
      <c r="X16" s="1">
        <v>49.825000000000031</v>
      </c>
      <c r="Y16" s="1">
        <v>83.775000000000006</v>
      </c>
      <c r="Z16" s="1">
        <v>83.262499999999989</v>
      </c>
      <c r="AA16" s="1">
        <v>84.65</v>
      </c>
      <c r="AB16" s="1">
        <v>96.59999999999998</v>
      </c>
      <c r="AC16" s="1">
        <v>68.612500000000011</v>
      </c>
      <c r="AD16">
        <v>77.124999999999972</v>
      </c>
      <c r="AE16">
        <v>61.037499999999994</v>
      </c>
      <c r="AF16">
        <v>68.500000000000014</v>
      </c>
      <c r="AG16">
        <v>69.712499999999977</v>
      </c>
      <c r="AH16">
        <v>71.45</v>
      </c>
      <c r="AI16">
        <v>48.375000000000014</v>
      </c>
      <c r="AJ16">
        <v>66.3</v>
      </c>
      <c r="AK16">
        <v>74.737499999999983</v>
      </c>
    </row>
    <row r="17" spans="1:37">
      <c r="A17" t="s">
        <v>10</v>
      </c>
    </row>
    <row r="18" spans="1:37">
      <c r="A18" t="s">
        <v>11</v>
      </c>
    </row>
    <row r="19" spans="1:37">
      <c r="A19" t="s">
        <v>12</v>
      </c>
      <c r="J19" s="1" t="s">
        <v>52</v>
      </c>
      <c r="K19" s="1">
        <v>136.68634408602145</v>
      </c>
      <c r="L19" s="1">
        <v>156.34536005213423</v>
      </c>
      <c r="M19" s="1">
        <v>140.76115591397848</v>
      </c>
      <c r="N19" s="1">
        <v>140.32771505376354</v>
      </c>
      <c r="O19" s="1">
        <v>125.63922389871684</v>
      </c>
      <c r="P19" s="1">
        <v>140.87857526881712</v>
      </c>
      <c r="Q19" s="1">
        <v>153.98327985894323</v>
      </c>
      <c r="R19" s="1">
        <v>141.42927419354842</v>
      </c>
      <c r="S19" s="1">
        <v>110.92204301075259</v>
      </c>
      <c r="T19" s="1">
        <v>143.21474859810382</v>
      </c>
      <c r="U19" s="1">
        <v>134.10241935483867</v>
      </c>
      <c r="V19" s="1">
        <v>149.11882317801687</v>
      </c>
      <c r="W19" s="1">
        <v>142.50215053763446</v>
      </c>
      <c r="X19" s="1">
        <v>155.43441946345175</v>
      </c>
      <c r="Y19" s="1">
        <v>142.69280547409568</v>
      </c>
      <c r="Z19" s="1">
        <v>134.92264541880823</v>
      </c>
      <c r="AA19" s="1">
        <v>141.70340936244168</v>
      </c>
      <c r="AB19" s="1">
        <v>139.25443548387068</v>
      </c>
      <c r="AC19" s="1">
        <v>136.5292277614858</v>
      </c>
      <c r="AD19" s="1">
        <v>136.72242772297759</v>
      </c>
      <c r="AE19" s="1">
        <v>138.54446236559144</v>
      </c>
      <c r="AF19" s="1">
        <v>127.20258138570445</v>
      </c>
      <c r="AG19" s="1">
        <v>133.93515766166058</v>
      </c>
      <c r="AH19" s="1">
        <v>141.18014011078529</v>
      </c>
      <c r="AI19" s="1">
        <v>133.42396620160551</v>
      </c>
      <c r="AJ19" s="1">
        <v>134.28205959892182</v>
      </c>
      <c r="AK19" s="1">
        <v>139.60769002340118</v>
      </c>
    </row>
    <row r="20" spans="1:37">
      <c r="A20" t="s">
        <v>13</v>
      </c>
    </row>
    <row r="21" spans="1:37">
      <c r="A21" t="s">
        <v>58</v>
      </c>
    </row>
    <row r="22" spans="1:37" ht="15" thickBot="1"/>
    <row r="23" spans="1:37">
      <c r="A23" s="10" t="s">
        <v>57</v>
      </c>
    </row>
    <row r="24" spans="1:37">
      <c r="A24" t="s">
        <v>23</v>
      </c>
    </row>
    <row r="25" spans="1:37">
      <c r="A25" t="s">
        <v>27</v>
      </c>
    </row>
    <row r="26" spans="1:37" ht="15" thickBot="1"/>
    <row r="27" spans="1:37">
      <c r="A27" s="10" t="s">
        <v>56</v>
      </c>
    </row>
    <row r="28" spans="1:37">
      <c r="A28" t="s">
        <v>20</v>
      </c>
    </row>
    <row r="29" spans="1:37">
      <c r="A29" t="s">
        <v>21</v>
      </c>
    </row>
    <row r="30" spans="1:37">
      <c r="A30" t="s">
        <v>22</v>
      </c>
    </row>
    <row r="31" spans="1:37">
      <c r="A31" t="s">
        <v>24</v>
      </c>
    </row>
    <row r="32" spans="1:37" ht="15" thickBot="1"/>
    <row r="33" spans="1:1">
      <c r="A33" s="10" t="s">
        <v>55</v>
      </c>
    </row>
    <row r="34" spans="1:1">
      <c r="A34" t="s">
        <v>25</v>
      </c>
    </row>
    <row r="35" spans="1:1">
      <c r="A35" t="s">
        <v>26</v>
      </c>
    </row>
    <row r="36" spans="1:1" ht="15" thickBot="1"/>
    <row r="37" spans="1:1">
      <c r="A37" s="10" t="s">
        <v>54</v>
      </c>
    </row>
    <row r="38" spans="1:1">
      <c r="A38" t="s">
        <v>28</v>
      </c>
    </row>
    <row r="39" spans="1:1">
      <c r="A39"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751D5-95B6-4B5D-B826-43542771443F}">
  <dimension ref="A187:AE288"/>
  <sheetViews>
    <sheetView tabSelected="1" topLeftCell="A238" zoomScale="55" zoomScaleNormal="55" workbookViewId="0">
      <selection activeCell="AA259" sqref="AA259"/>
    </sheetView>
  </sheetViews>
  <sheetFormatPr defaultRowHeight="14.4"/>
  <cols>
    <col min="1" max="16384" width="8.88671875" style="42"/>
  </cols>
  <sheetData>
    <row r="187" spans="1:24">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row>
    <row r="188" spans="1:24">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row>
    <row r="189" spans="1:24">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row>
    <row r="190" spans="1:24">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row>
    <row r="191" spans="1:24">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row>
    <row r="192" spans="1:24">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row>
    <row r="193" spans="1:3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row>
    <row r="194" spans="1:3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row>
    <row r="195" spans="1:3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row>
    <row r="196" spans="1:3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row>
    <row r="197" spans="1:3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row>
    <row r="198" spans="1:3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row>
    <row r="199" spans="1:3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row>
    <row r="200" spans="1:3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row>
    <row r="201" spans="1:3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row>
    <row r="202" spans="1:3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row>
    <row r="203" spans="1:3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row>
    <row r="204" spans="1:3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row>
    <row r="205" spans="1:3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row>
    <row r="206" spans="1:3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row>
    <row r="207" spans="1:3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AE207" s="42" t="s">
        <v>146</v>
      </c>
    </row>
    <row r="208" spans="1:3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row>
    <row r="209" spans="1:24">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row>
    <row r="210" spans="1:24">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row>
    <row r="211" spans="1:24">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row>
    <row r="212" spans="1:24">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row>
    <row r="213" spans="1:24">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row>
    <row r="214" spans="1:24">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row>
    <row r="215" spans="1:24">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row>
    <row r="216" spans="1:24">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row>
    <row r="217" spans="1:24">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row>
    <row r="218" spans="1:24">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row>
    <row r="219" spans="1:24">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row>
    <row r="220" spans="1:24">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row>
    <row r="221" spans="1:24">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row>
    <row r="222" spans="1:24">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row>
    <row r="223" spans="1:24">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row>
    <row r="224" spans="1:24">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row>
    <row r="225" spans="1:24">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row>
    <row r="226" spans="1:24">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row>
    <row r="227" spans="1:24">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row>
    <row r="228" spans="1:24">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row>
    <row r="229" spans="1:24">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row>
    <row r="230" spans="1:24">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row>
    <row r="231" spans="1:24">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row>
    <row r="239" spans="1:24">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row>
    <row r="240" spans="1:24">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row>
    <row r="241" spans="1:24">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row>
    <row r="242" spans="1:24">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row>
    <row r="243" spans="1:24">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row>
    <row r="244" spans="1:24">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row>
    <row r="245" spans="1:24">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row>
    <row r="246" spans="1:24">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row>
    <row r="247" spans="1:24">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row>
    <row r="248" spans="1:24">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row>
    <row r="249" spans="1:24">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row>
    <row r="250" spans="1:24">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row>
    <row r="251" spans="1:24">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row>
    <row r="252" spans="1:24">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row>
    <row r="253" spans="1:24">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row>
    <row r="254" spans="1:24">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row>
    <row r="255" spans="1:24">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row>
    <row r="256" spans="1:24">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row>
    <row r="257" spans="1:24">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row>
    <row r="258" spans="1:24">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row>
    <row r="259" spans="1:24">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row>
    <row r="260" spans="1:24">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row>
    <row r="261" spans="1:24">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row>
    <row r="262" spans="1:24">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row>
    <row r="263" spans="1:24">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row>
    <row r="264" spans="1:24">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row>
    <row r="265" spans="1:24">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row>
    <row r="266" spans="1:24">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row>
    <row r="267" spans="1:24">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row>
    <row r="268" spans="1:24">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row>
    <row r="269" spans="1:24">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row>
    <row r="270" spans="1:24">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row>
    <row r="271" spans="1:24">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row>
    <row r="272" spans="1:24">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row>
    <row r="273" spans="1:24">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row>
    <row r="274" spans="1:24">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row>
    <row r="275" spans="1:24">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row>
    <row r="276" spans="1:24">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row>
    <row r="277" spans="1:24">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row>
    <row r="278" spans="1:24">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row>
    <row r="279" spans="1:24">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row>
    <row r="280" spans="1:24">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row>
    <row r="281" spans="1:24">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row>
    <row r="282" spans="1:24">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row>
    <row r="283" spans="1:24">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row>
    <row r="284" spans="1:24">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row>
    <row r="285" spans="1:24">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row>
    <row r="286" spans="1:24">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row>
    <row r="287" spans="1:24">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row>
    <row r="288" spans="1:24">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CLEAN DATA</vt:lpstr>
      <vt:lpstr>CATEGORIES DATA</vt:lpstr>
      <vt:lpstr>EDA</vt:lpstr>
      <vt:lpstr>NOTE</vt:lpstr>
      <vt:lpstr>COMMUNICATION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Suvendhu patel</dc:creator>
  <cp:lastModifiedBy>Suvendhu patel</cp:lastModifiedBy>
  <dcterms:created xsi:type="dcterms:W3CDTF">2024-08-30T04:40:52Z</dcterms:created>
  <dcterms:modified xsi:type="dcterms:W3CDTF">2024-09-06T19:46:05Z</dcterms:modified>
</cp:coreProperties>
</file>