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G6" i="1"/>
  <c r="F6" i="1"/>
  <c r="E6" i="1"/>
  <c r="M25" i="2" l="1"/>
  <c r="P25" i="2" s="1"/>
  <c r="M30" i="2"/>
  <c r="P30" i="2" s="1"/>
  <c r="M28" i="2"/>
  <c r="P28" i="2" s="1"/>
  <c r="M45" i="2"/>
  <c r="P45" i="2" s="1"/>
  <c r="M43" i="2"/>
  <c r="P43" i="2" s="1"/>
  <c r="M29" i="2"/>
  <c r="P29" i="2" s="1"/>
  <c r="M51" i="2"/>
  <c r="P51" i="2" s="1"/>
  <c r="M31" i="2"/>
  <c r="P31" i="2" s="1"/>
  <c r="M44" i="2"/>
  <c r="P44" i="2" s="1"/>
  <c r="M23" i="2"/>
  <c r="P23" i="2" s="1"/>
  <c r="M17" i="2"/>
  <c r="P17" i="2" s="1"/>
  <c r="M50" i="2"/>
  <c r="P50" i="2" s="1"/>
  <c r="M54" i="2"/>
  <c r="P54" i="2" s="1"/>
  <c r="M48" i="2"/>
  <c r="P48" i="2" s="1"/>
  <c r="M10" i="2"/>
  <c r="P10" i="2" s="1"/>
  <c r="M49" i="2"/>
  <c r="P49" i="2" s="1"/>
  <c r="M39" i="2"/>
  <c r="P39" i="2" s="1"/>
  <c r="M46" i="2"/>
  <c r="P46" i="2" s="1"/>
  <c r="M32" i="2"/>
  <c r="P32" i="2" s="1"/>
  <c r="M52" i="2"/>
  <c r="P52" i="2" s="1"/>
  <c r="M27" i="2"/>
  <c r="P27" i="2" s="1"/>
  <c r="M53" i="2"/>
  <c r="P53" i="2" s="1"/>
  <c r="M5" i="2"/>
  <c r="P5" i="2" s="1"/>
  <c r="M24" i="2"/>
  <c r="P24" i="2" s="1"/>
  <c r="M40" i="2"/>
  <c r="P40" i="2" s="1"/>
  <c r="M37" i="2"/>
  <c r="P37" i="2" s="1"/>
  <c r="M26" i="2"/>
  <c r="P26" i="2" s="1"/>
  <c r="M16" i="2"/>
  <c r="P16" i="2" s="1"/>
  <c r="M35" i="2"/>
  <c r="P35" i="2" s="1"/>
  <c r="M19" i="2"/>
  <c r="P19" i="2" s="1"/>
  <c r="M36" i="2"/>
  <c r="P36" i="2" s="1"/>
  <c r="M9" i="2"/>
  <c r="P9" i="2" s="1"/>
  <c r="M13" i="2"/>
  <c r="P13" i="2" s="1"/>
  <c r="M11" i="2"/>
  <c r="P11" i="2" s="1"/>
  <c r="M15" i="2"/>
  <c r="P15" i="2" s="1"/>
  <c r="M14" i="2"/>
  <c r="P14" i="2" s="1"/>
  <c r="M18" i="2"/>
  <c r="P18" i="2" s="1"/>
  <c r="M34" i="2"/>
  <c r="P34" i="2" s="1"/>
  <c r="M41" i="2"/>
  <c r="P41" i="2" s="1"/>
  <c r="M22" i="2"/>
  <c r="P22" i="2" s="1"/>
  <c r="M12" i="2"/>
  <c r="P12" i="2" s="1"/>
  <c r="M21" i="2"/>
  <c r="P21" i="2" s="1"/>
  <c r="M38" i="2"/>
  <c r="P38" i="2" s="1"/>
  <c r="M7" i="2"/>
  <c r="P7" i="2" s="1"/>
  <c r="M42" i="2"/>
  <c r="P42" i="2" s="1"/>
  <c r="M33" i="2"/>
  <c r="P33" i="2" s="1"/>
  <c r="M47" i="2"/>
  <c r="P47" i="2" s="1"/>
  <c r="M20" i="2"/>
  <c r="P20" i="2" s="1"/>
  <c r="M6" i="2"/>
  <c r="P6" i="2" s="1"/>
  <c r="M8" i="2"/>
  <c r="P8" i="2" s="1"/>
  <c r="N8" i="2"/>
  <c r="Q8" i="2" s="1"/>
  <c r="N25" i="2"/>
  <c r="Q25" i="2" s="1"/>
  <c r="N30" i="2"/>
  <c r="Q30" i="2" s="1"/>
  <c r="N28" i="2"/>
  <c r="Q28" i="2" s="1"/>
  <c r="N45" i="2"/>
  <c r="Q45" i="2" s="1"/>
  <c r="N43" i="2"/>
  <c r="Q43" i="2" s="1"/>
  <c r="N29" i="2"/>
  <c r="Q29" i="2" s="1"/>
  <c r="N51" i="2"/>
  <c r="Q51" i="2" s="1"/>
  <c r="N31" i="2"/>
  <c r="Q31" i="2" s="1"/>
  <c r="N44" i="2"/>
  <c r="Q44" i="2" s="1"/>
  <c r="N23" i="2"/>
  <c r="Q23" i="2" s="1"/>
  <c r="N17" i="2"/>
  <c r="Q17" i="2" s="1"/>
  <c r="N50" i="2"/>
  <c r="Q50" i="2" s="1"/>
  <c r="N54" i="2"/>
  <c r="Q54" i="2" s="1"/>
  <c r="N48" i="2"/>
  <c r="Q48" i="2" s="1"/>
  <c r="N10" i="2"/>
  <c r="Q10" i="2" s="1"/>
  <c r="N49" i="2"/>
  <c r="Q49" i="2" s="1"/>
  <c r="N39" i="2"/>
  <c r="Q39" i="2" s="1"/>
  <c r="N46" i="2"/>
  <c r="Q46" i="2" s="1"/>
  <c r="N32" i="2"/>
  <c r="Q32" i="2" s="1"/>
  <c r="N52" i="2"/>
  <c r="Q52" i="2" s="1"/>
  <c r="N27" i="2"/>
  <c r="Q27" i="2" s="1"/>
  <c r="N53" i="2"/>
  <c r="Q53" i="2" s="1"/>
  <c r="N5" i="2"/>
  <c r="Q5" i="2" s="1"/>
  <c r="N24" i="2"/>
  <c r="Q24" i="2" s="1"/>
  <c r="N40" i="2"/>
  <c r="Q40" i="2" s="1"/>
  <c r="N37" i="2"/>
  <c r="Q37" i="2" s="1"/>
  <c r="N26" i="2"/>
  <c r="Q26" i="2" s="1"/>
  <c r="N16" i="2"/>
  <c r="Q16" i="2" s="1"/>
  <c r="N35" i="2"/>
  <c r="Q35" i="2" s="1"/>
  <c r="N19" i="2"/>
  <c r="Q19" i="2" s="1"/>
  <c r="N36" i="2"/>
  <c r="Q36" i="2" s="1"/>
  <c r="N9" i="2"/>
  <c r="Q9" i="2" s="1"/>
  <c r="N13" i="2"/>
  <c r="Q13" i="2" s="1"/>
  <c r="N11" i="2"/>
  <c r="Q11" i="2" s="1"/>
  <c r="N15" i="2"/>
  <c r="Q15" i="2" s="1"/>
  <c r="N14" i="2"/>
  <c r="Q14" i="2" s="1"/>
  <c r="N18" i="2"/>
  <c r="Q18" i="2" s="1"/>
  <c r="N34" i="2"/>
  <c r="Q34" i="2" s="1"/>
  <c r="N41" i="2"/>
  <c r="Q41" i="2" s="1"/>
  <c r="N22" i="2"/>
  <c r="Q22" i="2" s="1"/>
  <c r="N12" i="2"/>
  <c r="Q12" i="2" s="1"/>
  <c r="N21" i="2"/>
  <c r="Q21" i="2" s="1"/>
  <c r="N38" i="2"/>
  <c r="Q38" i="2" s="1"/>
  <c r="N7" i="2"/>
  <c r="Q7" i="2" s="1"/>
  <c r="N42" i="2"/>
  <c r="Q42" i="2" s="1"/>
  <c r="N33" i="2"/>
  <c r="Q33" i="2" s="1"/>
  <c r="N47" i="2"/>
  <c r="Q47" i="2" s="1"/>
  <c r="N20" i="2"/>
  <c r="Q20" i="2" s="1"/>
  <c r="N6" i="2"/>
  <c r="Q6" i="2" s="1"/>
  <c r="L8" i="2"/>
  <c r="O8" i="2" s="1"/>
  <c r="L54" i="2"/>
  <c r="O54" i="2" s="1"/>
  <c r="L48" i="2"/>
  <c r="O48" i="2" s="1"/>
  <c r="L10" i="2"/>
  <c r="O10" i="2" s="1"/>
  <c r="L49" i="2"/>
  <c r="O49" i="2" s="1"/>
  <c r="L39" i="2"/>
  <c r="O39" i="2" s="1"/>
  <c r="L46" i="2"/>
  <c r="O46" i="2" s="1"/>
  <c r="L32" i="2"/>
  <c r="O32" i="2" s="1"/>
  <c r="L52" i="2"/>
  <c r="O52" i="2" s="1"/>
  <c r="L27" i="2"/>
  <c r="O27" i="2" s="1"/>
  <c r="L53" i="2"/>
  <c r="O53" i="2" s="1"/>
  <c r="L5" i="2"/>
  <c r="O5" i="2" s="1"/>
  <c r="L24" i="2"/>
  <c r="O24" i="2" s="1"/>
  <c r="L40" i="2"/>
  <c r="O40" i="2" s="1"/>
  <c r="L37" i="2"/>
  <c r="O37" i="2" s="1"/>
  <c r="L26" i="2"/>
  <c r="O26" i="2" s="1"/>
  <c r="L16" i="2"/>
  <c r="O16" i="2" s="1"/>
  <c r="L35" i="2"/>
  <c r="O35" i="2" s="1"/>
  <c r="L19" i="2"/>
  <c r="O19" i="2" s="1"/>
  <c r="L36" i="2"/>
  <c r="O36" i="2" s="1"/>
  <c r="L9" i="2"/>
  <c r="O9" i="2" s="1"/>
  <c r="L13" i="2"/>
  <c r="O13" i="2" s="1"/>
  <c r="L11" i="2"/>
  <c r="O11" i="2" s="1"/>
  <c r="L15" i="2"/>
  <c r="O15" i="2" s="1"/>
  <c r="L14" i="2"/>
  <c r="O14" i="2" s="1"/>
  <c r="L18" i="2"/>
  <c r="O18" i="2" s="1"/>
  <c r="L34" i="2"/>
  <c r="O34" i="2" s="1"/>
  <c r="L41" i="2"/>
  <c r="O41" i="2" s="1"/>
  <c r="L22" i="2"/>
  <c r="O22" i="2" s="1"/>
  <c r="L12" i="2"/>
  <c r="O12" i="2" s="1"/>
  <c r="L21" i="2"/>
  <c r="O21" i="2" s="1"/>
  <c r="L38" i="2"/>
  <c r="O38" i="2" s="1"/>
  <c r="L7" i="2"/>
  <c r="O7" i="2" s="1"/>
  <c r="L42" i="2"/>
  <c r="O42" i="2" s="1"/>
  <c r="L33" i="2"/>
  <c r="O33" i="2" s="1"/>
  <c r="L47" i="2"/>
  <c r="O47" i="2" s="1"/>
  <c r="L20" i="2"/>
  <c r="O20" i="2" s="1"/>
  <c r="L6" i="2"/>
  <c r="O6" i="2" s="1"/>
  <c r="L25" i="2"/>
  <c r="O25" i="2" s="1"/>
  <c r="L30" i="2"/>
  <c r="O30" i="2" s="1"/>
  <c r="L28" i="2"/>
  <c r="O28" i="2" s="1"/>
  <c r="L45" i="2"/>
  <c r="O45" i="2" s="1"/>
  <c r="L43" i="2"/>
  <c r="O43" i="2" s="1"/>
  <c r="L29" i="2"/>
  <c r="O29" i="2" s="1"/>
  <c r="L51" i="2"/>
  <c r="O51" i="2" s="1"/>
  <c r="L31" i="2"/>
  <c r="O31" i="2" s="1"/>
  <c r="L44" i="2"/>
  <c r="O44" i="2" s="1"/>
  <c r="L23" i="2"/>
  <c r="O23" i="2" s="1"/>
  <c r="L17" i="2"/>
  <c r="O17" i="2" s="1"/>
  <c r="L50" i="2"/>
  <c r="O50" i="2" s="1"/>
  <c r="H7" i="1" l="1"/>
  <c r="H8" i="1"/>
  <c r="H11" i="1"/>
  <c r="H12" i="1"/>
  <c r="H15" i="1"/>
  <c r="H16" i="1"/>
  <c r="H20" i="1"/>
  <c r="H24" i="1"/>
  <c r="H27" i="1"/>
  <c r="H31" i="1"/>
  <c r="H32" i="1"/>
  <c r="H35" i="1"/>
  <c r="H36" i="1"/>
  <c r="H40" i="1"/>
  <c r="H43" i="1"/>
  <c r="H47" i="1"/>
  <c r="H48" i="1"/>
  <c r="H51" i="1"/>
  <c r="H52" i="1"/>
  <c r="H55" i="1"/>
  <c r="H39" i="1" l="1"/>
  <c r="H6" i="1"/>
  <c r="H19" i="1"/>
  <c r="H44" i="1"/>
  <c r="H28" i="1"/>
  <c r="H23" i="1"/>
  <c r="H54" i="1"/>
  <c r="H50" i="1"/>
  <c r="H46" i="1"/>
  <c r="H42" i="1"/>
  <c r="H38" i="1"/>
  <c r="H34" i="1"/>
  <c r="H30" i="1"/>
  <c r="H26" i="1"/>
  <c r="H22" i="1"/>
  <c r="H18" i="1"/>
  <c r="H14" i="1"/>
  <c r="H10" i="1"/>
  <c r="H53" i="1"/>
  <c r="H49" i="1"/>
  <c r="H45" i="1"/>
  <c r="H41" i="1"/>
  <c r="H37" i="1"/>
  <c r="H33" i="1"/>
  <c r="H29" i="1"/>
  <c r="H25" i="1"/>
  <c r="H21" i="1"/>
  <c r="H17" i="1"/>
  <c r="H13" i="1"/>
  <c r="H9" i="1"/>
  <c r="L43" i="1" l="1"/>
  <c r="O43" i="1" s="1"/>
  <c r="J43" i="1"/>
  <c r="M43" i="1" s="1"/>
  <c r="K43" i="1"/>
  <c r="N43" i="1" s="1"/>
  <c r="L48" i="1"/>
  <c r="O48" i="1" s="1"/>
  <c r="J48" i="1"/>
  <c r="M48" i="1" s="1"/>
  <c r="K48" i="1"/>
  <c r="N48" i="1" s="1"/>
  <c r="L15" i="1"/>
  <c r="O15" i="1" s="1"/>
  <c r="J15" i="1"/>
  <c r="M15" i="1" s="1"/>
  <c r="K15" i="1"/>
  <c r="N15" i="1" s="1"/>
  <c r="L27" i="1"/>
  <c r="O27" i="1" s="1"/>
  <c r="J27" i="1"/>
  <c r="M27" i="1" s="1"/>
  <c r="K27" i="1"/>
  <c r="N27" i="1" s="1"/>
  <c r="L35" i="1"/>
  <c r="O35" i="1" s="1"/>
  <c r="J35" i="1"/>
  <c r="M35" i="1" s="1"/>
  <c r="K35" i="1"/>
  <c r="N35" i="1" s="1"/>
  <c r="L39" i="1"/>
  <c r="O39" i="1" s="1"/>
  <c r="J39" i="1"/>
  <c r="M39" i="1" s="1"/>
  <c r="K39" i="1"/>
  <c r="N39" i="1" s="1"/>
  <c r="L47" i="1"/>
  <c r="O47" i="1" s="1"/>
  <c r="J47" i="1"/>
  <c r="M47" i="1" s="1"/>
  <c r="K47" i="1"/>
  <c r="N47" i="1" s="1"/>
  <c r="L6" i="1"/>
  <c r="O6" i="1" s="1"/>
  <c r="J6" i="1"/>
  <c r="M6" i="1" s="1"/>
  <c r="K6" i="1"/>
  <c r="N6" i="1" s="1"/>
  <c r="L8" i="1"/>
  <c r="O8" i="1" s="1"/>
  <c r="J8" i="1"/>
  <c r="M8" i="1" s="1"/>
  <c r="K8" i="1"/>
  <c r="N8" i="1" s="1"/>
  <c r="L12" i="1"/>
  <c r="O12" i="1" s="1"/>
  <c r="J12" i="1"/>
  <c r="M12" i="1" s="1"/>
  <c r="K12" i="1"/>
  <c r="N12" i="1" s="1"/>
  <c r="L16" i="1"/>
  <c r="O16" i="1" s="1"/>
  <c r="J16" i="1"/>
  <c r="M16" i="1" s="1"/>
  <c r="K16" i="1"/>
  <c r="N16" i="1" s="1"/>
  <c r="L20" i="1"/>
  <c r="O20" i="1" s="1"/>
  <c r="J20" i="1"/>
  <c r="M20" i="1" s="1"/>
  <c r="K20" i="1"/>
  <c r="N20" i="1" s="1"/>
  <c r="L24" i="1"/>
  <c r="O24" i="1" s="1"/>
  <c r="J24" i="1"/>
  <c r="M24" i="1" s="1"/>
  <c r="K24" i="1"/>
  <c r="N24" i="1" s="1"/>
  <c r="L32" i="1"/>
  <c r="O32" i="1" s="1"/>
  <c r="J32" i="1"/>
  <c r="M32" i="1" s="1"/>
  <c r="K32" i="1"/>
  <c r="N32" i="1" s="1"/>
  <c r="L36" i="1"/>
  <c r="O36" i="1" s="1"/>
  <c r="J36" i="1"/>
  <c r="M36" i="1" s="1"/>
  <c r="K36" i="1"/>
  <c r="N36" i="1" s="1"/>
  <c r="L40" i="1"/>
  <c r="O40" i="1" s="1"/>
  <c r="J40" i="1"/>
  <c r="M40" i="1" s="1"/>
  <c r="K40" i="1"/>
  <c r="N40" i="1" s="1"/>
  <c r="L52" i="1"/>
  <c r="O52" i="1" s="1"/>
  <c r="J52" i="1"/>
  <c r="M52" i="1" s="1"/>
  <c r="K52" i="1"/>
  <c r="N52" i="1" s="1"/>
  <c r="L55" i="1"/>
  <c r="O55" i="1" s="1"/>
  <c r="J55" i="1"/>
  <c r="M55" i="1" s="1"/>
  <c r="K55" i="1"/>
  <c r="N55" i="1" s="1"/>
  <c r="L31" i="1"/>
  <c r="O31" i="1" s="1"/>
  <c r="J31" i="1"/>
  <c r="M31" i="1" s="1"/>
  <c r="K31" i="1"/>
  <c r="N31" i="1" s="1"/>
  <c r="L7" i="1"/>
  <c r="O7" i="1" s="1"/>
  <c r="J7" i="1"/>
  <c r="M7" i="1" s="1"/>
  <c r="K7" i="1"/>
  <c r="N7" i="1" s="1"/>
  <c r="L11" i="1"/>
  <c r="O11" i="1" s="1"/>
  <c r="J11" i="1"/>
  <c r="M11" i="1" s="1"/>
  <c r="K11" i="1"/>
  <c r="N11" i="1" s="1"/>
  <c r="L51" i="1"/>
  <c r="O51" i="1" s="1"/>
  <c r="J51" i="1"/>
  <c r="M51" i="1" s="1"/>
  <c r="K51" i="1"/>
  <c r="N51" i="1" s="1"/>
  <c r="L19" i="1"/>
  <c r="O19" i="1" s="1"/>
  <c r="J19" i="1"/>
  <c r="M19" i="1" s="1"/>
  <c r="K19" i="1"/>
  <c r="N19" i="1" s="1"/>
  <c r="K53" i="1" l="1"/>
  <c r="N53" i="1" s="1"/>
  <c r="L53" i="1"/>
  <c r="O53" i="1" s="1"/>
  <c r="J53" i="1"/>
  <c r="M53" i="1" s="1"/>
  <c r="K50" i="1"/>
  <c r="N50" i="1" s="1"/>
  <c r="L50" i="1"/>
  <c r="O50" i="1" s="1"/>
  <c r="J50" i="1"/>
  <c r="M50" i="1" s="1"/>
  <c r="K18" i="1"/>
  <c r="N18" i="1" s="1"/>
  <c r="L18" i="1"/>
  <c r="O18" i="1" s="1"/>
  <c r="J18" i="1"/>
  <c r="M18" i="1" s="1"/>
  <c r="K49" i="1"/>
  <c r="N49" i="1" s="1"/>
  <c r="L49" i="1"/>
  <c r="O49" i="1" s="1"/>
  <c r="J49" i="1"/>
  <c r="M49" i="1" s="1"/>
  <c r="K17" i="1"/>
  <c r="N17" i="1" s="1"/>
  <c r="L17" i="1"/>
  <c r="O17" i="1" s="1"/>
  <c r="J17" i="1"/>
  <c r="M17" i="1" s="1"/>
  <c r="K54" i="1"/>
  <c r="N54" i="1" s="1"/>
  <c r="L54" i="1"/>
  <c r="O54" i="1" s="1"/>
  <c r="J54" i="1"/>
  <c r="M54" i="1" s="1"/>
  <c r="K37" i="1"/>
  <c r="N37" i="1" s="1"/>
  <c r="L37" i="1"/>
  <c r="O37" i="1" s="1"/>
  <c r="J37" i="1"/>
  <c r="M37" i="1" s="1"/>
  <c r="L23" i="1"/>
  <c r="O23" i="1" s="1"/>
  <c r="J23" i="1"/>
  <c r="M23" i="1" s="1"/>
  <c r="K23" i="1"/>
  <c r="N23" i="1" s="1"/>
  <c r="K42" i="1"/>
  <c r="N42" i="1" s="1"/>
  <c r="L42" i="1"/>
  <c r="O42" i="1" s="1"/>
  <c r="J42" i="1"/>
  <c r="M42" i="1" s="1"/>
  <c r="K26" i="1"/>
  <c r="N26" i="1" s="1"/>
  <c r="L26" i="1"/>
  <c r="O26" i="1" s="1"/>
  <c r="J26" i="1"/>
  <c r="M26" i="1" s="1"/>
  <c r="K10" i="1"/>
  <c r="N10" i="1" s="1"/>
  <c r="L10" i="1"/>
  <c r="O10" i="1" s="1"/>
  <c r="J10" i="1"/>
  <c r="M10" i="1" s="1"/>
  <c r="K41" i="1"/>
  <c r="N41" i="1" s="1"/>
  <c r="L41" i="1"/>
  <c r="O41" i="1" s="1"/>
  <c r="J41" i="1"/>
  <c r="M41" i="1" s="1"/>
  <c r="K25" i="1"/>
  <c r="N25" i="1" s="1"/>
  <c r="L25" i="1"/>
  <c r="O25" i="1" s="1"/>
  <c r="J25" i="1"/>
  <c r="M25" i="1" s="1"/>
  <c r="K9" i="1"/>
  <c r="N9" i="1" s="1"/>
  <c r="L9" i="1"/>
  <c r="O9" i="1" s="1"/>
  <c r="J9" i="1"/>
  <c r="M9" i="1" s="1"/>
  <c r="K22" i="1"/>
  <c r="N22" i="1" s="1"/>
  <c r="L22" i="1"/>
  <c r="O22" i="1" s="1"/>
  <c r="J22" i="1"/>
  <c r="M22" i="1" s="1"/>
  <c r="L44" i="1"/>
  <c r="O44" i="1" s="1"/>
  <c r="J44" i="1"/>
  <c r="M44" i="1" s="1"/>
  <c r="K44" i="1"/>
  <c r="N44" i="1" s="1"/>
  <c r="K38" i="1"/>
  <c r="N38" i="1" s="1"/>
  <c r="L38" i="1"/>
  <c r="O38" i="1" s="1"/>
  <c r="J38" i="1"/>
  <c r="M38" i="1" s="1"/>
  <c r="K21" i="1"/>
  <c r="N21" i="1" s="1"/>
  <c r="L21" i="1"/>
  <c r="O21" i="1" s="1"/>
  <c r="J21" i="1"/>
  <c r="M21" i="1" s="1"/>
  <c r="L28" i="1"/>
  <c r="O28" i="1" s="1"/>
  <c r="J28" i="1"/>
  <c r="M28" i="1" s="1"/>
  <c r="K28" i="1"/>
  <c r="N28" i="1" s="1"/>
  <c r="K46" i="1"/>
  <c r="N46" i="1" s="1"/>
  <c r="L46" i="1"/>
  <c r="O46" i="1" s="1"/>
  <c r="J46" i="1"/>
  <c r="M46" i="1" s="1"/>
  <c r="K30" i="1"/>
  <c r="N30" i="1" s="1"/>
  <c r="L30" i="1"/>
  <c r="O30" i="1" s="1"/>
  <c r="J30" i="1"/>
  <c r="M30" i="1" s="1"/>
  <c r="K14" i="1"/>
  <c r="N14" i="1" s="1"/>
  <c r="L14" i="1"/>
  <c r="O14" i="1" s="1"/>
  <c r="J14" i="1"/>
  <c r="M14" i="1" s="1"/>
  <c r="K45" i="1"/>
  <c r="N45" i="1" s="1"/>
  <c r="L45" i="1"/>
  <c r="O45" i="1" s="1"/>
  <c r="J45" i="1"/>
  <c r="M45" i="1" s="1"/>
  <c r="K29" i="1"/>
  <c r="N29" i="1" s="1"/>
  <c r="L29" i="1"/>
  <c r="O29" i="1" s="1"/>
  <c r="J29" i="1"/>
  <c r="M29" i="1" s="1"/>
  <c r="K13" i="1"/>
  <c r="N13" i="1" s="1"/>
  <c r="L13" i="1"/>
  <c r="O13" i="1" s="1"/>
  <c r="J13" i="1"/>
  <c r="M13" i="1" s="1"/>
  <c r="K34" i="1"/>
  <c r="N34" i="1" s="1"/>
  <c r="L34" i="1"/>
  <c r="O34" i="1" s="1"/>
  <c r="J34" i="1"/>
  <c r="M34" i="1" s="1"/>
  <c r="K33" i="1"/>
  <c r="N33" i="1" s="1"/>
  <c r="L33" i="1"/>
  <c r="O33" i="1" s="1"/>
  <c r="J33" i="1"/>
  <c r="M33" i="1" s="1"/>
</calcChain>
</file>

<file path=xl/sharedStrings.xml><?xml version="1.0" encoding="utf-8"?>
<sst xmlns="http://schemas.openxmlformats.org/spreadsheetml/2006/main" count="46" uniqueCount="22">
  <si>
    <t>Colony counts and required concentration for fitness assay</t>
  </si>
  <si>
    <t>Date:</t>
  </si>
  <si>
    <t>Strain</t>
  </si>
  <si>
    <t>Dilution in density assay</t>
  </si>
  <si>
    <t>10^-5</t>
  </si>
  <si>
    <t>10^-6</t>
  </si>
  <si>
    <t>Colony Forming units per ml</t>
  </si>
  <si>
    <t>Density calculations (CFU/ml)</t>
  </si>
  <si>
    <t>10^-4</t>
  </si>
  <si>
    <t>Nearest 10^3</t>
  </si>
  <si>
    <t>Nearest 10^2</t>
  </si>
  <si>
    <t>Nearest 10</t>
  </si>
  <si>
    <t>N at 10^3</t>
  </si>
  <si>
    <t>N at 10^2</t>
  </si>
  <si>
    <t>N at 10</t>
  </si>
  <si>
    <t>ul for 1.5*10^-6</t>
  </si>
  <si>
    <t>ul at 10^-2</t>
  </si>
  <si>
    <t>ul at 10^-1</t>
  </si>
  <si>
    <t>nearest ul</t>
  </si>
  <si>
    <t>nearest ul -1</t>
  </si>
  <si>
    <t>nearest ul -2</t>
  </si>
  <si>
    <t>ul for 1.6*10^6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</si>
</sst>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workbookViewId="0">
      <selection activeCell="H5" sqref="H5"/>
    </sheetView>
  </sheetViews>
  <sheetFormatPr defaultRowHeight="15" x14ac:dyDescent="0.25"/>
  <cols>
    <col min="2" max="2" width="10.7109375" customWidth="1"/>
    <col min="3" max="3" width="9.140625" customWidth="1"/>
    <col min="5" max="5" width="11" bestFit="1" customWidth="1"/>
    <col min="6" max="6" width="12.42578125" customWidth="1"/>
    <col min="8" max="8" width="25.7109375" customWidth="1"/>
    <col min="9" max="9" width="16.28515625" customWidth="1"/>
    <col min="10" max="10" width="14.5703125" customWidth="1"/>
    <col min="11" max="11" width="12.5703125" customWidth="1"/>
    <col min="12" max="12" width="10.5703125" customWidth="1"/>
    <col min="13" max="13" width="10.42578125" customWidth="1"/>
    <col min="14" max="14" width="10.28515625" customWidth="1"/>
    <col min="15" max="15" width="11" customWidth="1"/>
  </cols>
  <sheetData>
    <row r="1" spans="1:15" x14ac:dyDescent="0.25">
      <c r="A1" s="4" t="s">
        <v>0</v>
      </c>
      <c r="B1" s="4"/>
      <c r="C1" s="4"/>
      <c r="D1" s="4"/>
      <c r="E1" s="4"/>
      <c r="F1" s="4"/>
    </row>
    <row r="2" spans="1:15" x14ac:dyDescent="0.25">
      <c r="A2" t="s">
        <v>1</v>
      </c>
      <c r="B2" s="1">
        <v>42682</v>
      </c>
    </row>
    <row r="4" spans="1:15" x14ac:dyDescent="0.25">
      <c r="A4" t="s">
        <v>2</v>
      </c>
      <c r="B4" s="4" t="s">
        <v>3</v>
      </c>
      <c r="C4" s="4"/>
      <c r="D4" s="4"/>
      <c r="E4" s="4" t="s">
        <v>7</v>
      </c>
      <c r="F4" s="4"/>
      <c r="G4" s="4"/>
      <c r="H4" t="s">
        <v>6</v>
      </c>
      <c r="I4" t="s">
        <v>21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</row>
    <row r="5" spans="1:15" x14ac:dyDescent="0.25">
      <c r="B5" t="s">
        <v>4</v>
      </c>
      <c r="C5" t="s">
        <v>5</v>
      </c>
      <c r="D5" t="s">
        <v>8</v>
      </c>
    </row>
    <row r="6" spans="1:15" x14ac:dyDescent="0.25">
      <c r="A6">
        <v>1</v>
      </c>
      <c r="D6">
        <v>67</v>
      </c>
      <c r="E6">
        <f>B6*40*10^5</f>
        <v>0</v>
      </c>
      <c r="F6">
        <f>C6*40*10^6</f>
        <v>0</v>
      </c>
      <c r="G6">
        <f>D6*40*10^4</f>
        <v>26800000</v>
      </c>
      <c r="H6">
        <f>E6+F6+G6</f>
        <v>26800000</v>
      </c>
      <c r="I6">
        <f>SUM((1000/H6)*1600000)</f>
        <v>59.701492537313435</v>
      </c>
      <c r="J6">
        <f>ROUND(I6,-3)</f>
        <v>0</v>
      </c>
      <c r="K6">
        <f>ROUND(I6,-2)</f>
        <v>100</v>
      </c>
      <c r="L6">
        <f>ROUND(I6,-1)</f>
        <v>60</v>
      </c>
      <c r="M6" t="e">
        <f>$H6/J6</f>
        <v>#DIV/0!</v>
      </c>
      <c r="N6">
        <f t="shared" ref="N6:O21" si="0">$H6/K6</f>
        <v>268000</v>
      </c>
      <c r="O6">
        <f t="shared" si="0"/>
        <v>446666.66666666669</v>
      </c>
    </row>
    <row r="7" spans="1:15" x14ac:dyDescent="0.25">
      <c r="A7">
        <v>2</v>
      </c>
      <c r="D7">
        <v>540</v>
      </c>
      <c r="E7">
        <f t="shared" ref="E7:E55" si="1">B7*40*10^5</f>
        <v>0</v>
      </c>
      <c r="F7">
        <f t="shared" ref="F7:F55" si="2">C7*40*10^6</f>
        <v>0</v>
      </c>
      <c r="G7">
        <f t="shared" ref="G7:G55" si="3">D7*40*10^4</f>
        <v>216000000</v>
      </c>
      <c r="H7">
        <f t="shared" ref="H7:H54" si="4">E7+F7+G7</f>
        <v>216000000</v>
      </c>
      <c r="I7">
        <f t="shared" ref="I7:I55" si="5">SUM((1000/H7)*1600000)</f>
        <v>7.4074074074074074</v>
      </c>
      <c r="J7">
        <f t="shared" ref="J7:J55" si="6">ROUND(I7,-3)</f>
        <v>0</v>
      </c>
      <c r="K7">
        <f t="shared" ref="K7:K55" si="7">ROUND(I7,-2)</f>
        <v>0</v>
      </c>
      <c r="L7">
        <f t="shared" ref="L7:L55" si="8">ROUND(I7,-1)</f>
        <v>10</v>
      </c>
      <c r="M7" t="e">
        <f t="shared" ref="M7:O55" si="9">$H7/J7</f>
        <v>#DIV/0!</v>
      </c>
      <c r="N7" t="e">
        <f t="shared" si="0"/>
        <v>#DIV/0!</v>
      </c>
      <c r="O7">
        <f t="shared" si="0"/>
        <v>21600000</v>
      </c>
    </row>
    <row r="8" spans="1:15" x14ac:dyDescent="0.25">
      <c r="A8">
        <v>3</v>
      </c>
      <c r="D8">
        <v>803</v>
      </c>
      <c r="E8">
        <f t="shared" si="1"/>
        <v>0</v>
      </c>
      <c r="F8">
        <f t="shared" si="2"/>
        <v>0</v>
      </c>
      <c r="G8">
        <f t="shared" si="3"/>
        <v>321200000</v>
      </c>
      <c r="H8">
        <f t="shared" si="4"/>
        <v>321200000</v>
      </c>
      <c r="I8">
        <f t="shared" si="5"/>
        <v>4.9813200498132009</v>
      </c>
      <c r="J8">
        <f t="shared" si="6"/>
        <v>0</v>
      </c>
      <c r="K8">
        <f t="shared" si="7"/>
        <v>0</v>
      </c>
      <c r="L8">
        <f t="shared" si="8"/>
        <v>0</v>
      </c>
      <c r="M8" t="e">
        <f t="shared" si="9"/>
        <v>#DIV/0!</v>
      </c>
      <c r="N8" t="e">
        <f t="shared" si="0"/>
        <v>#DIV/0!</v>
      </c>
      <c r="O8" t="e">
        <f t="shared" si="0"/>
        <v>#DIV/0!</v>
      </c>
    </row>
    <row r="9" spans="1:15" x14ac:dyDescent="0.25">
      <c r="A9">
        <v>4</v>
      </c>
      <c r="B9">
        <v>75</v>
      </c>
      <c r="E9">
        <f t="shared" si="1"/>
        <v>300000000</v>
      </c>
      <c r="F9">
        <f t="shared" si="2"/>
        <v>0</v>
      </c>
      <c r="G9">
        <f t="shared" si="3"/>
        <v>0</v>
      </c>
      <c r="H9">
        <f t="shared" si="4"/>
        <v>300000000</v>
      </c>
      <c r="I9">
        <f t="shared" si="5"/>
        <v>5.333333333333333</v>
      </c>
      <c r="J9">
        <f t="shared" si="6"/>
        <v>0</v>
      </c>
      <c r="K9">
        <f t="shared" si="7"/>
        <v>0</v>
      </c>
      <c r="L9">
        <f t="shared" si="8"/>
        <v>10</v>
      </c>
      <c r="M9" t="e">
        <f t="shared" si="9"/>
        <v>#DIV/0!</v>
      </c>
      <c r="N9" t="e">
        <f t="shared" si="0"/>
        <v>#DIV/0!</v>
      </c>
      <c r="O9">
        <f t="shared" si="0"/>
        <v>30000000</v>
      </c>
    </row>
    <row r="10" spans="1:15" x14ac:dyDescent="0.25">
      <c r="A10">
        <v>5</v>
      </c>
      <c r="D10">
        <v>1642</v>
      </c>
      <c r="E10">
        <f t="shared" si="1"/>
        <v>0</v>
      </c>
      <c r="F10">
        <f t="shared" si="2"/>
        <v>0</v>
      </c>
      <c r="G10">
        <f t="shared" si="3"/>
        <v>656800000</v>
      </c>
      <c r="H10">
        <f t="shared" si="4"/>
        <v>656800000</v>
      </c>
      <c r="I10">
        <f t="shared" si="5"/>
        <v>2.4360535931790501</v>
      </c>
      <c r="J10">
        <f t="shared" si="6"/>
        <v>0</v>
      </c>
      <c r="K10">
        <f t="shared" si="7"/>
        <v>0</v>
      </c>
      <c r="L10">
        <f t="shared" si="8"/>
        <v>0</v>
      </c>
      <c r="M10" t="e">
        <f t="shared" si="9"/>
        <v>#DIV/0!</v>
      </c>
      <c r="N10" t="e">
        <f t="shared" si="0"/>
        <v>#DIV/0!</v>
      </c>
      <c r="O10" t="e">
        <f t="shared" si="0"/>
        <v>#DIV/0!</v>
      </c>
    </row>
    <row r="11" spans="1:15" x14ac:dyDescent="0.25">
      <c r="A11">
        <v>6</v>
      </c>
      <c r="B11">
        <v>120</v>
      </c>
      <c r="E11">
        <f t="shared" si="1"/>
        <v>480000000</v>
      </c>
      <c r="F11">
        <f t="shared" si="2"/>
        <v>0</v>
      </c>
      <c r="G11">
        <f t="shared" si="3"/>
        <v>0</v>
      </c>
      <c r="H11">
        <f t="shared" si="4"/>
        <v>480000000</v>
      </c>
      <c r="I11">
        <f t="shared" si="5"/>
        <v>3.3333333333333335</v>
      </c>
      <c r="J11">
        <f t="shared" si="6"/>
        <v>0</v>
      </c>
      <c r="K11">
        <f t="shared" si="7"/>
        <v>0</v>
      </c>
      <c r="L11">
        <f t="shared" si="8"/>
        <v>0</v>
      </c>
      <c r="M11" t="e">
        <f t="shared" si="9"/>
        <v>#DIV/0!</v>
      </c>
      <c r="N11" t="e">
        <f t="shared" si="0"/>
        <v>#DIV/0!</v>
      </c>
      <c r="O11" t="e">
        <f t="shared" si="0"/>
        <v>#DIV/0!</v>
      </c>
    </row>
    <row r="12" spans="1:15" x14ac:dyDescent="0.25">
      <c r="A12">
        <v>7</v>
      </c>
      <c r="B12">
        <v>78</v>
      </c>
      <c r="E12">
        <f t="shared" si="1"/>
        <v>312000000</v>
      </c>
      <c r="F12">
        <f t="shared" si="2"/>
        <v>0</v>
      </c>
      <c r="G12">
        <f t="shared" si="3"/>
        <v>0</v>
      </c>
      <c r="H12">
        <f t="shared" si="4"/>
        <v>312000000</v>
      </c>
      <c r="I12">
        <f t="shared" si="5"/>
        <v>5.1282051282051277</v>
      </c>
      <c r="J12">
        <f t="shared" si="6"/>
        <v>0</v>
      </c>
      <c r="K12">
        <f t="shared" si="7"/>
        <v>0</v>
      </c>
      <c r="L12">
        <f t="shared" si="8"/>
        <v>10</v>
      </c>
      <c r="M12" t="e">
        <f t="shared" si="9"/>
        <v>#DIV/0!</v>
      </c>
      <c r="N12" t="e">
        <f t="shared" si="0"/>
        <v>#DIV/0!</v>
      </c>
      <c r="O12">
        <f t="shared" si="0"/>
        <v>31200000</v>
      </c>
    </row>
    <row r="13" spans="1:15" x14ac:dyDescent="0.25">
      <c r="A13">
        <v>8</v>
      </c>
      <c r="B13">
        <v>1304</v>
      </c>
      <c r="E13">
        <f t="shared" si="1"/>
        <v>5216000000</v>
      </c>
      <c r="F13">
        <f t="shared" si="2"/>
        <v>0</v>
      </c>
      <c r="G13">
        <f t="shared" si="3"/>
        <v>0</v>
      </c>
      <c r="H13">
        <f t="shared" si="4"/>
        <v>5216000000</v>
      </c>
      <c r="I13">
        <f t="shared" si="5"/>
        <v>0.30674846625766872</v>
      </c>
      <c r="J13">
        <f t="shared" si="6"/>
        <v>0</v>
      </c>
      <c r="K13">
        <f t="shared" si="7"/>
        <v>0</v>
      </c>
      <c r="L13">
        <f t="shared" si="8"/>
        <v>0</v>
      </c>
      <c r="M13" t="e">
        <f t="shared" si="9"/>
        <v>#DIV/0!</v>
      </c>
      <c r="N13" t="e">
        <f t="shared" si="0"/>
        <v>#DIV/0!</v>
      </c>
      <c r="O13" t="e">
        <f t="shared" si="0"/>
        <v>#DIV/0!</v>
      </c>
    </row>
    <row r="14" spans="1:15" x14ac:dyDescent="0.25">
      <c r="A14">
        <v>9</v>
      </c>
      <c r="D14">
        <v>848</v>
      </c>
      <c r="E14">
        <f t="shared" si="1"/>
        <v>0</v>
      </c>
      <c r="F14">
        <f t="shared" si="2"/>
        <v>0</v>
      </c>
      <c r="G14">
        <f t="shared" si="3"/>
        <v>339200000</v>
      </c>
      <c r="H14">
        <f t="shared" si="4"/>
        <v>339200000</v>
      </c>
      <c r="I14">
        <f t="shared" si="5"/>
        <v>4.7169811320754711</v>
      </c>
      <c r="J14">
        <f t="shared" si="6"/>
        <v>0</v>
      </c>
      <c r="K14">
        <f t="shared" si="7"/>
        <v>0</v>
      </c>
      <c r="L14">
        <f t="shared" si="8"/>
        <v>0</v>
      </c>
      <c r="M14" t="e">
        <f t="shared" si="9"/>
        <v>#DIV/0!</v>
      </c>
      <c r="N14" t="e">
        <f t="shared" si="0"/>
        <v>#DIV/0!</v>
      </c>
      <c r="O14" t="e">
        <f t="shared" si="0"/>
        <v>#DIV/0!</v>
      </c>
    </row>
    <row r="15" spans="1:15" x14ac:dyDescent="0.25">
      <c r="A15">
        <v>10</v>
      </c>
      <c r="D15">
        <v>1204</v>
      </c>
      <c r="E15">
        <f t="shared" si="1"/>
        <v>0</v>
      </c>
      <c r="F15">
        <f t="shared" si="2"/>
        <v>0</v>
      </c>
      <c r="G15">
        <f t="shared" si="3"/>
        <v>481600000</v>
      </c>
      <c r="H15">
        <f t="shared" si="4"/>
        <v>481600000</v>
      </c>
      <c r="I15">
        <f t="shared" si="5"/>
        <v>3.3222591362126246</v>
      </c>
      <c r="J15">
        <f t="shared" si="6"/>
        <v>0</v>
      </c>
      <c r="K15">
        <f t="shared" si="7"/>
        <v>0</v>
      </c>
      <c r="L15">
        <f t="shared" si="8"/>
        <v>0</v>
      </c>
      <c r="M15" t="e">
        <f t="shared" si="9"/>
        <v>#DIV/0!</v>
      </c>
      <c r="N15" t="e">
        <f t="shared" si="0"/>
        <v>#DIV/0!</v>
      </c>
      <c r="O15" t="e">
        <f t="shared" si="0"/>
        <v>#DIV/0!</v>
      </c>
    </row>
    <row r="16" spans="1:15" x14ac:dyDescent="0.25">
      <c r="A16">
        <v>11</v>
      </c>
      <c r="B16">
        <v>47</v>
      </c>
      <c r="E16">
        <f t="shared" si="1"/>
        <v>188000000</v>
      </c>
      <c r="F16">
        <f t="shared" si="2"/>
        <v>0</v>
      </c>
      <c r="G16">
        <f t="shared" si="3"/>
        <v>0</v>
      </c>
      <c r="H16">
        <f t="shared" si="4"/>
        <v>188000000</v>
      </c>
      <c r="I16">
        <f t="shared" si="5"/>
        <v>8.5106382978723403</v>
      </c>
      <c r="J16">
        <f t="shared" si="6"/>
        <v>0</v>
      </c>
      <c r="K16">
        <f t="shared" si="7"/>
        <v>0</v>
      </c>
      <c r="L16">
        <f t="shared" si="8"/>
        <v>10</v>
      </c>
      <c r="M16" t="e">
        <f t="shared" si="9"/>
        <v>#DIV/0!</v>
      </c>
      <c r="N16" t="e">
        <f t="shared" si="0"/>
        <v>#DIV/0!</v>
      </c>
      <c r="O16">
        <f t="shared" si="0"/>
        <v>18800000</v>
      </c>
    </row>
    <row r="17" spans="1:15" x14ac:dyDescent="0.25">
      <c r="A17">
        <v>12</v>
      </c>
      <c r="B17">
        <v>34</v>
      </c>
      <c r="E17">
        <f t="shared" si="1"/>
        <v>136000000</v>
      </c>
      <c r="F17">
        <f t="shared" si="2"/>
        <v>0</v>
      </c>
      <c r="G17">
        <f t="shared" si="3"/>
        <v>0</v>
      </c>
      <c r="H17">
        <f t="shared" si="4"/>
        <v>136000000</v>
      </c>
      <c r="I17">
        <f t="shared" si="5"/>
        <v>11.764705882352942</v>
      </c>
      <c r="J17">
        <f t="shared" si="6"/>
        <v>0</v>
      </c>
      <c r="K17">
        <f t="shared" si="7"/>
        <v>0</v>
      </c>
      <c r="L17">
        <f t="shared" si="8"/>
        <v>10</v>
      </c>
      <c r="M17" t="e">
        <f t="shared" si="9"/>
        <v>#DIV/0!</v>
      </c>
      <c r="N17" t="e">
        <f t="shared" si="0"/>
        <v>#DIV/0!</v>
      </c>
      <c r="O17">
        <f t="shared" si="0"/>
        <v>13600000</v>
      </c>
    </row>
    <row r="18" spans="1:15" x14ac:dyDescent="0.25">
      <c r="A18">
        <v>13</v>
      </c>
      <c r="B18">
        <v>1001</v>
      </c>
      <c r="E18">
        <f t="shared" si="1"/>
        <v>4004000000</v>
      </c>
      <c r="F18">
        <f t="shared" si="2"/>
        <v>0</v>
      </c>
      <c r="G18">
        <f t="shared" si="3"/>
        <v>0</v>
      </c>
      <c r="H18">
        <f t="shared" si="4"/>
        <v>4004000000</v>
      </c>
      <c r="I18">
        <f t="shared" si="5"/>
        <v>0.39960039960039961</v>
      </c>
      <c r="J18">
        <f t="shared" si="6"/>
        <v>0</v>
      </c>
      <c r="K18">
        <f t="shared" si="7"/>
        <v>0</v>
      </c>
      <c r="L18">
        <f t="shared" si="8"/>
        <v>0</v>
      </c>
      <c r="M18" t="e">
        <f t="shared" si="9"/>
        <v>#DIV/0!</v>
      </c>
      <c r="N18" t="e">
        <f t="shared" si="0"/>
        <v>#DIV/0!</v>
      </c>
      <c r="O18" t="e">
        <f t="shared" si="0"/>
        <v>#DIV/0!</v>
      </c>
    </row>
    <row r="19" spans="1:15" x14ac:dyDescent="0.25">
      <c r="A19">
        <v>14</v>
      </c>
      <c r="B19">
        <v>7216</v>
      </c>
      <c r="E19">
        <f t="shared" si="1"/>
        <v>28864000000</v>
      </c>
      <c r="F19">
        <f t="shared" si="2"/>
        <v>0</v>
      </c>
      <c r="G19">
        <f t="shared" si="3"/>
        <v>0</v>
      </c>
      <c r="H19">
        <f t="shared" si="4"/>
        <v>28864000000</v>
      </c>
      <c r="I19">
        <f t="shared" si="5"/>
        <v>5.543237250554324E-2</v>
      </c>
      <c r="J19">
        <f t="shared" si="6"/>
        <v>0</v>
      </c>
      <c r="K19">
        <f t="shared" si="7"/>
        <v>0</v>
      </c>
      <c r="L19">
        <f t="shared" si="8"/>
        <v>0</v>
      </c>
      <c r="M19" t="e">
        <f t="shared" si="9"/>
        <v>#DIV/0!</v>
      </c>
      <c r="N19" t="e">
        <f t="shared" si="0"/>
        <v>#DIV/0!</v>
      </c>
      <c r="O19" t="e">
        <f t="shared" si="0"/>
        <v>#DIV/0!</v>
      </c>
    </row>
    <row r="20" spans="1:15" x14ac:dyDescent="0.25">
      <c r="A20">
        <v>15</v>
      </c>
      <c r="B20">
        <v>888</v>
      </c>
      <c r="E20">
        <f t="shared" si="1"/>
        <v>3552000000</v>
      </c>
      <c r="F20">
        <f t="shared" si="2"/>
        <v>0</v>
      </c>
      <c r="G20">
        <f t="shared" si="3"/>
        <v>0</v>
      </c>
      <c r="H20">
        <f t="shared" si="4"/>
        <v>3552000000</v>
      </c>
      <c r="I20">
        <f t="shared" si="5"/>
        <v>0.45045045045045046</v>
      </c>
      <c r="J20">
        <f t="shared" si="6"/>
        <v>0</v>
      </c>
      <c r="K20">
        <f t="shared" si="7"/>
        <v>0</v>
      </c>
      <c r="L20">
        <f t="shared" si="8"/>
        <v>0</v>
      </c>
      <c r="M20" t="e">
        <f t="shared" si="9"/>
        <v>#DIV/0!</v>
      </c>
      <c r="N20" t="e">
        <f t="shared" si="0"/>
        <v>#DIV/0!</v>
      </c>
      <c r="O20" t="e">
        <f t="shared" si="0"/>
        <v>#DIV/0!</v>
      </c>
    </row>
    <row r="21" spans="1:15" x14ac:dyDescent="0.25">
      <c r="A21">
        <v>16</v>
      </c>
      <c r="B21">
        <v>11</v>
      </c>
      <c r="E21">
        <f t="shared" si="1"/>
        <v>44000000</v>
      </c>
      <c r="F21">
        <f t="shared" si="2"/>
        <v>0</v>
      </c>
      <c r="G21">
        <f t="shared" si="3"/>
        <v>0</v>
      </c>
      <c r="H21">
        <f t="shared" si="4"/>
        <v>44000000</v>
      </c>
      <c r="I21">
        <f t="shared" si="5"/>
        <v>36.36363636363636</v>
      </c>
      <c r="J21">
        <f t="shared" si="6"/>
        <v>0</v>
      </c>
      <c r="K21">
        <f t="shared" si="7"/>
        <v>0</v>
      </c>
      <c r="L21">
        <f t="shared" si="8"/>
        <v>40</v>
      </c>
      <c r="M21" t="e">
        <f t="shared" si="9"/>
        <v>#DIV/0!</v>
      </c>
      <c r="N21" t="e">
        <f t="shared" si="0"/>
        <v>#DIV/0!</v>
      </c>
      <c r="O21">
        <f t="shared" si="0"/>
        <v>1100000</v>
      </c>
    </row>
    <row r="22" spans="1:15" x14ac:dyDescent="0.25">
      <c r="A22">
        <v>17</v>
      </c>
      <c r="B22">
        <v>940</v>
      </c>
      <c r="E22">
        <f t="shared" si="1"/>
        <v>3760000000</v>
      </c>
      <c r="F22">
        <f t="shared" si="2"/>
        <v>0</v>
      </c>
      <c r="G22">
        <f t="shared" si="3"/>
        <v>0</v>
      </c>
      <c r="H22">
        <f t="shared" si="4"/>
        <v>3760000000</v>
      </c>
      <c r="I22">
        <f t="shared" si="5"/>
        <v>0.42553191489361708</v>
      </c>
      <c r="J22">
        <f t="shared" si="6"/>
        <v>0</v>
      </c>
      <c r="K22">
        <f t="shared" si="7"/>
        <v>0</v>
      </c>
      <c r="L22">
        <f t="shared" si="8"/>
        <v>0</v>
      </c>
      <c r="M22" t="e">
        <f t="shared" si="9"/>
        <v>#DIV/0!</v>
      </c>
      <c r="N22" t="e">
        <f t="shared" si="9"/>
        <v>#DIV/0!</v>
      </c>
      <c r="O22" t="e">
        <f t="shared" si="9"/>
        <v>#DIV/0!</v>
      </c>
    </row>
    <row r="23" spans="1:15" x14ac:dyDescent="0.25">
      <c r="A23">
        <v>18</v>
      </c>
      <c r="B23">
        <v>109</v>
      </c>
      <c r="E23">
        <f t="shared" si="1"/>
        <v>436000000</v>
      </c>
      <c r="F23">
        <f t="shared" si="2"/>
        <v>0</v>
      </c>
      <c r="G23">
        <f t="shared" si="3"/>
        <v>0</v>
      </c>
      <c r="H23">
        <f t="shared" si="4"/>
        <v>436000000</v>
      </c>
      <c r="I23">
        <f t="shared" si="5"/>
        <v>3.6697247706422016</v>
      </c>
      <c r="J23">
        <f t="shared" si="6"/>
        <v>0</v>
      </c>
      <c r="K23">
        <f t="shared" si="7"/>
        <v>0</v>
      </c>
      <c r="L23">
        <f t="shared" si="8"/>
        <v>0</v>
      </c>
      <c r="M23" t="e">
        <f t="shared" si="9"/>
        <v>#DIV/0!</v>
      </c>
      <c r="N23" t="e">
        <f t="shared" si="9"/>
        <v>#DIV/0!</v>
      </c>
      <c r="O23" t="e">
        <f t="shared" si="9"/>
        <v>#DIV/0!</v>
      </c>
    </row>
    <row r="24" spans="1:15" x14ac:dyDescent="0.25">
      <c r="A24">
        <v>19</v>
      </c>
      <c r="B24">
        <v>200</v>
      </c>
      <c r="E24">
        <f t="shared" si="1"/>
        <v>800000000</v>
      </c>
      <c r="F24">
        <f t="shared" si="2"/>
        <v>0</v>
      </c>
      <c r="G24">
        <f t="shared" si="3"/>
        <v>0</v>
      </c>
      <c r="H24">
        <f t="shared" si="4"/>
        <v>800000000</v>
      </c>
      <c r="I24">
        <f t="shared" si="5"/>
        <v>2</v>
      </c>
      <c r="J24">
        <f t="shared" si="6"/>
        <v>0</v>
      </c>
      <c r="K24">
        <f t="shared" si="7"/>
        <v>0</v>
      </c>
      <c r="L24">
        <f t="shared" si="8"/>
        <v>0</v>
      </c>
      <c r="M24" t="e">
        <f t="shared" si="9"/>
        <v>#DIV/0!</v>
      </c>
      <c r="N24" t="e">
        <f t="shared" si="9"/>
        <v>#DIV/0!</v>
      </c>
      <c r="O24" t="e">
        <f t="shared" si="9"/>
        <v>#DIV/0!</v>
      </c>
    </row>
    <row r="25" spans="1:15" x14ac:dyDescent="0.25">
      <c r="A25">
        <v>20</v>
      </c>
      <c r="B25">
        <v>94</v>
      </c>
      <c r="E25">
        <f t="shared" si="1"/>
        <v>376000000</v>
      </c>
      <c r="F25">
        <f t="shared" si="2"/>
        <v>0</v>
      </c>
      <c r="G25">
        <f t="shared" si="3"/>
        <v>0</v>
      </c>
      <c r="H25">
        <f t="shared" si="4"/>
        <v>376000000</v>
      </c>
      <c r="I25">
        <f t="shared" si="5"/>
        <v>4.2553191489361701</v>
      </c>
      <c r="J25">
        <f t="shared" si="6"/>
        <v>0</v>
      </c>
      <c r="K25">
        <f t="shared" si="7"/>
        <v>0</v>
      </c>
      <c r="L25">
        <f t="shared" si="8"/>
        <v>0</v>
      </c>
      <c r="M25" t="e">
        <f t="shared" si="9"/>
        <v>#DIV/0!</v>
      </c>
      <c r="N25" t="e">
        <f t="shared" si="9"/>
        <v>#DIV/0!</v>
      </c>
      <c r="O25" t="e">
        <f t="shared" si="9"/>
        <v>#DIV/0!</v>
      </c>
    </row>
    <row r="26" spans="1:15" x14ac:dyDescent="0.25">
      <c r="A26">
        <v>21</v>
      </c>
      <c r="B26">
        <v>1794</v>
      </c>
      <c r="E26">
        <f t="shared" si="1"/>
        <v>7176000000</v>
      </c>
      <c r="F26">
        <f t="shared" si="2"/>
        <v>0</v>
      </c>
      <c r="G26">
        <f t="shared" si="3"/>
        <v>0</v>
      </c>
      <c r="H26">
        <f t="shared" si="4"/>
        <v>7176000000</v>
      </c>
      <c r="I26">
        <f t="shared" si="5"/>
        <v>0.2229654403567447</v>
      </c>
      <c r="J26">
        <f t="shared" si="6"/>
        <v>0</v>
      </c>
      <c r="K26">
        <f t="shared" si="7"/>
        <v>0</v>
      </c>
      <c r="L26">
        <f t="shared" si="8"/>
        <v>0</v>
      </c>
      <c r="M26" t="e">
        <f t="shared" si="9"/>
        <v>#DIV/0!</v>
      </c>
      <c r="N26" t="e">
        <f t="shared" si="9"/>
        <v>#DIV/0!</v>
      </c>
      <c r="O26" t="e">
        <f t="shared" si="9"/>
        <v>#DIV/0!</v>
      </c>
    </row>
    <row r="27" spans="1:15" x14ac:dyDescent="0.25">
      <c r="A27">
        <v>22</v>
      </c>
      <c r="B27">
        <v>71</v>
      </c>
      <c r="E27">
        <f t="shared" si="1"/>
        <v>284000000</v>
      </c>
      <c r="F27">
        <f t="shared" si="2"/>
        <v>0</v>
      </c>
      <c r="G27">
        <f t="shared" si="3"/>
        <v>0</v>
      </c>
      <c r="H27">
        <f t="shared" si="4"/>
        <v>284000000</v>
      </c>
      <c r="I27">
        <f t="shared" si="5"/>
        <v>5.6338028169014089</v>
      </c>
      <c r="J27">
        <f t="shared" si="6"/>
        <v>0</v>
      </c>
      <c r="K27">
        <f t="shared" si="7"/>
        <v>0</v>
      </c>
      <c r="L27">
        <f t="shared" si="8"/>
        <v>10</v>
      </c>
      <c r="M27" t="e">
        <f t="shared" si="9"/>
        <v>#DIV/0!</v>
      </c>
      <c r="N27" t="e">
        <f t="shared" si="9"/>
        <v>#DIV/0!</v>
      </c>
      <c r="O27">
        <f t="shared" si="9"/>
        <v>28400000</v>
      </c>
    </row>
    <row r="28" spans="1:15" x14ac:dyDescent="0.25">
      <c r="A28">
        <v>23</v>
      </c>
      <c r="B28">
        <v>1912</v>
      </c>
      <c r="E28">
        <f t="shared" si="1"/>
        <v>7648000000</v>
      </c>
      <c r="F28">
        <f t="shared" si="2"/>
        <v>0</v>
      </c>
      <c r="G28">
        <f t="shared" si="3"/>
        <v>0</v>
      </c>
      <c r="H28">
        <f t="shared" si="4"/>
        <v>7648000000</v>
      </c>
      <c r="I28">
        <f t="shared" si="5"/>
        <v>0.20920502092050208</v>
      </c>
      <c r="J28">
        <f t="shared" si="6"/>
        <v>0</v>
      </c>
      <c r="K28">
        <f t="shared" si="7"/>
        <v>0</v>
      </c>
      <c r="L28">
        <f t="shared" si="8"/>
        <v>0</v>
      </c>
      <c r="M28" t="e">
        <f t="shared" si="9"/>
        <v>#DIV/0!</v>
      </c>
      <c r="N28" t="e">
        <f t="shared" si="9"/>
        <v>#DIV/0!</v>
      </c>
      <c r="O28" t="e">
        <f t="shared" si="9"/>
        <v>#DIV/0!</v>
      </c>
    </row>
    <row r="29" spans="1:15" x14ac:dyDescent="0.25">
      <c r="A29">
        <v>24</v>
      </c>
      <c r="E29">
        <f t="shared" si="1"/>
        <v>0</v>
      </c>
      <c r="F29">
        <f t="shared" si="2"/>
        <v>0</v>
      </c>
      <c r="G29">
        <f t="shared" si="3"/>
        <v>0</v>
      </c>
      <c r="H29">
        <f t="shared" si="4"/>
        <v>0</v>
      </c>
      <c r="I29" t="e">
        <f t="shared" si="5"/>
        <v>#DIV/0!</v>
      </c>
      <c r="J29" t="e">
        <f t="shared" si="6"/>
        <v>#DIV/0!</v>
      </c>
      <c r="K29" t="e">
        <f t="shared" si="7"/>
        <v>#DIV/0!</v>
      </c>
      <c r="L29" t="e">
        <f t="shared" si="8"/>
        <v>#DIV/0!</v>
      </c>
      <c r="M29" t="e">
        <f t="shared" si="9"/>
        <v>#DIV/0!</v>
      </c>
      <c r="N29" t="e">
        <f t="shared" si="9"/>
        <v>#DIV/0!</v>
      </c>
      <c r="O29" t="e">
        <f t="shared" si="9"/>
        <v>#DIV/0!</v>
      </c>
    </row>
    <row r="30" spans="1:15" x14ac:dyDescent="0.25">
      <c r="A30">
        <v>25</v>
      </c>
      <c r="D30">
        <v>512</v>
      </c>
      <c r="E30">
        <f t="shared" si="1"/>
        <v>0</v>
      </c>
      <c r="F30">
        <f t="shared" si="2"/>
        <v>0</v>
      </c>
      <c r="G30">
        <f t="shared" si="3"/>
        <v>204800000</v>
      </c>
      <c r="H30">
        <f t="shared" si="4"/>
        <v>204800000</v>
      </c>
      <c r="I30">
        <f t="shared" si="5"/>
        <v>7.8125</v>
      </c>
      <c r="J30">
        <f t="shared" si="6"/>
        <v>0</v>
      </c>
      <c r="K30">
        <f t="shared" si="7"/>
        <v>0</v>
      </c>
      <c r="L30">
        <f t="shared" si="8"/>
        <v>10</v>
      </c>
      <c r="M30" t="e">
        <f t="shared" si="9"/>
        <v>#DIV/0!</v>
      </c>
      <c r="N30" t="e">
        <f t="shared" si="9"/>
        <v>#DIV/0!</v>
      </c>
      <c r="O30">
        <f t="shared" si="9"/>
        <v>20480000</v>
      </c>
    </row>
    <row r="31" spans="1:15" x14ac:dyDescent="0.25">
      <c r="A31">
        <v>26</v>
      </c>
      <c r="B31">
        <v>115</v>
      </c>
      <c r="E31">
        <f t="shared" si="1"/>
        <v>460000000</v>
      </c>
      <c r="F31">
        <f t="shared" si="2"/>
        <v>0</v>
      </c>
      <c r="G31">
        <f t="shared" si="3"/>
        <v>0</v>
      </c>
      <c r="H31">
        <f t="shared" si="4"/>
        <v>460000000</v>
      </c>
      <c r="I31">
        <f t="shared" si="5"/>
        <v>3.4782608695652173</v>
      </c>
      <c r="J31">
        <f t="shared" si="6"/>
        <v>0</v>
      </c>
      <c r="K31">
        <f t="shared" si="7"/>
        <v>0</v>
      </c>
      <c r="L31">
        <f t="shared" si="8"/>
        <v>0</v>
      </c>
      <c r="M31" t="e">
        <f t="shared" si="9"/>
        <v>#DIV/0!</v>
      </c>
      <c r="N31" t="e">
        <f t="shared" si="9"/>
        <v>#DIV/0!</v>
      </c>
      <c r="O31" t="e">
        <f t="shared" si="9"/>
        <v>#DIV/0!</v>
      </c>
    </row>
    <row r="32" spans="1:15" x14ac:dyDescent="0.25">
      <c r="A32">
        <v>27</v>
      </c>
      <c r="B32">
        <v>106</v>
      </c>
      <c r="E32">
        <f t="shared" si="1"/>
        <v>424000000</v>
      </c>
      <c r="F32">
        <f t="shared" si="2"/>
        <v>0</v>
      </c>
      <c r="G32">
        <f t="shared" si="3"/>
        <v>0</v>
      </c>
      <c r="H32">
        <f t="shared" si="4"/>
        <v>424000000</v>
      </c>
      <c r="I32">
        <f t="shared" si="5"/>
        <v>3.7735849056603774</v>
      </c>
      <c r="J32">
        <f t="shared" si="6"/>
        <v>0</v>
      </c>
      <c r="K32">
        <f t="shared" si="7"/>
        <v>0</v>
      </c>
      <c r="L32">
        <f t="shared" si="8"/>
        <v>0</v>
      </c>
      <c r="M32" t="e">
        <f t="shared" si="9"/>
        <v>#DIV/0!</v>
      </c>
      <c r="N32" t="e">
        <f t="shared" si="9"/>
        <v>#DIV/0!</v>
      </c>
      <c r="O32" t="e">
        <f t="shared" si="9"/>
        <v>#DIV/0!</v>
      </c>
    </row>
    <row r="33" spans="1:15" x14ac:dyDescent="0.25">
      <c r="A33">
        <v>28</v>
      </c>
      <c r="B33">
        <v>56</v>
      </c>
      <c r="E33">
        <f t="shared" si="1"/>
        <v>224000000</v>
      </c>
      <c r="F33">
        <f t="shared" si="2"/>
        <v>0</v>
      </c>
      <c r="G33">
        <f t="shared" si="3"/>
        <v>0</v>
      </c>
      <c r="H33">
        <f t="shared" si="4"/>
        <v>224000000</v>
      </c>
      <c r="I33">
        <f t="shared" si="5"/>
        <v>7.1428571428571432</v>
      </c>
      <c r="J33">
        <f t="shared" si="6"/>
        <v>0</v>
      </c>
      <c r="K33">
        <f t="shared" si="7"/>
        <v>0</v>
      </c>
      <c r="L33">
        <f t="shared" si="8"/>
        <v>10</v>
      </c>
      <c r="M33" t="e">
        <f t="shared" si="9"/>
        <v>#DIV/0!</v>
      </c>
      <c r="N33" t="e">
        <f t="shared" si="9"/>
        <v>#DIV/0!</v>
      </c>
      <c r="O33">
        <f t="shared" si="9"/>
        <v>22400000</v>
      </c>
    </row>
    <row r="34" spans="1:15" x14ac:dyDescent="0.25">
      <c r="A34">
        <v>29</v>
      </c>
      <c r="B34">
        <v>30</v>
      </c>
      <c r="E34">
        <f t="shared" si="1"/>
        <v>120000000</v>
      </c>
      <c r="F34">
        <f t="shared" si="2"/>
        <v>0</v>
      </c>
      <c r="G34">
        <f t="shared" si="3"/>
        <v>0</v>
      </c>
      <c r="H34">
        <f t="shared" si="4"/>
        <v>120000000</v>
      </c>
      <c r="I34">
        <f t="shared" si="5"/>
        <v>13.333333333333334</v>
      </c>
      <c r="J34">
        <f t="shared" si="6"/>
        <v>0</v>
      </c>
      <c r="K34">
        <f t="shared" si="7"/>
        <v>0</v>
      </c>
      <c r="L34">
        <f t="shared" si="8"/>
        <v>10</v>
      </c>
      <c r="M34" t="e">
        <f t="shared" si="9"/>
        <v>#DIV/0!</v>
      </c>
      <c r="N34" t="e">
        <f t="shared" si="9"/>
        <v>#DIV/0!</v>
      </c>
      <c r="O34">
        <f t="shared" si="9"/>
        <v>12000000</v>
      </c>
    </row>
    <row r="35" spans="1:15" x14ac:dyDescent="0.25">
      <c r="A35">
        <v>30</v>
      </c>
      <c r="B35">
        <v>103</v>
      </c>
      <c r="E35">
        <f t="shared" si="1"/>
        <v>412000000</v>
      </c>
      <c r="F35">
        <f t="shared" si="2"/>
        <v>0</v>
      </c>
      <c r="G35">
        <f t="shared" si="3"/>
        <v>0</v>
      </c>
      <c r="H35">
        <f t="shared" si="4"/>
        <v>412000000</v>
      </c>
      <c r="I35">
        <f t="shared" si="5"/>
        <v>3.883495145631068</v>
      </c>
      <c r="J35">
        <f t="shared" si="6"/>
        <v>0</v>
      </c>
      <c r="K35">
        <f t="shared" si="7"/>
        <v>0</v>
      </c>
      <c r="L35">
        <f t="shared" si="8"/>
        <v>0</v>
      </c>
      <c r="M35" t="e">
        <f t="shared" si="9"/>
        <v>#DIV/0!</v>
      </c>
      <c r="N35" t="e">
        <f t="shared" si="9"/>
        <v>#DIV/0!</v>
      </c>
      <c r="O35" t="e">
        <f t="shared" si="9"/>
        <v>#DIV/0!</v>
      </c>
    </row>
    <row r="36" spans="1:15" x14ac:dyDescent="0.25">
      <c r="A36">
        <v>31</v>
      </c>
      <c r="D36">
        <v>365</v>
      </c>
      <c r="E36">
        <f t="shared" si="1"/>
        <v>0</v>
      </c>
      <c r="F36">
        <f t="shared" si="2"/>
        <v>0</v>
      </c>
      <c r="G36">
        <f t="shared" si="3"/>
        <v>146000000</v>
      </c>
      <c r="H36">
        <f t="shared" si="4"/>
        <v>146000000</v>
      </c>
      <c r="I36">
        <f t="shared" si="5"/>
        <v>10.958904109589042</v>
      </c>
      <c r="J36">
        <f t="shared" si="6"/>
        <v>0</v>
      </c>
      <c r="K36">
        <f t="shared" si="7"/>
        <v>0</v>
      </c>
      <c r="L36">
        <f t="shared" si="8"/>
        <v>10</v>
      </c>
      <c r="M36" t="e">
        <f t="shared" si="9"/>
        <v>#DIV/0!</v>
      </c>
      <c r="N36" t="e">
        <f t="shared" si="9"/>
        <v>#DIV/0!</v>
      </c>
      <c r="O36">
        <f t="shared" si="9"/>
        <v>14600000</v>
      </c>
    </row>
    <row r="37" spans="1:15" x14ac:dyDescent="0.25">
      <c r="A37">
        <v>32</v>
      </c>
      <c r="B37">
        <v>105</v>
      </c>
      <c r="E37">
        <f t="shared" si="1"/>
        <v>420000000</v>
      </c>
      <c r="F37">
        <f t="shared" si="2"/>
        <v>0</v>
      </c>
      <c r="G37">
        <f t="shared" si="3"/>
        <v>0</v>
      </c>
      <c r="H37">
        <f t="shared" si="4"/>
        <v>420000000</v>
      </c>
      <c r="I37">
        <f t="shared" si="5"/>
        <v>3.8095238095238093</v>
      </c>
      <c r="J37">
        <f t="shared" si="6"/>
        <v>0</v>
      </c>
      <c r="K37">
        <f t="shared" si="7"/>
        <v>0</v>
      </c>
      <c r="L37">
        <f t="shared" si="8"/>
        <v>0</v>
      </c>
      <c r="M37" t="e">
        <f t="shared" si="9"/>
        <v>#DIV/0!</v>
      </c>
      <c r="N37" t="e">
        <f t="shared" si="9"/>
        <v>#DIV/0!</v>
      </c>
      <c r="O37" t="e">
        <f t="shared" si="9"/>
        <v>#DIV/0!</v>
      </c>
    </row>
    <row r="38" spans="1:15" x14ac:dyDescent="0.25">
      <c r="A38">
        <v>33</v>
      </c>
      <c r="D38">
        <v>76</v>
      </c>
      <c r="E38">
        <f t="shared" si="1"/>
        <v>0</v>
      </c>
      <c r="F38">
        <f t="shared" si="2"/>
        <v>0</v>
      </c>
      <c r="G38">
        <f t="shared" si="3"/>
        <v>30400000</v>
      </c>
      <c r="H38">
        <f t="shared" si="4"/>
        <v>30400000</v>
      </c>
      <c r="I38">
        <f t="shared" si="5"/>
        <v>52.631578947368418</v>
      </c>
      <c r="J38">
        <f t="shared" si="6"/>
        <v>0</v>
      </c>
      <c r="K38">
        <f t="shared" si="7"/>
        <v>100</v>
      </c>
      <c r="L38">
        <f t="shared" si="8"/>
        <v>50</v>
      </c>
      <c r="M38" t="e">
        <f t="shared" si="9"/>
        <v>#DIV/0!</v>
      </c>
      <c r="N38">
        <f t="shared" si="9"/>
        <v>304000</v>
      </c>
      <c r="O38">
        <f t="shared" si="9"/>
        <v>608000</v>
      </c>
    </row>
    <row r="39" spans="1:15" x14ac:dyDescent="0.25">
      <c r="A39">
        <v>34</v>
      </c>
      <c r="D39">
        <v>174</v>
      </c>
      <c r="E39">
        <f t="shared" si="1"/>
        <v>0</v>
      </c>
      <c r="F39">
        <f t="shared" si="2"/>
        <v>0</v>
      </c>
      <c r="G39">
        <f t="shared" si="3"/>
        <v>69600000</v>
      </c>
      <c r="H39">
        <f t="shared" si="4"/>
        <v>69600000</v>
      </c>
      <c r="I39">
        <f t="shared" si="5"/>
        <v>22.988505747126435</v>
      </c>
      <c r="J39">
        <f t="shared" si="6"/>
        <v>0</v>
      </c>
      <c r="K39">
        <f t="shared" si="7"/>
        <v>0</v>
      </c>
      <c r="L39">
        <f t="shared" si="8"/>
        <v>20</v>
      </c>
      <c r="M39" t="e">
        <f t="shared" si="9"/>
        <v>#DIV/0!</v>
      </c>
      <c r="N39" t="e">
        <f t="shared" si="9"/>
        <v>#DIV/0!</v>
      </c>
      <c r="O39">
        <f t="shared" si="9"/>
        <v>3480000</v>
      </c>
    </row>
    <row r="40" spans="1:15" x14ac:dyDescent="0.25">
      <c r="A40">
        <v>35</v>
      </c>
      <c r="D40">
        <v>118</v>
      </c>
      <c r="E40">
        <f t="shared" si="1"/>
        <v>0</v>
      </c>
      <c r="F40">
        <f t="shared" si="2"/>
        <v>0</v>
      </c>
      <c r="G40">
        <f t="shared" si="3"/>
        <v>47200000</v>
      </c>
      <c r="H40">
        <f t="shared" si="4"/>
        <v>47200000</v>
      </c>
      <c r="I40">
        <f t="shared" si="5"/>
        <v>33.898305084745765</v>
      </c>
      <c r="J40">
        <f t="shared" si="6"/>
        <v>0</v>
      </c>
      <c r="K40">
        <f t="shared" si="7"/>
        <v>0</v>
      </c>
      <c r="L40">
        <f t="shared" si="8"/>
        <v>30</v>
      </c>
      <c r="M40" t="e">
        <f t="shared" si="9"/>
        <v>#DIV/0!</v>
      </c>
      <c r="N40" t="e">
        <f t="shared" si="9"/>
        <v>#DIV/0!</v>
      </c>
      <c r="O40">
        <f t="shared" si="9"/>
        <v>1573333.3333333333</v>
      </c>
    </row>
    <row r="41" spans="1:15" x14ac:dyDescent="0.25">
      <c r="A41">
        <v>36</v>
      </c>
      <c r="B41">
        <v>25</v>
      </c>
      <c r="E41">
        <f t="shared" si="1"/>
        <v>100000000</v>
      </c>
      <c r="F41">
        <f t="shared" si="2"/>
        <v>0</v>
      </c>
      <c r="G41">
        <f t="shared" si="3"/>
        <v>0</v>
      </c>
      <c r="H41">
        <f t="shared" si="4"/>
        <v>100000000</v>
      </c>
      <c r="I41">
        <f t="shared" si="5"/>
        <v>16</v>
      </c>
      <c r="J41">
        <f t="shared" si="6"/>
        <v>0</v>
      </c>
      <c r="K41">
        <f t="shared" si="7"/>
        <v>0</v>
      </c>
      <c r="L41">
        <f t="shared" si="8"/>
        <v>20</v>
      </c>
      <c r="M41" t="e">
        <f t="shared" si="9"/>
        <v>#DIV/0!</v>
      </c>
      <c r="N41" t="e">
        <f t="shared" si="9"/>
        <v>#DIV/0!</v>
      </c>
      <c r="O41">
        <f t="shared" si="9"/>
        <v>5000000</v>
      </c>
    </row>
    <row r="42" spans="1:15" x14ac:dyDescent="0.25">
      <c r="A42">
        <v>37</v>
      </c>
      <c r="D42">
        <v>185</v>
      </c>
      <c r="E42">
        <f t="shared" si="1"/>
        <v>0</v>
      </c>
      <c r="F42">
        <f t="shared" si="2"/>
        <v>0</v>
      </c>
      <c r="G42">
        <f t="shared" si="3"/>
        <v>74000000</v>
      </c>
      <c r="H42">
        <f t="shared" si="4"/>
        <v>74000000</v>
      </c>
      <c r="I42">
        <f t="shared" si="5"/>
        <v>21.621621621621621</v>
      </c>
      <c r="J42">
        <f t="shared" si="6"/>
        <v>0</v>
      </c>
      <c r="K42">
        <f t="shared" si="7"/>
        <v>0</v>
      </c>
      <c r="L42">
        <f t="shared" si="8"/>
        <v>20</v>
      </c>
      <c r="M42" t="e">
        <f t="shared" si="9"/>
        <v>#DIV/0!</v>
      </c>
      <c r="N42" t="e">
        <f t="shared" si="9"/>
        <v>#DIV/0!</v>
      </c>
      <c r="O42">
        <f t="shared" si="9"/>
        <v>3700000</v>
      </c>
    </row>
    <row r="43" spans="1:15" x14ac:dyDescent="0.25">
      <c r="A43">
        <v>38</v>
      </c>
      <c r="B43">
        <v>35</v>
      </c>
      <c r="E43">
        <f t="shared" si="1"/>
        <v>140000000</v>
      </c>
      <c r="F43">
        <f t="shared" si="2"/>
        <v>0</v>
      </c>
      <c r="G43">
        <f t="shared" si="3"/>
        <v>0</v>
      </c>
      <c r="H43">
        <f t="shared" si="4"/>
        <v>140000000</v>
      </c>
      <c r="I43">
        <f t="shared" si="5"/>
        <v>11.428571428571429</v>
      </c>
      <c r="J43">
        <f t="shared" si="6"/>
        <v>0</v>
      </c>
      <c r="K43">
        <f t="shared" si="7"/>
        <v>0</v>
      </c>
      <c r="L43">
        <f t="shared" si="8"/>
        <v>10</v>
      </c>
      <c r="M43" t="e">
        <f t="shared" si="9"/>
        <v>#DIV/0!</v>
      </c>
      <c r="N43" t="e">
        <f t="shared" si="9"/>
        <v>#DIV/0!</v>
      </c>
      <c r="O43">
        <f t="shared" si="9"/>
        <v>14000000</v>
      </c>
    </row>
    <row r="44" spans="1:15" x14ac:dyDescent="0.25">
      <c r="A44">
        <v>39</v>
      </c>
      <c r="B44">
        <v>100</v>
      </c>
      <c r="E44">
        <f t="shared" si="1"/>
        <v>400000000</v>
      </c>
      <c r="F44">
        <f t="shared" si="2"/>
        <v>0</v>
      </c>
      <c r="G44">
        <f t="shared" si="3"/>
        <v>0</v>
      </c>
      <c r="H44">
        <f t="shared" si="4"/>
        <v>400000000</v>
      </c>
      <c r="I44">
        <f t="shared" si="5"/>
        <v>4</v>
      </c>
      <c r="J44">
        <f t="shared" si="6"/>
        <v>0</v>
      </c>
      <c r="K44">
        <f t="shared" si="7"/>
        <v>0</v>
      </c>
      <c r="L44">
        <f t="shared" si="8"/>
        <v>0</v>
      </c>
      <c r="M44" t="e">
        <f t="shared" si="9"/>
        <v>#DIV/0!</v>
      </c>
      <c r="N44" t="e">
        <f t="shared" si="9"/>
        <v>#DIV/0!</v>
      </c>
      <c r="O44" t="e">
        <f t="shared" si="9"/>
        <v>#DIV/0!</v>
      </c>
    </row>
    <row r="45" spans="1:15" x14ac:dyDescent="0.25">
      <c r="A45">
        <v>40</v>
      </c>
      <c r="B45">
        <v>115</v>
      </c>
      <c r="E45">
        <f t="shared" si="1"/>
        <v>460000000</v>
      </c>
      <c r="F45">
        <f t="shared" si="2"/>
        <v>0</v>
      </c>
      <c r="G45">
        <f t="shared" si="3"/>
        <v>0</v>
      </c>
      <c r="H45">
        <f t="shared" si="4"/>
        <v>460000000</v>
      </c>
      <c r="I45">
        <f t="shared" si="5"/>
        <v>3.4782608695652173</v>
      </c>
      <c r="J45">
        <f t="shared" si="6"/>
        <v>0</v>
      </c>
      <c r="K45">
        <f t="shared" si="7"/>
        <v>0</v>
      </c>
      <c r="L45">
        <f t="shared" si="8"/>
        <v>0</v>
      </c>
      <c r="M45" t="e">
        <f t="shared" si="9"/>
        <v>#DIV/0!</v>
      </c>
      <c r="N45" t="e">
        <f t="shared" si="9"/>
        <v>#DIV/0!</v>
      </c>
      <c r="O45" t="e">
        <f t="shared" si="9"/>
        <v>#DIV/0!</v>
      </c>
    </row>
    <row r="46" spans="1:15" x14ac:dyDescent="0.25">
      <c r="A46">
        <v>41</v>
      </c>
      <c r="D46">
        <v>467</v>
      </c>
      <c r="E46">
        <f t="shared" si="1"/>
        <v>0</v>
      </c>
      <c r="F46">
        <f t="shared" si="2"/>
        <v>0</v>
      </c>
      <c r="G46">
        <f t="shared" si="3"/>
        <v>186800000</v>
      </c>
      <c r="H46">
        <f t="shared" si="4"/>
        <v>186800000</v>
      </c>
      <c r="I46">
        <f t="shared" si="5"/>
        <v>8.565310492505354</v>
      </c>
      <c r="J46">
        <f t="shared" si="6"/>
        <v>0</v>
      </c>
      <c r="K46">
        <f t="shared" si="7"/>
        <v>0</v>
      </c>
      <c r="L46">
        <f t="shared" si="8"/>
        <v>10</v>
      </c>
      <c r="M46" t="e">
        <f t="shared" si="9"/>
        <v>#DIV/0!</v>
      </c>
      <c r="N46" t="e">
        <f t="shared" si="9"/>
        <v>#DIV/0!</v>
      </c>
      <c r="O46">
        <f t="shared" si="9"/>
        <v>18680000</v>
      </c>
    </row>
    <row r="47" spans="1:15" x14ac:dyDescent="0.25">
      <c r="A47">
        <v>42</v>
      </c>
      <c r="D47">
        <v>167</v>
      </c>
      <c r="E47">
        <f t="shared" si="1"/>
        <v>0</v>
      </c>
      <c r="F47">
        <f t="shared" si="2"/>
        <v>0</v>
      </c>
      <c r="G47">
        <f t="shared" si="3"/>
        <v>66800000</v>
      </c>
      <c r="H47">
        <f t="shared" si="4"/>
        <v>66800000</v>
      </c>
      <c r="I47">
        <f t="shared" si="5"/>
        <v>23.952095808383234</v>
      </c>
      <c r="J47">
        <f t="shared" si="6"/>
        <v>0</v>
      </c>
      <c r="K47">
        <f t="shared" si="7"/>
        <v>0</v>
      </c>
      <c r="L47">
        <f t="shared" si="8"/>
        <v>20</v>
      </c>
      <c r="M47" t="e">
        <f t="shared" si="9"/>
        <v>#DIV/0!</v>
      </c>
      <c r="N47" t="e">
        <f t="shared" si="9"/>
        <v>#DIV/0!</v>
      </c>
      <c r="O47">
        <f t="shared" si="9"/>
        <v>3340000</v>
      </c>
    </row>
    <row r="48" spans="1:15" x14ac:dyDescent="0.25">
      <c r="A48">
        <v>43</v>
      </c>
      <c r="B48">
        <v>46</v>
      </c>
      <c r="E48">
        <f t="shared" si="1"/>
        <v>184000000</v>
      </c>
      <c r="F48">
        <f t="shared" si="2"/>
        <v>0</v>
      </c>
      <c r="G48">
        <f t="shared" si="3"/>
        <v>0</v>
      </c>
      <c r="H48">
        <f t="shared" si="4"/>
        <v>184000000</v>
      </c>
      <c r="I48">
        <f t="shared" si="5"/>
        <v>8.6956521739130448</v>
      </c>
      <c r="J48">
        <f t="shared" si="6"/>
        <v>0</v>
      </c>
      <c r="K48">
        <f t="shared" si="7"/>
        <v>0</v>
      </c>
      <c r="L48">
        <f t="shared" si="8"/>
        <v>10</v>
      </c>
      <c r="M48" t="e">
        <f t="shared" si="9"/>
        <v>#DIV/0!</v>
      </c>
      <c r="N48" t="e">
        <f t="shared" si="9"/>
        <v>#DIV/0!</v>
      </c>
      <c r="O48">
        <f t="shared" si="9"/>
        <v>18400000</v>
      </c>
    </row>
    <row r="49" spans="1:15" x14ac:dyDescent="0.25">
      <c r="A49">
        <v>44</v>
      </c>
      <c r="B49">
        <v>106</v>
      </c>
      <c r="E49">
        <f t="shared" si="1"/>
        <v>424000000</v>
      </c>
      <c r="F49">
        <f t="shared" si="2"/>
        <v>0</v>
      </c>
      <c r="G49">
        <f t="shared" si="3"/>
        <v>0</v>
      </c>
      <c r="H49">
        <f t="shared" si="4"/>
        <v>424000000</v>
      </c>
      <c r="I49">
        <f t="shared" si="5"/>
        <v>3.7735849056603774</v>
      </c>
      <c r="J49">
        <f t="shared" si="6"/>
        <v>0</v>
      </c>
      <c r="K49">
        <f t="shared" si="7"/>
        <v>0</v>
      </c>
      <c r="L49">
        <f t="shared" si="8"/>
        <v>0</v>
      </c>
      <c r="M49" t="e">
        <f t="shared" si="9"/>
        <v>#DIV/0!</v>
      </c>
      <c r="N49" t="e">
        <f t="shared" si="9"/>
        <v>#DIV/0!</v>
      </c>
      <c r="O49" t="e">
        <f t="shared" si="9"/>
        <v>#DIV/0!</v>
      </c>
    </row>
    <row r="50" spans="1:15" x14ac:dyDescent="0.25">
      <c r="A50">
        <v>45</v>
      </c>
      <c r="D50">
        <v>61</v>
      </c>
      <c r="E50">
        <f t="shared" si="1"/>
        <v>0</v>
      </c>
      <c r="F50">
        <f t="shared" si="2"/>
        <v>0</v>
      </c>
      <c r="G50">
        <f t="shared" si="3"/>
        <v>24400000</v>
      </c>
      <c r="H50">
        <f t="shared" si="4"/>
        <v>24400000</v>
      </c>
      <c r="I50">
        <f t="shared" si="5"/>
        <v>65.573770491803273</v>
      </c>
      <c r="J50">
        <f t="shared" si="6"/>
        <v>0</v>
      </c>
      <c r="K50">
        <f t="shared" si="7"/>
        <v>100</v>
      </c>
      <c r="L50">
        <f t="shared" si="8"/>
        <v>70</v>
      </c>
      <c r="M50" t="e">
        <f t="shared" si="9"/>
        <v>#DIV/0!</v>
      </c>
      <c r="N50">
        <f t="shared" si="9"/>
        <v>244000</v>
      </c>
      <c r="O50">
        <f t="shared" si="9"/>
        <v>348571.42857142858</v>
      </c>
    </row>
    <row r="51" spans="1:15" x14ac:dyDescent="0.25">
      <c r="A51">
        <v>46</v>
      </c>
      <c r="B51">
        <v>119</v>
      </c>
      <c r="E51">
        <f t="shared" si="1"/>
        <v>476000000</v>
      </c>
      <c r="F51">
        <f t="shared" si="2"/>
        <v>0</v>
      </c>
      <c r="G51">
        <f t="shared" si="3"/>
        <v>0</v>
      </c>
      <c r="H51">
        <f t="shared" si="4"/>
        <v>476000000</v>
      </c>
      <c r="I51">
        <f t="shared" si="5"/>
        <v>3.3613445378151261</v>
      </c>
      <c r="J51">
        <f t="shared" si="6"/>
        <v>0</v>
      </c>
      <c r="K51">
        <f t="shared" si="7"/>
        <v>0</v>
      </c>
      <c r="L51">
        <f t="shared" si="8"/>
        <v>0</v>
      </c>
      <c r="M51" t="e">
        <f t="shared" si="9"/>
        <v>#DIV/0!</v>
      </c>
      <c r="N51" t="e">
        <f t="shared" si="9"/>
        <v>#DIV/0!</v>
      </c>
      <c r="O51" t="e">
        <f t="shared" si="9"/>
        <v>#DIV/0!</v>
      </c>
    </row>
    <row r="52" spans="1:15" x14ac:dyDescent="0.25">
      <c r="A52">
        <v>47</v>
      </c>
      <c r="B52">
        <v>99</v>
      </c>
      <c r="E52">
        <f t="shared" si="1"/>
        <v>396000000</v>
      </c>
      <c r="F52">
        <f t="shared" si="2"/>
        <v>0</v>
      </c>
      <c r="G52">
        <f t="shared" si="3"/>
        <v>0</v>
      </c>
      <c r="H52">
        <f t="shared" si="4"/>
        <v>396000000</v>
      </c>
      <c r="I52">
        <f t="shared" si="5"/>
        <v>4.0404040404040407</v>
      </c>
      <c r="J52">
        <f t="shared" si="6"/>
        <v>0</v>
      </c>
      <c r="K52">
        <f t="shared" si="7"/>
        <v>0</v>
      </c>
      <c r="L52">
        <f t="shared" si="8"/>
        <v>0</v>
      </c>
      <c r="M52" t="e">
        <f t="shared" si="9"/>
        <v>#DIV/0!</v>
      </c>
      <c r="N52" t="e">
        <f t="shared" si="9"/>
        <v>#DIV/0!</v>
      </c>
      <c r="O52" t="e">
        <f t="shared" si="9"/>
        <v>#DIV/0!</v>
      </c>
    </row>
    <row r="53" spans="1:15" x14ac:dyDescent="0.25">
      <c r="A53">
        <v>48</v>
      </c>
      <c r="B53">
        <v>218</v>
      </c>
      <c r="E53">
        <f t="shared" si="1"/>
        <v>872000000</v>
      </c>
      <c r="F53">
        <f t="shared" si="2"/>
        <v>0</v>
      </c>
      <c r="G53">
        <f t="shared" si="3"/>
        <v>0</v>
      </c>
      <c r="H53">
        <f t="shared" si="4"/>
        <v>872000000</v>
      </c>
      <c r="I53">
        <f t="shared" si="5"/>
        <v>1.8348623853211008</v>
      </c>
      <c r="J53">
        <f t="shared" si="6"/>
        <v>0</v>
      </c>
      <c r="K53">
        <f t="shared" si="7"/>
        <v>0</v>
      </c>
      <c r="L53">
        <f t="shared" si="8"/>
        <v>0</v>
      </c>
      <c r="M53" t="e">
        <f t="shared" si="9"/>
        <v>#DIV/0!</v>
      </c>
      <c r="N53" t="e">
        <f t="shared" si="9"/>
        <v>#DIV/0!</v>
      </c>
      <c r="O53" t="e">
        <f t="shared" si="9"/>
        <v>#DIV/0!</v>
      </c>
    </row>
    <row r="54" spans="1:15" x14ac:dyDescent="0.25">
      <c r="A54">
        <v>49</v>
      </c>
      <c r="B54">
        <v>37</v>
      </c>
      <c r="E54">
        <f t="shared" si="1"/>
        <v>148000000</v>
      </c>
      <c r="F54">
        <f t="shared" si="2"/>
        <v>0</v>
      </c>
      <c r="G54">
        <f t="shared" si="3"/>
        <v>0</v>
      </c>
      <c r="H54">
        <f t="shared" si="4"/>
        <v>148000000</v>
      </c>
      <c r="I54">
        <f t="shared" si="5"/>
        <v>10.810810810810811</v>
      </c>
      <c r="J54">
        <f t="shared" si="6"/>
        <v>0</v>
      </c>
      <c r="K54">
        <f t="shared" si="7"/>
        <v>0</v>
      </c>
      <c r="L54">
        <f t="shared" si="8"/>
        <v>10</v>
      </c>
      <c r="M54" t="e">
        <f t="shared" si="9"/>
        <v>#DIV/0!</v>
      </c>
      <c r="N54" t="e">
        <f t="shared" si="9"/>
        <v>#DIV/0!</v>
      </c>
      <c r="O54">
        <f t="shared" si="9"/>
        <v>14800000</v>
      </c>
    </row>
    <row r="55" spans="1:15" x14ac:dyDescent="0.25">
      <c r="A55">
        <v>50</v>
      </c>
      <c r="D55">
        <v>10</v>
      </c>
      <c r="E55">
        <f t="shared" si="1"/>
        <v>0</v>
      </c>
      <c r="F55">
        <f t="shared" si="2"/>
        <v>0</v>
      </c>
      <c r="G55">
        <f t="shared" si="3"/>
        <v>4000000</v>
      </c>
      <c r="H55">
        <f>E55+F55+G55</f>
        <v>4000000</v>
      </c>
      <c r="I55">
        <f t="shared" si="5"/>
        <v>400</v>
      </c>
      <c r="J55">
        <f t="shared" si="6"/>
        <v>0</v>
      </c>
      <c r="K55">
        <f t="shared" si="7"/>
        <v>400</v>
      </c>
      <c r="L55">
        <f t="shared" si="8"/>
        <v>400</v>
      </c>
      <c r="M55" t="e">
        <f t="shared" si="9"/>
        <v>#DIV/0!</v>
      </c>
      <c r="N55">
        <f t="shared" si="9"/>
        <v>10000</v>
      </c>
      <c r="O55">
        <f t="shared" si="9"/>
        <v>10000</v>
      </c>
    </row>
  </sheetData>
  <mergeCells count="3">
    <mergeCell ref="A1:F1"/>
    <mergeCell ref="B4:D4"/>
    <mergeCell ref="E4:G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topLeftCell="F31" workbookViewId="0">
      <selection activeCell="L3" sqref="L3:Q54"/>
    </sheetView>
  </sheetViews>
  <sheetFormatPr defaultRowHeight="15" x14ac:dyDescent="0.25"/>
  <cols>
    <col min="1" max="1" width="9.28515625" customWidth="1"/>
    <col min="5" max="5" width="27.5703125" customWidth="1"/>
    <col min="6" max="6" width="12" customWidth="1"/>
    <col min="7" max="7" width="12.28515625" customWidth="1"/>
    <col min="8" max="8" width="11" customWidth="1"/>
    <col min="9" max="9" width="11.140625" customWidth="1"/>
    <col min="10" max="10" width="12.5703125" customWidth="1"/>
    <col min="12" max="12" width="15.28515625" customWidth="1"/>
    <col min="13" max="13" width="17.28515625" customWidth="1"/>
    <col min="14" max="14" width="11" customWidth="1"/>
    <col min="15" max="15" width="12.28515625" customWidth="1"/>
    <col min="16" max="17" width="11.85546875" customWidth="1"/>
  </cols>
  <sheetData>
    <row r="1" spans="1:17" x14ac:dyDescent="0.25">
      <c r="A1" s="4"/>
      <c r="B1" s="4"/>
    </row>
    <row r="3" spans="1:17" x14ac:dyDescent="0.25">
      <c r="A3" t="s">
        <v>2</v>
      </c>
      <c r="B3" t="s">
        <v>3</v>
      </c>
      <c r="E3" t="s">
        <v>6</v>
      </c>
      <c r="F3" t="s">
        <v>9</v>
      </c>
      <c r="G3" t="s">
        <v>10</v>
      </c>
      <c r="H3" t="s">
        <v>11</v>
      </c>
      <c r="I3" t="s">
        <v>12</v>
      </c>
      <c r="J3" t="s">
        <v>13</v>
      </c>
      <c r="K3" t="s">
        <v>14</v>
      </c>
      <c r="L3" t="s">
        <v>15</v>
      </c>
      <c r="M3" t="s">
        <v>17</v>
      </c>
      <c r="N3" t="s">
        <v>16</v>
      </c>
      <c r="O3" t="s">
        <v>18</v>
      </c>
      <c r="P3" t="s">
        <v>19</v>
      </c>
      <c r="Q3" t="s">
        <v>20</v>
      </c>
    </row>
    <row r="4" spans="1:17" x14ac:dyDescent="0.25">
      <c r="B4" t="s">
        <v>4</v>
      </c>
      <c r="C4" t="s">
        <v>5</v>
      </c>
      <c r="D4" t="s">
        <v>8</v>
      </c>
    </row>
    <row r="5" spans="1:17" x14ac:dyDescent="0.25">
      <c r="A5">
        <v>24</v>
      </c>
      <c r="E5">
        <v>0</v>
      </c>
      <c r="F5">
        <v>1000</v>
      </c>
      <c r="G5">
        <v>800</v>
      </c>
      <c r="H5">
        <v>750</v>
      </c>
      <c r="I5">
        <v>1126000</v>
      </c>
      <c r="J5">
        <v>1407500</v>
      </c>
      <c r="K5">
        <v>1501333.3333333333</v>
      </c>
      <c r="L5" t="e">
        <f>1000/(E5/(1.5*10^6))</f>
        <v>#DIV/0!</v>
      </c>
      <c r="M5" t="e">
        <f>(1000/($E5*10^-1/(1.5*10^6)))</f>
        <v>#DIV/0!</v>
      </c>
      <c r="N5" t="e">
        <f>(1000/($E5*10^-2/(1.5*10^6)))</f>
        <v>#DIV/0!</v>
      </c>
      <c r="O5" t="e">
        <f>ROUND(L5, 0)</f>
        <v>#DIV/0!</v>
      </c>
      <c r="P5" t="e">
        <f>ROUND(M5, 0)</f>
        <v>#DIV/0!</v>
      </c>
      <c r="Q5" t="e">
        <f>ROUND(N5, 0)</f>
        <v>#DIV/0!</v>
      </c>
    </row>
    <row r="6" spans="1:17" x14ac:dyDescent="0.25">
      <c r="A6">
        <v>50</v>
      </c>
      <c r="D6">
        <v>10</v>
      </c>
      <c r="E6">
        <v>4000000</v>
      </c>
      <c r="F6">
        <v>19000</v>
      </c>
      <c r="G6">
        <v>18800</v>
      </c>
      <c r="H6">
        <v>18790</v>
      </c>
      <c r="I6">
        <v>1483157.894736842</v>
      </c>
      <c r="J6">
        <v>1498936.1702127659</v>
      </c>
      <c r="K6">
        <v>1499733.9010111762</v>
      </c>
      <c r="L6">
        <f>1000/(E6/(1.5*10^6))</f>
        <v>375</v>
      </c>
      <c r="M6">
        <f>(1000/($E6*10^-1/(1.5*10^6)))</f>
        <v>3750</v>
      </c>
      <c r="N6">
        <f>(1000/($E6*10^-2/(1.5*10^6)))</f>
        <v>37500</v>
      </c>
      <c r="O6">
        <f>ROUND(L6, 0)</f>
        <v>375</v>
      </c>
      <c r="P6">
        <f>ROUND(M6, 0)</f>
        <v>3750</v>
      </c>
      <c r="Q6">
        <f>ROUND(N6, 0)</f>
        <v>37500</v>
      </c>
    </row>
    <row r="7" spans="1:17" x14ac:dyDescent="0.25">
      <c r="A7">
        <v>45</v>
      </c>
      <c r="D7">
        <v>61</v>
      </c>
      <c r="E7">
        <v>24400000</v>
      </c>
      <c r="F7">
        <v>12000</v>
      </c>
      <c r="G7">
        <v>12300</v>
      </c>
      <c r="H7">
        <v>12290</v>
      </c>
      <c r="I7">
        <v>1536666.6666666667</v>
      </c>
      <c r="J7">
        <v>1499186.9918699188</v>
      </c>
      <c r="K7">
        <v>1500406.834825061</v>
      </c>
      <c r="L7">
        <f>1000/(E7/(1.5*10^6))</f>
        <v>61.47540983606558</v>
      </c>
      <c r="M7">
        <f>(1000/($E7*10^-1/(1.5*10^6)))</f>
        <v>614.75409836065569</v>
      </c>
      <c r="N7">
        <f>(1000/($E7*10^-2/(1.5*10^6)))</f>
        <v>6147.5409836065583</v>
      </c>
      <c r="O7">
        <f>ROUND(L7, 0)</f>
        <v>61</v>
      </c>
      <c r="P7">
        <f>ROUND(M7, 0)</f>
        <v>615</v>
      </c>
      <c r="Q7">
        <f>ROUND(N7, 0)</f>
        <v>6148</v>
      </c>
    </row>
    <row r="8" spans="1:17" x14ac:dyDescent="0.25">
      <c r="A8">
        <v>1</v>
      </c>
      <c r="D8">
        <v>67</v>
      </c>
      <c r="E8">
        <v>26800000</v>
      </c>
      <c r="F8">
        <v>0</v>
      </c>
      <c r="G8">
        <v>0</v>
      </c>
      <c r="H8">
        <v>20</v>
      </c>
      <c r="I8" t="e">
        <v>#DIV/0!</v>
      </c>
      <c r="J8" t="e">
        <v>#DIV/0!</v>
      </c>
      <c r="K8">
        <v>1500000</v>
      </c>
      <c r="L8">
        <f>1000/($E8/(1.5*10^6))</f>
        <v>55.970149253731343</v>
      </c>
      <c r="M8">
        <f>(1000/($E8*10^-1/(1.5*10^6)))</f>
        <v>559.70149253731347</v>
      </c>
      <c r="N8">
        <f>(1000/($E8*10^-2/(1.5*10^6)))</f>
        <v>5597.0149253731342</v>
      </c>
      <c r="O8">
        <f>ROUND(L8, 0)</f>
        <v>56</v>
      </c>
      <c r="P8">
        <f>ROUND(M8, 0)</f>
        <v>560</v>
      </c>
      <c r="Q8">
        <f>ROUND(N8, 0)</f>
        <v>5597</v>
      </c>
    </row>
    <row r="9" spans="1:17" x14ac:dyDescent="0.25">
      <c r="A9">
        <v>33</v>
      </c>
      <c r="D9">
        <v>76</v>
      </c>
      <c r="E9">
        <v>30400000</v>
      </c>
      <c r="F9">
        <v>1000</v>
      </c>
      <c r="G9">
        <v>1200</v>
      </c>
      <c r="H9">
        <v>1150</v>
      </c>
      <c r="I9">
        <v>1728000</v>
      </c>
      <c r="J9">
        <v>1440000</v>
      </c>
      <c r="K9">
        <v>1502608.6956521738</v>
      </c>
      <c r="L9">
        <f>1000/(E9/(1.5*10^6))</f>
        <v>49.342105263157897</v>
      </c>
      <c r="M9">
        <f>(1000/($E9*10^-1/(1.5*10^6)))</f>
        <v>493.4210526315789</v>
      </c>
      <c r="N9">
        <f>(1000/($E9*10^-2/(1.5*10^6)))</f>
        <v>4934.21052631579</v>
      </c>
      <c r="O9">
        <f>ROUND(L9, 0)</f>
        <v>49</v>
      </c>
      <c r="P9">
        <f>ROUND(M9, 0)</f>
        <v>493</v>
      </c>
      <c r="Q9">
        <f>ROUND(N9, 0)</f>
        <v>4934</v>
      </c>
    </row>
    <row r="10" spans="1:17" x14ac:dyDescent="0.25">
      <c r="A10">
        <v>16</v>
      </c>
      <c r="B10">
        <v>11</v>
      </c>
      <c r="E10">
        <v>44000000</v>
      </c>
      <c r="F10">
        <v>1000</v>
      </c>
      <c r="G10">
        <v>700</v>
      </c>
      <c r="H10">
        <v>690</v>
      </c>
      <c r="I10">
        <v>1028000</v>
      </c>
      <c r="J10">
        <v>1468571.4285714286</v>
      </c>
      <c r="K10">
        <v>1489855.0724637681</v>
      </c>
      <c r="L10">
        <f>1000/(E10/(1.5*10^6))</f>
        <v>34.090909090909093</v>
      </c>
      <c r="M10">
        <f>(1000/($E10*10^-1/(1.5*10^6)))</f>
        <v>340.90909090909093</v>
      </c>
      <c r="N10">
        <f>(1000/($E10*10^-2/(1.5*10^6)))</f>
        <v>3409.090909090909</v>
      </c>
      <c r="O10">
        <f>ROUND(L10, 0)</f>
        <v>34</v>
      </c>
      <c r="P10">
        <f>ROUND(M10, 0)</f>
        <v>341</v>
      </c>
      <c r="Q10">
        <f>ROUND(N10, 0)</f>
        <v>3409</v>
      </c>
    </row>
    <row r="11" spans="1:17" x14ac:dyDescent="0.25">
      <c r="A11">
        <v>35</v>
      </c>
      <c r="D11">
        <v>118</v>
      </c>
      <c r="E11">
        <v>47200000</v>
      </c>
      <c r="F11">
        <v>1000</v>
      </c>
      <c r="G11">
        <v>1400</v>
      </c>
      <c r="H11">
        <v>1400</v>
      </c>
      <c r="I11">
        <v>2102000</v>
      </c>
      <c r="J11">
        <v>1501428.5714285714</v>
      </c>
      <c r="K11">
        <v>1501428.5714285714</v>
      </c>
      <c r="L11">
        <f>1000/(E11/(1.5*10^6))</f>
        <v>31.779661016949156</v>
      </c>
      <c r="M11">
        <f>(1000/($E11*10^-1/(1.5*10^6)))</f>
        <v>317.79661016949154</v>
      </c>
      <c r="N11">
        <f>(1000/($E11*10^-2/(1.5*10^6)))</f>
        <v>3177.9661016949153</v>
      </c>
      <c r="O11">
        <f>ROUND(L11, 0)</f>
        <v>32</v>
      </c>
      <c r="P11">
        <f>ROUND(M11, 0)</f>
        <v>318</v>
      </c>
      <c r="Q11">
        <f>ROUND(N11, 0)</f>
        <v>3178</v>
      </c>
    </row>
    <row r="12" spans="1:17" x14ac:dyDescent="0.25">
      <c r="A12">
        <v>42</v>
      </c>
      <c r="D12">
        <v>167</v>
      </c>
      <c r="E12">
        <v>66800000</v>
      </c>
      <c r="F12">
        <v>11000</v>
      </c>
      <c r="G12">
        <v>11400</v>
      </c>
      <c r="H12">
        <v>11360</v>
      </c>
      <c r="I12">
        <v>1549090.9090909092</v>
      </c>
      <c r="J12">
        <v>1494736.8421052631</v>
      </c>
      <c r="K12">
        <v>1500000</v>
      </c>
      <c r="L12">
        <f>1000/(E12/(1.5*10^6))</f>
        <v>22.455089820359284</v>
      </c>
      <c r="M12">
        <f>(1000/($E12*10^-1/(1.5*10^6)))</f>
        <v>224.55089820359282</v>
      </c>
      <c r="N12">
        <f>(1000/($E12*10^-2/(1.5*10^6)))</f>
        <v>2245.5089820359281</v>
      </c>
      <c r="O12">
        <f>ROUND(L12, 0)</f>
        <v>22</v>
      </c>
      <c r="P12">
        <f>ROUND(M12, 0)</f>
        <v>225</v>
      </c>
      <c r="Q12">
        <f>ROUND(N12, 0)</f>
        <v>2246</v>
      </c>
    </row>
    <row r="13" spans="1:17" x14ac:dyDescent="0.25">
      <c r="A13">
        <v>34</v>
      </c>
      <c r="D13">
        <v>174</v>
      </c>
      <c r="E13">
        <v>69600000</v>
      </c>
      <c r="F13">
        <v>1000</v>
      </c>
      <c r="G13">
        <v>1200</v>
      </c>
      <c r="H13">
        <v>1240</v>
      </c>
      <c r="I13">
        <v>1866000</v>
      </c>
      <c r="J13">
        <v>1555000</v>
      </c>
      <c r="K13">
        <v>1504838.7096774194</v>
      </c>
      <c r="L13">
        <f>1000/(E13/(1.5*10^6))</f>
        <v>21.551724137931036</v>
      </c>
      <c r="M13">
        <f>(1000/($E13*10^-1/(1.5*10^6)))</f>
        <v>215.51724137931035</v>
      </c>
      <c r="N13">
        <f>(1000/($E13*10^-2/(1.5*10^6)))</f>
        <v>2155.1724137931033</v>
      </c>
      <c r="O13">
        <f>ROUND(L13, 0)</f>
        <v>22</v>
      </c>
      <c r="P13">
        <f>ROUND(M13, 0)</f>
        <v>216</v>
      </c>
      <c r="Q13">
        <f>ROUND(N13, 0)</f>
        <v>2155</v>
      </c>
    </row>
    <row r="14" spans="1:17" x14ac:dyDescent="0.25">
      <c r="A14">
        <v>37</v>
      </c>
      <c r="D14">
        <v>185</v>
      </c>
      <c r="E14">
        <v>74000000</v>
      </c>
      <c r="F14">
        <v>5000</v>
      </c>
      <c r="G14">
        <v>4900</v>
      </c>
      <c r="H14">
        <v>4890</v>
      </c>
      <c r="I14">
        <v>1468000</v>
      </c>
      <c r="J14">
        <v>1497959.1836734693</v>
      </c>
      <c r="K14">
        <v>1501022.4948875254</v>
      </c>
      <c r="L14">
        <f>1000/(E14/(1.5*10^6))</f>
        <v>20.27027027027027</v>
      </c>
      <c r="M14">
        <f>(1000/($E14*10^-1/(1.5*10^6)))</f>
        <v>202.70270270270268</v>
      </c>
      <c r="N14">
        <f>(1000/($E14*10^-2/(1.5*10^6)))</f>
        <v>2027.0270270270271</v>
      </c>
      <c r="O14">
        <f>ROUND(L14, 0)</f>
        <v>20</v>
      </c>
      <c r="P14">
        <f>ROUND(M14, 0)</f>
        <v>203</v>
      </c>
      <c r="Q14">
        <f>ROUND(N14, 0)</f>
        <v>2027</v>
      </c>
    </row>
    <row r="15" spans="1:17" x14ac:dyDescent="0.25">
      <c r="A15">
        <v>36</v>
      </c>
      <c r="B15">
        <v>25</v>
      </c>
      <c r="E15">
        <v>100000000</v>
      </c>
      <c r="F15">
        <v>4000</v>
      </c>
      <c r="G15">
        <v>4300</v>
      </c>
      <c r="H15">
        <v>4310</v>
      </c>
      <c r="I15">
        <v>1615000</v>
      </c>
      <c r="J15">
        <v>1502325.5813953488</v>
      </c>
      <c r="K15">
        <v>1498839.9071925755</v>
      </c>
      <c r="L15">
        <f>1000/(E15/(1.5*10^6))</f>
        <v>14.999999999999998</v>
      </c>
      <c r="M15">
        <f>(1000/($E15*10^-1/(1.5*10^6)))</f>
        <v>150</v>
      </c>
      <c r="N15">
        <f>(1000/($E15*10^-2/(1.5*10^6)))</f>
        <v>1500</v>
      </c>
      <c r="O15">
        <f>ROUND(L15, 0)</f>
        <v>15</v>
      </c>
      <c r="P15">
        <f>ROUND(M15, 0)</f>
        <v>150</v>
      </c>
      <c r="Q15">
        <f>ROUND(N15, 0)</f>
        <v>1500</v>
      </c>
    </row>
    <row r="16" spans="1:17" x14ac:dyDescent="0.25">
      <c r="A16">
        <v>29</v>
      </c>
      <c r="B16">
        <v>30</v>
      </c>
      <c r="E16">
        <v>120000000</v>
      </c>
      <c r="F16">
        <v>1000</v>
      </c>
      <c r="G16">
        <v>900</v>
      </c>
      <c r="H16">
        <v>880</v>
      </c>
      <c r="I16">
        <v>1318000</v>
      </c>
      <c r="J16">
        <v>1464444.4444444445</v>
      </c>
      <c r="K16">
        <v>1497727.2727272727</v>
      </c>
      <c r="L16">
        <f>1000/(E16/(1.5*10^6))</f>
        <v>12.5</v>
      </c>
      <c r="M16">
        <f>(1000/($E16*10^-1/(1.5*10^6)))</f>
        <v>125</v>
      </c>
      <c r="N16">
        <f>(1000/($E16*10^-2/(1.5*10^6)))</f>
        <v>1250</v>
      </c>
      <c r="O16">
        <f>ROUND(L16, 0)</f>
        <v>13</v>
      </c>
      <c r="P16">
        <f>ROUND(M16, 0)</f>
        <v>125</v>
      </c>
      <c r="Q16">
        <f>ROUND(N16, 0)</f>
        <v>1250</v>
      </c>
    </row>
    <row r="17" spans="1:17" x14ac:dyDescent="0.25">
      <c r="A17">
        <v>12</v>
      </c>
      <c r="B17">
        <v>34</v>
      </c>
      <c r="E17">
        <v>136000000</v>
      </c>
      <c r="F17">
        <v>1000</v>
      </c>
      <c r="G17">
        <v>600</v>
      </c>
      <c r="H17">
        <v>560</v>
      </c>
      <c r="I17">
        <v>846000</v>
      </c>
      <c r="J17">
        <v>1410000</v>
      </c>
      <c r="K17">
        <v>1510714.2857142857</v>
      </c>
      <c r="L17">
        <f>1000/(E17/(1.5*10^6))</f>
        <v>11.029411764705882</v>
      </c>
      <c r="M17">
        <f>(1000/($E17*10^-1/(1.5*10^6)))</f>
        <v>110.29411764705883</v>
      </c>
      <c r="N17">
        <f>(1000/($E17*10^-2/(1.5*10^6)))</f>
        <v>1102.9411764705883</v>
      </c>
      <c r="O17">
        <f>ROUND(L17, 0)</f>
        <v>11</v>
      </c>
      <c r="P17">
        <f>ROUND(M17, 0)</f>
        <v>110</v>
      </c>
      <c r="Q17">
        <f>ROUND(N17, 0)</f>
        <v>1103</v>
      </c>
    </row>
    <row r="18" spans="1:17" x14ac:dyDescent="0.25">
      <c r="A18">
        <v>38</v>
      </c>
      <c r="B18">
        <v>35</v>
      </c>
      <c r="E18">
        <v>140000000</v>
      </c>
      <c r="F18">
        <v>6000</v>
      </c>
      <c r="G18">
        <v>6400</v>
      </c>
      <c r="H18">
        <v>6430</v>
      </c>
      <c r="I18">
        <v>1606666.6666666667</v>
      </c>
      <c r="J18">
        <v>1506250</v>
      </c>
      <c r="K18">
        <v>1499222.3950233283</v>
      </c>
      <c r="L18">
        <f>1000/(E18/(1.5*10^6))</f>
        <v>10.714285714285715</v>
      </c>
      <c r="M18">
        <f>(1000/($E18*10^-1/(1.5*10^6)))</f>
        <v>107.14285714285714</v>
      </c>
      <c r="N18">
        <f>(1000/($E18*10^-2/(1.5*10^6)))</f>
        <v>1071.4285714285713</v>
      </c>
      <c r="O18">
        <f>ROUND(L18, 0)</f>
        <v>11</v>
      </c>
      <c r="P18">
        <f>ROUND(M18, 0)</f>
        <v>107</v>
      </c>
      <c r="Q18">
        <f>ROUND(N18, 0)</f>
        <v>1071</v>
      </c>
    </row>
    <row r="19" spans="1:17" x14ac:dyDescent="0.25">
      <c r="A19">
        <v>31</v>
      </c>
      <c r="D19">
        <v>365</v>
      </c>
      <c r="E19">
        <v>146000000</v>
      </c>
      <c r="F19">
        <v>1000</v>
      </c>
      <c r="G19">
        <v>1000</v>
      </c>
      <c r="H19">
        <v>1000</v>
      </c>
      <c r="I19">
        <v>1494000</v>
      </c>
      <c r="J19">
        <v>1494000</v>
      </c>
      <c r="K19">
        <v>1494000</v>
      </c>
      <c r="L19">
        <f>1000/(E19/(1.5*10^6))</f>
        <v>10.273972602739727</v>
      </c>
      <c r="M19">
        <f>(1000/($E19*10^-1/(1.5*10^6)))</f>
        <v>102.73972602739727</v>
      </c>
      <c r="N19">
        <f>(1000/($E19*10^-2/(1.5*10^6)))</f>
        <v>1027.3972602739725</v>
      </c>
      <c r="O19">
        <f>ROUND(L19, 0)</f>
        <v>10</v>
      </c>
      <c r="P19">
        <f>ROUND(M19, 0)</f>
        <v>103</v>
      </c>
      <c r="Q19">
        <f>ROUND(N19, 0)</f>
        <v>1027</v>
      </c>
    </row>
    <row r="20" spans="1:17" x14ac:dyDescent="0.25">
      <c r="A20">
        <v>49</v>
      </c>
      <c r="B20">
        <v>37</v>
      </c>
      <c r="E20">
        <v>148000000</v>
      </c>
      <c r="F20">
        <v>19000</v>
      </c>
      <c r="G20">
        <v>18500</v>
      </c>
      <c r="H20">
        <v>18530</v>
      </c>
      <c r="I20">
        <v>1463157.894736842</v>
      </c>
      <c r="J20">
        <v>1502702.7027027027</v>
      </c>
      <c r="K20">
        <v>1500269.8327037238</v>
      </c>
      <c r="L20">
        <f>1000/(E20/(1.5*10^6))</f>
        <v>10.135135135135135</v>
      </c>
      <c r="M20">
        <f>(1000/($E20*10^-1/(1.5*10^6)))</f>
        <v>101.35135135135134</v>
      </c>
      <c r="N20">
        <f>(1000/($E20*10^-2/(1.5*10^6)))</f>
        <v>1013.5135135135135</v>
      </c>
      <c r="O20">
        <f>ROUND(L20, 0)</f>
        <v>10</v>
      </c>
      <c r="P20">
        <f>ROUND(M20, 0)</f>
        <v>101</v>
      </c>
      <c r="Q20">
        <f>ROUND(N20, 0)</f>
        <v>1014</v>
      </c>
    </row>
    <row r="21" spans="1:17" x14ac:dyDescent="0.25">
      <c r="A21">
        <v>43</v>
      </c>
      <c r="B21">
        <v>46</v>
      </c>
      <c r="E21">
        <v>184000000</v>
      </c>
      <c r="F21">
        <v>11000</v>
      </c>
      <c r="G21">
        <v>10600</v>
      </c>
      <c r="H21">
        <v>10560</v>
      </c>
      <c r="I21">
        <v>1440000</v>
      </c>
      <c r="J21">
        <v>1494339.6226415094</v>
      </c>
      <c r="K21">
        <v>1500000</v>
      </c>
      <c r="L21">
        <f>1000/(E21/(1.5*10^6))</f>
        <v>8.1521739130434785</v>
      </c>
      <c r="M21">
        <f>(1000/($E21*10^-1/(1.5*10^6)))</f>
        <v>81.521739130434781</v>
      </c>
      <c r="N21">
        <f>(1000/($E21*10^-2/(1.5*10^6)))</f>
        <v>815.21739130434787</v>
      </c>
      <c r="O21">
        <f>ROUND(L21, 0)</f>
        <v>8</v>
      </c>
      <c r="P21">
        <f>ROUND(M21, 0)</f>
        <v>82</v>
      </c>
      <c r="Q21">
        <f>ROUND(N21, 0)</f>
        <v>815</v>
      </c>
    </row>
    <row r="22" spans="1:17" x14ac:dyDescent="0.25">
      <c r="A22">
        <v>41</v>
      </c>
      <c r="D22">
        <v>467</v>
      </c>
      <c r="E22">
        <v>186800000</v>
      </c>
      <c r="F22">
        <v>10000</v>
      </c>
      <c r="G22">
        <v>10100</v>
      </c>
      <c r="H22">
        <v>10110</v>
      </c>
      <c r="I22">
        <v>1516000</v>
      </c>
      <c r="J22">
        <v>1500990.0990099011</v>
      </c>
      <c r="K22">
        <v>1499505.4401582591</v>
      </c>
      <c r="L22">
        <f>1000/(E22/(1.5*10^6))</f>
        <v>8.0299785867237681</v>
      </c>
      <c r="M22">
        <f>(1000/($E22*10^-1/(1.5*10^6)))</f>
        <v>80.299785867237688</v>
      </c>
      <c r="N22">
        <f>(1000/($E22*10^-2/(1.5*10^6)))</f>
        <v>802.99785867237688</v>
      </c>
      <c r="O22">
        <f>ROUND(L22, 0)</f>
        <v>8</v>
      </c>
      <c r="P22">
        <f>ROUND(M22, 0)</f>
        <v>80</v>
      </c>
      <c r="Q22">
        <f>ROUND(N22, 0)</f>
        <v>803</v>
      </c>
    </row>
    <row r="23" spans="1:17" x14ac:dyDescent="0.25">
      <c r="A23">
        <v>11</v>
      </c>
      <c r="B23">
        <v>47</v>
      </c>
      <c r="E23">
        <v>188000000</v>
      </c>
      <c r="F23">
        <v>1000</v>
      </c>
      <c r="G23">
        <v>600</v>
      </c>
      <c r="H23">
        <v>620</v>
      </c>
      <c r="I23">
        <v>930000</v>
      </c>
      <c r="J23">
        <v>1550000</v>
      </c>
      <c r="K23">
        <v>1500000</v>
      </c>
      <c r="L23">
        <f>1000/(E23/(1.5*10^6))</f>
        <v>7.9787234042553195</v>
      </c>
      <c r="M23">
        <f>(1000/($E23*10^-1/(1.5*10^6)))</f>
        <v>79.787234042553195</v>
      </c>
      <c r="N23">
        <f>(1000/($E23*10^-2/(1.5*10^6)))</f>
        <v>797.87234042553189</v>
      </c>
      <c r="O23">
        <f>ROUND(L23, 0)</f>
        <v>8</v>
      </c>
      <c r="P23">
        <f>ROUND(M23, 0)</f>
        <v>80</v>
      </c>
      <c r="Q23">
        <f>ROUND(N23, 0)</f>
        <v>798</v>
      </c>
    </row>
    <row r="24" spans="1:17" x14ac:dyDescent="0.25">
      <c r="A24">
        <v>25</v>
      </c>
      <c r="D24">
        <v>512</v>
      </c>
      <c r="E24">
        <v>204800000</v>
      </c>
      <c r="F24">
        <v>1000</v>
      </c>
      <c r="G24">
        <v>800</v>
      </c>
      <c r="H24">
        <v>800</v>
      </c>
      <c r="I24">
        <v>1200000</v>
      </c>
      <c r="J24">
        <v>1500000</v>
      </c>
      <c r="K24">
        <v>1500000</v>
      </c>
      <c r="L24">
        <f>1000/(E24/(1.5*10^6))</f>
        <v>7.32421875</v>
      </c>
      <c r="M24">
        <f>(1000/($E24*10^-1/(1.5*10^6)))</f>
        <v>73.2421875</v>
      </c>
      <c r="N24">
        <f>(1000/($E24*10^-2/(1.5*10^6)))</f>
        <v>732.421875</v>
      </c>
      <c r="O24">
        <f>ROUND(L24, 0)</f>
        <v>7</v>
      </c>
      <c r="P24">
        <f>ROUND(M24, 0)</f>
        <v>73</v>
      </c>
      <c r="Q24">
        <f>ROUND(N24, 0)</f>
        <v>732</v>
      </c>
    </row>
    <row r="25" spans="1:17" x14ac:dyDescent="0.25">
      <c r="A25">
        <v>2</v>
      </c>
      <c r="D25">
        <v>540</v>
      </c>
      <c r="E25">
        <v>216000000</v>
      </c>
      <c r="F25">
        <v>0</v>
      </c>
      <c r="G25">
        <v>100</v>
      </c>
      <c r="H25">
        <v>50</v>
      </c>
      <c r="I25" t="e">
        <v>#DIV/0!</v>
      </c>
      <c r="J25">
        <v>754000</v>
      </c>
      <c r="K25">
        <v>1508000</v>
      </c>
      <c r="L25">
        <f>1000/(E25/(1.5*10^6))</f>
        <v>6.9444444444444446</v>
      </c>
      <c r="M25">
        <f>(1000/($E25*10^-1/(1.5*10^6)))</f>
        <v>69.444444444444443</v>
      </c>
      <c r="N25">
        <f>(1000/($E25*10^-2/(1.5*10^6)))</f>
        <v>694.44444444444446</v>
      </c>
      <c r="O25">
        <f>ROUND(L25, 0)</f>
        <v>7</v>
      </c>
      <c r="P25">
        <f>ROUND(M25, 0)</f>
        <v>69</v>
      </c>
      <c r="Q25">
        <f>ROUND(N25, 0)</f>
        <v>694</v>
      </c>
    </row>
    <row r="26" spans="1:17" x14ac:dyDescent="0.25">
      <c r="A26">
        <v>28</v>
      </c>
      <c r="B26">
        <v>56</v>
      </c>
      <c r="E26">
        <v>224000000</v>
      </c>
      <c r="F26">
        <v>1000</v>
      </c>
      <c r="G26">
        <v>900</v>
      </c>
      <c r="H26">
        <v>860</v>
      </c>
      <c r="I26">
        <v>1296000</v>
      </c>
      <c r="J26">
        <v>1440000</v>
      </c>
      <c r="K26">
        <v>1506976.7441860465</v>
      </c>
      <c r="L26">
        <f>1000/(E26/(1.5*10^6))</f>
        <v>6.6964285714285712</v>
      </c>
      <c r="M26">
        <f>(1000/($E26*10^-1/(1.5*10^6)))</f>
        <v>66.964285714285708</v>
      </c>
      <c r="N26">
        <f>(1000/($E26*10^-2/(1.5*10^6)))</f>
        <v>669.64285714285711</v>
      </c>
      <c r="O26">
        <f>ROUND(L26, 0)</f>
        <v>7</v>
      </c>
      <c r="P26">
        <f>ROUND(M26, 0)</f>
        <v>67</v>
      </c>
      <c r="Q26">
        <f>ROUND(N26, 0)</f>
        <v>670</v>
      </c>
    </row>
    <row r="27" spans="1:17" x14ac:dyDescent="0.25">
      <c r="A27">
        <v>22</v>
      </c>
      <c r="B27">
        <v>71</v>
      </c>
      <c r="E27">
        <v>284000000</v>
      </c>
      <c r="F27">
        <v>1000</v>
      </c>
      <c r="G27">
        <v>800</v>
      </c>
      <c r="H27">
        <v>800</v>
      </c>
      <c r="I27">
        <v>1200000</v>
      </c>
      <c r="J27">
        <v>1500000</v>
      </c>
      <c r="K27">
        <v>1500000</v>
      </c>
      <c r="L27">
        <f>1000/(E27/(1.5*10^6))</f>
        <v>5.28169014084507</v>
      </c>
      <c r="M27">
        <f>(1000/($E27*10^-1/(1.5*10^6)))</f>
        <v>52.816901408450704</v>
      </c>
      <c r="N27">
        <f>(1000/($E27*10^-2/(1.5*10^6)))</f>
        <v>528.16901408450701</v>
      </c>
      <c r="O27">
        <f>ROUND(L27, 0)</f>
        <v>5</v>
      </c>
      <c r="P27">
        <f>ROUND(M27, 0)</f>
        <v>53</v>
      </c>
      <c r="Q27">
        <f>ROUND(N27, 0)</f>
        <v>528</v>
      </c>
    </row>
    <row r="28" spans="1:17" x14ac:dyDescent="0.25">
      <c r="A28">
        <v>4</v>
      </c>
      <c r="B28">
        <v>75</v>
      </c>
      <c r="E28">
        <v>300000000</v>
      </c>
      <c r="F28">
        <v>0</v>
      </c>
      <c r="G28">
        <v>300</v>
      </c>
      <c r="H28">
        <v>270</v>
      </c>
      <c r="I28" t="e">
        <v>#DIV/0!</v>
      </c>
      <c r="J28">
        <v>1366666.6666666667</v>
      </c>
      <c r="K28">
        <v>1518518.5185185184</v>
      </c>
      <c r="L28">
        <f>1000/(E28/(1.5*10^6))</f>
        <v>5</v>
      </c>
      <c r="M28">
        <f>(1000/($E28*10^-1/(1.5*10^6)))</f>
        <v>50</v>
      </c>
      <c r="N28">
        <f>(1000/($E28*10^-2/(1.5*10^6)))</f>
        <v>500</v>
      </c>
      <c r="O28">
        <f>ROUND(L28, 0)</f>
        <v>5</v>
      </c>
      <c r="P28">
        <f>ROUND(M28, 0)</f>
        <v>50</v>
      </c>
      <c r="Q28">
        <f>ROUND(N28, 0)</f>
        <v>500</v>
      </c>
    </row>
    <row r="29" spans="1:17" x14ac:dyDescent="0.25">
      <c r="A29">
        <v>7</v>
      </c>
      <c r="B29">
        <v>78</v>
      </c>
      <c r="E29">
        <v>312000000</v>
      </c>
      <c r="F29">
        <v>0</v>
      </c>
      <c r="G29">
        <v>400</v>
      </c>
      <c r="H29">
        <v>390</v>
      </c>
      <c r="I29" t="e">
        <v>#DIV/0!</v>
      </c>
      <c r="J29">
        <v>1475000</v>
      </c>
      <c r="K29">
        <v>1512820.5128205128</v>
      </c>
      <c r="L29">
        <f>1000/(E29/(1.5*10^6))</f>
        <v>4.8076923076923075</v>
      </c>
      <c r="M29">
        <f>(1000/($E29*10^-1/(1.5*10^6)))</f>
        <v>48.076923076923073</v>
      </c>
      <c r="N29">
        <f>(1000/($E29*10^-2/(1.5*10^6)))</f>
        <v>480.76923076923077</v>
      </c>
      <c r="O29">
        <f>ROUND(L29, 0)</f>
        <v>5</v>
      </c>
      <c r="P29">
        <f>ROUND(M29, 0)</f>
        <v>48</v>
      </c>
      <c r="Q29">
        <f>ROUND(N29, 0)</f>
        <v>481</v>
      </c>
    </row>
    <row r="30" spans="1:17" x14ac:dyDescent="0.25">
      <c r="A30">
        <v>3</v>
      </c>
      <c r="D30">
        <v>803</v>
      </c>
      <c r="E30">
        <v>321200000</v>
      </c>
      <c r="F30">
        <v>0</v>
      </c>
      <c r="G30">
        <v>300</v>
      </c>
      <c r="H30">
        <v>310</v>
      </c>
      <c r="I30" t="e">
        <v>#DIV/0!</v>
      </c>
      <c r="J30">
        <v>1540000</v>
      </c>
      <c r="K30">
        <v>1490322.5806451612</v>
      </c>
      <c r="L30">
        <f>1000/(E30/(1.5*10^6))</f>
        <v>4.6699875466998755</v>
      </c>
      <c r="M30">
        <f>(1000/($E30*10^-1/(1.5*10^6)))</f>
        <v>46.699875466998755</v>
      </c>
      <c r="N30">
        <f>(1000/($E30*10^-2/(1.5*10^6)))</f>
        <v>466.99875466998753</v>
      </c>
      <c r="O30">
        <f>ROUND(L30, 0)</f>
        <v>5</v>
      </c>
      <c r="P30">
        <f>ROUND(M30, 0)</f>
        <v>47</v>
      </c>
      <c r="Q30">
        <f>ROUND(N30, 0)</f>
        <v>467</v>
      </c>
    </row>
    <row r="31" spans="1:17" x14ac:dyDescent="0.25">
      <c r="A31">
        <v>9</v>
      </c>
      <c r="D31">
        <v>848</v>
      </c>
      <c r="E31">
        <v>339200000</v>
      </c>
      <c r="F31">
        <v>0</v>
      </c>
      <c r="G31">
        <v>500</v>
      </c>
      <c r="H31">
        <v>480</v>
      </c>
      <c r="I31" t="e">
        <v>#DIV/0!</v>
      </c>
      <c r="J31">
        <v>1444000</v>
      </c>
      <c r="K31">
        <v>1504166.6666666667</v>
      </c>
      <c r="L31">
        <f>1000/(E31/(1.5*10^6))</f>
        <v>4.4221698113207548</v>
      </c>
      <c r="M31">
        <f>(1000/($E31*10^-1/(1.5*10^6)))</f>
        <v>44.221698113207545</v>
      </c>
      <c r="N31">
        <f>(1000/($E31*10^-2/(1.5*10^6)))</f>
        <v>442.21698113207543</v>
      </c>
      <c r="O31">
        <f>ROUND(L31, 0)</f>
        <v>4</v>
      </c>
      <c r="P31">
        <f>ROUND(M31, 0)</f>
        <v>44</v>
      </c>
      <c r="Q31">
        <f>ROUND(N31, 0)</f>
        <v>442</v>
      </c>
    </row>
    <row r="32" spans="1:17" x14ac:dyDescent="0.25">
      <c r="A32">
        <v>20</v>
      </c>
      <c r="B32">
        <v>94</v>
      </c>
      <c r="E32">
        <v>376000000</v>
      </c>
      <c r="F32">
        <v>1000</v>
      </c>
      <c r="G32">
        <v>800</v>
      </c>
      <c r="H32">
        <v>780</v>
      </c>
      <c r="I32">
        <v>1172000</v>
      </c>
      <c r="J32">
        <v>1465000</v>
      </c>
      <c r="K32">
        <v>1502564.1025641025</v>
      </c>
      <c r="L32">
        <f>1000/(E32/(1.5*10^6))</f>
        <v>3.9893617021276597</v>
      </c>
      <c r="M32">
        <f>(1000/($E32*10^-1/(1.5*10^6)))</f>
        <v>39.893617021276597</v>
      </c>
      <c r="N32">
        <f>(1000/($E32*10^-2/(1.5*10^6)))</f>
        <v>398.93617021276594</v>
      </c>
      <c r="O32">
        <f>ROUND(L32, 0)</f>
        <v>4</v>
      </c>
      <c r="P32">
        <f>ROUND(M32, 0)</f>
        <v>40</v>
      </c>
      <c r="Q32">
        <f>ROUND(N32, 0)</f>
        <v>399</v>
      </c>
    </row>
    <row r="33" spans="1:17" x14ac:dyDescent="0.25">
      <c r="A33">
        <v>47</v>
      </c>
      <c r="B33">
        <v>99</v>
      </c>
      <c r="E33">
        <v>396000000</v>
      </c>
      <c r="F33">
        <v>13000</v>
      </c>
      <c r="G33">
        <v>13300</v>
      </c>
      <c r="H33">
        <v>13320</v>
      </c>
      <c r="I33">
        <v>1536923.076923077</v>
      </c>
      <c r="J33">
        <v>1502255.6390977444</v>
      </c>
      <c r="K33">
        <v>1500000</v>
      </c>
      <c r="L33">
        <f>1000/(E33/(1.5*10^6))</f>
        <v>3.7878787878787881</v>
      </c>
      <c r="M33">
        <f>(1000/($E33*10^-1/(1.5*10^6)))</f>
        <v>37.878787878787882</v>
      </c>
      <c r="N33">
        <f>(1000/($E33*10^-2/(1.5*10^6)))</f>
        <v>378.78787878787875</v>
      </c>
      <c r="O33">
        <f>ROUND(L33, 0)</f>
        <v>4</v>
      </c>
      <c r="P33">
        <f>ROUND(M33, 0)</f>
        <v>38</v>
      </c>
      <c r="Q33">
        <f>ROUND(N33, 0)</f>
        <v>379</v>
      </c>
    </row>
    <row r="34" spans="1:17" x14ac:dyDescent="0.25">
      <c r="A34">
        <v>39</v>
      </c>
      <c r="B34">
        <v>100</v>
      </c>
      <c r="E34">
        <v>400000000</v>
      </c>
      <c r="F34">
        <v>8000</v>
      </c>
      <c r="G34">
        <v>7500</v>
      </c>
      <c r="H34">
        <v>7550</v>
      </c>
      <c r="I34">
        <v>1415000</v>
      </c>
      <c r="J34">
        <v>1509333.3333333333</v>
      </c>
      <c r="K34">
        <v>1499337.7483443709</v>
      </c>
      <c r="L34">
        <f>1000/(E34/(1.5*10^6))</f>
        <v>3.7499999999999996</v>
      </c>
      <c r="M34">
        <f>(1000/($E34*10^-1/(1.5*10^6)))</f>
        <v>37.5</v>
      </c>
      <c r="N34">
        <f>(1000/($E34*10^-2/(1.5*10^6)))</f>
        <v>375</v>
      </c>
      <c r="O34">
        <f>ROUND(L34, 0)</f>
        <v>4</v>
      </c>
      <c r="P34">
        <f>ROUND(M34, 0)</f>
        <v>38</v>
      </c>
      <c r="Q34">
        <f>ROUND(N34, 0)</f>
        <v>375</v>
      </c>
    </row>
    <row r="35" spans="1:17" x14ac:dyDescent="0.25">
      <c r="A35">
        <v>30</v>
      </c>
      <c r="B35">
        <v>103</v>
      </c>
      <c r="E35">
        <v>412000000</v>
      </c>
      <c r="F35">
        <v>1000</v>
      </c>
      <c r="G35">
        <v>1000</v>
      </c>
      <c r="H35">
        <v>970</v>
      </c>
      <c r="I35">
        <v>1458000</v>
      </c>
      <c r="J35">
        <v>1458000</v>
      </c>
      <c r="K35">
        <v>1503092.7835051545</v>
      </c>
      <c r="L35">
        <f>1000/(E35/(1.5*10^6))</f>
        <v>3.6407766990291259</v>
      </c>
      <c r="M35">
        <f>(1000/($E35*10^-1/(1.5*10^6)))</f>
        <v>36.407766990291265</v>
      </c>
      <c r="N35">
        <f>(1000/($E35*10^-2/(1.5*10^6)))</f>
        <v>364.07766990291265</v>
      </c>
      <c r="O35">
        <f>ROUND(L35, 0)</f>
        <v>4</v>
      </c>
      <c r="P35">
        <f>ROUND(M35, 0)</f>
        <v>36</v>
      </c>
      <c r="Q35">
        <f>ROUND(N35, 0)</f>
        <v>364</v>
      </c>
    </row>
    <row r="36" spans="1:17" x14ac:dyDescent="0.25">
      <c r="A36">
        <v>32</v>
      </c>
      <c r="B36">
        <v>105</v>
      </c>
      <c r="E36">
        <v>420000000</v>
      </c>
      <c r="F36">
        <v>1000</v>
      </c>
      <c r="G36">
        <v>1100</v>
      </c>
      <c r="H36">
        <v>1150</v>
      </c>
      <c r="I36">
        <v>1724000</v>
      </c>
      <c r="J36">
        <v>1567272.7272727273</v>
      </c>
      <c r="K36">
        <v>1499130.4347826086</v>
      </c>
      <c r="L36">
        <f>1000/(E36/(1.5*10^6))</f>
        <v>3.5714285714285716</v>
      </c>
      <c r="M36">
        <f>(1000/($E36*10^-1/(1.5*10^6)))</f>
        <v>35.714285714285715</v>
      </c>
      <c r="N36">
        <f>(1000/($E36*10^-2/(1.5*10^6)))</f>
        <v>357.14285714285717</v>
      </c>
      <c r="O36">
        <f>ROUND(L36, 0)</f>
        <v>4</v>
      </c>
      <c r="P36">
        <f>ROUND(M36, 0)</f>
        <v>36</v>
      </c>
      <c r="Q36">
        <f>ROUND(N36, 0)</f>
        <v>357</v>
      </c>
    </row>
    <row r="37" spans="1:17" x14ac:dyDescent="0.25">
      <c r="A37">
        <v>27</v>
      </c>
      <c r="B37">
        <v>106</v>
      </c>
      <c r="E37">
        <v>424000000</v>
      </c>
      <c r="F37">
        <v>1000</v>
      </c>
      <c r="G37">
        <v>900</v>
      </c>
      <c r="H37">
        <v>890</v>
      </c>
      <c r="I37">
        <v>1336000</v>
      </c>
      <c r="J37">
        <v>1484444.4444444445</v>
      </c>
      <c r="K37">
        <v>1501123.595505618</v>
      </c>
      <c r="L37">
        <f>1000/(E37/(1.5*10^6))</f>
        <v>3.5377358490566033</v>
      </c>
      <c r="M37">
        <f>(1000/($E37*10^-1/(1.5*10^6)))</f>
        <v>35.377358490566039</v>
      </c>
      <c r="N37">
        <f>(1000/($E37*10^-2/(1.5*10^6)))</f>
        <v>353.77358490566036</v>
      </c>
      <c r="O37">
        <f>ROUND(L37, 0)</f>
        <v>4</v>
      </c>
      <c r="P37">
        <f>ROUND(M37, 0)</f>
        <v>35</v>
      </c>
      <c r="Q37">
        <f>ROUND(N37, 0)</f>
        <v>354</v>
      </c>
    </row>
    <row r="38" spans="1:17" x14ac:dyDescent="0.25">
      <c r="A38">
        <v>44</v>
      </c>
      <c r="B38">
        <v>106</v>
      </c>
      <c r="E38">
        <v>424000000</v>
      </c>
      <c r="F38">
        <v>12000</v>
      </c>
      <c r="G38">
        <v>11700</v>
      </c>
      <c r="H38">
        <v>11680</v>
      </c>
      <c r="I38">
        <v>1460000</v>
      </c>
      <c r="J38">
        <v>1497435.8974358975</v>
      </c>
      <c r="K38">
        <v>1500000</v>
      </c>
      <c r="L38">
        <f>1000/(E38/(1.5*10^6))</f>
        <v>3.5377358490566033</v>
      </c>
      <c r="M38">
        <f>(1000/($E38*10^-1/(1.5*10^6)))</f>
        <v>35.377358490566039</v>
      </c>
      <c r="N38">
        <f>(1000/($E38*10^-2/(1.5*10^6)))</f>
        <v>353.77358490566036</v>
      </c>
      <c r="O38">
        <f>ROUND(L38, 0)</f>
        <v>4</v>
      </c>
      <c r="P38">
        <f>ROUND(M38, 0)</f>
        <v>35</v>
      </c>
      <c r="Q38">
        <f>ROUND(N38, 0)</f>
        <v>354</v>
      </c>
    </row>
    <row r="39" spans="1:17" x14ac:dyDescent="0.25">
      <c r="A39">
        <v>18</v>
      </c>
      <c r="B39">
        <v>109</v>
      </c>
      <c r="E39">
        <v>436000000</v>
      </c>
      <c r="F39">
        <v>1000</v>
      </c>
      <c r="G39">
        <v>800</v>
      </c>
      <c r="H39">
        <v>850</v>
      </c>
      <c r="I39">
        <v>1270000</v>
      </c>
      <c r="J39">
        <v>1587500</v>
      </c>
      <c r="K39">
        <v>1494117.6470588236</v>
      </c>
      <c r="L39">
        <f>1000/(E39/(1.5*10^6))</f>
        <v>3.4403669724770638</v>
      </c>
      <c r="M39">
        <f>(1000/($E39*10^-1/(1.5*10^6)))</f>
        <v>34.403669724770644</v>
      </c>
      <c r="N39">
        <f>(1000/($E39*10^-2/(1.5*10^6)))</f>
        <v>344.0366972477064</v>
      </c>
      <c r="O39">
        <f>ROUND(L39, 0)</f>
        <v>3</v>
      </c>
      <c r="P39">
        <f>ROUND(M39, 0)</f>
        <v>34</v>
      </c>
      <c r="Q39">
        <f>ROUND(N39, 0)</f>
        <v>344</v>
      </c>
    </row>
    <row r="40" spans="1:17" x14ac:dyDescent="0.25">
      <c r="A40">
        <v>26</v>
      </c>
      <c r="B40">
        <v>115</v>
      </c>
      <c r="E40">
        <v>460000000</v>
      </c>
      <c r="F40">
        <v>1000</v>
      </c>
      <c r="G40">
        <v>800</v>
      </c>
      <c r="H40">
        <v>840</v>
      </c>
      <c r="I40">
        <v>1258000</v>
      </c>
      <c r="J40">
        <v>1572500</v>
      </c>
      <c r="K40">
        <v>1497619.0476190476</v>
      </c>
      <c r="L40">
        <f>1000/(E40/(1.5*10^6))</f>
        <v>3.2608695652173911</v>
      </c>
      <c r="M40">
        <f>(1000/($E40*10^-1/(1.5*10^6)))</f>
        <v>32.608695652173914</v>
      </c>
      <c r="N40">
        <f>(1000/($E40*10^-2/(1.5*10^6)))</f>
        <v>326.08695652173913</v>
      </c>
      <c r="O40">
        <f>ROUND(L40, 0)</f>
        <v>3</v>
      </c>
      <c r="P40">
        <f>ROUND(M40, 0)</f>
        <v>33</v>
      </c>
      <c r="Q40">
        <f>ROUND(N40, 0)</f>
        <v>326</v>
      </c>
    </row>
    <row r="41" spans="1:17" x14ac:dyDescent="0.25">
      <c r="A41">
        <v>40</v>
      </c>
      <c r="B41">
        <v>115</v>
      </c>
      <c r="E41">
        <v>460000000</v>
      </c>
      <c r="F41">
        <v>9000</v>
      </c>
      <c r="G41">
        <v>8500</v>
      </c>
      <c r="H41">
        <v>8510</v>
      </c>
      <c r="I41">
        <v>1417777.7777777778</v>
      </c>
      <c r="J41">
        <v>1501176.4705882352</v>
      </c>
      <c r="K41">
        <v>1499412.4559341951</v>
      </c>
      <c r="L41">
        <f>1000/(E41/(1.5*10^6))</f>
        <v>3.2608695652173911</v>
      </c>
      <c r="M41">
        <f>(1000/($E41*10^-1/(1.5*10^6)))</f>
        <v>32.608695652173914</v>
      </c>
      <c r="N41">
        <f>(1000/($E41*10^-2/(1.5*10^6)))</f>
        <v>326.08695652173913</v>
      </c>
      <c r="O41">
        <f>ROUND(L41, 0)</f>
        <v>3</v>
      </c>
      <c r="P41">
        <f>ROUND(M41, 0)</f>
        <v>33</v>
      </c>
      <c r="Q41">
        <f>ROUND(N41, 0)</f>
        <v>326</v>
      </c>
    </row>
    <row r="42" spans="1:17" x14ac:dyDescent="0.25">
      <c r="A42">
        <v>46</v>
      </c>
      <c r="B42">
        <v>119</v>
      </c>
      <c r="E42">
        <v>476000000</v>
      </c>
      <c r="F42">
        <v>12000</v>
      </c>
      <c r="G42">
        <v>11800</v>
      </c>
      <c r="H42">
        <v>11770</v>
      </c>
      <c r="I42">
        <v>1471666.6666666667</v>
      </c>
      <c r="J42">
        <v>1496610.1694915255</v>
      </c>
      <c r="K42">
        <v>1500424.8088360238</v>
      </c>
      <c r="L42">
        <f>1000/(E42/(1.5*10^6))</f>
        <v>3.151260504201681</v>
      </c>
      <c r="M42">
        <f>(1000/($E42*10^-1/(1.5*10^6)))</f>
        <v>31.512605042016805</v>
      </c>
      <c r="N42">
        <f>(1000/($E42*10^-2/(1.5*10^6)))</f>
        <v>315.12605042016804</v>
      </c>
      <c r="O42">
        <f>ROUND(L42, 0)</f>
        <v>3</v>
      </c>
      <c r="P42">
        <f>ROUND(M42, 0)</f>
        <v>32</v>
      </c>
      <c r="Q42">
        <f>ROUND(N42, 0)</f>
        <v>315</v>
      </c>
    </row>
    <row r="43" spans="1:17" x14ac:dyDescent="0.25">
      <c r="A43">
        <v>6</v>
      </c>
      <c r="B43">
        <v>120</v>
      </c>
      <c r="E43">
        <v>480000000</v>
      </c>
      <c r="F43">
        <v>0</v>
      </c>
      <c r="G43">
        <v>400</v>
      </c>
      <c r="H43">
        <v>420</v>
      </c>
      <c r="I43" t="e">
        <v>#DIV/0!</v>
      </c>
      <c r="J43">
        <v>1560000</v>
      </c>
      <c r="K43">
        <v>1485714.2857142857</v>
      </c>
      <c r="L43">
        <f>1000/(E43/(1.5*10^6))</f>
        <v>3.125</v>
      </c>
      <c r="M43">
        <f>(1000/($E43*10^-1/(1.5*10^6)))</f>
        <v>31.25</v>
      </c>
      <c r="N43">
        <f>(1000/($E43*10^-2/(1.5*10^6)))</f>
        <v>312.5</v>
      </c>
      <c r="O43">
        <f>ROUND(L43, 0)</f>
        <v>3</v>
      </c>
      <c r="P43">
        <f>ROUND(M43, 0)</f>
        <v>31</v>
      </c>
      <c r="Q43">
        <f>ROUND(N43, 0)</f>
        <v>313</v>
      </c>
    </row>
    <row r="44" spans="1:17" x14ac:dyDescent="0.25">
      <c r="A44">
        <v>10</v>
      </c>
      <c r="D44">
        <v>1204</v>
      </c>
      <c r="E44">
        <v>481600000</v>
      </c>
      <c r="F44">
        <v>1000</v>
      </c>
      <c r="G44">
        <v>500</v>
      </c>
      <c r="H44">
        <v>540</v>
      </c>
      <c r="I44">
        <v>808000</v>
      </c>
      <c r="J44">
        <v>1616000</v>
      </c>
      <c r="K44">
        <v>1496296.2962962964</v>
      </c>
      <c r="L44">
        <f>1000/(E44/(1.5*10^6))</f>
        <v>3.1146179401993357</v>
      </c>
      <c r="M44">
        <f>(1000/($E44*10^-1/(1.5*10^6)))</f>
        <v>31.146179401993354</v>
      </c>
      <c r="N44">
        <f>(1000/($E44*10^-2/(1.5*10^6)))</f>
        <v>311.46179401993356</v>
      </c>
      <c r="O44">
        <f>ROUND(L44, 0)</f>
        <v>3</v>
      </c>
      <c r="P44">
        <f>ROUND(M44, 0)</f>
        <v>31</v>
      </c>
      <c r="Q44">
        <f>ROUND(N44, 0)</f>
        <v>311</v>
      </c>
    </row>
    <row r="45" spans="1:17" x14ac:dyDescent="0.25">
      <c r="A45">
        <v>5</v>
      </c>
      <c r="D45">
        <v>1642</v>
      </c>
      <c r="E45">
        <v>656800000</v>
      </c>
      <c r="F45">
        <v>0</v>
      </c>
      <c r="G45">
        <v>300</v>
      </c>
      <c r="H45">
        <v>310</v>
      </c>
      <c r="I45" t="e">
        <v>#DIV/0!</v>
      </c>
      <c r="J45">
        <v>1546666.6666666667</v>
      </c>
      <c r="K45">
        <v>1496774.1935483871</v>
      </c>
      <c r="L45">
        <f>1000/(E45/(1.5*10^6))</f>
        <v>2.2838002436053593</v>
      </c>
      <c r="M45">
        <f>(1000/($E45*10^-1/(1.5*10^6)))</f>
        <v>22.838002436053593</v>
      </c>
      <c r="N45">
        <f>(1000/($E45*10^-2/(1.5*10^6)))</f>
        <v>228.38002436053594</v>
      </c>
      <c r="O45">
        <f>ROUND(L45, 0)</f>
        <v>2</v>
      </c>
      <c r="P45">
        <f>ROUND(M45, 0)</f>
        <v>23</v>
      </c>
      <c r="Q45">
        <f>ROUND(N45, 0)</f>
        <v>228</v>
      </c>
    </row>
    <row r="46" spans="1:17" x14ac:dyDescent="0.25">
      <c r="A46">
        <v>19</v>
      </c>
      <c r="B46">
        <v>200</v>
      </c>
      <c r="E46">
        <v>800000000</v>
      </c>
      <c r="F46">
        <v>1000</v>
      </c>
      <c r="G46">
        <v>800</v>
      </c>
      <c r="H46">
        <v>760</v>
      </c>
      <c r="I46">
        <v>1138000</v>
      </c>
      <c r="J46">
        <v>1422500</v>
      </c>
      <c r="K46">
        <v>1497368.4210526317</v>
      </c>
      <c r="L46">
        <f>1000/(E46/(1.5*10^6))</f>
        <v>1.8749999999999998</v>
      </c>
      <c r="M46">
        <f>(1000/($E46*10^-1/(1.5*10^6)))</f>
        <v>18.75</v>
      </c>
      <c r="N46">
        <f>(1000/($E46*10^-2/(1.5*10^6)))</f>
        <v>187.5</v>
      </c>
      <c r="O46">
        <f>ROUND(L46, 0)</f>
        <v>2</v>
      </c>
      <c r="P46">
        <f>ROUND(M46, 0)</f>
        <v>19</v>
      </c>
      <c r="Q46">
        <f>ROUND(N46, 0)</f>
        <v>188</v>
      </c>
    </row>
    <row r="47" spans="1:17" x14ac:dyDescent="0.25">
      <c r="A47">
        <v>48</v>
      </c>
      <c r="B47">
        <v>218</v>
      </c>
      <c r="E47">
        <v>872000000</v>
      </c>
      <c r="F47">
        <v>19000</v>
      </c>
      <c r="G47">
        <v>18500</v>
      </c>
      <c r="H47">
        <v>18550</v>
      </c>
      <c r="I47">
        <v>1464210.5263157894</v>
      </c>
      <c r="J47">
        <v>1503783.7837837837</v>
      </c>
      <c r="K47">
        <v>1499730.4582210244</v>
      </c>
      <c r="L47">
        <f>1000/(E47/(1.5*10^6))</f>
        <v>1.7201834862385319</v>
      </c>
      <c r="M47">
        <f>(1000/($E47*10^-1/(1.5*10^6)))</f>
        <v>17.201834862385322</v>
      </c>
      <c r="N47">
        <f>(1000/($E47*10^-2/(1.5*10^6)))</f>
        <v>172.0183486238532</v>
      </c>
      <c r="O47">
        <f>ROUND(L47, 0)</f>
        <v>2</v>
      </c>
      <c r="P47">
        <f>ROUND(M47, 0)</f>
        <v>17</v>
      </c>
      <c r="Q47">
        <f>ROUND(N47, 0)</f>
        <v>172</v>
      </c>
    </row>
    <row r="48" spans="1:17" x14ac:dyDescent="0.25">
      <c r="A48">
        <v>15</v>
      </c>
      <c r="B48">
        <v>888</v>
      </c>
      <c r="E48">
        <v>3552000000</v>
      </c>
      <c r="F48">
        <v>1000</v>
      </c>
      <c r="G48">
        <v>700</v>
      </c>
      <c r="H48">
        <v>710</v>
      </c>
      <c r="I48">
        <v>1062000</v>
      </c>
      <c r="J48">
        <v>1517142.857142857</v>
      </c>
      <c r="K48">
        <v>1495774.647887324</v>
      </c>
      <c r="L48">
        <f>1000/(E48/(1.5*10^6))</f>
        <v>0.42229729729729731</v>
      </c>
      <c r="M48">
        <f>(1000/($E48*10^-1/(1.5*10^6)))</f>
        <v>4.2229729729729728</v>
      </c>
      <c r="N48">
        <f>(1000/($E48*10^-2/(1.5*10^6)))</f>
        <v>42.229729729729733</v>
      </c>
      <c r="O48">
        <f>ROUND(L48, 0)</f>
        <v>0</v>
      </c>
      <c r="P48">
        <f>ROUND(M48, 0)</f>
        <v>4</v>
      </c>
      <c r="Q48">
        <f>ROUND(N48, 0)</f>
        <v>42</v>
      </c>
    </row>
    <row r="49" spans="1:17" x14ac:dyDescent="0.25">
      <c r="A49">
        <v>17</v>
      </c>
      <c r="B49">
        <v>940</v>
      </c>
      <c r="E49">
        <v>3760000000</v>
      </c>
      <c r="F49">
        <v>1000</v>
      </c>
      <c r="G49">
        <v>700</v>
      </c>
      <c r="H49">
        <v>720</v>
      </c>
      <c r="I49">
        <v>1076000</v>
      </c>
      <c r="J49">
        <v>1537142.857142857</v>
      </c>
      <c r="K49">
        <v>1494444.4444444445</v>
      </c>
      <c r="L49">
        <f>1000/(E49/(1.5*10^6))</f>
        <v>0.39893617021276601</v>
      </c>
      <c r="M49">
        <f>(1000/($E49*10^-1/(1.5*10^6)))</f>
        <v>3.9893617021276597</v>
      </c>
      <c r="N49">
        <f>(1000/($E49*10^-2/(1.5*10^6)))</f>
        <v>39.893617021276597</v>
      </c>
      <c r="O49">
        <f>ROUND(L49, 0)</f>
        <v>0</v>
      </c>
      <c r="P49">
        <f>ROUND(M49, 0)</f>
        <v>4</v>
      </c>
      <c r="Q49">
        <f>ROUND(N49, 0)</f>
        <v>40</v>
      </c>
    </row>
    <row r="50" spans="1:17" x14ac:dyDescent="0.25">
      <c r="A50">
        <v>13</v>
      </c>
      <c r="B50">
        <v>1001</v>
      </c>
      <c r="E50">
        <v>4004000000</v>
      </c>
      <c r="F50">
        <v>1000</v>
      </c>
      <c r="G50">
        <v>600</v>
      </c>
      <c r="H50">
        <v>630</v>
      </c>
      <c r="I50">
        <v>950000</v>
      </c>
      <c r="J50">
        <v>1583333.3333333333</v>
      </c>
      <c r="K50">
        <v>1507936.5079365079</v>
      </c>
      <c r="L50">
        <f>1000/(E50/(1.5*10^6))</f>
        <v>0.3746253746253746</v>
      </c>
      <c r="M50">
        <f>(1000/($E50*10^-1/(1.5*10^6)))</f>
        <v>3.7462537462537462</v>
      </c>
      <c r="N50">
        <f>(1000/($E50*10^-2/(1.5*10^6)))</f>
        <v>37.462537462537462</v>
      </c>
      <c r="O50">
        <f>ROUND(L50, 0)</f>
        <v>0</v>
      </c>
      <c r="P50">
        <f>ROUND(M50, 0)</f>
        <v>4</v>
      </c>
      <c r="Q50">
        <f>ROUND(N50, 0)</f>
        <v>37</v>
      </c>
    </row>
    <row r="51" spans="1:17" x14ac:dyDescent="0.25">
      <c r="A51">
        <v>8</v>
      </c>
      <c r="B51">
        <v>1304</v>
      </c>
      <c r="E51">
        <v>5216000000</v>
      </c>
      <c r="F51">
        <v>0</v>
      </c>
      <c r="G51">
        <v>400</v>
      </c>
      <c r="H51">
        <v>410</v>
      </c>
      <c r="I51" t="e">
        <v>#DIV/0!</v>
      </c>
      <c r="J51">
        <v>1535000</v>
      </c>
      <c r="K51">
        <v>1497560.9756097561</v>
      </c>
      <c r="L51">
        <f>1000/(E51/(1.5*10^6))</f>
        <v>0.28757668711656442</v>
      </c>
      <c r="M51">
        <f>(1000/($E51*10^-1/(1.5*10^6)))</f>
        <v>2.8757668711656441</v>
      </c>
      <c r="N51">
        <f>(1000/($E51*10^-2/(1.5*10^6)))</f>
        <v>28.757668711656443</v>
      </c>
      <c r="O51">
        <f>ROUND(L51, 0)</f>
        <v>0</v>
      </c>
      <c r="P51">
        <f>ROUND(M51, 0)</f>
        <v>3</v>
      </c>
      <c r="Q51">
        <f>ROUND(N51, 0)</f>
        <v>29</v>
      </c>
    </row>
    <row r="52" spans="1:17" x14ac:dyDescent="0.25">
      <c r="A52">
        <v>21</v>
      </c>
      <c r="B52">
        <v>1794</v>
      </c>
      <c r="E52">
        <v>7176000000</v>
      </c>
      <c r="F52">
        <v>1000</v>
      </c>
      <c r="G52">
        <v>800</v>
      </c>
      <c r="H52">
        <v>810</v>
      </c>
      <c r="I52">
        <v>1222000</v>
      </c>
      <c r="J52">
        <v>1527500</v>
      </c>
      <c r="K52">
        <v>1508641.975308642</v>
      </c>
      <c r="L52">
        <f>1000/(E52/(1.5*10^6))</f>
        <v>0.20903010033444816</v>
      </c>
      <c r="M52">
        <f>(1000/($E52*10^-1/(1.5*10^6)))</f>
        <v>2.0903010033444818</v>
      </c>
      <c r="N52">
        <f>(1000/($E52*10^-2/(1.5*10^6)))</f>
        <v>20.903010033444815</v>
      </c>
      <c r="O52">
        <f>ROUND(L52, 0)</f>
        <v>0</v>
      </c>
      <c r="P52">
        <f>ROUND(M52, 0)</f>
        <v>2</v>
      </c>
      <c r="Q52">
        <f>ROUND(N52, 0)</f>
        <v>21</v>
      </c>
    </row>
    <row r="53" spans="1:17" x14ac:dyDescent="0.25">
      <c r="A53">
        <v>23</v>
      </c>
      <c r="B53">
        <v>1912</v>
      </c>
      <c r="E53">
        <v>7648000000</v>
      </c>
      <c r="F53">
        <v>1000</v>
      </c>
      <c r="G53">
        <v>800</v>
      </c>
      <c r="H53">
        <v>840</v>
      </c>
      <c r="I53">
        <v>1264000</v>
      </c>
      <c r="J53">
        <v>1580000</v>
      </c>
      <c r="K53">
        <v>1504761.9047619049</v>
      </c>
      <c r="L53">
        <f>1000/(E53/(1.5*10^6))</f>
        <v>0.1961297071129707</v>
      </c>
      <c r="M53">
        <f>(1000/($E53*10^-1/(1.5*10^6)))</f>
        <v>1.9612970711297071</v>
      </c>
      <c r="N53">
        <f>(1000/($E53*10^-2/(1.5*10^6)))</f>
        <v>19.612970711297073</v>
      </c>
      <c r="O53">
        <f>ROUND(L53, 0)</f>
        <v>0</v>
      </c>
      <c r="P53">
        <f>ROUND(M53, 0)</f>
        <v>2</v>
      </c>
      <c r="Q53">
        <f>ROUND(N53, 0)</f>
        <v>20</v>
      </c>
    </row>
    <row r="54" spans="1:17" x14ac:dyDescent="0.25">
      <c r="A54">
        <v>14</v>
      </c>
      <c r="B54">
        <v>7216</v>
      </c>
      <c r="E54">
        <v>28864000000</v>
      </c>
      <c r="F54">
        <v>1000</v>
      </c>
      <c r="G54">
        <v>600</v>
      </c>
      <c r="H54">
        <v>620</v>
      </c>
      <c r="I54">
        <v>930000</v>
      </c>
      <c r="J54">
        <v>1550000</v>
      </c>
      <c r="K54">
        <v>1500000</v>
      </c>
      <c r="L54">
        <f>1000/(E54/(1.5*10^6))</f>
        <v>5.1967849223946781E-2</v>
      </c>
      <c r="M54">
        <f>(1000/($E54*10^-1/(1.5*10^6)))</f>
        <v>0.51967849223946783</v>
      </c>
      <c r="N54">
        <f>(1000/($E54*10^-2/(1.5*10^6)))</f>
        <v>5.196784922394678</v>
      </c>
      <c r="O54">
        <f>ROUND(L54, 0)</f>
        <v>0</v>
      </c>
      <c r="P54">
        <f>ROUND(M54, 0)</f>
        <v>1</v>
      </c>
      <c r="Q54">
        <f>ROUND(N54, 0)</f>
        <v>5</v>
      </c>
    </row>
  </sheetData>
  <sortState ref="A5:Q54">
    <sortCondition descending="1" ref="N5:N54"/>
  </sortState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58"/>
  <sheetViews>
    <sheetView tabSelected="1" workbookViewId="0">
      <selection activeCell="E3" sqref="E3"/>
    </sheetView>
  </sheetViews>
  <sheetFormatPr defaultRowHeight="15" x14ac:dyDescent="0.25"/>
  <cols>
    <col min="5" max="5" width="26.42578125" customWidth="1"/>
    <col min="6" max="6" width="17.42578125" customWidth="1"/>
    <col min="7" max="7" width="15.5703125" customWidth="1"/>
    <col min="8" max="9" width="13" customWidth="1"/>
    <col min="10" max="10" width="14.140625" customWidth="1"/>
    <col min="11" max="11" width="12.5703125" customWidth="1"/>
    <col min="12" max="12" width="11" customWidth="1"/>
  </cols>
  <sheetData>
    <row r="3" spans="1:12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7" spans="1:12" x14ac:dyDescent="0.25">
      <c r="A7" t="s">
        <v>2</v>
      </c>
      <c r="B7" t="s">
        <v>3</v>
      </c>
      <c r="E7" t="s">
        <v>6</v>
      </c>
      <c r="F7" t="s">
        <v>15</v>
      </c>
      <c r="G7" t="s">
        <v>17</v>
      </c>
      <c r="H7" t="s">
        <v>16</v>
      </c>
      <c r="I7" t="s">
        <v>18</v>
      </c>
      <c r="J7" t="s">
        <v>19</v>
      </c>
      <c r="K7" t="s">
        <v>20</v>
      </c>
    </row>
    <row r="8" spans="1:12" x14ac:dyDescent="0.25">
      <c r="B8" t="s">
        <v>4</v>
      </c>
      <c r="C8" t="s">
        <v>5</v>
      </c>
      <c r="D8" t="s">
        <v>8</v>
      </c>
    </row>
    <row r="9" spans="1:12" x14ac:dyDescent="0.25">
      <c r="A9">
        <v>24</v>
      </c>
      <c r="E9">
        <v>0</v>
      </c>
      <c r="F9" s="3" t="e">
        <v>#DIV/0!</v>
      </c>
      <c r="G9" s="3" t="e">
        <v>#DIV/0!</v>
      </c>
      <c r="H9" s="3" t="e">
        <v>#DIV/0!</v>
      </c>
      <c r="I9" s="3" t="e">
        <v>#DIV/0!</v>
      </c>
      <c r="J9" s="3" t="e">
        <v>#DIV/0!</v>
      </c>
      <c r="K9" s="3" t="e">
        <v>#DIV/0!</v>
      </c>
    </row>
    <row r="10" spans="1:12" x14ac:dyDescent="0.25">
      <c r="A10">
        <v>50</v>
      </c>
      <c r="D10">
        <v>10</v>
      </c>
      <c r="E10">
        <v>4000000</v>
      </c>
      <c r="F10" s="3">
        <v>375</v>
      </c>
      <c r="G10" s="3">
        <v>3750</v>
      </c>
      <c r="H10" s="3">
        <v>37500</v>
      </c>
      <c r="I10" s="3">
        <v>375</v>
      </c>
      <c r="J10" s="3">
        <v>3750</v>
      </c>
      <c r="K10" s="3">
        <v>37500</v>
      </c>
    </row>
    <row r="11" spans="1:12" x14ac:dyDescent="0.25">
      <c r="A11">
        <v>45</v>
      </c>
      <c r="D11">
        <v>61</v>
      </c>
      <c r="E11">
        <v>24400000</v>
      </c>
      <c r="F11">
        <v>61.47540983606558</v>
      </c>
      <c r="G11">
        <v>614.75409836065569</v>
      </c>
      <c r="H11">
        <v>6147.5409836065583</v>
      </c>
      <c r="I11">
        <v>61</v>
      </c>
      <c r="J11">
        <v>615</v>
      </c>
      <c r="K11">
        <v>6148</v>
      </c>
    </row>
    <row r="12" spans="1:12" x14ac:dyDescent="0.25">
      <c r="A12">
        <v>1</v>
      </c>
      <c r="D12">
        <v>67</v>
      </c>
      <c r="E12">
        <v>26800000</v>
      </c>
      <c r="F12">
        <v>55.970149253731343</v>
      </c>
      <c r="G12">
        <v>559.70149253731347</v>
      </c>
      <c r="H12">
        <v>5597.0149253731342</v>
      </c>
      <c r="I12">
        <v>56</v>
      </c>
      <c r="J12">
        <v>560</v>
      </c>
      <c r="K12">
        <v>5597</v>
      </c>
    </row>
    <row r="13" spans="1:12" x14ac:dyDescent="0.25">
      <c r="A13">
        <v>33</v>
      </c>
      <c r="D13">
        <v>76</v>
      </c>
      <c r="E13">
        <v>30400000</v>
      </c>
      <c r="F13">
        <v>49.342105263157897</v>
      </c>
      <c r="G13">
        <v>493.4210526315789</v>
      </c>
      <c r="H13">
        <v>4934.21052631579</v>
      </c>
      <c r="I13">
        <v>49</v>
      </c>
      <c r="J13">
        <v>493</v>
      </c>
      <c r="K13">
        <v>4934</v>
      </c>
    </row>
    <row r="14" spans="1:12" x14ac:dyDescent="0.25">
      <c r="A14">
        <v>16</v>
      </c>
      <c r="B14">
        <v>11</v>
      </c>
      <c r="E14">
        <v>44000000</v>
      </c>
      <c r="F14">
        <v>34.090909090909093</v>
      </c>
      <c r="G14">
        <v>340.90909090909093</v>
      </c>
      <c r="H14">
        <v>3409.090909090909</v>
      </c>
      <c r="I14">
        <v>34</v>
      </c>
      <c r="J14">
        <v>341</v>
      </c>
      <c r="K14">
        <v>3409</v>
      </c>
    </row>
    <row r="15" spans="1:12" x14ac:dyDescent="0.25">
      <c r="A15">
        <v>35</v>
      </c>
      <c r="D15">
        <v>118</v>
      </c>
      <c r="E15">
        <v>47200000</v>
      </c>
      <c r="F15">
        <v>31.779661016949156</v>
      </c>
      <c r="G15">
        <v>317.79661016949154</v>
      </c>
      <c r="H15">
        <v>3177.9661016949153</v>
      </c>
      <c r="I15">
        <v>32</v>
      </c>
      <c r="J15">
        <v>318</v>
      </c>
      <c r="K15">
        <v>3178</v>
      </c>
    </row>
    <row r="16" spans="1:12" x14ac:dyDescent="0.25">
      <c r="A16">
        <v>42</v>
      </c>
      <c r="D16">
        <v>167</v>
      </c>
      <c r="E16">
        <v>66800000</v>
      </c>
      <c r="F16">
        <v>22.455089820359284</v>
      </c>
      <c r="G16">
        <v>224.55089820359282</v>
      </c>
      <c r="H16">
        <v>2245.5089820359281</v>
      </c>
      <c r="I16">
        <v>22</v>
      </c>
      <c r="J16">
        <v>225</v>
      </c>
      <c r="K16">
        <v>2246</v>
      </c>
    </row>
    <row r="17" spans="1:11" x14ac:dyDescent="0.25">
      <c r="A17">
        <v>34</v>
      </c>
      <c r="D17">
        <v>174</v>
      </c>
      <c r="E17">
        <v>69600000</v>
      </c>
      <c r="F17">
        <v>21.551724137931036</v>
      </c>
      <c r="G17">
        <v>215.51724137931035</v>
      </c>
      <c r="H17">
        <v>2155.1724137931033</v>
      </c>
      <c r="I17">
        <v>22</v>
      </c>
      <c r="J17">
        <v>216</v>
      </c>
      <c r="K17">
        <v>2155</v>
      </c>
    </row>
    <row r="18" spans="1:11" x14ac:dyDescent="0.25">
      <c r="A18">
        <v>37</v>
      </c>
      <c r="D18">
        <v>185</v>
      </c>
      <c r="E18">
        <v>74000000</v>
      </c>
      <c r="F18">
        <v>20.27027027027027</v>
      </c>
      <c r="G18">
        <v>202.70270270270268</v>
      </c>
      <c r="H18">
        <v>2027.0270270270271</v>
      </c>
      <c r="I18">
        <v>20</v>
      </c>
      <c r="J18">
        <v>203</v>
      </c>
      <c r="K18">
        <v>2027</v>
      </c>
    </row>
    <row r="19" spans="1:11" x14ac:dyDescent="0.25">
      <c r="A19">
        <v>36</v>
      </c>
      <c r="B19">
        <v>25</v>
      </c>
      <c r="E19">
        <v>100000000</v>
      </c>
      <c r="F19">
        <v>14.999999999999998</v>
      </c>
      <c r="G19">
        <v>150</v>
      </c>
      <c r="H19">
        <v>1500</v>
      </c>
      <c r="I19">
        <v>15</v>
      </c>
      <c r="J19">
        <v>150</v>
      </c>
      <c r="K19">
        <v>1500</v>
      </c>
    </row>
    <row r="20" spans="1:11" x14ac:dyDescent="0.25">
      <c r="A20">
        <v>29</v>
      </c>
      <c r="B20">
        <v>30</v>
      </c>
      <c r="E20">
        <v>120000000</v>
      </c>
      <c r="F20">
        <v>12.5</v>
      </c>
      <c r="G20">
        <v>125</v>
      </c>
      <c r="H20">
        <v>1250</v>
      </c>
      <c r="I20">
        <v>13</v>
      </c>
      <c r="J20">
        <v>125</v>
      </c>
      <c r="K20">
        <v>1250</v>
      </c>
    </row>
    <row r="21" spans="1:11" x14ac:dyDescent="0.25">
      <c r="A21">
        <v>12</v>
      </c>
      <c r="B21">
        <v>34</v>
      </c>
      <c r="E21">
        <v>136000000</v>
      </c>
      <c r="F21">
        <v>11.029411764705882</v>
      </c>
      <c r="G21">
        <v>110.29411764705883</v>
      </c>
      <c r="H21">
        <v>1102.9411764705883</v>
      </c>
      <c r="I21">
        <v>11</v>
      </c>
      <c r="J21">
        <v>110</v>
      </c>
      <c r="K21">
        <v>1103</v>
      </c>
    </row>
    <row r="22" spans="1:11" x14ac:dyDescent="0.25">
      <c r="A22">
        <v>38</v>
      </c>
      <c r="B22">
        <v>35</v>
      </c>
      <c r="E22">
        <v>140000000</v>
      </c>
      <c r="F22">
        <v>10.714285714285715</v>
      </c>
      <c r="G22">
        <v>107.14285714285714</v>
      </c>
      <c r="H22">
        <v>1071.4285714285713</v>
      </c>
      <c r="I22">
        <v>11</v>
      </c>
      <c r="J22">
        <v>107</v>
      </c>
      <c r="K22">
        <v>1071</v>
      </c>
    </row>
    <row r="23" spans="1:11" x14ac:dyDescent="0.25">
      <c r="A23">
        <v>31</v>
      </c>
      <c r="D23">
        <v>365</v>
      </c>
      <c r="E23">
        <v>146000000</v>
      </c>
      <c r="F23">
        <v>10.273972602739727</v>
      </c>
      <c r="G23">
        <v>102.73972602739727</v>
      </c>
      <c r="H23">
        <v>1027.3972602739725</v>
      </c>
      <c r="I23">
        <v>10</v>
      </c>
      <c r="J23">
        <v>103</v>
      </c>
      <c r="K23">
        <v>1027</v>
      </c>
    </row>
    <row r="24" spans="1:11" x14ac:dyDescent="0.25">
      <c r="A24">
        <v>49</v>
      </c>
      <c r="B24">
        <v>37</v>
      </c>
      <c r="E24">
        <v>148000000</v>
      </c>
      <c r="F24">
        <v>10.135135135135135</v>
      </c>
      <c r="G24">
        <v>101.35135135135134</v>
      </c>
      <c r="H24">
        <v>1013.5135135135135</v>
      </c>
      <c r="I24">
        <v>10</v>
      </c>
      <c r="J24">
        <v>101</v>
      </c>
      <c r="K24">
        <v>1014</v>
      </c>
    </row>
    <row r="25" spans="1:11" x14ac:dyDescent="0.25">
      <c r="A25">
        <v>43</v>
      </c>
      <c r="B25">
        <v>46</v>
      </c>
      <c r="E25">
        <v>184000000</v>
      </c>
      <c r="F25">
        <v>8.1521739130434785</v>
      </c>
      <c r="G25">
        <v>81.521739130434781</v>
      </c>
      <c r="H25">
        <v>815.21739130434787</v>
      </c>
      <c r="I25">
        <v>8</v>
      </c>
      <c r="J25">
        <v>82</v>
      </c>
      <c r="K25">
        <v>815</v>
      </c>
    </row>
    <row r="26" spans="1:11" x14ac:dyDescent="0.25">
      <c r="A26">
        <v>41</v>
      </c>
      <c r="D26">
        <v>467</v>
      </c>
      <c r="E26">
        <v>186800000</v>
      </c>
      <c r="F26">
        <v>8.0299785867237681</v>
      </c>
      <c r="G26">
        <v>80.299785867237688</v>
      </c>
      <c r="H26">
        <v>802.99785867237688</v>
      </c>
      <c r="I26">
        <v>8</v>
      </c>
      <c r="J26">
        <v>80</v>
      </c>
      <c r="K26">
        <v>803</v>
      </c>
    </row>
    <row r="27" spans="1:11" x14ac:dyDescent="0.25">
      <c r="A27">
        <v>11</v>
      </c>
      <c r="B27">
        <v>47</v>
      </c>
      <c r="E27">
        <v>188000000</v>
      </c>
      <c r="F27">
        <v>7.9787234042553195</v>
      </c>
      <c r="G27">
        <v>79.787234042553195</v>
      </c>
      <c r="H27">
        <v>797.87234042553189</v>
      </c>
      <c r="I27">
        <v>8</v>
      </c>
      <c r="J27">
        <v>80</v>
      </c>
      <c r="K27">
        <v>798</v>
      </c>
    </row>
    <row r="28" spans="1:11" x14ac:dyDescent="0.25">
      <c r="A28">
        <v>25</v>
      </c>
      <c r="D28">
        <v>512</v>
      </c>
      <c r="E28">
        <v>204800000</v>
      </c>
      <c r="F28">
        <v>7.32421875</v>
      </c>
      <c r="G28">
        <v>73.2421875</v>
      </c>
      <c r="H28">
        <v>732.421875</v>
      </c>
      <c r="I28">
        <v>7</v>
      </c>
      <c r="J28">
        <v>73</v>
      </c>
      <c r="K28">
        <v>732</v>
      </c>
    </row>
    <row r="29" spans="1:11" x14ac:dyDescent="0.25">
      <c r="A29">
        <v>2</v>
      </c>
      <c r="D29">
        <v>540</v>
      </c>
      <c r="E29">
        <v>216000000</v>
      </c>
      <c r="F29">
        <v>6.9444444444444446</v>
      </c>
      <c r="G29">
        <v>69.444444444444443</v>
      </c>
      <c r="H29">
        <v>694.44444444444446</v>
      </c>
      <c r="I29">
        <v>7</v>
      </c>
      <c r="J29">
        <v>69</v>
      </c>
      <c r="K29">
        <v>694</v>
      </c>
    </row>
    <row r="30" spans="1:11" x14ac:dyDescent="0.25">
      <c r="A30">
        <v>28</v>
      </c>
      <c r="B30">
        <v>56</v>
      </c>
      <c r="E30">
        <v>224000000</v>
      </c>
      <c r="F30">
        <v>6.6964285714285712</v>
      </c>
      <c r="G30">
        <v>66.964285714285708</v>
      </c>
      <c r="H30">
        <v>669.64285714285711</v>
      </c>
      <c r="I30">
        <v>7</v>
      </c>
      <c r="J30">
        <v>67</v>
      </c>
      <c r="K30">
        <v>670</v>
      </c>
    </row>
    <row r="31" spans="1:11" x14ac:dyDescent="0.25">
      <c r="A31">
        <v>22</v>
      </c>
      <c r="B31">
        <v>71</v>
      </c>
      <c r="E31">
        <v>284000000</v>
      </c>
      <c r="F31">
        <v>5.28169014084507</v>
      </c>
      <c r="G31">
        <v>52.816901408450704</v>
      </c>
      <c r="H31">
        <v>528.16901408450701</v>
      </c>
      <c r="I31">
        <v>5</v>
      </c>
      <c r="J31">
        <v>53</v>
      </c>
      <c r="K31">
        <v>528</v>
      </c>
    </row>
    <row r="32" spans="1:11" x14ac:dyDescent="0.25">
      <c r="A32">
        <v>4</v>
      </c>
      <c r="B32">
        <v>75</v>
      </c>
      <c r="E32">
        <v>300000000</v>
      </c>
      <c r="F32">
        <v>5</v>
      </c>
      <c r="G32">
        <v>50</v>
      </c>
      <c r="H32">
        <v>500</v>
      </c>
      <c r="I32">
        <v>5</v>
      </c>
      <c r="J32">
        <v>50</v>
      </c>
      <c r="K32">
        <v>500</v>
      </c>
    </row>
    <row r="33" spans="1:11" x14ac:dyDescent="0.25">
      <c r="A33">
        <v>7</v>
      </c>
      <c r="B33">
        <v>78</v>
      </c>
      <c r="E33">
        <v>312000000</v>
      </c>
      <c r="F33">
        <v>4.8076923076923075</v>
      </c>
      <c r="G33">
        <v>48.076923076923073</v>
      </c>
      <c r="H33">
        <v>480.76923076923077</v>
      </c>
      <c r="I33">
        <v>5</v>
      </c>
      <c r="J33">
        <v>48</v>
      </c>
      <c r="K33">
        <v>481</v>
      </c>
    </row>
    <row r="34" spans="1:11" x14ac:dyDescent="0.25">
      <c r="A34">
        <v>3</v>
      </c>
      <c r="D34">
        <v>803</v>
      </c>
      <c r="E34">
        <v>321200000</v>
      </c>
      <c r="F34">
        <v>4.6699875466998755</v>
      </c>
      <c r="G34">
        <v>46.699875466998755</v>
      </c>
      <c r="H34">
        <v>466.99875466998753</v>
      </c>
      <c r="I34">
        <v>5</v>
      </c>
      <c r="J34">
        <v>47</v>
      </c>
      <c r="K34">
        <v>467</v>
      </c>
    </row>
    <row r="35" spans="1:11" x14ac:dyDescent="0.25">
      <c r="A35">
        <v>9</v>
      </c>
      <c r="D35">
        <v>848</v>
      </c>
      <c r="E35">
        <v>339200000</v>
      </c>
      <c r="F35">
        <v>4.4221698113207548</v>
      </c>
      <c r="G35">
        <v>44.221698113207545</v>
      </c>
      <c r="H35">
        <v>442.21698113207543</v>
      </c>
      <c r="I35">
        <v>4</v>
      </c>
      <c r="J35">
        <v>44</v>
      </c>
      <c r="K35">
        <v>442</v>
      </c>
    </row>
    <row r="36" spans="1:11" x14ac:dyDescent="0.25">
      <c r="A36">
        <v>20</v>
      </c>
      <c r="B36">
        <v>94</v>
      </c>
      <c r="E36">
        <v>376000000</v>
      </c>
      <c r="F36">
        <v>3.9893617021276597</v>
      </c>
      <c r="G36">
        <v>39.893617021276597</v>
      </c>
      <c r="H36">
        <v>398.93617021276594</v>
      </c>
      <c r="I36">
        <v>4</v>
      </c>
      <c r="J36">
        <v>40</v>
      </c>
      <c r="K36">
        <v>399</v>
      </c>
    </row>
    <row r="37" spans="1:11" x14ac:dyDescent="0.25">
      <c r="A37">
        <v>47</v>
      </c>
      <c r="B37">
        <v>99</v>
      </c>
      <c r="E37">
        <v>396000000</v>
      </c>
      <c r="F37">
        <v>3.7878787878787881</v>
      </c>
      <c r="G37">
        <v>37.878787878787882</v>
      </c>
      <c r="H37">
        <v>378.78787878787875</v>
      </c>
      <c r="I37">
        <v>4</v>
      </c>
      <c r="J37">
        <v>38</v>
      </c>
      <c r="K37">
        <v>379</v>
      </c>
    </row>
    <row r="38" spans="1:11" x14ac:dyDescent="0.25">
      <c r="A38">
        <v>39</v>
      </c>
      <c r="B38">
        <v>100</v>
      </c>
      <c r="E38">
        <v>400000000</v>
      </c>
      <c r="F38">
        <v>3.7499999999999996</v>
      </c>
      <c r="G38">
        <v>37.5</v>
      </c>
      <c r="H38">
        <v>375</v>
      </c>
      <c r="I38">
        <v>4</v>
      </c>
      <c r="J38">
        <v>38</v>
      </c>
      <c r="K38">
        <v>375</v>
      </c>
    </row>
    <row r="39" spans="1:11" x14ac:dyDescent="0.25">
      <c r="A39">
        <v>30</v>
      </c>
      <c r="B39">
        <v>103</v>
      </c>
      <c r="E39">
        <v>412000000</v>
      </c>
      <c r="F39">
        <v>3.6407766990291259</v>
      </c>
      <c r="G39">
        <v>36.407766990291265</v>
      </c>
      <c r="H39">
        <v>364.07766990291265</v>
      </c>
      <c r="I39">
        <v>4</v>
      </c>
      <c r="J39">
        <v>36</v>
      </c>
      <c r="K39">
        <v>364</v>
      </c>
    </row>
    <row r="40" spans="1:11" x14ac:dyDescent="0.25">
      <c r="A40">
        <v>32</v>
      </c>
      <c r="B40">
        <v>105</v>
      </c>
      <c r="E40">
        <v>420000000</v>
      </c>
      <c r="F40" s="3">
        <v>3.5714285714285716</v>
      </c>
      <c r="G40" s="3">
        <v>35.714285714285715</v>
      </c>
      <c r="H40" s="3">
        <v>357.14285714285717</v>
      </c>
      <c r="I40" s="3">
        <v>4</v>
      </c>
      <c r="J40" s="3">
        <v>36</v>
      </c>
      <c r="K40" s="3">
        <v>357</v>
      </c>
    </row>
    <row r="41" spans="1:11" x14ac:dyDescent="0.25">
      <c r="A41">
        <v>27</v>
      </c>
      <c r="B41">
        <v>106</v>
      </c>
      <c r="E41">
        <v>424000000</v>
      </c>
      <c r="F41" s="3">
        <v>3.5377358490566033</v>
      </c>
      <c r="G41" s="3">
        <v>35.377358490566039</v>
      </c>
      <c r="H41" s="3">
        <v>353.77358490566036</v>
      </c>
      <c r="I41" s="3">
        <v>4</v>
      </c>
      <c r="J41" s="3">
        <v>35</v>
      </c>
      <c r="K41" s="3">
        <v>354</v>
      </c>
    </row>
    <row r="42" spans="1:11" x14ac:dyDescent="0.25">
      <c r="A42">
        <v>44</v>
      </c>
      <c r="B42">
        <v>106</v>
      </c>
      <c r="E42">
        <v>424000000</v>
      </c>
      <c r="F42" s="3">
        <v>3.5377358490566033</v>
      </c>
      <c r="G42" s="3">
        <v>35.377358490566039</v>
      </c>
      <c r="H42" s="3">
        <v>353.77358490566036</v>
      </c>
      <c r="I42" s="3">
        <v>4</v>
      </c>
      <c r="J42" s="3">
        <v>35</v>
      </c>
      <c r="K42" s="3">
        <v>354</v>
      </c>
    </row>
    <row r="43" spans="1:11" x14ac:dyDescent="0.25">
      <c r="A43">
        <v>18</v>
      </c>
      <c r="B43">
        <v>109</v>
      </c>
      <c r="E43">
        <v>436000000</v>
      </c>
      <c r="F43" s="3">
        <v>3.4403669724770638</v>
      </c>
      <c r="G43" s="3">
        <v>34.403669724770644</v>
      </c>
      <c r="H43" s="3">
        <v>344.0366972477064</v>
      </c>
      <c r="I43" s="3">
        <v>3</v>
      </c>
      <c r="J43" s="3">
        <v>34</v>
      </c>
      <c r="K43" s="3">
        <v>344</v>
      </c>
    </row>
    <row r="44" spans="1:11" x14ac:dyDescent="0.25">
      <c r="A44">
        <v>26</v>
      </c>
      <c r="B44">
        <v>115</v>
      </c>
      <c r="E44">
        <v>460000000</v>
      </c>
      <c r="F44" s="3">
        <v>3.2608695652173911</v>
      </c>
      <c r="G44" s="3">
        <v>32.608695652173914</v>
      </c>
      <c r="H44" s="3">
        <v>326.08695652173913</v>
      </c>
      <c r="I44" s="3">
        <v>3</v>
      </c>
      <c r="J44" s="3">
        <v>33</v>
      </c>
      <c r="K44" s="3">
        <v>326</v>
      </c>
    </row>
    <row r="45" spans="1:11" x14ac:dyDescent="0.25">
      <c r="A45">
        <v>40</v>
      </c>
      <c r="B45">
        <v>115</v>
      </c>
      <c r="E45">
        <v>460000000</v>
      </c>
      <c r="F45" s="3">
        <v>3.2608695652173911</v>
      </c>
      <c r="G45" s="3">
        <v>32.608695652173914</v>
      </c>
      <c r="H45" s="3">
        <v>326.08695652173913</v>
      </c>
      <c r="I45" s="3">
        <v>3</v>
      </c>
      <c r="J45" s="3">
        <v>33</v>
      </c>
      <c r="K45" s="3">
        <v>326</v>
      </c>
    </row>
    <row r="46" spans="1:11" x14ac:dyDescent="0.25">
      <c r="A46">
        <v>46</v>
      </c>
      <c r="B46">
        <v>119</v>
      </c>
      <c r="E46">
        <v>476000000</v>
      </c>
      <c r="F46" s="3">
        <v>3.151260504201681</v>
      </c>
      <c r="G46" s="3">
        <v>31.512605042016805</v>
      </c>
      <c r="H46" s="3">
        <v>315.12605042016804</v>
      </c>
      <c r="I46" s="3">
        <v>3</v>
      </c>
      <c r="J46" s="3">
        <v>32</v>
      </c>
      <c r="K46" s="3">
        <v>315</v>
      </c>
    </row>
    <row r="47" spans="1:11" x14ac:dyDescent="0.25">
      <c r="A47">
        <v>6</v>
      </c>
      <c r="B47">
        <v>120</v>
      </c>
      <c r="E47">
        <v>480000000</v>
      </c>
      <c r="F47" s="3">
        <v>3.125</v>
      </c>
      <c r="G47" s="3">
        <v>31.25</v>
      </c>
      <c r="H47" s="3">
        <v>312.5</v>
      </c>
      <c r="I47" s="3">
        <v>3</v>
      </c>
      <c r="J47" s="3">
        <v>31</v>
      </c>
      <c r="K47" s="3">
        <v>313</v>
      </c>
    </row>
    <row r="48" spans="1:11" x14ac:dyDescent="0.25">
      <c r="A48">
        <v>10</v>
      </c>
      <c r="D48">
        <v>1204</v>
      </c>
      <c r="E48">
        <v>481600000</v>
      </c>
      <c r="F48" s="3">
        <v>3.1146179401993357</v>
      </c>
      <c r="G48" s="3">
        <v>31.146179401993354</v>
      </c>
      <c r="H48" s="3">
        <v>311.46179401993356</v>
      </c>
      <c r="I48" s="3">
        <v>3</v>
      </c>
      <c r="J48" s="3">
        <v>31</v>
      </c>
      <c r="K48" s="3">
        <v>311</v>
      </c>
    </row>
    <row r="49" spans="1:11" x14ac:dyDescent="0.25">
      <c r="A49">
        <v>5</v>
      </c>
      <c r="D49">
        <v>1642</v>
      </c>
      <c r="E49">
        <v>656800000</v>
      </c>
      <c r="F49" s="3">
        <v>2.2838002436053593</v>
      </c>
      <c r="G49" s="3">
        <v>22.838002436053593</v>
      </c>
      <c r="H49" s="3">
        <v>228.38002436053594</v>
      </c>
      <c r="I49" s="3">
        <v>2</v>
      </c>
      <c r="J49" s="3">
        <v>23</v>
      </c>
      <c r="K49" s="3">
        <v>228</v>
      </c>
    </row>
    <row r="50" spans="1:11" x14ac:dyDescent="0.25">
      <c r="A50">
        <v>19</v>
      </c>
      <c r="B50">
        <v>200</v>
      </c>
      <c r="E50">
        <v>800000000</v>
      </c>
      <c r="F50" s="3">
        <v>1.8749999999999998</v>
      </c>
      <c r="G50" s="3">
        <v>18.75</v>
      </c>
      <c r="H50" s="3">
        <v>187.5</v>
      </c>
      <c r="I50" s="3">
        <v>2</v>
      </c>
      <c r="J50" s="3">
        <v>19</v>
      </c>
      <c r="K50" s="3">
        <v>188</v>
      </c>
    </row>
    <row r="51" spans="1:11" x14ac:dyDescent="0.25">
      <c r="A51">
        <v>48</v>
      </c>
      <c r="B51">
        <v>218</v>
      </c>
      <c r="E51">
        <v>872000000</v>
      </c>
      <c r="F51" s="3">
        <v>1.7201834862385319</v>
      </c>
      <c r="G51" s="3">
        <v>17.201834862385322</v>
      </c>
      <c r="H51" s="3">
        <v>172.0183486238532</v>
      </c>
      <c r="I51" s="3">
        <v>2</v>
      </c>
      <c r="J51" s="3">
        <v>17</v>
      </c>
      <c r="K51" s="3">
        <v>172</v>
      </c>
    </row>
    <row r="52" spans="1:11" x14ac:dyDescent="0.25">
      <c r="A52">
        <v>15</v>
      </c>
      <c r="B52">
        <v>888</v>
      </c>
      <c r="E52">
        <v>3552000000</v>
      </c>
      <c r="F52" s="3">
        <v>0.42229729729729731</v>
      </c>
      <c r="G52" s="3">
        <v>4.2229729729729728</v>
      </c>
      <c r="H52" s="3">
        <v>42.229729729729733</v>
      </c>
      <c r="I52" s="3">
        <v>0</v>
      </c>
      <c r="J52" s="3">
        <v>4</v>
      </c>
      <c r="K52" s="3">
        <v>42</v>
      </c>
    </row>
    <row r="53" spans="1:11" x14ac:dyDescent="0.25">
      <c r="A53">
        <v>17</v>
      </c>
      <c r="B53">
        <v>940</v>
      </c>
      <c r="E53">
        <v>3760000000</v>
      </c>
      <c r="F53" s="3">
        <v>0.39893617021276601</v>
      </c>
      <c r="G53" s="3">
        <v>3.9893617021276597</v>
      </c>
      <c r="H53" s="3">
        <v>39.893617021276597</v>
      </c>
      <c r="I53" s="3">
        <v>0</v>
      </c>
      <c r="J53" s="3">
        <v>4</v>
      </c>
      <c r="K53" s="3">
        <v>40</v>
      </c>
    </row>
    <row r="54" spans="1:11" x14ac:dyDescent="0.25">
      <c r="A54">
        <v>13</v>
      </c>
      <c r="B54">
        <v>1001</v>
      </c>
      <c r="E54">
        <v>4004000000</v>
      </c>
      <c r="F54" s="3">
        <v>0.3746253746253746</v>
      </c>
      <c r="G54" s="3">
        <v>3.7462537462537462</v>
      </c>
      <c r="H54" s="3">
        <v>37.462537462537462</v>
      </c>
      <c r="I54" s="3">
        <v>0</v>
      </c>
      <c r="J54" s="3">
        <v>4</v>
      </c>
      <c r="K54" s="3">
        <v>37</v>
      </c>
    </row>
    <row r="55" spans="1:11" x14ac:dyDescent="0.25">
      <c r="A55">
        <v>8</v>
      </c>
      <c r="B55">
        <v>1304</v>
      </c>
      <c r="E55">
        <v>5216000000</v>
      </c>
      <c r="F55" s="3">
        <v>0.28757668711656442</v>
      </c>
      <c r="G55" s="3">
        <v>2.8757668711656441</v>
      </c>
      <c r="H55" s="3">
        <v>28.757668711656443</v>
      </c>
      <c r="I55" s="3">
        <v>0</v>
      </c>
      <c r="J55" s="3">
        <v>3</v>
      </c>
      <c r="K55" s="3">
        <v>29</v>
      </c>
    </row>
    <row r="56" spans="1:11" x14ac:dyDescent="0.25">
      <c r="A56">
        <v>21</v>
      </c>
      <c r="B56">
        <v>1794</v>
      </c>
      <c r="E56">
        <v>7176000000</v>
      </c>
      <c r="F56" s="3">
        <v>0.20903010033444816</v>
      </c>
      <c r="G56" s="3">
        <v>2.0903010033444818</v>
      </c>
      <c r="H56" s="3">
        <v>20.903010033444815</v>
      </c>
      <c r="I56" s="3">
        <v>0</v>
      </c>
      <c r="J56" s="3">
        <v>2</v>
      </c>
      <c r="K56" s="3">
        <v>21</v>
      </c>
    </row>
    <row r="57" spans="1:11" x14ac:dyDescent="0.25">
      <c r="A57">
        <v>23</v>
      </c>
      <c r="B57">
        <v>1912</v>
      </c>
      <c r="E57">
        <v>7648000000</v>
      </c>
      <c r="F57" s="3">
        <v>0.1961297071129707</v>
      </c>
      <c r="G57" s="3">
        <v>1.9612970711297071</v>
      </c>
      <c r="H57" s="3">
        <v>19.612970711297073</v>
      </c>
      <c r="I57" s="3">
        <v>0</v>
      </c>
      <c r="J57" s="3">
        <v>2</v>
      </c>
      <c r="K57" s="3">
        <v>20</v>
      </c>
    </row>
    <row r="58" spans="1:11" x14ac:dyDescent="0.25">
      <c r="A58">
        <v>14</v>
      </c>
      <c r="B58">
        <v>7216</v>
      </c>
      <c r="E58">
        <v>28864000000</v>
      </c>
      <c r="F58" s="3">
        <v>5.1967849223946781E-2</v>
      </c>
      <c r="G58" s="3">
        <v>0.51967849223946783</v>
      </c>
      <c r="H58" s="3">
        <v>5.196784922394678</v>
      </c>
      <c r="I58" s="3">
        <v>0</v>
      </c>
      <c r="J58" s="3">
        <v>1</v>
      </c>
      <c r="K58" s="3">
        <v>5</v>
      </c>
    </row>
  </sheetData>
  <sortState ref="A3:L52">
    <sortCondition ref="I3:I5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Canterbury Christ Church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Vujakovic, Peter (peter.vujakovic@canterbury.ac.uk)</dc:creator>
  <cp:lastModifiedBy>Vujakovic, Peter (peter.vujakovic@canterbury.ac.uk)</cp:lastModifiedBy>
  <dcterms:created xsi:type="dcterms:W3CDTF">2016-11-08T14:23:33Z</dcterms:created>
  <dcterms:modified xsi:type="dcterms:W3CDTF">2016-12-08T08:35:13Z</dcterms:modified>
</cp:coreProperties>
</file>