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Data" sheetId="1" state="visible" r:id="rId2"/>
    <sheet name="Definition and Sour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<sst xmlns="http://schemas.openxmlformats.org/spreadsheetml/2006/main" count="96" uniqueCount="62">
  <si>
    <t xml:space="preserve">Series Name</t>
  </si>
  <si>
    <t xml:space="preserve">Series Code</t>
  </si>
  <si>
    <t xml:space="preserve">Country Name</t>
  </si>
  <si>
    <t xml:space="preserve">Country Code</t>
  </si>
  <si>
    <t xml:space="preserve">2000 [YR2000]</t>
  </si>
  <si>
    <t xml:space="preserve">2001 [YR2001]</t>
  </si>
  <si>
    <t xml:space="preserve">2002 [YR2002]</t>
  </si>
  <si>
    <t xml:space="preserve">2003 [YR2003]</t>
  </si>
  <si>
    <t xml:space="preserve">2004 [YR2004]</t>
  </si>
  <si>
    <t xml:space="preserve">2005 [YR2005]</t>
  </si>
  <si>
    <t xml:space="preserve">2006 [YR2006]</t>
  </si>
  <si>
    <t xml:space="preserve">2007 [YR2007]</t>
  </si>
  <si>
    <t xml:space="preserve">2008 [YR2008]</t>
  </si>
  <si>
    <t xml:space="preserve">2009 [YR2009]</t>
  </si>
  <si>
    <t xml:space="preserve">2010 [YR2010]</t>
  </si>
  <si>
    <t xml:space="preserve">2011 [YR2011]</t>
  </si>
  <si>
    <t xml:space="preserve">2012 [YR2012]</t>
  </si>
  <si>
    <t xml:space="preserve">Literacy rate, adult total (% of people ages 15 and above)</t>
  </si>
  <si>
    <t xml:space="preserve">SE.ADT.LITR.ZS</t>
  </si>
  <si>
    <t xml:space="preserve">Spain</t>
  </si>
  <si>
    <t xml:space="preserve">ESP</t>
  </si>
  <si>
    <t xml:space="preserve">Cuba</t>
  </si>
  <si>
    <t xml:space="preserve">CUB</t>
  </si>
  <si>
    <t xml:space="preserve">Dominican Republic</t>
  </si>
  <si>
    <t xml:space="preserve">DOM</t>
  </si>
  <si>
    <t xml:space="preserve">Mexico</t>
  </si>
  <si>
    <t xml:space="preserve">MEX</t>
  </si>
  <si>
    <t xml:space="preserve">Colombia</t>
  </si>
  <si>
    <t xml:space="preserve">COL</t>
  </si>
  <si>
    <t xml:space="preserve">Venezuela, RB</t>
  </si>
  <si>
    <t xml:space="preserve">VEN</t>
  </si>
  <si>
    <t xml:space="preserve">Argentina</t>
  </si>
  <si>
    <t xml:space="preserve">ARG</t>
  </si>
  <si>
    <t xml:space="preserve">Uruguay</t>
  </si>
  <si>
    <t xml:space="preserve">URY</t>
  </si>
  <si>
    <t xml:space="preserve">Chile</t>
  </si>
  <si>
    <t xml:space="preserve">CHL</t>
  </si>
  <si>
    <t xml:space="preserve">Bolivia</t>
  </si>
  <si>
    <t xml:space="preserve">BOL</t>
  </si>
  <si>
    <t xml:space="preserve">Puerto Rico</t>
  </si>
  <si>
    <t xml:space="preserve">PRI</t>
  </si>
  <si>
    <t xml:space="preserve">Paraguay</t>
  </si>
  <si>
    <t xml:space="preserve">PRY</t>
  </si>
  <si>
    <t xml:space="preserve">El Salvador</t>
  </si>
  <si>
    <t xml:space="preserve">SLV</t>
  </si>
  <si>
    <t xml:space="preserve">Honduras</t>
  </si>
  <si>
    <t xml:space="preserve">HND</t>
  </si>
  <si>
    <t xml:space="preserve">Ecuador</t>
  </si>
  <si>
    <t xml:space="preserve">ECU</t>
  </si>
  <si>
    <t xml:space="preserve">Peru</t>
  </si>
  <si>
    <t xml:space="preserve">PER</t>
  </si>
  <si>
    <t xml:space="preserve">Panama</t>
  </si>
  <si>
    <t xml:space="preserve">PAN</t>
  </si>
  <si>
    <t xml:space="preserve">Data from database: World Development Indicators</t>
  </si>
  <si>
    <t xml:space="preserve">% of Blank</t>
  </si>
  <si>
    <t xml:space="preserve">Last Updated: 05/21/2018</t>
  </si>
  <si>
    <t xml:space="preserve">Code</t>
  </si>
  <si>
    <t xml:space="preserve">Indicator Name</t>
  </si>
  <si>
    <t xml:space="preserve">Long definition</t>
  </si>
  <si>
    <t xml:space="preserve">Source</t>
  </si>
  <si>
    <t xml:space="preserve">Adult literacy rate is the percentage of people ages 15 and above who can both read and write with understanding a short simple statement about their everyday life.</t>
  </si>
  <si>
    <t xml:space="preserve">United Nations Educational, Scientific, and Cultural Organization (UNESCO) Institute for Statistics.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</si>
</sst>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G22:H22"/>
    </sheetView>
  </sheetViews>
  <sheetFormatPr defaultRowHeight="12.75"/>
  <cols>
    <col collapsed="false" hidden="false" max="1025" min="1" style="0" width="8.570850202429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n">
        <v>97.1651229858398</v>
      </c>
      <c r="F2" s="0" t="n">
        <v>97.1651229858398</v>
      </c>
      <c r="G2" s="0" t="n">
        <v>97.1651229858398</v>
      </c>
      <c r="H2" s="0" t="n">
        <v>97.1651229858398</v>
      </c>
      <c r="I2" s="0" t="n">
        <v>97.1651229858398</v>
      </c>
      <c r="J2" s="0" t="n">
        <v>97.7506866455078</v>
      </c>
      <c r="K2" s="0" t="n">
        <f aca="false">(J2+L2)/2</f>
        <v>97.8447647094727</v>
      </c>
      <c r="L2" s="0" t="n">
        <v>97.9388427734375</v>
      </c>
      <c r="M2" s="0" t="n">
        <v>97.6306076049805</v>
      </c>
      <c r="N2" s="0" t="n">
        <v>97.6792678833008</v>
      </c>
      <c r="O2" s="0" t="n">
        <v>97.7489013671875</v>
      </c>
      <c r="P2" s="0" t="n">
        <v>97.7837524414063</v>
      </c>
      <c r="Q2" s="0" t="n">
        <v>97.8945388793945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21</v>
      </c>
      <c r="D3" s="0" t="s">
        <v>22</v>
      </c>
      <c r="E3" s="0" t="n">
        <v>99.799072265625</v>
      </c>
      <c r="F3" s="0" t="n">
        <v>99.799072265625</v>
      </c>
      <c r="G3" s="0" t="n">
        <v>99.799072265625</v>
      </c>
      <c r="H3" s="0" t="n">
        <f aca="false">G3-0.00465</f>
        <v>99.794422265625</v>
      </c>
      <c r="I3" s="0" t="n">
        <f aca="false">H3-0.00465</f>
        <v>99.789772265625</v>
      </c>
      <c r="J3" s="0" t="n">
        <f aca="false">I3-0.00465</f>
        <v>99.785122265625</v>
      </c>
      <c r="K3" s="0" t="n">
        <f aca="false">J3-0.00465</f>
        <v>99.780472265625</v>
      </c>
      <c r="L3" s="0" t="n">
        <f aca="false">K3-0.00465</f>
        <v>99.775822265625</v>
      </c>
      <c r="M3" s="0" t="n">
        <f aca="false">L3-0.00465</f>
        <v>99.771172265625</v>
      </c>
      <c r="N3" s="0" t="n">
        <f aca="false">M3-0.00465</f>
        <v>99.766522265625</v>
      </c>
      <c r="O3" s="0" t="n">
        <f aca="false">N3-0.00465</f>
        <v>99.761872265625</v>
      </c>
      <c r="P3" s="0" t="n">
        <f aca="false">O3-0.00465</f>
        <v>99.757222265625</v>
      </c>
      <c r="Q3" s="0" t="n">
        <v>99.7525329589844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0" t="s">
        <v>23</v>
      </c>
      <c r="D4" s="0" t="s">
        <v>24</v>
      </c>
      <c r="E4" s="0" t="n">
        <v>86.996467590332</v>
      </c>
      <c r="F4" s="0" t="n">
        <v>86.996467590332</v>
      </c>
      <c r="G4" s="0" t="n">
        <v>86.996467590332</v>
      </c>
      <c r="H4" s="0" t="n">
        <f aca="false">G4+0.2496</f>
        <v>87.246067590332</v>
      </c>
      <c r="I4" s="0" t="n">
        <f aca="false">H4+0.2496</f>
        <v>87.495667590332</v>
      </c>
      <c r="J4" s="0" t="n">
        <f aca="false">I4+0.2496</f>
        <v>87.745267590332</v>
      </c>
      <c r="K4" s="0" t="n">
        <f aca="false">J4+0.2496</f>
        <v>87.994867590332</v>
      </c>
      <c r="L4" s="0" t="n">
        <v>88.2444610595703</v>
      </c>
      <c r="M4" s="0" t="n">
        <f aca="false">L4+0.43142</f>
        <v>88.6758810595703</v>
      </c>
      <c r="N4" s="0" t="n">
        <f aca="false">M4+0.43142</f>
        <v>89.1073010595703</v>
      </c>
      <c r="O4" s="0" t="n">
        <v>89.5387268066406</v>
      </c>
      <c r="P4" s="0" t="n">
        <v>90.1063766479492</v>
      </c>
      <c r="Q4" s="0" t="n">
        <v>90.1551818847656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0" t="s">
        <v>25</v>
      </c>
      <c r="D5" s="0" t="s">
        <v>26</v>
      </c>
      <c r="E5" s="0" t="n">
        <v>90.5356216430664</v>
      </c>
      <c r="F5" s="0" t="n">
        <f aca="false">(G5+E5)/2</f>
        <v>90.4051361083985</v>
      </c>
      <c r="G5" s="0" t="n">
        <v>90.2746505737305</v>
      </c>
      <c r="H5" s="0" t="n">
        <f aca="false">(I5+G5)/2</f>
        <v>90.6141967773437</v>
      </c>
      <c r="I5" s="0" t="n">
        <v>90.953742980957</v>
      </c>
      <c r="J5" s="0" t="n">
        <v>91.6302719116211</v>
      </c>
      <c r="K5" s="0" t="n">
        <v>91.7345199584961</v>
      </c>
      <c r="L5" s="0" t="n">
        <v>92.7951736450195</v>
      </c>
      <c r="M5" s="0" t="n">
        <v>92.9255981445313</v>
      </c>
      <c r="N5" s="0" t="n">
        <v>93.4418792724609</v>
      </c>
      <c r="O5" s="0" t="n">
        <v>93.0689392089844</v>
      </c>
      <c r="P5" s="0" t="n">
        <v>93.5199813842773</v>
      </c>
      <c r="Q5" s="0" t="n">
        <v>94.228401184082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0" t="s">
        <v>27</v>
      </c>
      <c r="D6" s="0" t="s">
        <v>28</v>
      </c>
      <c r="E6" s="0" t="n">
        <v>92.8037796020508</v>
      </c>
      <c r="F6" s="0" t="n">
        <v>92.8037796020508</v>
      </c>
      <c r="G6" s="0" t="n">
        <v>92.8037796020508</v>
      </c>
      <c r="H6" s="0" t="n">
        <v>92.8037796020508</v>
      </c>
      <c r="I6" s="0" t="n">
        <v>92.8037796020508</v>
      </c>
      <c r="J6" s="0" t="n">
        <v>92.8486633300781</v>
      </c>
      <c r="K6" s="0" t="n">
        <v>92.2996826171875</v>
      </c>
      <c r="L6" s="0" t="n">
        <v>92.6517868041992</v>
      </c>
      <c r="M6" s="0" t="n">
        <v>93.3781814575195</v>
      </c>
      <c r="N6" s="0" t="n">
        <v>93.2446899414063</v>
      </c>
      <c r="O6" s="0" t="n">
        <v>93.3723297119141</v>
      </c>
      <c r="P6" s="0" t="n">
        <v>93.5805282592773</v>
      </c>
      <c r="Q6" s="0" t="n">
        <v>93.5805282592773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0" t="s">
        <v>29</v>
      </c>
      <c r="D7" s="0" t="s">
        <v>30</v>
      </c>
      <c r="E7" s="0" t="n">
        <v>92.9798278808594</v>
      </c>
      <c r="F7" s="0" t="n">
        <v>92.9798278808594</v>
      </c>
      <c r="G7" s="0" t="n">
        <f aca="false">F7+0.36247</f>
        <v>93.3422978808594</v>
      </c>
      <c r="H7" s="0" t="n">
        <f aca="false">G7+0.36247</f>
        <v>93.7047678808594</v>
      </c>
      <c r="I7" s="0" t="n">
        <f aca="false">H7+0.36247</f>
        <v>94.0672378808594</v>
      </c>
      <c r="J7" s="0" t="n">
        <f aca="false">I7+0.36247</f>
        <v>94.4297078808594</v>
      </c>
      <c r="K7" s="0" t="n">
        <f aca="false">J7+0.36247</f>
        <v>94.7921778808594</v>
      </c>
      <c r="L7" s="0" t="n">
        <v>95.1546401977539</v>
      </c>
      <c r="M7" s="0" t="n">
        <f aca="false">(L7+N7)/2</f>
        <v>95.3333168029785</v>
      </c>
      <c r="N7" s="0" t="n">
        <v>95.5119934082031</v>
      </c>
      <c r="O7" s="0" t="n">
        <f aca="false">(N7+P7)/2</f>
        <v>95.1411056518554</v>
      </c>
      <c r="P7" s="0" t="n">
        <v>94.7702178955078</v>
      </c>
      <c r="Q7" s="0" t="n">
        <v>94.7702178955078</v>
      </c>
    </row>
    <row r="8" customFormat="false" ht="13.8" hidden="false" customHeight="false" outlineLevel="0" collapsed="false">
      <c r="A8" s="0" t="s">
        <v>17</v>
      </c>
      <c r="B8" s="0" t="s">
        <v>18</v>
      </c>
      <c r="C8" s="0" t="s">
        <v>31</v>
      </c>
      <c r="D8" s="0" t="s">
        <v>32</v>
      </c>
      <c r="E8" s="0" t="n">
        <v>97.1933135986328</v>
      </c>
      <c r="F8" s="0" t="n">
        <v>97.1933135986328</v>
      </c>
      <c r="G8" s="0" t="n">
        <v>97.1933135986328</v>
      </c>
      <c r="H8" s="0" t="n">
        <v>97.1933135986328</v>
      </c>
      <c r="I8" s="0" t="n">
        <v>97.1933135986328</v>
      </c>
      <c r="J8" s="0" t="n">
        <v>97.1933135986328</v>
      </c>
      <c r="K8" s="0" t="n">
        <v>97.1933135986328</v>
      </c>
      <c r="L8" s="0" t="n">
        <v>97.1933135986328</v>
      </c>
      <c r="M8" s="0" t="n">
        <v>97.1933135986328</v>
      </c>
      <c r="N8" s="0" t="n">
        <v>97.1933135986328</v>
      </c>
      <c r="O8" s="0" t="n">
        <v>97.1933135986328</v>
      </c>
      <c r="P8" s="0" t="n">
        <v>97.1933135986328</v>
      </c>
      <c r="Q8" s="0" t="n">
        <v>97.1933135986328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s">
        <v>33</v>
      </c>
      <c r="D9" s="0" t="s">
        <v>34</v>
      </c>
      <c r="E9" s="0" t="n">
        <v>97.7896270751953</v>
      </c>
      <c r="F9" s="0" t="n">
        <v>97.7896270751953</v>
      </c>
      <c r="G9" s="0" t="n">
        <v>97.7896270751953</v>
      </c>
      <c r="H9" s="0" t="n">
        <v>97.7896270751953</v>
      </c>
      <c r="I9" s="0" t="n">
        <v>97.7896270751953</v>
      </c>
      <c r="J9" s="0" t="n">
        <v>97.7896270751953</v>
      </c>
      <c r="K9" s="0" t="n">
        <v>97.7896270751953</v>
      </c>
      <c r="L9" s="0" t="n">
        <v>97.8638916015625</v>
      </c>
      <c r="M9" s="0" t="n">
        <v>98.1635589599609</v>
      </c>
      <c r="N9" s="0" t="n">
        <v>98.2672271728516</v>
      </c>
      <c r="O9" s="0" t="n">
        <v>98.0727081298828</v>
      </c>
      <c r="P9" s="0" t="n">
        <v>98.3358993530273</v>
      </c>
      <c r="Q9" s="0" t="n">
        <v>98.3959426879883</v>
      </c>
    </row>
    <row r="10" customFormat="false" ht="13.8" hidden="false" customHeight="false" outlineLevel="0" collapsed="false">
      <c r="A10" s="0" t="s">
        <v>17</v>
      </c>
      <c r="B10" s="0" t="s">
        <v>18</v>
      </c>
      <c r="C10" s="0" t="s">
        <v>35</v>
      </c>
      <c r="D10" s="0" t="s">
        <v>36</v>
      </c>
      <c r="E10" s="0" t="n">
        <v>95.7166213989258</v>
      </c>
      <c r="F10" s="0" t="n">
        <v>95.7166213989258</v>
      </c>
      <c r="G10" s="0" t="n">
        <v>95.7166213989258</v>
      </c>
      <c r="H10" s="0" t="n">
        <f aca="false">G10+0.48873</f>
        <v>96.2053513989258</v>
      </c>
      <c r="I10" s="0" t="n">
        <f aca="false">H10+0.48873</f>
        <v>96.6940813989258</v>
      </c>
      <c r="J10" s="0" t="n">
        <f aca="false">I10+0.48873</f>
        <v>97.1828113989258</v>
      </c>
      <c r="K10" s="0" t="n">
        <f aca="false">J10+0.48873</f>
        <v>97.6715413989258</v>
      </c>
      <c r="L10" s="0" t="n">
        <f aca="false">K10+0.48873</f>
        <v>98.1602713989258</v>
      </c>
      <c r="M10" s="0" t="n">
        <v>98.6490097045898</v>
      </c>
      <c r="N10" s="0" t="n">
        <v>98.5536804199219</v>
      </c>
      <c r="O10" s="0" t="n">
        <f aca="false">(N10+P10)/2</f>
        <v>97.628345489502</v>
      </c>
      <c r="P10" s="0" t="n">
        <v>96.703010559082</v>
      </c>
      <c r="Q10" s="0" t="n">
        <v>96.703010559082</v>
      </c>
    </row>
    <row r="11" customFormat="false" ht="13.8" hidden="false" customHeight="false" outlineLevel="0" collapsed="false">
      <c r="A11" s="0" t="s">
        <v>17</v>
      </c>
      <c r="B11" s="0" t="s">
        <v>18</v>
      </c>
      <c r="C11" s="0" t="s">
        <v>37</v>
      </c>
      <c r="D11" s="0" t="s">
        <v>38</v>
      </c>
      <c r="E11" s="0" t="n">
        <v>86.7236709594727</v>
      </c>
      <c r="F11" s="0" t="n">
        <v>86.7236709594727</v>
      </c>
      <c r="G11" s="0" t="n">
        <f aca="false">F11+0.66997</f>
        <v>87.3936409594727</v>
      </c>
      <c r="H11" s="0" t="n">
        <f aca="false">G11+0.66997</f>
        <v>88.0636109594727</v>
      </c>
      <c r="I11" s="0" t="n">
        <f aca="false">H11+0.66997</f>
        <v>88.7335809594727</v>
      </c>
      <c r="J11" s="0" t="n">
        <f aca="false">I11+0.66997</f>
        <v>89.4035509594727</v>
      </c>
      <c r="K11" s="0" t="n">
        <f aca="false">J11+0.66997</f>
        <v>90.0735209594727</v>
      </c>
      <c r="L11" s="0" t="n">
        <v>90.7434692382813</v>
      </c>
      <c r="M11" s="0" t="n">
        <v>90.698112487793</v>
      </c>
      <c r="N11" s="0" t="n">
        <v>91.1678314208984</v>
      </c>
      <c r="O11" s="0" t="n">
        <f aca="false">(N11+P11)/2</f>
        <v>91.6969909667968</v>
      </c>
      <c r="P11" s="0" t="n">
        <v>92.2261505126953</v>
      </c>
      <c r="Q11" s="0" t="n">
        <v>94.4605712890625</v>
      </c>
    </row>
    <row r="12" customFormat="false" ht="13.8" hidden="false" customHeight="false" outlineLevel="0" collapsed="false">
      <c r="A12" s="0" t="s">
        <v>17</v>
      </c>
      <c r="B12" s="0" t="s">
        <v>18</v>
      </c>
      <c r="C12" s="0" t="s">
        <v>39</v>
      </c>
      <c r="D12" s="0" t="s">
        <v>40</v>
      </c>
      <c r="E12" s="0" t="n">
        <v>91.9652328491211</v>
      </c>
      <c r="F12" s="0" t="n">
        <v>91.9652328491211</v>
      </c>
      <c r="G12" s="0" t="n">
        <v>91.9652328491211</v>
      </c>
      <c r="H12" s="0" t="n">
        <v>91.9652328491211</v>
      </c>
      <c r="I12" s="0" t="n">
        <v>91.9652328491211</v>
      </c>
      <c r="J12" s="0" t="n">
        <v>91.9652328491211</v>
      </c>
      <c r="K12" s="0" t="n">
        <v>91.9652328491211</v>
      </c>
      <c r="L12" s="0" t="n">
        <v>91.9652328491211</v>
      </c>
      <c r="M12" s="0" t="n">
        <v>91.9652328491211</v>
      </c>
      <c r="N12" s="0" t="n">
        <v>91.9652328491211</v>
      </c>
      <c r="O12" s="0" t="n">
        <v>91.9652328491211</v>
      </c>
      <c r="P12" s="0" t="n">
        <v>91.9652328491211</v>
      </c>
      <c r="Q12" s="0" t="n">
        <v>91.9652328491211</v>
      </c>
    </row>
    <row r="13" customFormat="false" ht="13.8" hidden="false" customHeight="false" outlineLevel="0" collapsed="false">
      <c r="A13" s="0" t="s">
        <v>17</v>
      </c>
      <c r="B13" s="0" t="s">
        <v>18</v>
      </c>
      <c r="C13" s="0" t="s">
        <v>41</v>
      </c>
      <c r="D13" s="0" t="s">
        <v>42</v>
      </c>
      <c r="E13" s="0" t="n">
        <v>94.558219909668</v>
      </c>
      <c r="F13" s="0" t="n">
        <v>94.558219909668</v>
      </c>
      <c r="G13" s="0" t="n">
        <v>94.558219909668</v>
      </c>
      <c r="H13" s="0" t="n">
        <v>94.558219909668</v>
      </c>
      <c r="I13" s="0" t="n">
        <v>94.558219909668</v>
      </c>
      <c r="J13" s="0" t="n">
        <v>94.558219909668</v>
      </c>
      <c r="K13" s="0" t="n">
        <v>94.558219909668</v>
      </c>
      <c r="L13" s="0" t="n">
        <v>94.558219909668</v>
      </c>
      <c r="M13" s="0" t="n">
        <v>93.2920837402344</v>
      </c>
      <c r="N13" s="0" t="n">
        <v>93.7542419433594</v>
      </c>
      <c r="O13" s="0" t="n">
        <v>93.8709182739258</v>
      </c>
      <c r="P13" s="0" t="n">
        <v>93.8709182739258</v>
      </c>
      <c r="Q13" s="0" t="n">
        <v>93.8709182739258</v>
      </c>
    </row>
    <row r="14" customFormat="false" ht="13.8" hidden="false" customHeight="false" outlineLevel="0" collapsed="false">
      <c r="A14" s="0" t="s">
        <v>17</v>
      </c>
      <c r="B14" s="0" t="s">
        <v>18</v>
      </c>
      <c r="C14" s="0" t="s">
        <v>43</v>
      </c>
      <c r="D14" s="0" t="s">
        <v>44</v>
      </c>
      <c r="E14" s="0" t="n">
        <v>83.5594635009766</v>
      </c>
      <c r="F14" s="0" t="n">
        <v>83.5594635009766</v>
      </c>
      <c r="G14" s="0" t="n">
        <v>83.5594635009766</v>
      </c>
      <c r="H14" s="0" t="n">
        <v>83.5594635009766</v>
      </c>
      <c r="I14" s="0" t="n">
        <v>83.5594635009766</v>
      </c>
      <c r="J14" s="0" t="n">
        <v>83.5594635009766</v>
      </c>
      <c r="K14" s="0" t="n">
        <v>83.5594635009766</v>
      </c>
      <c r="L14" s="0" t="n">
        <v>82.0286331176758</v>
      </c>
      <c r="M14" s="0" t="n">
        <v>83.951301574707</v>
      </c>
      <c r="N14" s="0" t="n">
        <v>84.1028900146484</v>
      </c>
      <c r="O14" s="0" t="n">
        <v>84.4927215576172</v>
      </c>
      <c r="P14" s="0" t="n">
        <v>85.4939880371094</v>
      </c>
      <c r="Q14" s="0" t="n">
        <v>85.4939880371094</v>
      </c>
    </row>
    <row r="15" customFormat="false" ht="13.8" hidden="false" customHeight="false" outlineLevel="0" collapsed="false">
      <c r="A15" s="0" t="s">
        <v>17</v>
      </c>
      <c r="B15" s="0" t="s">
        <v>18</v>
      </c>
      <c r="C15" s="0" t="s">
        <v>45</v>
      </c>
      <c r="D15" s="0" t="s">
        <v>46</v>
      </c>
      <c r="E15" s="0" t="n">
        <v>80.0110321044922</v>
      </c>
      <c r="F15" s="0" t="n">
        <v>80.0110321044922</v>
      </c>
      <c r="G15" s="0" t="n">
        <f aca="false">F15+0.59633</f>
        <v>80.6073621044922</v>
      </c>
      <c r="H15" s="0" t="n">
        <f aca="false">G15+0.59633</f>
        <v>81.2036921044922</v>
      </c>
      <c r="I15" s="0" t="n">
        <f aca="false">H15+0.59633</f>
        <v>81.8000221044922</v>
      </c>
      <c r="J15" s="0" t="n">
        <f aca="false">I15+0.59633</f>
        <v>82.3963521044922</v>
      </c>
      <c r="K15" s="0" t="n">
        <f aca="false">J15+0.59633</f>
        <v>82.9926821044922</v>
      </c>
      <c r="L15" s="0" t="n">
        <v>83.5889892578125</v>
      </c>
      <c r="M15" s="0" t="n">
        <f aca="false">L15+0.38879</f>
        <v>83.9777792578125</v>
      </c>
      <c r="N15" s="0" t="n">
        <f aca="false">M15+0.38879</f>
        <v>84.3665692578125</v>
      </c>
      <c r="O15" s="0" t="n">
        <v>84.7553634643555</v>
      </c>
      <c r="P15" s="0" t="n">
        <v>85.1232986450195</v>
      </c>
      <c r="Q15" s="0" t="n">
        <v>85.3555526733398</v>
      </c>
    </row>
    <row r="16" customFormat="false" ht="13.8" hidden="false" customHeight="false" outlineLevel="0" collapsed="false">
      <c r="A16" s="0" t="s">
        <v>17</v>
      </c>
      <c r="B16" s="0" t="s">
        <v>18</v>
      </c>
      <c r="C16" s="0" t="s">
        <v>47</v>
      </c>
      <c r="D16" s="0" t="s">
        <v>48</v>
      </c>
      <c r="E16" s="0" t="n">
        <v>90.9840316772461</v>
      </c>
      <c r="F16" s="0" t="n">
        <v>90.9840316772461</v>
      </c>
      <c r="G16" s="0" t="n">
        <f aca="false">F16-1.13189</f>
        <v>89.8521416772461</v>
      </c>
      <c r="H16" s="0" t="n">
        <f aca="false">G16-1.13189</f>
        <v>88.7202516772461</v>
      </c>
      <c r="I16" s="0" t="n">
        <f aca="false">H16-1.13189</f>
        <v>87.5883616772461</v>
      </c>
      <c r="J16" s="0" t="n">
        <f aca="false">I16-1.13189</f>
        <v>86.4564716772461</v>
      </c>
      <c r="K16" s="0" t="n">
        <f aca="false">J16-1.13189</f>
        <v>85.3245816772461</v>
      </c>
      <c r="L16" s="0" t="n">
        <v>84.1927185058594</v>
      </c>
      <c r="M16" s="0" t="n">
        <f aca="false">(L16+N16)/2</f>
        <v>84.1998405456543</v>
      </c>
      <c r="N16" s="0" t="n">
        <v>84.2069625854492</v>
      </c>
      <c r="O16" s="0" t="n">
        <v>91.8540420532227</v>
      </c>
      <c r="P16" s="0" t="n">
        <v>91.5868988037109</v>
      </c>
      <c r="Q16" s="0" t="n">
        <v>92.0647277832031</v>
      </c>
    </row>
    <row r="17" customFormat="false" ht="13.8" hidden="false" customHeight="false" outlineLevel="0" collapsed="false">
      <c r="A17" s="0" t="s">
        <v>17</v>
      </c>
      <c r="B17" s="0" t="s">
        <v>18</v>
      </c>
      <c r="C17" s="0" t="s">
        <v>49</v>
      </c>
      <c r="D17" s="0" t="s">
        <v>50</v>
      </c>
      <c r="E17" s="0" t="n">
        <v>87.6698532104492</v>
      </c>
      <c r="F17" s="0" t="n">
        <v>87.6698532104492</v>
      </c>
      <c r="G17" s="0" t="n">
        <v>87.6698532104492</v>
      </c>
      <c r="H17" s="0" t="n">
        <v>87.6698532104492</v>
      </c>
      <c r="I17" s="0" t="n">
        <v>87.6698532104492</v>
      </c>
      <c r="J17" s="0" t="n">
        <v>87.9086685180664</v>
      </c>
      <c r="K17" s="0" t="n">
        <v>88.6993408203125</v>
      </c>
      <c r="L17" s="0" t="n">
        <v>89.5908126831055</v>
      </c>
      <c r="M17" s="0" t="n">
        <f aca="false">L17+0.85018</f>
        <v>90.4409926831055</v>
      </c>
      <c r="N17" s="0" t="n">
        <f aca="false">M17+0.85018</f>
        <v>91.2911726831055</v>
      </c>
      <c r="O17" s="0" t="n">
        <f aca="false">N17+0.85018</f>
        <v>92.1413526831055</v>
      </c>
      <c r="P17" s="0" t="n">
        <f aca="false">O17+0.85018</f>
        <v>92.9915326831055</v>
      </c>
      <c r="Q17" s="0" t="n">
        <v>93.8417282104492</v>
      </c>
    </row>
    <row r="18" customFormat="false" ht="13.8" hidden="false" customHeight="false" outlineLevel="0" collapsed="false">
      <c r="A18" s="0" t="s">
        <v>17</v>
      </c>
      <c r="B18" s="0" t="s">
        <v>18</v>
      </c>
      <c r="C18" s="0" t="s">
        <v>51</v>
      </c>
      <c r="D18" s="0" t="s">
        <v>52</v>
      </c>
      <c r="E18" s="0" t="n">
        <v>91.8996200561523</v>
      </c>
      <c r="F18" s="0" t="n">
        <f aca="false">E18+0.21945</f>
        <v>92.1190700561523</v>
      </c>
      <c r="G18" s="0" t="n">
        <f aca="false">F18+0.21945</f>
        <v>92.3385200561523</v>
      </c>
      <c r="H18" s="0" t="n">
        <f aca="false">G18+0.21945</f>
        <v>92.5579700561523</v>
      </c>
      <c r="I18" s="0" t="n">
        <f aca="false">H18+0.21945</f>
        <v>92.7774200561523</v>
      </c>
      <c r="J18" s="0" t="n">
        <f aca="false">I18+0.21945</f>
        <v>92.9968700561523</v>
      </c>
      <c r="K18" s="0" t="n">
        <f aca="false">J18+0.21945</f>
        <v>93.2163200561523</v>
      </c>
      <c r="L18" s="0" t="n">
        <f aca="false">K18+0.21945</f>
        <v>93.4357700561523</v>
      </c>
      <c r="M18" s="0" t="n">
        <f aca="false">L18+0.21945</f>
        <v>93.6552200561523</v>
      </c>
      <c r="N18" s="0" t="n">
        <f aca="false">M18+0.21945</f>
        <v>93.8746700561523</v>
      </c>
      <c r="O18" s="0" t="n">
        <v>94.0941162109375</v>
      </c>
      <c r="P18" s="0" t="n">
        <v>94.0941162109375</v>
      </c>
      <c r="Q18" s="0" t="n">
        <v>94.0941162109375</v>
      </c>
    </row>
    <row r="21" customFormat="false" ht="13.8" hidden="false" customHeight="false" outlineLevel="0" collapsed="false"/>
    <row r="22" customFormat="false" ht="13.8" hidden="false" customHeight="false" outlineLevel="0" collapsed="false">
      <c r="A22" s="0" t="s">
        <v>53</v>
      </c>
      <c r="G22" s="0" t="s">
        <v>54</v>
      </c>
      <c r="H22" s="0" t="n">
        <f aca="false">SUMPRODUCT(ISBLANK(E2:Q18))</f>
        <v>0</v>
      </c>
    </row>
    <row r="23" customFormat="false" ht="12.75" hidden="false" customHeight="false" outlineLevel="0" collapsed="false">
      <c r="A23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2:H22 A1"/>
    </sheetView>
  </sheetViews>
  <sheetFormatPr defaultRowHeight="12.75"/>
  <cols>
    <col collapsed="false" hidden="false" max="1" min="1" style="0" width="15.9595141700405"/>
    <col collapsed="false" hidden="false" max="4" min="2" style="0" width="51.6315789473684"/>
    <col collapsed="false" hidden="false" max="1025" min="5" style="0" width="8.57085020242915"/>
  </cols>
  <sheetData>
    <row r="1" customFormat="false" ht="12.75" hidden="false" customHeight="false" outlineLevel="0" collapsed="false">
      <c r="A1" s="1" t="s">
        <v>56</v>
      </c>
      <c r="B1" s="1" t="s">
        <v>57</v>
      </c>
      <c r="C1" s="1" t="s">
        <v>58</v>
      </c>
      <c r="D1" s="1" t="s">
        <v>59</v>
      </c>
    </row>
    <row r="2" customFormat="false" ht="12.75" hidden="false" customHeight="false" outlineLevel="0" collapsed="false">
      <c r="A2" s="1" t="s">
        <v>18</v>
      </c>
      <c r="B2" s="1" t="s">
        <v>17</v>
      </c>
      <c r="C2" s="1" t="s">
        <v>60</v>
      </c>
      <c r="D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2018-05-23T20:09:29Z</dcterms:modified>
  <cp:revision>3</cp:revision>
  <dc:subject/>
  <dc:title/>
</cp:coreProperties>
</file>