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tabRatio="742" firstSheet="2" activeTab="9"/>
  </bookViews>
  <sheets>
    <sheet name="Standard_2" sheetId="1" r:id="rId1"/>
    <sheet name="Standard_5" sheetId="4" r:id="rId2"/>
    <sheet name="Standard_10" sheetId="5" r:id="rId3"/>
    <sheet name="MOD1_2" sheetId="6" r:id="rId4"/>
    <sheet name="Mod1_5" sheetId="7" r:id="rId5"/>
    <sheet name="MOD1_10" sheetId="8" r:id="rId6"/>
    <sheet name="MOD2_2" sheetId="9" r:id="rId7"/>
    <sheet name="MOD2_5" sheetId="10" r:id="rId8"/>
    <sheet name="MOD2_10" sheetId="11" r:id="rId9"/>
    <sheet name="Testy_T" sheetId="18" r:id="rId10"/>
    <sheet name="Testy_T_2" sheetId="14" r:id="rId11"/>
    <sheet name="Testy_T_5" sheetId="16" r:id="rId12"/>
    <sheet name="Testy_T_10" sheetId="17" r:id="rId13"/>
  </sheets>
  <calcPr calcId="125725"/>
</workbook>
</file>

<file path=xl/calcChain.xml><?xml version="1.0" encoding="utf-8"?>
<calcChain xmlns="http://schemas.openxmlformats.org/spreadsheetml/2006/main">
  <c r="E4" i="18"/>
  <c r="E5"/>
  <c r="E3"/>
  <c r="D5"/>
  <c r="C5"/>
  <c r="B5"/>
  <c r="D4"/>
  <c r="C4"/>
  <c r="B4"/>
  <c r="D3"/>
  <c r="C3"/>
  <c r="B3"/>
  <c r="O23" i="17"/>
  <c r="J23"/>
  <c r="G23" i="11"/>
  <c r="N30" i="17"/>
  <c r="M30"/>
  <c r="I30"/>
  <c r="H30"/>
  <c r="D30"/>
  <c r="C30"/>
  <c r="N29"/>
  <c r="M29"/>
  <c r="I29"/>
  <c r="H29"/>
  <c r="D29"/>
  <c r="C29"/>
  <c r="N28"/>
  <c r="M28"/>
  <c r="I28"/>
  <c r="H28"/>
  <c r="D28"/>
  <c r="C28"/>
  <c r="N27"/>
  <c r="M27"/>
  <c r="I27"/>
  <c r="H27"/>
  <c r="D27"/>
  <c r="C27"/>
  <c r="N26"/>
  <c r="M26"/>
  <c r="I26"/>
  <c r="H26"/>
  <c r="D26"/>
  <c r="C26"/>
  <c r="N25"/>
  <c r="M25"/>
  <c r="I25"/>
  <c r="H25"/>
  <c r="D25"/>
  <c r="C25"/>
  <c r="N24"/>
  <c r="M24"/>
  <c r="I24"/>
  <c r="H24"/>
  <c r="D24"/>
  <c r="C24"/>
  <c r="N22"/>
  <c r="M22"/>
  <c r="I22"/>
  <c r="H22"/>
  <c r="D22"/>
  <c r="C22"/>
  <c r="N21"/>
  <c r="M21"/>
  <c r="I21"/>
  <c r="H21"/>
  <c r="D21"/>
  <c r="E21" s="1"/>
  <c r="C21"/>
  <c r="N20"/>
  <c r="O20" s="1"/>
  <c r="M20"/>
  <c r="I20"/>
  <c r="H20"/>
  <c r="D20"/>
  <c r="C20"/>
  <c r="N19"/>
  <c r="M19"/>
  <c r="I19"/>
  <c r="H19"/>
  <c r="D19"/>
  <c r="C19"/>
  <c r="E19" s="1"/>
  <c r="N18"/>
  <c r="M18"/>
  <c r="I18"/>
  <c r="J18" s="1"/>
  <c r="H18"/>
  <c r="D18"/>
  <c r="E18" s="1"/>
  <c r="C18"/>
  <c r="N17"/>
  <c r="M17"/>
  <c r="I17"/>
  <c r="H17"/>
  <c r="D17"/>
  <c r="C17"/>
  <c r="N16"/>
  <c r="M16"/>
  <c r="I16"/>
  <c r="H16"/>
  <c r="J16" s="1"/>
  <c r="D16"/>
  <c r="C16"/>
  <c r="N15"/>
  <c r="O15" s="1"/>
  <c r="M15"/>
  <c r="I15"/>
  <c r="J15" s="1"/>
  <c r="K15" s="1"/>
  <c r="H15"/>
  <c r="D15"/>
  <c r="C15"/>
  <c r="N14"/>
  <c r="M14"/>
  <c r="I14"/>
  <c r="H14"/>
  <c r="D14"/>
  <c r="E14" s="1"/>
  <c r="C14"/>
  <c r="N13"/>
  <c r="M13"/>
  <c r="O13" s="1"/>
  <c r="I13"/>
  <c r="H13"/>
  <c r="D13"/>
  <c r="E13" s="1"/>
  <c r="C13"/>
  <c r="N12"/>
  <c r="O12" s="1"/>
  <c r="M12"/>
  <c r="I12"/>
  <c r="H12"/>
  <c r="D12"/>
  <c r="C12"/>
  <c r="N11"/>
  <c r="M11"/>
  <c r="I11"/>
  <c r="H11"/>
  <c r="D11"/>
  <c r="C11"/>
  <c r="E11" s="1"/>
  <c r="N10"/>
  <c r="M10"/>
  <c r="I10"/>
  <c r="J10" s="1"/>
  <c r="H10"/>
  <c r="D10"/>
  <c r="E10" s="1"/>
  <c r="C10"/>
  <c r="N9"/>
  <c r="M9"/>
  <c r="I9"/>
  <c r="H9"/>
  <c r="D9"/>
  <c r="E9" s="1"/>
  <c r="C9"/>
  <c r="N8"/>
  <c r="M8"/>
  <c r="I8"/>
  <c r="H8"/>
  <c r="J8" s="1"/>
  <c r="D8"/>
  <c r="C8"/>
  <c r="N7"/>
  <c r="O7" s="1"/>
  <c r="M7"/>
  <c r="I7"/>
  <c r="J7" s="1"/>
  <c r="K7" s="1"/>
  <c r="H7"/>
  <c r="D7"/>
  <c r="C7"/>
  <c r="N6"/>
  <c r="M6"/>
  <c r="O6" s="1"/>
  <c r="I6"/>
  <c r="J6" s="1"/>
  <c r="H6"/>
  <c r="D6"/>
  <c r="E6" s="1"/>
  <c r="C6"/>
  <c r="N5"/>
  <c r="M5"/>
  <c r="O5" s="1"/>
  <c r="I5"/>
  <c r="H5"/>
  <c r="D5"/>
  <c r="E5" s="1"/>
  <c r="C5"/>
  <c r="N4"/>
  <c r="O4" s="1"/>
  <c r="M4"/>
  <c r="I4"/>
  <c r="H4"/>
  <c r="D4"/>
  <c r="C4"/>
  <c r="E4" s="1"/>
  <c r="N3"/>
  <c r="O3" s="1"/>
  <c r="M3"/>
  <c r="I3"/>
  <c r="J3" s="1"/>
  <c r="K3" s="1"/>
  <c r="H3"/>
  <c r="D3"/>
  <c r="C3"/>
  <c r="E3" s="1"/>
  <c r="N30" i="16"/>
  <c r="M30"/>
  <c r="I30"/>
  <c r="H30"/>
  <c r="D30"/>
  <c r="C30"/>
  <c r="N29"/>
  <c r="M29"/>
  <c r="I29"/>
  <c r="H29"/>
  <c r="D29"/>
  <c r="C29"/>
  <c r="N28"/>
  <c r="M28"/>
  <c r="I28"/>
  <c r="H28"/>
  <c r="D28"/>
  <c r="C28"/>
  <c r="N27"/>
  <c r="M27"/>
  <c r="I27"/>
  <c r="H27"/>
  <c r="D27"/>
  <c r="C27"/>
  <c r="N26"/>
  <c r="M26"/>
  <c r="I26"/>
  <c r="H26"/>
  <c r="D26"/>
  <c r="C26"/>
  <c r="N25"/>
  <c r="M25"/>
  <c r="I25"/>
  <c r="H25"/>
  <c r="D25"/>
  <c r="C25"/>
  <c r="N24"/>
  <c r="M24"/>
  <c r="I24"/>
  <c r="H24"/>
  <c r="D24"/>
  <c r="C24"/>
  <c r="N23"/>
  <c r="M23"/>
  <c r="I23"/>
  <c r="H23"/>
  <c r="D23"/>
  <c r="C23"/>
  <c r="N22"/>
  <c r="M22"/>
  <c r="I22"/>
  <c r="H22"/>
  <c r="D22"/>
  <c r="C22"/>
  <c r="N21"/>
  <c r="M21"/>
  <c r="I21"/>
  <c r="H21"/>
  <c r="D21"/>
  <c r="C21"/>
  <c r="N20"/>
  <c r="M20"/>
  <c r="I20"/>
  <c r="H20"/>
  <c r="D20"/>
  <c r="C20"/>
  <c r="N19"/>
  <c r="M19"/>
  <c r="I19"/>
  <c r="H19"/>
  <c r="D19"/>
  <c r="C19"/>
  <c r="N18"/>
  <c r="M18"/>
  <c r="I18"/>
  <c r="H18"/>
  <c r="D18"/>
  <c r="C18"/>
  <c r="N17"/>
  <c r="M17"/>
  <c r="I17"/>
  <c r="H17"/>
  <c r="D17"/>
  <c r="C17"/>
  <c r="N16"/>
  <c r="M16"/>
  <c r="I16"/>
  <c r="H16"/>
  <c r="D16"/>
  <c r="C16"/>
  <c r="N15"/>
  <c r="M15"/>
  <c r="I15"/>
  <c r="H15"/>
  <c r="D15"/>
  <c r="C15"/>
  <c r="N14"/>
  <c r="M14"/>
  <c r="I14"/>
  <c r="H14"/>
  <c r="D14"/>
  <c r="C14"/>
  <c r="N13"/>
  <c r="M13"/>
  <c r="I13"/>
  <c r="H13"/>
  <c r="D13"/>
  <c r="C13"/>
  <c r="N12"/>
  <c r="M12"/>
  <c r="I12"/>
  <c r="H12"/>
  <c r="D12"/>
  <c r="C12"/>
  <c r="N11"/>
  <c r="M11"/>
  <c r="I11"/>
  <c r="H11"/>
  <c r="D11"/>
  <c r="C11"/>
  <c r="N10"/>
  <c r="M10"/>
  <c r="I10"/>
  <c r="H10"/>
  <c r="D10"/>
  <c r="C10"/>
  <c r="N9"/>
  <c r="M9"/>
  <c r="I9"/>
  <c r="H9"/>
  <c r="D9"/>
  <c r="C9"/>
  <c r="N8"/>
  <c r="M8"/>
  <c r="I8"/>
  <c r="H8"/>
  <c r="J8" s="1"/>
  <c r="D8"/>
  <c r="C8"/>
  <c r="N7"/>
  <c r="M7"/>
  <c r="I7"/>
  <c r="H7"/>
  <c r="D7"/>
  <c r="C7"/>
  <c r="E7" s="1"/>
  <c r="N6"/>
  <c r="M6"/>
  <c r="I6"/>
  <c r="H6"/>
  <c r="D6"/>
  <c r="C6"/>
  <c r="N5"/>
  <c r="M5"/>
  <c r="O5" s="1"/>
  <c r="I5"/>
  <c r="H5"/>
  <c r="D5"/>
  <c r="C5"/>
  <c r="N4"/>
  <c r="M4"/>
  <c r="I4"/>
  <c r="H4"/>
  <c r="J4" s="1"/>
  <c r="D4"/>
  <c r="C4"/>
  <c r="N3"/>
  <c r="M3"/>
  <c r="I3"/>
  <c r="H3"/>
  <c r="D3"/>
  <c r="C3"/>
  <c r="E3" s="1"/>
  <c r="O30" i="17"/>
  <c r="J30"/>
  <c r="E30"/>
  <c r="F30" s="1"/>
  <c r="O29"/>
  <c r="J29"/>
  <c r="K29" s="1"/>
  <c r="E29"/>
  <c r="O28"/>
  <c r="J28"/>
  <c r="E28"/>
  <c r="O27"/>
  <c r="J27"/>
  <c r="K27" s="1"/>
  <c r="E27"/>
  <c r="O26"/>
  <c r="P26" s="1"/>
  <c r="J26"/>
  <c r="E26"/>
  <c r="O25"/>
  <c r="J25"/>
  <c r="E25"/>
  <c r="O24"/>
  <c r="J24"/>
  <c r="E24"/>
  <c r="F24" s="1"/>
  <c r="E23"/>
  <c r="O22"/>
  <c r="J22"/>
  <c r="E22"/>
  <c r="O21"/>
  <c r="J21"/>
  <c r="J20"/>
  <c r="E20"/>
  <c r="O19"/>
  <c r="J19"/>
  <c r="O18"/>
  <c r="O17"/>
  <c r="J17"/>
  <c r="E17"/>
  <c r="O16"/>
  <c r="E16"/>
  <c r="E15"/>
  <c r="O14"/>
  <c r="J14"/>
  <c r="J13"/>
  <c r="J12"/>
  <c r="E12"/>
  <c r="O11"/>
  <c r="J11"/>
  <c r="O10"/>
  <c r="O9"/>
  <c r="J9"/>
  <c r="O8"/>
  <c r="E8"/>
  <c r="E7"/>
  <c r="J5"/>
  <c r="J4"/>
  <c r="S2"/>
  <c r="O30" i="16"/>
  <c r="J30"/>
  <c r="E30"/>
  <c r="F30" s="1"/>
  <c r="O29"/>
  <c r="J29"/>
  <c r="E29"/>
  <c r="O28"/>
  <c r="J28"/>
  <c r="E28"/>
  <c r="O27"/>
  <c r="J27"/>
  <c r="K27" s="1"/>
  <c r="E27"/>
  <c r="O26"/>
  <c r="J26"/>
  <c r="E26"/>
  <c r="O25"/>
  <c r="J25"/>
  <c r="E25"/>
  <c r="F25" s="1"/>
  <c r="O24"/>
  <c r="P24" s="1"/>
  <c r="J24"/>
  <c r="E24"/>
  <c r="O23"/>
  <c r="P23" s="1"/>
  <c r="J23"/>
  <c r="K23" s="1"/>
  <c r="E23"/>
  <c r="O22"/>
  <c r="J22"/>
  <c r="E22"/>
  <c r="F22" s="1"/>
  <c r="O21"/>
  <c r="J21"/>
  <c r="E21"/>
  <c r="F21" s="1"/>
  <c r="O20"/>
  <c r="P20" s="1"/>
  <c r="J20"/>
  <c r="E20"/>
  <c r="O19"/>
  <c r="J19"/>
  <c r="K19" s="1"/>
  <c r="E19"/>
  <c r="O18"/>
  <c r="J18"/>
  <c r="E18"/>
  <c r="O17"/>
  <c r="J17"/>
  <c r="E17"/>
  <c r="F17" s="1"/>
  <c r="O16"/>
  <c r="P16" s="1"/>
  <c r="J16"/>
  <c r="E16"/>
  <c r="O15"/>
  <c r="J15"/>
  <c r="E15"/>
  <c r="O14"/>
  <c r="J14"/>
  <c r="E14"/>
  <c r="F14" s="1"/>
  <c r="O13"/>
  <c r="J13"/>
  <c r="E13"/>
  <c r="F13" s="1"/>
  <c r="O12"/>
  <c r="P12" s="1"/>
  <c r="J12"/>
  <c r="E12"/>
  <c r="O11"/>
  <c r="J11"/>
  <c r="E11"/>
  <c r="O10"/>
  <c r="J10"/>
  <c r="K10" s="1"/>
  <c r="E10"/>
  <c r="O9"/>
  <c r="J9"/>
  <c r="E9"/>
  <c r="F9" s="1"/>
  <c r="O8"/>
  <c r="E8"/>
  <c r="O7"/>
  <c r="J7"/>
  <c r="O6"/>
  <c r="J6"/>
  <c r="K6" s="1"/>
  <c r="E6"/>
  <c r="J5"/>
  <c r="E5"/>
  <c r="O4"/>
  <c r="E4"/>
  <c r="O3"/>
  <c r="J3"/>
  <c r="S2"/>
  <c r="C29" i="14"/>
  <c r="E29" s="1"/>
  <c r="D29"/>
  <c r="H29"/>
  <c r="I29"/>
  <c r="J29"/>
  <c r="M29"/>
  <c r="O29" s="1"/>
  <c r="P29" s="1"/>
  <c r="N29"/>
  <c r="C30"/>
  <c r="D30"/>
  <c r="E30"/>
  <c r="H30"/>
  <c r="J30" s="1"/>
  <c r="I30"/>
  <c r="M30"/>
  <c r="N30"/>
  <c r="O30"/>
  <c r="C4"/>
  <c r="D4"/>
  <c r="E4"/>
  <c r="H4"/>
  <c r="J4" s="1"/>
  <c r="K4" s="1"/>
  <c r="I4"/>
  <c r="M4"/>
  <c r="N4"/>
  <c r="O4"/>
  <c r="C5"/>
  <c r="E5" s="1"/>
  <c r="D5"/>
  <c r="H5"/>
  <c r="I5"/>
  <c r="J5"/>
  <c r="M5"/>
  <c r="O5" s="1"/>
  <c r="P5" s="1"/>
  <c r="N5"/>
  <c r="C6"/>
  <c r="D6"/>
  <c r="E6"/>
  <c r="F6" s="1"/>
  <c r="H6"/>
  <c r="J6" s="1"/>
  <c r="K6" s="1"/>
  <c r="I6"/>
  <c r="M6"/>
  <c r="N6"/>
  <c r="O6"/>
  <c r="P6" s="1"/>
  <c r="C7"/>
  <c r="E7" s="1"/>
  <c r="F7" s="1"/>
  <c r="D7"/>
  <c r="H7"/>
  <c r="I7"/>
  <c r="J7"/>
  <c r="K7" s="1"/>
  <c r="M7"/>
  <c r="O7" s="1"/>
  <c r="N7"/>
  <c r="C8"/>
  <c r="D8"/>
  <c r="E8" s="1"/>
  <c r="H8"/>
  <c r="J8" s="1"/>
  <c r="I8"/>
  <c r="M8"/>
  <c r="N8"/>
  <c r="O8" s="1"/>
  <c r="P8" s="1"/>
  <c r="C9"/>
  <c r="E9" s="1"/>
  <c r="D9"/>
  <c r="H9"/>
  <c r="I9"/>
  <c r="J9" s="1"/>
  <c r="K9" s="1"/>
  <c r="M9"/>
  <c r="O9" s="1"/>
  <c r="N9"/>
  <c r="C10"/>
  <c r="D10"/>
  <c r="E10" s="1"/>
  <c r="H10"/>
  <c r="J10" s="1"/>
  <c r="I10"/>
  <c r="M10"/>
  <c r="O10" s="1"/>
  <c r="P10" s="1"/>
  <c r="N10"/>
  <c r="C11"/>
  <c r="E11" s="1"/>
  <c r="D11"/>
  <c r="H11"/>
  <c r="I11"/>
  <c r="J11" s="1"/>
  <c r="K11" s="1"/>
  <c r="M11"/>
  <c r="O11" s="1"/>
  <c r="N11"/>
  <c r="C12"/>
  <c r="E12" s="1"/>
  <c r="F12" s="1"/>
  <c r="D12"/>
  <c r="H12"/>
  <c r="J12" s="1"/>
  <c r="I12"/>
  <c r="M12"/>
  <c r="O12" s="1"/>
  <c r="N12"/>
  <c r="C13"/>
  <c r="E13" s="1"/>
  <c r="D13"/>
  <c r="H13"/>
  <c r="J13" s="1"/>
  <c r="K13" s="1"/>
  <c r="I13"/>
  <c r="M13"/>
  <c r="O13" s="1"/>
  <c r="N13"/>
  <c r="C14"/>
  <c r="E14" s="1"/>
  <c r="D14"/>
  <c r="H14"/>
  <c r="J14" s="1"/>
  <c r="I14"/>
  <c r="M14"/>
  <c r="O14" s="1"/>
  <c r="P14" s="1"/>
  <c r="N14"/>
  <c r="C15"/>
  <c r="E15" s="1"/>
  <c r="D15"/>
  <c r="H15"/>
  <c r="J15" s="1"/>
  <c r="K15" s="1"/>
  <c r="I15"/>
  <c r="M15"/>
  <c r="O15" s="1"/>
  <c r="N15"/>
  <c r="C16"/>
  <c r="E16" s="1"/>
  <c r="F16" s="1"/>
  <c r="D16"/>
  <c r="H16"/>
  <c r="J16" s="1"/>
  <c r="I16"/>
  <c r="M16"/>
  <c r="O16" s="1"/>
  <c r="N16"/>
  <c r="C17"/>
  <c r="E17" s="1"/>
  <c r="D17"/>
  <c r="H17"/>
  <c r="J17" s="1"/>
  <c r="K17" s="1"/>
  <c r="I17"/>
  <c r="M17"/>
  <c r="O17" s="1"/>
  <c r="N17"/>
  <c r="C18"/>
  <c r="E18" s="1"/>
  <c r="D18"/>
  <c r="H18"/>
  <c r="J18" s="1"/>
  <c r="I18"/>
  <c r="M18"/>
  <c r="O18" s="1"/>
  <c r="P18" s="1"/>
  <c r="N18"/>
  <c r="C19"/>
  <c r="E19" s="1"/>
  <c r="D19"/>
  <c r="H19"/>
  <c r="J19" s="1"/>
  <c r="K19" s="1"/>
  <c r="I19"/>
  <c r="M19"/>
  <c r="O19" s="1"/>
  <c r="N19"/>
  <c r="C20"/>
  <c r="E20" s="1"/>
  <c r="F20" s="1"/>
  <c r="D20"/>
  <c r="H20"/>
  <c r="J20" s="1"/>
  <c r="I20"/>
  <c r="M20"/>
  <c r="O20" s="1"/>
  <c r="N20"/>
  <c r="C21"/>
  <c r="E21" s="1"/>
  <c r="D21"/>
  <c r="H21"/>
  <c r="J21" s="1"/>
  <c r="K21" s="1"/>
  <c r="I21"/>
  <c r="M21"/>
  <c r="O21" s="1"/>
  <c r="N21"/>
  <c r="C22"/>
  <c r="E22" s="1"/>
  <c r="D22"/>
  <c r="H22"/>
  <c r="J22" s="1"/>
  <c r="I22"/>
  <c r="M22"/>
  <c r="O22" s="1"/>
  <c r="P22" s="1"/>
  <c r="N22"/>
  <c r="C23"/>
  <c r="E23" s="1"/>
  <c r="D23"/>
  <c r="H23"/>
  <c r="J23" s="1"/>
  <c r="K23" s="1"/>
  <c r="I23"/>
  <c r="M23"/>
  <c r="O23" s="1"/>
  <c r="N23"/>
  <c r="C24"/>
  <c r="E24" s="1"/>
  <c r="F24" s="1"/>
  <c r="D24"/>
  <c r="H24"/>
  <c r="J24" s="1"/>
  <c r="I24"/>
  <c r="M24"/>
  <c r="O24" s="1"/>
  <c r="N24"/>
  <c r="C25"/>
  <c r="E25" s="1"/>
  <c r="D25"/>
  <c r="H25"/>
  <c r="J25" s="1"/>
  <c r="K25" s="1"/>
  <c r="I25"/>
  <c r="M25"/>
  <c r="O25" s="1"/>
  <c r="N25"/>
  <c r="C26"/>
  <c r="E26" s="1"/>
  <c r="D26"/>
  <c r="H26"/>
  <c r="J26" s="1"/>
  <c r="I26"/>
  <c r="M26"/>
  <c r="O26" s="1"/>
  <c r="P26" s="1"/>
  <c r="N26"/>
  <c r="C27"/>
  <c r="E27" s="1"/>
  <c r="D27"/>
  <c r="H27"/>
  <c r="J27" s="1"/>
  <c r="K27" s="1"/>
  <c r="I27"/>
  <c r="M27"/>
  <c r="O27" s="1"/>
  <c r="N27"/>
  <c r="C28"/>
  <c r="E28" s="1"/>
  <c r="F28" s="1"/>
  <c r="D28"/>
  <c r="H28"/>
  <c r="J28" s="1"/>
  <c r="I28"/>
  <c r="M28"/>
  <c r="O28" s="1"/>
  <c r="N28"/>
  <c r="P3"/>
  <c r="K3"/>
  <c r="F3"/>
  <c r="O3"/>
  <c r="N3"/>
  <c r="M3"/>
  <c r="J3"/>
  <c r="I3"/>
  <c r="H3"/>
  <c r="E3"/>
  <c r="D3"/>
  <c r="C3"/>
  <c r="S2"/>
  <c r="G4" i="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K23" i="17" l="1"/>
  <c r="F4"/>
  <c r="P6"/>
  <c r="F8"/>
  <c r="P18"/>
  <c r="K9"/>
  <c r="F12"/>
  <c r="P14"/>
  <c r="K17"/>
  <c r="F20"/>
  <c r="P22"/>
  <c r="K25"/>
  <c r="F28"/>
  <c r="P30"/>
  <c r="P10"/>
  <c r="K21"/>
  <c r="K30"/>
  <c r="K5"/>
  <c r="K11"/>
  <c r="P16"/>
  <c r="K19"/>
  <c r="K13"/>
  <c r="K15" i="16"/>
  <c r="P30"/>
  <c r="P3"/>
  <c r="P11"/>
  <c r="K14"/>
  <c r="P19"/>
  <c r="P27"/>
  <c r="K30"/>
  <c r="P8"/>
  <c r="F5"/>
  <c r="P7"/>
  <c r="K26"/>
  <c r="F29"/>
  <c r="P4"/>
  <c r="F18"/>
  <c r="F26"/>
  <c r="P28"/>
  <c r="F10" i="17"/>
  <c r="K4"/>
  <c r="F7"/>
  <c r="K8"/>
  <c r="F11"/>
  <c r="P13"/>
  <c r="F15"/>
  <c r="P17"/>
  <c r="K20"/>
  <c r="F23"/>
  <c r="K28"/>
  <c r="F16"/>
  <c r="P3"/>
  <c r="P7"/>
  <c r="P11"/>
  <c r="P15"/>
  <c r="P19"/>
  <c r="P23"/>
  <c r="P27"/>
  <c r="F5"/>
  <c r="K6"/>
  <c r="F9"/>
  <c r="K10"/>
  <c r="F13"/>
  <c r="K14"/>
  <c r="F17"/>
  <c r="K18"/>
  <c r="F21"/>
  <c r="K22"/>
  <c r="F25"/>
  <c r="K26"/>
  <c r="F29"/>
  <c r="P4"/>
  <c r="F6"/>
  <c r="P8"/>
  <c r="P12"/>
  <c r="F14"/>
  <c r="F18"/>
  <c r="P20"/>
  <c r="F22"/>
  <c r="P24"/>
  <c r="F26"/>
  <c r="P28"/>
  <c r="F3"/>
  <c r="P5"/>
  <c r="P9"/>
  <c r="K12"/>
  <c r="K16"/>
  <c r="F19"/>
  <c r="P21"/>
  <c r="K24"/>
  <c r="P25"/>
  <c r="F27"/>
  <c r="P29"/>
  <c r="F3" i="16"/>
  <c r="P5"/>
  <c r="F7"/>
  <c r="P9"/>
  <c r="K12"/>
  <c r="P13"/>
  <c r="K16"/>
  <c r="F19"/>
  <c r="K20"/>
  <c r="F23"/>
  <c r="P25"/>
  <c r="F27"/>
  <c r="P29"/>
  <c r="K5"/>
  <c r="F8"/>
  <c r="F12"/>
  <c r="F16"/>
  <c r="P18"/>
  <c r="K21"/>
  <c r="P22"/>
  <c r="K25"/>
  <c r="F28"/>
  <c r="K29"/>
  <c r="F4"/>
  <c r="P6"/>
  <c r="K9"/>
  <c r="P10"/>
  <c r="K13"/>
  <c r="P14"/>
  <c r="K17"/>
  <c r="F20"/>
  <c r="F24"/>
  <c r="P26"/>
  <c r="K18"/>
  <c r="P15"/>
  <c r="K22"/>
  <c r="K7"/>
  <c r="F10"/>
  <c r="K11"/>
  <c r="K3"/>
  <c r="F6"/>
  <c r="K4"/>
  <c r="K8"/>
  <c r="F11"/>
  <c r="F15"/>
  <c r="P17"/>
  <c r="P21"/>
  <c r="K24"/>
  <c r="K28"/>
  <c r="K29" i="14"/>
  <c r="F29"/>
  <c r="K30"/>
  <c r="P30"/>
  <c r="F30"/>
  <c r="K28"/>
  <c r="F27"/>
  <c r="P25"/>
  <c r="K24"/>
  <c r="F23"/>
  <c r="P21"/>
  <c r="K20"/>
  <c r="F19"/>
  <c r="P17"/>
  <c r="K16"/>
  <c r="F15"/>
  <c r="P13"/>
  <c r="K12"/>
  <c r="F11"/>
  <c r="P9"/>
  <c r="K8"/>
  <c r="F5"/>
  <c r="P28"/>
  <c r="F26"/>
  <c r="P24"/>
  <c r="F22"/>
  <c r="P20"/>
  <c r="F18"/>
  <c r="P16"/>
  <c r="F14"/>
  <c r="P12"/>
  <c r="F4"/>
  <c r="F10"/>
  <c r="P27"/>
  <c r="K26"/>
  <c r="F25"/>
  <c r="P23"/>
  <c r="K22"/>
  <c r="F21"/>
  <c r="P19"/>
  <c r="K18"/>
  <c r="F17"/>
  <c r="P15"/>
  <c r="K14"/>
  <c r="F13"/>
  <c r="P11"/>
  <c r="K10"/>
  <c r="F9"/>
  <c r="P7"/>
  <c r="K5"/>
  <c r="F8"/>
  <c r="P4"/>
</calcChain>
</file>

<file path=xl/sharedStrings.xml><?xml version="1.0" encoding="utf-8"?>
<sst xmlns="http://schemas.openxmlformats.org/spreadsheetml/2006/main" count="140" uniqueCount="41">
  <si>
    <t>Func</t>
  </si>
  <si>
    <t>Best</t>
  </si>
  <si>
    <t>Worst</t>
  </si>
  <si>
    <t>Mean</t>
  </si>
  <si>
    <t>Median</t>
  </si>
  <si>
    <t>Standard deviation</t>
  </si>
  <si>
    <t>Standardowy algorytm ewolucji różnicowej, przypadek 2 wymiarowy</t>
  </si>
  <si>
    <t>Zmodyfikowany algorytm ewolucji różnicowej - średnia arytmetyczna, przypadek 2 wymiarowy</t>
  </si>
  <si>
    <t>Zmodyfikowany algorytm ewolucji różnicowej - średnia arytmetyczna, przypadek 5 wymiarowy</t>
  </si>
  <si>
    <t>Standardowy algorytm ewolucji różnicowej, przypadek 5 wymiarowy</t>
  </si>
  <si>
    <t>Standardowy algorytm ewolucji różnicowej, przypadek 10 wymiarowy</t>
  </si>
  <si>
    <t>Zmodyfikowany algorytm ewolucji różnicowej - średnia arytmetyczna, przypadek 10 wymiarowy</t>
  </si>
  <si>
    <t>Zmodyfikowany algorytm ewolucji różnicowej - średnia ważona, przypadek 2 wymiarowy</t>
  </si>
  <si>
    <t>Zmodyfikowany algorytm ewolucji różnicowej - średnia ważona, przypadek 5 wymiarowy</t>
  </si>
  <si>
    <t>Zmodyfikowany algorytm ewolucji różnicowej - średnia ważona, przypadek 10 wymiarowy</t>
  </si>
  <si>
    <t>Liczba stopni swobody:</t>
  </si>
  <si>
    <t>Wartość krytyczna z tablic:</t>
  </si>
  <si>
    <t>Standard</t>
  </si>
  <si>
    <t>Variance</t>
  </si>
  <si>
    <t>Testy t dla przypadku 2 wymiarowego</t>
  </si>
  <si>
    <t>Funkcja</t>
  </si>
  <si>
    <t>MOD1</t>
  </si>
  <si>
    <t>MOD2</t>
  </si>
  <si>
    <t>Bilans Standard</t>
  </si>
  <si>
    <t>Ranga Standard</t>
  </si>
  <si>
    <t>Bilans MOD1</t>
  </si>
  <si>
    <t>Ranga MOD1</t>
  </si>
  <si>
    <t>Bilans MOD2</t>
  </si>
  <si>
    <t>Ranga MOD2</t>
  </si>
  <si>
    <t>Testy t dla przypadku 10 wymiarowego</t>
  </si>
  <si>
    <t>Testy t dla przypadku 5 wymiarowego</t>
  </si>
  <si>
    <t>2 wymiary</t>
  </si>
  <si>
    <t>5 wymirów</t>
  </si>
  <si>
    <t>10 wymiarów</t>
  </si>
  <si>
    <t>Ogółem</t>
  </si>
  <si>
    <t>Średnie rangi</t>
  </si>
  <si>
    <t>Std</t>
  </si>
  <si>
    <t>Bilans Std</t>
  </si>
  <si>
    <t>Ranga Std</t>
  </si>
  <si>
    <t>Funk.</t>
  </si>
  <si>
    <t>Poziom istotności:</t>
  </si>
</sst>
</file>

<file path=xl/styles.xml><?xml version="1.0" encoding="utf-8"?>
<styleSheet xmlns="http://schemas.openxmlformats.org/spreadsheetml/2006/main">
  <numFmts count="1">
    <numFmt numFmtId="168" formatCode="0.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I24" sqref="I24"/>
    </sheetView>
  </sheetViews>
  <sheetFormatPr defaultRowHeight="15"/>
  <cols>
    <col min="1" max="1" width="9" customWidth="1"/>
    <col min="2" max="2" width="18.7109375" customWidth="1"/>
    <col min="3" max="3" width="17.85546875" customWidth="1"/>
    <col min="4" max="4" width="15.5703125" customWidth="1"/>
    <col min="5" max="5" width="16.42578125" customWidth="1"/>
    <col min="6" max="6" width="21.28515625" customWidth="1"/>
    <col min="7" max="7" width="12.2851562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2.0499999999999999E-6</v>
      </c>
      <c r="C3" s="2">
        <v>6.934E-6</v>
      </c>
      <c r="D3" s="2">
        <v>4.4518000000000003E-6</v>
      </c>
      <c r="E3" s="2">
        <v>4.3939999999999998E-6</v>
      </c>
      <c r="F3" s="2">
        <v>1.8238956110479599E-6</v>
      </c>
      <c r="G3" s="2">
        <f>F3*F3</f>
        <v>3.3265952000000113E-12</v>
      </c>
    </row>
    <row r="4" spans="1:7">
      <c r="A4">
        <v>2</v>
      </c>
      <c r="B4">
        <v>9.8808609999999995E-3</v>
      </c>
      <c r="C4">
        <v>0.33880009700000002</v>
      </c>
      <c r="D4">
        <v>0.11347575660000001</v>
      </c>
      <c r="E4">
        <v>9.2279626000000003E-2</v>
      </c>
      <c r="F4">
        <v>0.131961056985298</v>
      </c>
      <c r="G4" s="2">
        <f t="shared" ref="G4:G30" si="0">F4*F4</f>
        <v>1.7413720560677068E-2</v>
      </c>
    </row>
    <row r="5" spans="1:7">
      <c r="A5">
        <v>3</v>
      </c>
      <c r="B5">
        <v>0.32738984700000001</v>
      </c>
      <c r="C5">
        <v>2.6821404709999999</v>
      </c>
      <c r="D5">
        <v>1.4206509683999999</v>
      </c>
      <c r="E5">
        <v>1.0978070929999999</v>
      </c>
      <c r="F5">
        <v>0.90668511685002395</v>
      </c>
      <c r="G5" s="2">
        <f t="shared" si="0"/>
        <v>0.82207790111734158</v>
      </c>
    </row>
    <row r="6" spans="1:7">
      <c r="A6">
        <v>4</v>
      </c>
      <c r="B6">
        <v>4.9319200000000004E-4</v>
      </c>
      <c r="C6">
        <v>0.206667617</v>
      </c>
      <c r="D6">
        <v>9.1627125800000001E-2</v>
      </c>
      <c r="E6">
        <v>7.5580236999999995E-2</v>
      </c>
      <c r="F6">
        <v>9.3336732442284395E-2</v>
      </c>
      <c r="G6" s="2">
        <f t="shared" si="0"/>
        <v>8.7117456230025852E-3</v>
      </c>
    </row>
    <row r="7" spans="1:7">
      <c r="A7">
        <v>5</v>
      </c>
      <c r="B7" s="2">
        <v>2.0673999999999999E-5</v>
      </c>
      <c r="C7">
        <v>1.99571E-4</v>
      </c>
      <c r="D7" s="2">
        <v>9.5253200000000005E-5</v>
      </c>
      <c r="E7" s="2">
        <v>8.2750999999999994E-5</v>
      </c>
      <c r="F7" s="2">
        <v>6.7090644405162799E-5</v>
      </c>
      <c r="G7" s="2">
        <f t="shared" si="0"/>
        <v>4.501154566700002E-9</v>
      </c>
    </row>
    <row r="8" spans="1:7">
      <c r="A8">
        <v>6</v>
      </c>
      <c r="B8" s="2">
        <v>2.779E-6</v>
      </c>
      <c r="C8">
        <v>1.4281499999999999E-4</v>
      </c>
      <c r="D8" s="2">
        <v>3.8786399999999998E-5</v>
      </c>
      <c r="E8" s="2">
        <v>1.238E-5</v>
      </c>
      <c r="F8" s="2">
        <v>5.8745571695235003E-5</v>
      </c>
      <c r="G8" s="2">
        <f t="shared" si="0"/>
        <v>3.4510421937999959E-9</v>
      </c>
    </row>
    <row r="9" spans="1:7">
      <c r="A9">
        <v>7</v>
      </c>
      <c r="B9">
        <v>5.9039801000000003E-2</v>
      </c>
      <c r="C9">
        <v>0.25759806899999999</v>
      </c>
      <c r="D9">
        <v>0.1394777344</v>
      </c>
      <c r="E9">
        <v>0.113020727</v>
      </c>
      <c r="F9">
        <v>7.7009878744539295E-2</v>
      </c>
      <c r="G9" s="2">
        <f t="shared" si="0"/>
        <v>5.9305214242486451E-3</v>
      </c>
    </row>
    <row r="10" spans="1:7">
      <c r="A10">
        <v>8</v>
      </c>
      <c r="B10">
        <v>2.7018994730000001</v>
      </c>
      <c r="C10">
        <v>13.358188401</v>
      </c>
      <c r="D10">
        <v>7.5383746562000002</v>
      </c>
      <c r="E10">
        <v>7.0806920150000003</v>
      </c>
      <c r="F10">
        <v>4.6475899536869099</v>
      </c>
      <c r="G10" s="2">
        <f t="shared" si="0"/>
        <v>21.600092377611492</v>
      </c>
    </row>
    <row r="11" spans="1:7">
      <c r="A11">
        <v>9</v>
      </c>
      <c r="B11">
        <v>9.3326119999999999E-2</v>
      </c>
      <c r="C11">
        <v>0.34800558300000001</v>
      </c>
      <c r="D11">
        <v>0.25261023799999999</v>
      </c>
      <c r="E11">
        <v>0.27212975700000003</v>
      </c>
      <c r="F11">
        <v>0.102147916767029</v>
      </c>
      <c r="G11" s="2">
        <f t="shared" si="0"/>
        <v>1.0434196899843885E-2</v>
      </c>
    </row>
    <row r="12" spans="1:7">
      <c r="A12">
        <v>10</v>
      </c>
      <c r="B12">
        <v>2.4509800000000002E-4</v>
      </c>
      <c r="C12">
        <v>4.9854026000000003E-2</v>
      </c>
      <c r="D12">
        <v>3.2996681999999999E-2</v>
      </c>
      <c r="E12">
        <v>4.0934482000000001E-2</v>
      </c>
      <c r="F12">
        <v>1.9459280946693198E-2</v>
      </c>
      <c r="G12" s="2">
        <f t="shared" si="0"/>
        <v>3.7866361496233692E-4</v>
      </c>
    </row>
    <row r="13" spans="1:7">
      <c r="A13">
        <v>11</v>
      </c>
      <c r="B13">
        <v>8.8200659999999997E-3</v>
      </c>
      <c r="C13">
        <v>0.12248788200000001</v>
      </c>
      <c r="D13">
        <v>5.1357390400000001E-2</v>
      </c>
      <c r="E13">
        <v>5.2885774000000003E-2</v>
      </c>
      <c r="F13">
        <v>4.6377848912649899E-2</v>
      </c>
      <c r="G13" s="2">
        <f t="shared" si="0"/>
        <v>2.1509048697645815E-3</v>
      </c>
    </row>
    <row r="14" spans="1:7">
      <c r="A14">
        <v>12</v>
      </c>
      <c r="B14">
        <v>1.7184822999999998E-2</v>
      </c>
      <c r="C14">
        <v>0.19751543199999999</v>
      </c>
      <c r="D14">
        <v>0.1009251722</v>
      </c>
      <c r="E14">
        <v>8.7992361000000005E-2</v>
      </c>
      <c r="F14">
        <v>7.2016734025683496E-2</v>
      </c>
      <c r="G14" s="2">
        <f t="shared" si="0"/>
        <v>5.1864099797260393E-3</v>
      </c>
    </row>
    <row r="15" spans="1:7">
      <c r="A15">
        <v>13</v>
      </c>
      <c r="B15">
        <v>2.921566E-3</v>
      </c>
      <c r="C15">
        <v>0.20241715800000001</v>
      </c>
      <c r="D15">
        <v>8.2821271200000005E-2</v>
      </c>
      <c r="E15">
        <v>2.0044044E-2</v>
      </c>
      <c r="F15">
        <v>0.10009577149860199</v>
      </c>
      <c r="G15" s="2">
        <f t="shared" si="0"/>
        <v>1.0019163471900343E-2</v>
      </c>
    </row>
    <row r="16" spans="1:7">
      <c r="A16">
        <v>14</v>
      </c>
      <c r="B16">
        <v>2.3515355169999999</v>
      </c>
      <c r="C16">
        <v>16.069988269</v>
      </c>
      <c r="D16">
        <v>7.2213913423999996</v>
      </c>
      <c r="E16">
        <v>5.5527212600000002</v>
      </c>
      <c r="F16">
        <v>5.2499127248607804</v>
      </c>
      <c r="G16" s="2">
        <f t="shared" si="0"/>
        <v>27.561583618655146</v>
      </c>
    </row>
    <row r="17" spans="1:7">
      <c r="A17">
        <v>15</v>
      </c>
      <c r="B17">
        <v>5.5906275030000003</v>
      </c>
      <c r="C17">
        <v>13.058878927</v>
      </c>
      <c r="D17">
        <v>10.882073348400001</v>
      </c>
      <c r="E17">
        <v>11.606891204</v>
      </c>
      <c r="F17">
        <v>3.0453379283187898</v>
      </c>
      <c r="G17" s="2">
        <f t="shared" si="0"/>
        <v>9.2740830976569786</v>
      </c>
    </row>
    <row r="18" spans="1:7">
      <c r="A18">
        <v>16</v>
      </c>
      <c r="B18">
        <v>0.38730006099999997</v>
      </c>
      <c r="C18">
        <v>0.78209409900000004</v>
      </c>
      <c r="D18">
        <v>0.54009350820000002</v>
      </c>
      <c r="E18">
        <v>0.48633357199999999</v>
      </c>
      <c r="F18">
        <v>0.154866104797204</v>
      </c>
      <c r="G18" s="2">
        <f t="shared" si="0"/>
        <v>2.3983510415058574E-2</v>
      </c>
    </row>
    <row r="19" spans="1:7">
      <c r="A19">
        <v>17</v>
      </c>
      <c r="B19">
        <v>0.42709455099999999</v>
      </c>
      <c r="C19">
        <v>2.2950386520000001</v>
      </c>
      <c r="D19">
        <v>1.6502846710000001</v>
      </c>
      <c r="E19">
        <v>1.894426459</v>
      </c>
      <c r="F19">
        <v>0.738406691141133</v>
      </c>
      <c r="G19" s="2">
        <f t="shared" si="0"/>
        <v>0.54524444152199658</v>
      </c>
    </row>
    <row r="20" spans="1:7">
      <c r="A20">
        <v>18</v>
      </c>
      <c r="B20">
        <v>1.3020444879999999</v>
      </c>
      <c r="C20">
        <v>2.3964100529999999</v>
      </c>
      <c r="D20">
        <v>2.1028938346000001</v>
      </c>
      <c r="E20">
        <v>2.2718772330000001</v>
      </c>
      <c r="F20">
        <v>0.45267339664337503</v>
      </c>
      <c r="G20" s="2">
        <f t="shared" si="0"/>
        <v>0.20491320402865032</v>
      </c>
    </row>
    <row r="21" spans="1:7">
      <c r="A21">
        <v>19</v>
      </c>
      <c r="B21">
        <v>2.53797E-4</v>
      </c>
      <c r="C21">
        <v>7.194906E-3</v>
      </c>
      <c r="D21">
        <v>2.0624991999999998E-3</v>
      </c>
      <c r="E21">
        <v>1.1204920000000001E-3</v>
      </c>
      <c r="F21">
        <v>2.9118950702552299E-3</v>
      </c>
      <c r="G21" s="2">
        <f t="shared" si="0"/>
        <v>8.4791329001767099E-6</v>
      </c>
    </row>
    <row r="22" spans="1:7">
      <c r="A22">
        <v>20</v>
      </c>
      <c r="B22">
        <v>1.9441125E-2</v>
      </c>
      <c r="C22">
        <v>2.1335673999999999E-2</v>
      </c>
      <c r="D22">
        <v>2.0436816999999999E-2</v>
      </c>
      <c r="E22">
        <v>2.0293117999999999E-2</v>
      </c>
      <c r="F22">
        <v>7.0843770615877004E-4</v>
      </c>
      <c r="G22" s="2">
        <f t="shared" si="0"/>
        <v>5.0188398350749983E-7</v>
      </c>
    </row>
    <row r="23" spans="1:7">
      <c r="A23">
        <v>21</v>
      </c>
      <c r="B23">
        <v>2.0182028000000001E-2</v>
      </c>
      <c r="C23">
        <v>0.27014974899999999</v>
      </c>
      <c r="D23">
        <v>0.16084100400000001</v>
      </c>
      <c r="E23">
        <v>0.14189028000000001</v>
      </c>
      <c r="F23">
        <v>0.100815948951697</v>
      </c>
      <c r="G23" s="2">
        <f t="shared" si="0"/>
        <v>1.0163855563031175E-2</v>
      </c>
    </row>
    <row r="24" spans="1:7">
      <c r="A24">
        <v>22</v>
      </c>
      <c r="B24">
        <v>15.133147320999999</v>
      </c>
      <c r="C24">
        <v>64.289656281999996</v>
      </c>
      <c r="D24">
        <v>36.645515832800001</v>
      </c>
      <c r="E24">
        <v>30.702940000000002</v>
      </c>
      <c r="F24">
        <v>22.9690952468967</v>
      </c>
      <c r="G24" s="2">
        <f t="shared" si="0"/>
        <v>527.57933646101253</v>
      </c>
    </row>
    <row r="25" spans="1:7">
      <c r="A25">
        <v>23</v>
      </c>
      <c r="B25">
        <v>3.9333278780000001</v>
      </c>
      <c r="C25">
        <v>18.826373394000001</v>
      </c>
      <c r="D25">
        <v>11.4345841006</v>
      </c>
      <c r="E25">
        <v>11.486497200000001</v>
      </c>
      <c r="F25">
        <v>5.2951450510976796</v>
      </c>
      <c r="G25" s="2">
        <f t="shared" si="0"/>
        <v>28.038561112164249</v>
      </c>
    </row>
    <row r="26" spans="1:7">
      <c r="A26">
        <v>24</v>
      </c>
      <c r="B26">
        <v>8.7982167E-2</v>
      </c>
      <c r="C26">
        <v>6.6317768839999998</v>
      </c>
      <c r="D26">
        <v>2.6596747536000001</v>
      </c>
      <c r="E26">
        <v>2.6337770520000001</v>
      </c>
      <c r="F26">
        <v>2.5276985533404699</v>
      </c>
      <c r="G26" s="2">
        <f t="shared" si="0"/>
        <v>6.3892599765595044</v>
      </c>
    </row>
    <row r="27" spans="1:7">
      <c r="A27">
        <v>25</v>
      </c>
      <c r="B27">
        <v>1.25282173</v>
      </c>
      <c r="C27">
        <v>19.500198328</v>
      </c>
      <c r="D27">
        <v>6.5728870798000001</v>
      </c>
      <c r="E27">
        <v>3.5218010309999999</v>
      </c>
      <c r="F27">
        <v>7.4791513715759201</v>
      </c>
      <c r="G27" s="2">
        <f t="shared" si="0"/>
        <v>55.937705238945966</v>
      </c>
    </row>
    <row r="28" spans="1:7">
      <c r="A28">
        <v>26</v>
      </c>
      <c r="B28">
        <v>0.34383748600000003</v>
      </c>
      <c r="C28">
        <v>3.0973607369999998</v>
      </c>
      <c r="D28">
        <v>1.2680144927999999</v>
      </c>
      <c r="E28">
        <v>0.90323641200000004</v>
      </c>
      <c r="F28">
        <v>1.0689005849003901</v>
      </c>
      <c r="G28" s="2">
        <f t="shared" si="0"/>
        <v>1.1425484604003959</v>
      </c>
    </row>
    <row r="29" spans="1:7">
      <c r="A29">
        <v>27</v>
      </c>
      <c r="B29">
        <v>122.859070925</v>
      </c>
      <c r="C29">
        <v>191.36811429900001</v>
      </c>
      <c r="D29">
        <v>150.78534110620001</v>
      </c>
      <c r="E29">
        <v>150.964825085</v>
      </c>
      <c r="F29">
        <v>26.5731609227687</v>
      </c>
      <c r="G29" s="2">
        <f t="shared" si="0"/>
        <v>706.13288142736144</v>
      </c>
    </row>
    <row r="30" spans="1:7">
      <c r="A30">
        <v>28</v>
      </c>
      <c r="B30">
        <v>0.19133819399999999</v>
      </c>
      <c r="C30">
        <v>0.63689945299999995</v>
      </c>
      <c r="D30">
        <v>0.44707855699999999</v>
      </c>
      <c r="E30">
        <v>0.52842786600000002</v>
      </c>
      <c r="F30">
        <v>0.204426868129684</v>
      </c>
      <c r="G30" s="2">
        <f t="shared" si="0"/>
        <v>4.1790344413311212E-2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10" sqref="D10"/>
    </sheetView>
  </sheetViews>
  <sheetFormatPr defaultRowHeight="15"/>
  <cols>
    <col min="2" max="2" width="14.85546875" customWidth="1"/>
    <col min="3" max="3" width="14.42578125" customWidth="1"/>
    <col min="4" max="4" width="15.85546875" customWidth="1"/>
    <col min="5" max="5" width="14.140625" customWidth="1"/>
  </cols>
  <sheetData>
    <row r="1" spans="1:5">
      <c r="B1" s="4" t="s">
        <v>35</v>
      </c>
      <c r="C1" s="4"/>
      <c r="D1" s="4"/>
      <c r="E1" s="4"/>
    </row>
    <row r="2" spans="1:5">
      <c r="B2" s="1" t="s">
        <v>31</v>
      </c>
      <c r="C2" s="1" t="s">
        <v>32</v>
      </c>
      <c r="D2" s="1" t="s">
        <v>33</v>
      </c>
      <c r="E2" s="1" t="s">
        <v>34</v>
      </c>
    </row>
    <row r="3" spans="1:5">
      <c r="A3" s="1" t="s">
        <v>17</v>
      </c>
      <c r="B3" s="6">
        <f>AVERAGE(Testy_T_2!F3:F30)</f>
        <v>2.0178571428571428</v>
      </c>
      <c r="C3" s="6">
        <f>AVERAGE(Testy_T_5!F3:F30)</f>
        <v>2.6071428571428572</v>
      </c>
      <c r="D3" s="6">
        <f>AVERAGE(Testy_T_10!F3:F30)</f>
        <v>2.7321428571428572</v>
      </c>
      <c r="E3" s="6">
        <f>AVERAGE(B3:D3)</f>
        <v>2.4523809523809526</v>
      </c>
    </row>
    <row r="4" spans="1:5">
      <c r="A4" s="1" t="s">
        <v>21</v>
      </c>
      <c r="B4" s="6">
        <f>AVERAGE(Testy_T_2!K3:K30)</f>
        <v>1.8392857142857142</v>
      </c>
      <c r="C4" s="6">
        <f>AVERAGE(Testy_T_5!K3:K30)</f>
        <v>1.6071428571428572</v>
      </c>
      <c r="D4" s="6">
        <f>AVERAGE(Testy_T_10!K3:K30)</f>
        <v>1.5892857142857142</v>
      </c>
      <c r="E4" s="6">
        <f t="shared" ref="E4:E5" si="0">AVERAGE(B4:D4)</f>
        <v>1.6785714285714286</v>
      </c>
    </row>
    <row r="5" spans="1:5">
      <c r="A5" s="1" t="s">
        <v>22</v>
      </c>
      <c r="B5" s="6">
        <f>AVERAGE(Testy_T_2!P3:P30)</f>
        <v>2.1428571428571428</v>
      </c>
      <c r="C5" s="6">
        <f>AVERAGE(Testy_T_5!P3:P30)</f>
        <v>1.7857142857142858</v>
      </c>
      <c r="D5" s="6">
        <f>AVERAGE(Testy_T_10!P3:P30)</f>
        <v>1.6785714285714286</v>
      </c>
      <c r="E5" s="6">
        <f t="shared" si="0"/>
        <v>1.8690476190476193</v>
      </c>
    </row>
  </sheetData>
  <mergeCells count="1"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R4" sqref="R4"/>
    </sheetView>
  </sheetViews>
  <sheetFormatPr defaultRowHeight="15"/>
  <cols>
    <col min="1" max="1" width="5.42578125" customWidth="1"/>
    <col min="2" max="2" width="4.28515625" style="1" customWidth="1"/>
    <col min="3" max="3" width="7" customWidth="1"/>
    <col min="4" max="4" width="6.85546875" customWidth="1"/>
    <col min="5" max="5" width="9.85546875" customWidth="1"/>
    <col min="6" max="6" width="9.7109375" customWidth="1"/>
    <col min="7" max="7" width="6.7109375" style="1" customWidth="1"/>
    <col min="8" max="8" width="4.28515625" customWidth="1"/>
    <col min="9" max="9" width="6.85546875" customWidth="1"/>
    <col min="10" max="11" width="12.42578125" customWidth="1"/>
    <col min="12" max="12" width="6.5703125" style="1" customWidth="1"/>
    <col min="13" max="13" width="4.5703125" customWidth="1"/>
    <col min="14" max="14" width="6.5703125" customWidth="1"/>
    <col min="15" max="15" width="12.140625" customWidth="1"/>
    <col min="16" max="16" width="12.28515625" customWidth="1"/>
    <col min="17" max="17" width="3.7109375" customWidth="1"/>
    <col min="18" max="18" width="28.5703125" customWidth="1"/>
    <col min="19" max="19" width="10.7109375" customWidth="1"/>
  </cols>
  <sheetData>
    <row r="1" spans="1:19">
      <c r="B1" s="4" t="s">
        <v>19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9" s="1" customFormat="1">
      <c r="A2" s="1" t="s">
        <v>39</v>
      </c>
      <c r="C2" s="1" t="s">
        <v>21</v>
      </c>
      <c r="D2" s="1" t="s">
        <v>22</v>
      </c>
      <c r="E2" s="1" t="s">
        <v>37</v>
      </c>
      <c r="F2" s="1" t="s">
        <v>38</v>
      </c>
      <c r="H2" s="1" t="s">
        <v>36</v>
      </c>
      <c r="I2" s="1" t="s">
        <v>22</v>
      </c>
      <c r="J2" s="1" t="s">
        <v>25</v>
      </c>
      <c r="K2" s="1" t="s">
        <v>26</v>
      </c>
      <c r="M2" s="1" t="s">
        <v>36</v>
      </c>
      <c r="N2" s="1" t="s">
        <v>21</v>
      </c>
      <c r="O2" s="1" t="s">
        <v>27</v>
      </c>
      <c r="P2" s="1" t="s">
        <v>28</v>
      </c>
      <c r="R2" s="1" t="s">
        <v>15</v>
      </c>
      <c r="S2" s="1">
        <f>5+5-2</f>
        <v>8</v>
      </c>
    </row>
    <row r="3" spans="1:19">
      <c r="A3">
        <v>1</v>
      </c>
      <c r="B3" s="1" t="s">
        <v>36</v>
      </c>
      <c r="C3">
        <f>IF(ABS((Standard_2!D3-MOD1_2!D3)/SQRT((4*Standard_2!G3+4*MOD1_2!G3)/20)) &gt; $S$4,IF(Standard_2!D3&gt;MOD1_2!D3,-1,1),0)</f>
        <v>-1</v>
      </c>
      <c r="D3">
        <f>IF(ABS((Standard_2!D3-MOD2_2!D3)/SQRT((4*Standard_2!G3+4*MOD2_2!G3)/20)) &gt; $S$4,IF(Standard_2!D3&gt;MOD2_2!D3,-1,1),0)</f>
        <v>-1</v>
      </c>
      <c r="E3">
        <f>SUM(C3:D3)</f>
        <v>-2</v>
      </c>
      <c r="F3">
        <f>1+IF(E3&lt;=J3,1,0)+IF(E3&lt;=O3,1,0)-IF(E3=J3,0.5,0)-IF(E3=O3,0.5,0)</f>
        <v>3</v>
      </c>
      <c r="G3" s="1" t="s">
        <v>21</v>
      </c>
      <c r="H3">
        <f>IF(ABS((MOD1_2!D3-Standard_2!D3)/SQRT((4*MOD1_2!G3+4*Standard_2!G3)/20)) &gt; $S$4,IF(MOD1_2!D3&gt;Standard_2!D3,-1,1),0)</f>
        <v>1</v>
      </c>
      <c r="I3">
        <f>IF(ABS((MOD1_2!D3-MOD2_2!D3)/SQRT((4*MOD1_2!G3+4*MOD2_2!G3)/20)) &gt; $S$4,IF(MOD1_2!D3&gt;MOD2_2!D3,-1,1),0)</f>
        <v>0</v>
      </c>
      <c r="J3">
        <f>SUM(H3:I3)</f>
        <v>1</v>
      </c>
      <c r="K3">
        <f>1 + IF(J3&lt;=E3,1,0) + IF(J3&lt;=O3,1,0) - IF(J3=E3,0.5,0) - IF(J3=O3,0.5,0)</f>
        <v>1.5</v>
      </c>
      <c r="L3" s="1" t="s">
        <v>22</v>
      </c>
      <c r="M3">
        <f>IF(ABS((MOD2_2!D3-Standard_2!D3)/SQRT((4*MOD2_2!G3+4*Standard_2!G3)/20)) &gt; $S$4,IF(MOD2_2!D3&gt;Standard_2!D3,-1,1),0)</f>
        <v>1</v>
      </c>
      <c r="N3">
        <f>IF(ABS((MOD2_2!D3-MOD1_2!D3)/SQRT((4*MOD2_2!G3+4*MOD1_2!G3)/20)) &gt; $S$4,IF(MOD2_2!D3&gt;MOD1_2!D3,-1,1),0)</f>
        <v>0</v>
      </c>
      <c r="O3">
        <f>SUM(M3:N3)</f>
        <v>1</v>
      </c>
      <c r="P3">
        <f>1 + IF(O3&lt;=E3,1,0) + IF(O3&lt;=J3,1,0) - IF(O3=E3,0.5,0) - IF(O3=J3,0.5,0)</f>
        <v>1.5</v>
      </c>
      <c r="R3" s="1" t="s">
        <v>40</v>
      </c>
      <c r="S3" s="1">
        <v>0.05</v>
      </c>
    </row>
    <row r="4" spans="1:19">
      <c r="A4">
        <v>2</v>
      </c>
      <c r="C4">
        <f>IF(ABS((Standard_2!D4-MOD1_2!D4)/SQRT((4*Standard_2!G4+4*MOD1_2!G4)/20)) &gt; $S$4,IF(Standard_2!D4&gt;MOD1_2!D4,-1,1),0)</f>
        <v>0</v>
      </c>
      <c r="D4">
        <f>IF(ABS((Standard_2!D4-MOD2_2!D4)/SQRT((4*Standard_2!G4+4*MOD2_2!G4)/20)) &gt; $S$4,IF(Standard_2!D4&gt;MOD2_2!D4,-1,1),0)</f>
        <v>0</v>
      </c>
      <c r="E4">
        <f t="shared" ref="E4:E28" si="0">SUM(C4:D4)</f>
        <v>0</v>
      </c>
      <c r="F4">
        <f t="shared" ref="F4:F28" si="1">1+IF(E4&lt;=J4,1,0)+IF(E4&lt;=O4,1,0)-IF(E4=J4,0.5,0)-IF(E4=O4,0.5,0)</f>
        <v>2</v>
      </c>
      <c r="H4">
        <f>IF(ABS((MOD1_2!D4-Standard_2!D4)/SQRT((4*MOD1_2!G4+4*Standard_2!G4)/20)) &gt; $S$4,IF(MOD1_2!D4&gt;Standard_2!D4,-1,1),0)</f>
        <v>0</v>
      </c>
      <c r="I4">
        <f>IF(ABS((MOD1_2!D4-MOD2_2!D4)/SQRT((4*MOD1_2!G4+4*MOD2_2!G4)/20)) &gt; $S$4,IF(MOD1_2!D4&gt;MOD2_2!D4,-1,1),0)</f>
        <v>0</v>
      </c>
      <c r="J4">
        <f t="shared" ref="J4:J28" si="2">SUM(H4:I4)</f>
        <v>0</v>
      </c>
      <c r="K4">
        <f t="shared" ref="K4:K28" si="3">1 + IF(J4&lt;=E4,1,0) + IF(J4&lt;=O4,1,0) - IF(J4=E4,0.5,0) - IF(J4=O4,0.5,0)</f>
        <v>2</v>
      </c>
      <c r="M4">
        <f>IF(ABS((MOD2_2!D4-Standard_2!D4)/SQRT((4*MOD2_2!G4+4*Standard_2!G4)/20)) &gt; $S$4,IF(MOD2_2!D4&gt;Standard_2!D4,-1,1),0)</f>
        <v>0</v>
      </c>
      <c r="N4">
        <f>IF(ABS((MOD2_2!D4-MOD1_2!D4)/SQRT((4*MOD2_2!G4+4*MOD1_2!G4)/20)) &gt; $S$4,IF(MOD2_2!D4&gt;MOD1_2!D4,-1,1),0)</f>
        <v>0</v>
      </c>
      <c r="O4">
        <f t="shared" ref="O4:O28" si="4">SUM(M4:N4)</f>
        <v>0</v>
      </c>
      <c r="P4">
        <f t="shared" ref="P4:P28" si="5">1 + IF(O4&lt;=E4,1,0) + IF(O4&lt;=J4,1,0) - IF(O4=E4,0.5,0) - IF(O4=J4,0.5,0)</f>
        <v>2</v>
      </c>
      <c r="R4" s="1" t="s">
        <v>16</v>
      </c>
      <c r="S4" s="5">
        <v>2.306</v>
      </c>
    </row>
    <row r="5" spans="1:19">
      <c r="A5">
        <v>3</v>
      </c>
      <c r="C5">
        <f>IF(ABS((Standard_2!D5-MOD1_2!D5)/SQRT((4*Standard_2!G5+4*MOD1_2!G5)/20)) &gt; $S$4,IF(Standard_2!D5&gt;MOD1_2!D5,-1,1),0)</f>
        <v>-1</v>
      </c>
      <c r="D5">
        <f>IF(ABS((Standard_2!D5-MOD2_2!D5)/SQRT((4*Standard_2!G5+4*MOD2_2!G5)/20)) &gt; $S$4,IF(Standard_2!D5&gt;MOD2_2!D5,-1,1),0)</f>
        <v>0</v>
      </c>
      <c r="E5">
        <f t="shared" si="0"/>
        <v>-1</v>
      </c>
      <c r="F5">
        <f t="shared" si="1"/>
        <v>3</v>
      </c>
      <c r="H5">
        <f>IF(ABS((MOD1_2!D5-Standard_2!D5)/SQRT((4*MOD1_2!G5+4*Standard_2!G5)/20)) &gt; $S$4,IF(MOD1_2!D5&gt;Standard_2!D5,-1,1),0)</f>
        <v>1</v>
      </c>
      <c r="I5">
        <f>IF(ABS((MOD1_2!D5-MOD2_2!D5)/SQRT((4*MOD1_2!G5+4*MOD2_2!G5)/20)) &gt; $S$4,IF(MOD1_2!D5&gt;MOD2_2!D5,-1,1),0)</f>
        <v>0</v>
      </c>
      <c r="J5">
        <f t="shared" si="2"/>
        <v>1</v>
      </c>
      <c r="K5">
        <f t="shared" si="3"/>
        <v>1</v>
      </c>
      <c r="M5">
        <f>IF(ABS((MOD2_2!D5-Standard_2!D5)/SQRT((4*MOD2_2!G5+4*Standard_2!G5)/20)) &gt; $S$4,IF(MOD2_2!D5&gt;Standard_2!D5,-1,1),0)</f>
        <v>0</v>
      </c>
      <c r="N5">
        <f>IF(ABS((MOD2_2!D5-MOD1_2!D5)/SQRT((4*MOD2_2!G5+4*MOD1_2!G5)/20)) &gt; $S$4,IF(MOD2_2!D5&gt;MOD1_2!D5,-1,1),0)</f>
        <v>0</v>
      </c>
      <c r="O5">
        <f t="shared" si="4"/>
        <v>0</v>
      </c>
      <c r="P5">
        <f t="shared" si="5"/>
        <v>2</v>
      </c>
    </row>
    <row r="6" spans="1:19">
      <c r="A6">
        <v>4</v>
      </c>
      <c r="C6">
        <f>IF(ABS((Standard_2!D6-MOD1_2!D6)/SQRT((4*Standard_2!G6+4*MOD1_2!G6)/20)) &gt; $S$4,IF(Standard_2!D6&gt;MOD1_2!D6,-1,1),0)</f>
        <v>0</v>
      </c>
      <c r="D6">
        <f>IF(ABS((Standard_2!D6-MOD2_2!D6)/SQRT((4*Standard_2!G6+4*MOD2_2!G6)/20)) &gt; $S$4,IF(Standard_2!D6&gt;MOD2_2!D6,-1,1),0)</f>
        <v>0</v>
      </c>
      <c r="E6">
        <f t="shared" si="0"/>
        <v>0</v>
      </c>
      <c r="F6">
        <f t="shared" si="1"/>
        <v>2</v>
      </c>
      <c r="H6">
        <f>IF(ABS((MOD1_2!D6-Standard_2!D6)/SQRT((4*MOD1_2!G6+4*Standard_2!G6)/20)) &gt; $S$4,IF(MOD1_2!D6&gt;Standard_2!D6,-1,1),0)</f>
        <v>0</v>
      </c>
      <c r="I6">
        <f>IF(ABS((MOD1_2!D6-MOD2_2!D6)/SQRT((4*MOD1_2!G6+4*MOD2_2!G6)/20)) &gt; $S$4,IF(MOD1_2!D6&gt;MOD2_2!D6,-1,1),0)</f>
        <v>0</v>
      </c>
      <c r="J6">
        <f t="shared" si="2"/>
        <v>0</v>
      </c>
      <c r="K6">
        <f t="shared" si="3"/>
        <v>2</v>
      </c>
      <c r="M6">
        <f>IF(ABS((MOD2_2!D6-Standard_2!D6)/SQRT((4*MOD2_2!G6+4*Standard_2!G6)/20)) &gt; $S$4,IF(MOD2_2!D6&gt;Standard_2!D6,-1,1),0)</f>
        <v>0</v>
      </c>
      <c r="N6">
        <f>IF(ABS((MOD2_2!D6-MOD1_2!D6)/SQRT((4*MOD2_2!G6+4*MOD1_2!G6)/20)) &gt; $S$4,IF(MOD2_2!D6&gt;MOD1_2!D6,-1,1),0)</f>
        <v>0</v>
      </c>
      <c r="O6">
        <f t="shared" si="4"/>
        <v>0</v>
      </c>
      <c r="P6">
        <f t="shared" si="5"/>
        <v>2</v>
      </c>
    </row>
    <row r="7" spans="1:19">
      <c r="A7">
        <v>5</v>
      </c>
      <c r="C7">
        <f>IF(ABS((Standard_2!D7-MOD1_2!D7)/SQRT((4*Standard_2!G7+4*MOD1_2!G7)/20)) &gt; $S$4,IF(Standard_2!D7&gt;MOD1_2!D7,-1,1),0)</f>
        <v>-1</v>
      </c>
      <c r="D7">
        <f>IF(ABS((Standard_2!D7-MOD2_2!D7)/SQRT((4*Standard_2!G7+4*MOD2_2!G7)/20)) &gt; $S$4,IF(Standard_2!D7&gt;MOD2_2!D7,-1,1),0)</f>
        <v>-1</v>
      </c>
      <c r="E7">
        <f t="shared" si="0"/>
        <v>-2</v>
      </c>
      <c r="F7">
        <f t="shared" si="1"/>
        <v>3</v>
      </c>
      <c r="H7">
        <f>IF(ABS((MOD1_2!D7-Standard_2!D7)/SQRT((4*MOD1_2!G7+4*Standard_2!G7)/20)) &gt; $S$4,IF(MOD1_2!D7&gt;Standard_2!D7,-1,1),0)</f>
        <v>1</v>
      </c>
      <c r="I7">
        <f>IF(ABS((MOD1_2!D7-MOD2_2!D7)/SQRT((4*MOD1_2!G7+4*MOD2_2!G7)/20)) &gt; $S$4,IF(MOD1_2!D7&gt;MOD2_2!D7,-1,1),0)</f>
        <v>1</v>
      </c>
      <c r="J7">
        <f t="shared" si="2"/>
        <v>2</v>
      </c>
      <c r="K7">
        <f t="shared" si="3"/>
        <v>1</v>
      </c>
      <c r="M7">
        <f>IF(ABS((MOD2_2!D7-Standard_2!D7)/SQRT((4*MOD2_2!G7+4*Standard_2!G7)/20)) &gt; $S$4,IF(MOD2_2!D7&gt;Standard_2!D7,-1,1),0)</f>
        <v>1</v>
      </c>
      <c r="N7">
        <f>IF(ABS((MOD2_2!D7-MOD1_2!D7)/SQRT((4*MOD2_2!G7+4*MOD1_2!G7)/20)) &gt; $S$4,IF(MOD2_2!D7&gt;MOD1_2!D7,-1,1),0)</f>
        <v>-1</v>
      </c>
      <c r="O7">
        <f t="shared" si="4"/>
        <v>0</v>
      </c>
      <c r="P7">
        <f t="shared" si="5"/>
        <v>2</v>
      </c>
    </row>
    <row r="8" spans="1:19">
      <c r="A8">
        <v>6</v>
      </c>
      <c r="C8">
        <f>IF(ABS((Standard_2!D8-MOD1_2!D8)/SQRT((4*Standard_2!G8+4*MOD1_2!G8)/20)) &gt; $S$4,IF(Standard_2!D8&gt;MOD1_2!D8,-1,1),0)</f>
        <v>0</v>
      </c>
      <c r="D8">
        <f>IF(ABS((Standard_2!D8-MOD2_2!D8)/SQRT((4*Standard_2!G8+4*MOD2_2!G8)/20)) &gt; $S$4,IF(Standard_2!D8&gt;MOD2_2!D8,-1,1),0)</f>
        <v>1</v>
      </c>
      <c r="E8">
        <f t="shared" si="0"/>
        <v>1</v>
      </c>
      <c r="F8">
        <f t="shared" si="1"/>
        <v>1</v>
      </c>
      <c r="H8">
        <f>IF(ABS((MOD1_2!D8-Standard_2!D8)/SQRT((4*MOD1_2!G8+4*Standard_2!G8)/20)) &gt; $S$4,IF(MOD1_2!D8&gt;Standard_2!D8,-1,1),0)</f>
        <v>0</v>
      </c>
      <c r="I8">
        <f>IF(ABS((MOD1_2!D8-MOD2_2!D8)/SQRT((4*MOD1_2!G8+4*MOD2_2!G8)/20)) &gt; $S$4,IF(MOD1_2!D8&gt;MOD2_2!D8,-1,1),0)</f>
        <v>0</v>
      </c>
      <c r="J8">
        <f t="shared" si="2"/>
        <v>0</v>
      </c>
      <c r="K8">
        <f t="shared" si="3"/>
        <v>2</v>
      </c>
      <c r="M8">
        <f>IF(ABS((MOD2_2!D8-Standard_2!D8)/SQRT((4*MOD2_2!G8+4*Standard_2!G8)/20)) &gt; $S$4,IF(MOD2_2!D8&gt;Standard_2!D8,-1,1),0)</f>
        <v>-1</v>
      </c>
      <c r="N8">
        <f>IF(ABS((MOD2_2!D8-MOD1_2!D8)/SQRT((4*MOD2_2!G8+4*MOD1_2!G8)/20)) &gt; $S$4,IF(MOD2_2!D8&gt;MOD1_2!D8,-1,1),0)</f>
        <v>0</v>
      </c>
      <c r="O8">
        <f t="shared" si="4"/>
        <v>-1</v>
      </c>
      <c r="P8">
        <f t="shared" si="5"/>
        <v>3</v>
      </c>
    </row>
    <row r="9" spans="1:19">
      <c r="A9">
        <v>7</v>
      </c>
      <c r="C9">
        <f>IF(ABS((Standard_2!D9-MOD1_2!D9)/SQRT((4*Standard_2!G9+4*MOD1_2!G9)/20)) &gt; $S$4,IF(Standard_2!D9&gt;MOD1_2!D9,-1,1),0)</f>
        <v>-1</v>
      </c>
      <c r="D9">
        <f>IF(ABS((Standard_2!D9-MOD2_2!D9)/SQRT((4*Standard_2!G9+4*MOD2_2!G9)/20)) &gt; $S$4,IF(Standard_2!D9&gt;MOD2_2!D9,-1,1),0)</f>
        <v>1</v>
      </c>
      <c r="E9">
        <f t="shared" si="0"/>
        <v>0</v>
      </c>
      <c r="F9">
        <f t="shared" si="1"/>
        <v>2</v>
      </c>
      <c r="H9">
        <f>IF(ABS((MOD1_2!D9-Standard_2!D9)/SQRT((4*MOD1_2!G9+4*Standard_2!G9)/20)) &gt; $S$4,IF(MOD1_2!D9&gt;Standard_2!D9,-1,1),0)</f>
        <v>1</v>
      </c>
      <c r="I9">
        <f>IF(ABS((MOD1_2!D9-MOD2_2!D9)/SQRT((4*MOD1_2!G9+4*MOD2_2!G9)/20)) &gt; $S$4,IF(MOD1_2!D9&gt;MOD2_2!D9,-1,1),0)</f>
        <v>1</v>
      </c>
      <c r="J9">
        <f t="shared" si="2"/>
        <v>2</v>
      </c>
      <c r="K9">
        <f t="shared" si="3"/>
        <v>1</v>
      </c>
      <c r="M9">
        <f>IF(ABS((MOD2_2!D9-Standard_2!D9)/SQRT((4*MOD2_2!G9+4*Standard_2!G9)/20)) &gt; $S$4,IF(MOD2_2!D9&gt;Standard_2!D9,-1,1),0)</f>
        <v>-1</v>
      </c>
      <c r="N9">
        <f>IF(ABS((MOD2_2!D9-MOD1_2!D9)/SQRT((4*MOD2_2!G9+4*MOD1_2!G9)/20)) &gt; $S$4,IF(MOD2_2!D9&gt;MOD1_2!D9,-1,1),0)</f>
        <v>-1</v>
      </c>
      <c r="O9">
        <f t="shared" si="4"/>
        <v>-2</v>
      </c>
      <c r="P9">
        <f t="shared" si="5"/>
        <v>3</v>
      </c>
    </row>
    <row r="10" spans="1:19">
      <c r="A10">
        <v>8</v>
      </c>
      <c r="C10">
        <f>IF(ABS((Standard_2!D10-MOD1_2!D10)/SQRT((4*Standard_2!G10+4*MOD1_2!G10)/20)) &gt; $S$4,IF(Standard_2!D10&gt;MOD1_2!D10,-1,1),0)</f>
        <v>0</v>
      </c>
      <c r="D10">
        <f>IF(ABS((Standard_2!D10-MOD2_2!D10)/SQRT((4*Standard_2!G10+4*MOD2_2!G10)/20)) &gt; $S$4,IF(Standard_2!D10&gt;MOD2_2!D10,-1,1),0)</f>
        <v>0</v>
      </c>
      <c r="E10">
        <f t="shared" si="0"/>
        <v>0</v>
      </c>
      <c r="F10">
        <f t="shared" si="1"/>
        <v>2</v>
      </c>
      <c r="H10">
        <f>IF(ABS((MOD1_2!D10-Standard_2!D10)/SQRT((4*MOD1_2!G10+4*Standard_2!G10)/20)) &gt; $S$4,IF(MOD1_2!D10&gt;Standard_2!D10,-1,1),0)</f>
        <v>0</v>
      </c>
      <c r="I10">
        <f>IF(ABS((MOD1_2!D10-MOD2_2!D10)/SQRT((4*MOD1_2!G10+4*MOD2_2!G10)/20)) &gt; $S$4,IF(MOD1_2!D10&gt;MOD2_2!D10,-1,1),0)</f>
        <v>0</v>
      </c>
      <c r="J10">
        <f t="shared" si="2"/>
        <v>0</v>
      </c>
      <c r="K10">
        <f t="shared" si="3"/>
        <v>2</v>
      </c>
      <c r="M10">
        <f>IF(ABS((MOD2_2!D10-Standard_2!D10)/SQRT((4*MOD2_2!G10+4*Standard_2!G10)/20)) &gt; $S$4,IF(MOD2_2!D10&gt;Standard_2!D10,-1,1),0)</f>
        <v>0</v>
      </c>
      <c r="N10">
        <f>IF(ABS((MOD2_2!D10-MOD1_2!D10)/SQRT((4*MOD2_2!G10+4*MOD1_2!G10)/20)) &gt; $S$4,IF(MOD2_2!D10&gt;MOD1_2!D10,-1,1),0)</f>
        <v>0</v>
      </c>
      <c r="O10">
        <f t="shared" si="4"/>
        <v>0</v>
      </c>
      <c r="P10">
        <f t="shared" si="5"/>
        <v>2</v>
      </c>
    </row>
    <row r="11" spans="1:19">
      <c r="A11">
        <v>9</v>
      </c>
      <c r="C11">
        <f>IF(ABS((Standard_2!D11-MOD1_2!D11)/SQRT((4*Standard_2!G11+4*MOD1_2!G11)/20)) &gt; $S$4,IF(Standard_2!D11&gt;MOD1_2!D11,-1,1),0)</f>
        <v>0</v>
      </c>
      <c r="D11">
        <f>IF(ABS((Standard_2!D11-MOD2_2!D11)/SQRT((4*Standard_2!G11+4*MOD2_2!G11)/20)) &gt; $S$4,IF(Standard_2!D11&gt;MOD2_2!D11,-1,1),0)</f>
        <v>0</v>
      </c>
      <c r="E11">
        <f t="shared" si="0"/>
        <v>0</v>
      </c>
      <c r="F11">
        <f t="shared" si="1"/>
        <v>2</v>
      </c>
      <c r="H11">
        <f>IF(ABS((MOD1_2!D11-Standard_2!D11)/SQRT((4*MOD1_2!G11+4*Standard_2!G11)/20)) &gt; $S$4,IF(MOD1_2!D11&gt;Standard_2!D11,-1,1),0)</f>
        <v>0</v>
      </c>
      <c r="I11">
        <f>IF(ABS((MOD1_2!D11-MOD2_2!D11)/SQRT((4*MOD1_2!G11+4*MOD2_2!G11)/20)) &gt; $S$4,IF(MOD1_2!D11&gt;MOD2_2!D11,-1,1),0)</f>
        <v>0</v>
      </c>
      <c r="J11">
        <f t="shared" si="2"/>
        <v>0</v>
      </c>
      <c r="K11">
        <f t="shared" si="3"/>
        <v>2</v>
      </c>
      <c r="M11">
        <f>IF(ABS((MOD2_2!D11-Standard_2!D11)/SQRT((4*MOD2_2!G11+4*Standard_2!G11)/20)) &gt; $S$4,IF(MOD2_2!D11&gt;Standard_2!D11,-1,1),0)</f>
        <v>0</v>
      </c>
      <c r="N11">
        <f>IF(ABS((MOD2_2!D11-MOD1_2!D11)/SQRT((4*MOD2_2!G11+4*MOD1_2!G11)/20)) &gt; $S$4,IF(MOD2_2!D11&gt;MOD1_2!D11,-1,1),0)</f>
        <v>0</v>
      </c>
      <c r="O11">
        <f t="shared" si="4"/>
        <v>0</v>
      </c>
      <c r="P11">
        <f t="shared" si="5"/>
        <v>2</v>
      </c>
    </row>
    <row r="12" spans="1:19">
      <c r="A12">
        <v>10</v>
      </c>
      <c r="C12">
        <f>IF(ABS((Standard_2!D12-MOD1_2!D12)/SQRT((4*Standard_2!G12+4*MOD1_2!G12)/20)) &gt; $S$4,IF(Standard_2!D12&gt;MOD1_2!D12,-1,1),0)</f>
        <v>0</v>
      </c>
      <c r="D12">
        <f>IF(ABS((Standard_2!D12-MOD2_2!D12)/SQRT((4*Standard_2!G12+4*MOD2_2!G12)/20)) &gt; $S$4,IF(Standard_2!D12&gt;MOD2_2!D12,-1,1),0)</f>
        <v>0</v>
      </c>
      <c r="E12">
        <f t="shared" si="0"/>
        <v>0</v>
      </c>
      <c r="F12">
        <f t="shared" si="1"/>
        <v>2</v>
      </c>
      <c r="H12">
        <f>IF(ABS((MOD1_2!D12-Standard_2!D12)/SQRT((4*MOD1_2!G12+4*Standard_2!G12)/20)) &gt; $S$4,IF(MOD1_2!D12&gt;Standard_2!D12,-1,1),0)</f>
        <v>0</v>
      </c>
      <c r="I12">
        <f>IF(ABS((MOD1_2!D12-MOD2_2!D12)/SQRT((4*MOD1_2!G12+4*MOD2_2!G12)/20)) &gt; $S$4,IF(MOD1_2!D12&gt;MOD2_2!D12,-1,1),0)</f>
        <v>0</v>
      </c>
      <c r="J12">
        <f t="shared" si="2"/>
        <v>0</v>
      </c>
      <c r="K12">
        <f t="shared" si="3"/>
        <v>2</v>
      </c>
      <c r="M12">
        <f>IF(ABS((MOD2_2!D12-Standard_2!D12)/SQRT((4*MOD2_2!G12+4*Standard_2!G12)/20)) &gt; $S$4,IF(MOD2_2!D12&gt;Standard_2!D12,-1,1),0)</f>
        <v>0</v>
      </c>
      <c r="N12">
        <f>IF(ABS((MOD2_2!D12-MOD1_2!D12)/SQRT((4*MOD2_2!G12+4*MOD1_2!G12)/20)) &gt; $S$4,IF(MOD2_2!D12&gt;MOD1_2!D12,-1,1),0)</f>
        <v>0</v>
      </c>
      <c r="O12">
        <f t="shared" si="4"/>
        <v>0</v>
      </c>
      <c r="P12">
        <f t="shared" si="5"/>
        <v>2</v>
      </c>
    </row>
    <row r="13" spans="1:19">
      <c r="A13">
        <v>11</v>
      </c>
      <c r="C13">
        <f>IF(ABS((Standard_2!D13-MOD1_2!D13)/SQRT((4*Standard_2!G13+4*MOD1_2!G13)/20)) &gt; $S$4,IF(Standard_2!D13&gt;MOD1_2!D13,-1,1),0)</f>
        <v>0</v>
      </c>
      <c r="D13">
        <f>IF(ABS((Standard_2!D13-MOD2_2!D13)/SQRT((4*Standard_2!G13+4*MOD2_2!G13)/20)) &gt; $S$4,IF(Standard_2!D13&gt;MOD2_2!D13,-1,1),0)</f>
        <v>0</v>
      </c>
      <c r="E13">
        <f t="shared" si="0"/>
        <v>0</v>
      </c>
      <c r="F13">
        <f t="shared" si="1"/>
        <v>2</v>
      </c>
      <c r="H13">
        <f>IF(ABS((MOD1_2!D13-Standard_2!D13)/SQRT((4*MOD1_2!G13+4*Standard_2!G13)/20)) &gt; $S$4,IF(MOD1_2!D13&gt;Standard_2!D13,-1,1),0)</f>
        <v>0</v>
      </c>
      <c r="I13">
        <f>IF(ABS((MOD1_2!D13-MOD2_2!D13)/SQRT((4*MOD1_2!G13+4*MOD2_2!G13)/20)) &gt; $S$4,IF(MOD1_2!D13&gt;MOD2_2!D13,-1,1),0)</f>
        <v>0</v>
      </c>
      <c r="J13">
        <f t="shared" si="2"/>
        <v>0</v>
      </c>
      <c r="K13">
        <f t="shared" si="3"/>
        <v>2</v>
      </c>
      <c r="M13">
        <f>IF(ABS((MOD2_2!D13-Standard_2!D13)/SQRT((4*MOD2_2!G13+4*Standard_2!G13)/20)) &gt; $S$4,IF(MOD2_2!D13&gt;Standard_2!D13,-1,1),0)</f>
        <v>0</v>
      </c>
      <c r="N13">
        <f>IF(ABS((MOD2_2!D13-MOD1_2!D13)/SQRT((4*MOD2_2!G13+4*MOD1_2!G13)/20)) &gt; $S$4,IF(MOD2_2!D13&gt;MOD1_2!D13,-1,1),0)</f>
        <v>0</v>
      </c>
      <c r="O13">
        <f t="shared" si="4"/>
        <v>0</v>
      </c>
      <c r="P13">
        <f t="shared" si="5"/>
        <v>2</v>
      </c>
    </row>
    <row r="14" spans="1:19">
      <c r="A14">
        <v>12</v>
      </c>
      <c r="C14">
        <f>IF(ABS((Standard_2!D14-MOD1_2!D14)/SQRT((4*Standard_2!G14+4*MOD1_2!G14)/20)) &gt; $S$4,IF(Standard_2!D14&gt;MOD1_2!D14,-1,1),0)</f>
        <v>1</v>
      </c>
      <c r="D14">
        <f>IF(ABS((Standard_2!D14-MOD2_2!D14)/SQRT((4*Standard_2!G14+4*MOD2_2!G14)/20)) &gt; $S$4,IF(Standard_2!D14&gt;MOD2_2!D14,-1,1),0)</f>
        <v>0</v>
      </c>
      <c r="E14">
        <f t="shared" si="0"/>
        <v>1</v>
      </c>
      <c r="F14">
        <f t="shared" si="1"/>
        <v>1</v>
      </c>
      <c r="H14">
        <f>IF(ABS((MOD1_2!D14-Standard_2!D14)/SQRT((4*MOD1_2!G14+4*Standard_2!G14)/20)) &gt; $S$4,IF(MOD1_2!D14&gt;Standard_2!D14,-1,1),0)</f>
        <v>-1</v>
      </c>
      <c r="I14">
        <f>IF(ABS((MOD1_2!D14-MOD2_2!D14)/SQRT((4*MOD1_2!G14+4*MOD2_2!G14)/20)) &gt; $S$4,IF(MOD1_2!D14&gt;MOD2_2!D14,-1,1),0)</f>
        <v>0</v>
      </c>
      <c r="J14">
        <f t="shared" si="2"/>
        <v>-1</v>
      </c>
      <c r="K14">
        <f t="shared" si="3"/>
        <v>3</v>
      </c>
      <c r="M14">
        <f>IF(ABS((MOD2_2!D14-Standard_2!D14)/SQRT((4*MOD2_2!G14+4*Standard_2!G14)/20)) &gt; $S$4,IF(MOD2_2!D14&gt;Standard_2!D14,-1,1),0)</f>
        <v>0</v>
      </c>
      <c r="N14">
        <f>IF(ABS((MOD2_2!D14-MOD1_2!D14)/SQRT((4*MOD2_2!G14+4*MOD1_2!G14)/20)) &gt; $S$4,IF(MOD2_2!D14&gt;MOD1_2!D14,-1,1),0)</f>
        <v>0</v>
      </c>
      <c r="O14">
        <f t="shared" si="4"/>
        <v>0</v>
      </c>
      <c r="P14">
        <f t="shared" si="5"/>
        <v>2</v>
      </c>
    </row>
    <row r="15" spans="1:19">
      <c r="A15">
        <v>13</v>
      </c>
      <c r="C15">
        <f>IF(ABS((Standard_2!D15-MOD1_2!D15)/SQRT((4*Standard_2!G15+4*MOD1_2!G15)/20)) &gt; $S$4,IF(Standard_2!D15&gt;MOD1_2!D15,-1,1),0)</f>
        <v>0</v>
      </c>
      <c r="D15">
        <f>IF(ABS((Standard_2!D15-MOD2_2!D15)/SQRT((4*Standard_2!G15+4*MOD2_2!G15)/20)) &gt; $S$4,IF(Standard_2!D15&gt;MOD2_2!D15,-1,1),0)</f>
        <v>0</v>
      </c>
      <c r="E15">
        <f t="shared" si="0"/>
        <v>0</v>
      </c>
      <c r="F15">
        <f t="shared" si="1"/>
        <v>2</v>
      </c>
      <c r="H15">
        <f>IF(ABS((MOD1_2!D15-Standard_2!D15)/SQRT((4*MOD1_2!G15+4*Standard_2!G15)/20)) &gt; $S$4,IF(MOD1_2!D15&gt;Standard_2!D15,-1,1),0)</f>
        <v>0</v>
      </c>
      <c r="I15">
        <f>IF(ABS((MOD1_2!D15-MOD2_2!D15)/SQRT((4*MOD1_2!G15+4*MOD2_2!G15)/20)) &gt; $S$4,IF(MOD1_2!D15&gt;MOD2_2!D15,-1,1),0)</f>
        <v>0</v>
      </c>
      <c r="J15">
        <f t="shared" si="2"/>
        <v>0</v>
      </c>
      <c r="K15">
        <f t="shared" si="3"/>
        <v>2</v>
      </c>
      <c r="M15">
        <f>IF(ABS((MOD2_2!D15-Standard_2!D15)/SQRT((4*MOD2_2!G15+4*Standard_2!G15)/20)) &gt; $S$4,IF(MOD2_2!D15&gt;Standard_2!D15,-1,1),0)</f>
        <v>0</v>
      </c>
      <c r="N15">
        <f>IF(ABS((MOD2_2!D15-MOD1_2!D15)/SQRT((4*MOD2_2!G15+4*MOD1_2!G15)/20)) &gt; $S$4,IF(MOD2_2!D15&gt;MOD1_2!D15,-1,1),0)</f>
        <v>0</v>
      </c>
      <c r="O15">
        <f t="shared" si="4"/>
        <v>0</v>
      </c>
      <c r="P15">
        <f t="shared" si="5"/>
        <v>2</v>
      </c>
    </row>
    <row r="16" spans="1:19">
      <c r="A16">
        <v>14</v>
      </c>
      <c r="C16">
        <f>IF(ABS((Standard_2!D16-MOD1_2!D16)/SQRT((4*Standard_2!G16+4*MOD1_2!G16)/20)) &gt; $S$4,IF(Standard_2!D16&gt;MOD1_2!D16,-1,1),0)</f>
        <v>0</v>
      </c>
      <c r="D16">
        <f>IF(ABS((Standard_2!D16-MOD2_2!D16)/SQRT((4*Standard_2!G16+4*MOD2_2!G16)/20)) &gt; $S$4,IF(Standard_2!D16&gt;MOD2_2!D16,-1,1),0)</f>
        <v>0</v>
      </c>
      <c r="E16">
        <f t="shared" si="0"/>
        <v>0</v>
      </c>
      <c r="F16">
        <f t="shared" si="1"/>
        <v>2</v>
      </c>
      <c r="H16">
        <f>IF(ABS((MOD1_2!D16-Standard_2!D16)/SQRT((4*MOD1_2!G16+4*Standard_2!G16)/20)) &gt; $S$4,IF(MOD1_2!D16&gt;Standard_2!D16,-1,1),0)</f>
        <v>0</v>
      </c>
      <c r="I16">
        <f>IF(ABS((MOD1_2!D16-MOD2_2!D16)/SQRT((4*MOD1_2!G16+4*MOD2_2!G16)/20)) &gt; $S$4,IF(MOD1_2!D16&gt;MOD2_2!D16,-1,1),0)</f>
        <v>0</v>
      </c>
      <c r="J16">
        <f t="shared" si="2"/>
        <v>0</v>
      </c>
      <c r="K16">
        <f t="shared" si="3"/>
        <v>2</v>
      </c>
      <c r="M16">
        <f>IF(ABS((MOD2_2!D16-Standard_2!D16)/SQRT((4*MOD2_2!G16+4*Standard_2!G16)/20)) &gt; $S$4,IF(MOD2_2!D16&gt;Standard_2!D16,-1,1),0)</f>
        <v>0</v>
      </c>
      <c r="N16">
        <f>IF(ABS((MOD2_2!D16-MOD1_2!D16)/SQRT((4*MOD2_2!G16+4*MOD1_2!G16)/20)) &gt; $S$4,IF(MOD2_2!D16&gt;MOD1_2!D16,-1,1),0)</f>
        <v>0</v>
      </c>
      <c r="O16">
        <f t="shared" si="4"/>
        <v>0</v>
      </c>
      <c r="P16">
        <f t="shared" si="5"/>
        <v>2</v>
      </c>
    </row>
    <row r="17" spans="1:16">
      <c r="A17">
        <v>15</v>
      </c>
      <c r="C17">
        <f>IF(ABS((Standard_2!D17-MOD1_2!D17)/SQRT((4*Standard_2!G17+4*MOD1_2!G17)/20)) &gt; $S$4,IF(Standard_2!D17&gt;MOD1_2!D17,-1,1),0)</f>
        <v>-1</v>
      </c>
      <c r="D17">
        <f>IF(ABS((Standard_2!D17-MOD2_2!D17)/SQRT((4*Standard_2!G17+4*MOD2_2!G17)/20)) &gt; $S$4,IF(Standard_2!D17&gt;MOD2_2!D17,-1,1),0)</f>
        <v>0</v>
      </c>
      <c r="E17">
        <f t="shared" si="0"/>
        <v>-1</v>
      </c>
      <c r="F17">
        <f t="shared" si="1"/>
        <v>2.5</v>
      </c>
      <c r="H17">
        <f>IF(ABS((MOD1_2!D17-Standard_2!D17)/SQRT((4*MOD1_2!G17+4*Standard_2!G17)/20)) &gt; $S$4,IF(MOD1_2!D17&gt;Standard_2!D17,-1,1),0)</f>
        <v>1</v>
      </c>
      <c r="I17">
        <f>IF(ABS((MOD1_2!D17-MOD2_2!D17)/SQRT((4*MOD1_2!G17+4*MOD2_2!G17)/20)) &gt; $S$4,IF(MOD1_2!D17&gt;MOD2_2!D17,-1,1),0)</f>
        <v>1</v>
      </c>
      <c r="J17">
        <f t="shared" si="2"/>
        <v>2</v>
      </c>
      <c r="K17">
        <f t="shared" si="3"/>
        <v>1</v>
      </c>
      <c r="M17">
        <f>IF(ABS((MOD2_2!D17-Standard_2!D17)/SQRT((4*MOD2_2!G17+4*Standard_2!G17)/20)) &gt; $S$4,IF(MOD2_2!D17&gt;Standard_2!D17,-1,1),0)</f>
        <v>0</v>
      </c>
      <c r="N17">
        <f>IF(ABS((MOD2_2!D17-MOD1_2!D17)/SQRT((4*MOD2_2!G17+4*MOD1_2!G17)/20)) &gt; $S$4,IF(MOD2_2!D17&gt;MOD1_2!D17,-1,1),0)</f>
        <v>-1</v>
      </c>
      <c r="O17">
        <f t="shared" si="4"/>
        <v>-1</v>
      </c>
      <c r="P17">
        <f t="shared" si="5"/>
        <v>2.5</v>
      </c>
    </row>
    <row r="18" spans="1:16">
      <c r="A18">
        <v>16</v>
      </c>
      <c r="C18">
        <f>IF(ABS((Standard_2!D18-MOD1_2!D18)/SQRT((4*Standard_2!G18+4*MOD1_2!G18)/20)) &gt; $S$4,IF(Standard_2!D18&gt;MOD1_2!D18,-1,1),0)</f>
        <v>0</v>
      </c>
      <c r="D18">
        <f>IF(ABS((Standard_2!D18-MOD2_2!D18)/SQRT((4*Standard_2!G18+4*MOD2_2!G18)/20)) &gt; $S$4,IF(Standard_2!D18&gt;MOD2_2!D18,-1,1),0)</f>
        <v>0</v>
      </c>
      <c r="E18">
        <f t="shared" si="0"/>
        <v>0</v>
      </c>
      <c r="F18">
        <f t="shared" si="1"/>
        <v>2</v>
      </c>
      <c r="H18">
        <f>IF(ABS((MOD1_2!D18-Standard_2!D18)/SQRT((4*MOD1_2!G18+4*Standard_2!G18)/20)) &gt; $S$4,IF(MOD1_2!D18&gt;Standard_2!D18,-1,1),0)</f>
        <v>0</v>
      </c>
      <c r="I18">
        <f>IF(ABS((MOD1_2!D18-MOD2_2!D18)/SQRT((4*MOD1_2!G18+4*MOD2_2!G18)/20)) &gt; $S$4,IF(MOD1_2!D18&gt;MOD2_2!D18,-1,1),0)</f>
        <v>0</v>
      </c>
      <c r="J18">
        <f t="shared" si="2"/>
        <v>0</v>
      </c>
      <c r="K18">
        <f t="shared" si="3"/>
        <v>2</v>
      </c>
      <c r="M18">
        <f>IF(ABS((MOD2_2!D18-Standard_2!D18)/SQRT((4*MOD2_2!G18+4*Standard_2!G18)/20)) &gt; $S$4,IF(MOD2_2!D18&gt;Standard_2!D18,-1,1),0)</f>
        <v>0</v>
      </c>
      <c r="N18">
        <f>IF(ABS((MOD2_2!D18-MOD1_2!D18)/SQRT((4*MOD2_2!G18+4*MOD1_2!G18)/20)) &gt; $S$4,IF(MOD2_2!D18&gt;MOD1_2!D18,-1,1),0)</f>
        <v>0</v>
      </c>
      <c r="O18">
        <f t="shared" si="4"/>
        <v>0</v>
      </c>
      <c r="P18">
        <f t="shared" si="5"/>
        <v>2</v>
      </c>
    </row>
    <row r="19" spans="1:16">
      <c r="A19">
        <v>17</v>
      </c>
      <c r="C19">
        <f>IF(ABS((Standard_2!D19-MOD1_2!D19)/SQRT((4*Standard_2!G19+4*MOD1_2!G19)/20)) &gt; $S$4,IF(Standard_2!D19&gt;MOD1_2!D19,-1,1),0)</f>
        <v>0</v>
      </c>
      <c r="D19">
        <f>IF(ABS((Standard_2!D19-MOD2_2!D19)/SQRT((4*Standard_2!G19+4*MOD2_2!G19)/20)) &gt; $S$4,IF(Standard_2!D19&gt;MOD2_2!D19,-1,1),0)</f>
        <v>0</v>
      </c>
      <c r="E19">
        <f t="shared" si="0"/>
        <v>0</v>
      </c>
      <c r="F19">
        <f t="shared" si="1"/>
        <v>2</v>
      </c>
      <c r="H19">
        <f>IF(ABS((MOD1_2!D19-Standard_2!D19)/SQRT((4*MOD1_2!G19+4*Standard_2!G19)/20)) &gt; $S$4,IF(MOD1_2!D19&gt;Standard_2!D19,-1,1),0)</f>
        <v>0</v>
      </c>
      <c r="I19">
        <f>IF(ABS((MOD1_2!D19-MOD2_2!D19)/SQRT((4*MOD1_2!G19+4*MOD2_2!G19)/20)) &gt; $S$4,IF(MOD1_2!D19&gt;MOD2_2!D19,-1,1),0)</f>
        <v>0</v>
      </c>
      <c r="J19">
        <f t="shared" si="2"/>
        <v>0</v>
      </c>
      <c r="K19">
        <f t="shared" si="3"/>
        <v>2</v>
      </c>
      <c r="M19">
        <f>IF(ABS((MOD2_2!D19-Standard_2!D19)/SQRT((4*MOD2_2!G19+4*Standard_2!G19)/20)) &gt; $S$4,IF(MOD2_2!D19&gt;Standard_2!D19,-1,1),0)</f>
        <v>0</v>
      </c>
      <c r="N19">
        <f>IF(ABS((MOD2_2!D19-MOD1_2!D19)/SQRT((4*MOD2_2!G19+4*MOD1_2!G19)/20)) &gt; $S$4,IF(MOD2_2!D19&gt;MOD1_2!D19,-1,1),0)</f>
        <v>0</v>
      </c>
      <c r="O19">
        <f t="shared" si="4"/>
        <v>0</v>
      </c>
      <c r="P19">
        <f t="shared" si="5"/>
        <v>2</v>
      </c>
    </row>
    <row r="20" spans="1:16">
      <c r="A20">
        <v>18</v>
      </c>
      <c r="C20">
        <f>IF(ABS((Standard_2!D20-MOD1_2!D20)/SQRT((4*Standard_2!G20+4*MOD1_2!G20)/20)) &gt; $S$4,IF(Standard_2!D20&gt;MOD1_2!D20,-1,1),0)</f>
        <v>0</v>
      </c>
      <c r="D20">
        <f>IF(ABS((Standard_2!D20-MOD2_2!D20)/SQRT((4*Standard_2!G20+4*MOD2_2!G20)/20)) &gt; $S$4,IF(Standard_2!D20&gt;MOD2_2!D20,-1,1),0)</f>
        <v>0</v>
      </c>
      <c r="E20">
        <f t="shared" si="0"/>
        <v>0</v>
      </c>
      <c r="F20">
        <f t="shared" si="1"/>
        <v>2</v>
      </c>
      <c r="H20">
        <f>IF(ABS((MOD1_2!D20-Standard_2!D20)/SQRT((4*MOD1_2!G20+4*Standard_2!G20)/20)) &gt; $S$4,IF(MOD1_2!D20&gt;Standard_2!D20,-1,1),0)</f>
        <v>0</v>
      </c>
      <c r="I20">
        <f>IF(ABS((MOD1_2!D20-MOD2_2!D20)/SQRT((4*MOD1_2!G20+4*MOD2_2!G20)/20)) &gt; $S$4,IF(MOD1_2!D20&gt;MOD2_2!D20,-1,1),0)</f>
        <v>0</v>
      </c>
      <c r="J20">
        <f t="shared" si="2"/>
        <v>0</v>
      </c>
      <c r="K20">
        <f t="shared" si="3"/>
        <v>2</v>
      </c>
      <c r="M20">
        <f>IF(ABS((MOD2_2!D20-Standard_2!D20)/SQRT((4*MOD2_2!G20+4*Standard_2!G20)/20)) &gt; $S$4,IF(MOD2_2!D20&gt;Standard_2!D20,-1,1),0)</f>
        <v>0</v>
      </c>
      <c r="N20">
        <f>IF(ABS((MOD2_2!D20-MOD1_2!D20)/SQRT((4*MOD2_2!G20+4*MOD1_2!G20)/20)) &gt; $S$4,IF(MOD2_2!D20&gt;MOD1_2!D20,-1,1),0)</f>
        <v>0</v>
      </c>
      <c r="O20">
        <f t="shared" si="4"/>
        <v>0</v>
      </c>
      <c r="P20">
        <f t="shared" si="5"/>
        <v>2</v>
      </c>
    </row>
    <row r="21" spans="1:16">
      <c r="A21">
        <v>19</v>
      </c>
      <c r="C21">
        <f>IF(ABS((Standard_2!D21-MOD1_2!D21)/SQRT((4*Standard_2!G21+4*MOD1_2!G21)/20)) &gt; $S$4,IF(Standard_2!D21&gt;MOD1_2!D21,-1,1),0)</f>
        <v>0</v>
      </c>
      <c r="D21">
        <f>IF(ABS((Standard_2!D21-MOD2_2!D21)/SQRT((4*Standard_2!G21+4*MOD2_2!G21)/20)) &gt; $S$4,IF(Standard_2!D21&gt;MOD2_2!D21,-1,1),0)</f>
        <v>0</v>
      </c>
      <c r="E21">
        <f t="shared" si="0"/>
        <v>0</v>
      </c>
      <c r="F21">
        <f t="shared" si="1"/>
        <v>2</v>
      </c>
      <c r="H21">
        <f>IF(ABS((MOD1_2!D21-Standard_2!D21)/SQRT((4*MOD1_2!G21+4*Standard_2!G21)/20)) &gt; $S$4,IF(MOD1_2!D21&gt;Standard_2!D21,-1,1),0)</f>
        <v>0</v>
      </c>
      <c r="I21">
        <f>IF(ABS((MOD1_2!D21-MOD2_2!D21)/SQRT((4*MOD1_2!G21+4*MOD2_2!G21)/20)) &gt; $S$4,IF(MOD1_2!D21&gt;MOD2_2!D21,-1,1),0)</f>
        <v>0</v>
      </c>
      <c r="J21">
        <f t="shared" si="2"/>
        <v>0</v>
      </c>
      <c r="K21">
        <f t="shared" si="3"/>
        <v>2</v>
      </c>
      <c r="M21">
        <f>IF(ABS((MOD2_2!D21-Standard_2!D21)/SQRT((4*MOD2_2!G21+4*Standard_2!G21)/20)) &gt; $S$4,IF(MOD2_2!D21&gt;Standard_2!D21,-1,1),0)</f>
        <v>0</v>
      </c>
      <c r="N21">
        <f>IF(ABS((MOD2_2!D21-MOD1_2!D21)/SQRT((4*MOD2_2!G21+4*MOD1_2!G21)/20)) &gt; $S$4,IF(MOD2_2!D21&gt;MOD1_2!D21,-1,1),0)</f>
        <v>0</v>
      </c>
      <c r="O21">
        <f t="shared" si="4"/>
        <v>0</v>
      </c>
      <c r="P21">
        <f t="shared" si="5"/>
        <v>2</v>
      </c>
    </row>
    <row r="22" spans="1:16">
      <c r="A22">
        <v>20</v>
      </c>
      <c r="C22">
        <f>IF(ABS((Standard_2!D22-MOD1_2!D22)/SQRT((4*Standard_2!G22+4*MOD1_2!G22)/20)) &gt; $S$4,IF(Standard_2!D22&gt;MOD1_2!D22,-1,1),0)</f>
        <v>0</v>
      </c>
      <c r="D22">
        <f>IF(ABS((Standard_2!D22-MOD2_2!D22)/SQRT((4*Standard_2!G22+4*MOD2_2!G22)/20)) &gt; $S$4,IF(Standard_2!D22&gt;MOD2_2!D22,-1,1),0)</f>
        <v>0</v>
      </c>
      <c r="E22">
        <f t="shared" si="0"/>
        <v>0</v>
      </c>
      <c r="F22">
        <f t="shared" si="1"/>
        <v>2</v>
      </c>
      <c r="H22">
        <f>IF(ABS((MOD1_2!D22-Standard_2!D22)/SQRT((4*MOD1_2!G22+4*Standard_2!G22)/20)) &gt; $S$4,IF(MOD1_2!D22&gt;Standard_2!D22,-1,1),0)</f>
        <v>0</v>
      </c>
      <c r="I22">
        <f>IF(ABS((MOD1_2!D22-MOD2_2!D22)/SQRT((4*MOD1_2!G22+4*MOD2_2!G22)/20)) &gt; $S$4,IF(MOD1_2!D22&gt;MOD2_2!D22,-1,1),0)</f>
        <v>0</v>
      </c>
      <c r="J22">
        <f t="shared" si="2"/>
        <v>0</v>
      </c>
      <c r="K22">
        <f t="shared" si="3"/>
        <v>2</v>
      </c>
      <c r="M22">
        <f>IF(ABS((MOD2_2!D22-Standard_2!D22)/SQRT((4*MOD2_2!G22+4*Standard_2!G22)/20)) &gt; $S$4,IF(MOD2_2!D22&gt;Standard_2!D22,-1,1),0)</f>
        <v>0</v>
      </c>
      <c r="N22">
        <f>IF(ABS((MOD2_2!D22-MOD1_2!D22)/SQRT((4*MOD2_2!G22+4*MOD1_2!G22)/20)) &gt; $S$4,IF(MOD2_2!D22&gt;MOD1_2!D22,-1,1),0)</f>
        <v>0</v>
      </c>
      <c r="O22">
        <f t="shared" si="4"/>
        <v>0</v>
      </c>
      <c r="P22">
        <f t="shared" si="5"/>
        <v>2</v>
      </c>
    </row>
    <row r="23" spans="1:16">
      <c r="A23">
        <v>21</v>
      </c>
      <c r="C23">
        <f>IF(ABS((Standard_2!D23-MOD1_2!D23)/SQRT((4*Standard_2!G23+4*MOD1_2!G23)/20)) &gt; $S$4,IF(Standard_2!D23&gt;MOD1_2!D23,-1,1),0)</f>
        <v>1</v>
      </c>
      <c r="D23">
        <f>IF(ABS((Standard_2!D23-MOD2_2!D23)/SQRT((4*Standard_2!G23+4*MOD2_2!G23)/20)) &gt; $S$4,IF(Standard_2!D23&gt;MOD2_2!D23,-1,1),0)</f>
        <v>1</v>
      </c>
      <c r="E23">
        <f t="shared" si="0"/>
        <v>2</v>
      </c>
      <c r="F23">
        <f t="shared" si="1"/>
        <v>1</v>
      </c>
      <c r="H23">
        <f>IF(ABS((MOD1_2!D23-Standard_2!D23)/SQRT((4*MOD1_2!G23+4*Standard_2!G23)/20)) &gt; $S$4,IF(MOD1_2!D23&gt;Standard_2!D23,-1,1),0)</f>
        <v>-1</v>
      </c>
      <c r="I23">
        <f>IF(ABS((MOD1_2!D23-MOD2_2!D23)/SQRT((4*MOD1_2!G23+4*MOD2_2!G23)/20)) &gt; $S$4,IF(MOD1_2!D23&gt;MOD2_2!D23,-1,1),0)</f>
        <v>0</v>
      </c>
      <c r="J23">
        <f t="shared" si="2"/>
        <v>-1</v>
      </c>
      <c r="K23">
        <f t="shared" si="3"/>
        <v>2.5</v>
      </c>
      <c r="M23">
        <f>IF(ABS((MOD2_2!D23-Standard_2!D23)/SQRT((4*MOD2_2!G23+4*Standard_2!G23)/20)) &gt; $S$4,IF(MOD2_2!D23&gt;Standard_2!D23,-1,1),0)</f>
        <v>-1</v>
      </c>
      <c r="N23">
        <f>IF(ABS((MOD2_2!D23-MOD1_2!D23)/SQRT((4*MOD2_2!G23+4*MOD1_2!G23)/20)) &gt; $S$4,IF(MOD2_2!D23&gt;MOD1_2!D23,-1,1),0)</f>
        <v>0</v>
      </c>
      <c r="O23">
        <f t="shared" si="4"/>
        <v>-1</v>
      </c>
      <c r="P23">
        <f t="shared" si="5"/>
        <v>2.5</v>
      </c>
    </row>
    <row r="24" spans="1:16">
      <c r="A24">
        <v>22</v>
      </c>
      <c r="C24">
        <f>IF(ABS((Standard_2!D24-MOD1_2!D24)/SQRT((4*Standard_2!G24+4*MOD1_2!G24)/20)) &gt; $S$4,IF(Standard_2!D24&gt;MOD1_2!D24,-1,1),0)</f>
        <v>0</v>
      </c>
      <c r="D24">
        <f>IF(ABS((Standard_2!D24-MOD2_2!D24)/SQRT((4*Standard_2!G24+4*MOD2_2!G24)/20)) &gt; $S$4,IF(Standard_2!D24&gt;MOD2_2!D24,-1,1),0)</f>
        <v>0</v>
      </c>
      <c r="E24">
        <f t="shared" si="0"/>
        <v>0</v>
      </c>
      <c r="F24">
        <f t="shared" si="1"/>
        <v>2</v>
      </c>
      <c r="H24">
        <f>IF(ABS((MOD1_2!D24-Standard_2!D24)/SQRT((4*MOD1_2!G24+4*Standard_2!G24)/20)) &gt; $S$4,IF(MOD1_2!D24&gt;Standard_2!D24,-1,1),0)</f>
        <v>0</v>
      </c>
      <c r="I24">
        <f>IF(ABS((MOD1_2!D24-MOD2_2!D24)/SQRT((4*MOD1_2!G24+4*MOD2_2!G24)/20)) &gt; $S$4,IF(MOD1_2!D24&gt;MOD2_2!D24,-1,1),0)</f>
        <v>0</v>
      </c>
      <c r="J24">
        <f t="shared" si="2"/>
        <v>0</v>
      </c>
      <c r="K24">
        <f t="shared" si="3"/>
        <v>2</v>
      </c>
      <c r="M24">
        <f>IF(ABS((MOD2_2!D24-Standard_2!D24)/SQRT((4*MOD2_2!G24+4*Standard_2!G24)/20)) &gt; $S$4,IF(MOD2_2!D24&gt;Standard_2!D24,-1,1),0)</f>
        <v>0</v>
      </c>
      <c r="N24">
        <f>IF(ABS((MOD2_2!D24-MOD1_2!D24)/SQRT((4*MOD2_2!G24+4*MOD1_2!G24)/20)) &gt; $S$4,IF(MOD2_2!D24&gt;MOD1_2!D24,-1,1),0)</f>
        <v>0</v>
      </c>
      <c r="O24">
        <f t="shared" si="4"/>
        <v>0</v>
      </c>
      <c r="P24">
        <f t="shared" si="5"/>
        <v>2</v>
      </c>
    </row>
    <row r="25" spans="1:16">
      <c r="A25">
        <v>23</v>
      </c>
      <c r="C25">
        <f>IF(ABS((Standard_2!D25-MOD1_2!D25)/SQRT((4*Standard_2!G25+4*MOD1_2!G25)/20)) &gt; $S$4,IF(Standard_2!D25&gt;MOD1_2!D25,-1,1),0)</f>
        <v>0</v>
      </c>
      <c r="D25">
        <f>IF(ABS((Standard_2!D25-MOD2_2!D25)/SQRT((4*Standard_2!G25+4*MOD2_2!G25)/20)) &gt; $S$4,IF(Standard_2!D25&gt;MOD2_2!D25,-1,1),0)</f>
        <v>0</v>
      </c>
      <c r="E25">
        <f t="shared" si="0"/>
        <v>0</v>
      </c>
      <c r="F25">
        <f t="shared" si="1"/>
        <v>2</v>
      </c>
      <c r="H25">
        <f>IF(ABS((MOD1_2!D25-Standard_2!D25)/SQRT((4*MOD1_2!G25+4*Standard_2!G25)/20)) &gt; $S$4,IF(MOD1_2!D25&gt;Standard_2!D25,-1,1),0)</f>
        <v>0</v>
      </c>
      <c r="I25">
        <f>IF(ABS((MOD1_2!D25-MOD2_2!D25)/SQRT((4*MOD1_2!G25+4*MOD2_2!G25)/20)) &gt; $S$4,IF(MOD1_2!D25&gt;MOD2_2!D25,-1,1),0)</f>
        <v>0</v>
      </c>
      <c r="J25">
        <f t="shared" si="2"/>
        <v>0</v>
      </c>
      <c r="K25">
        <f t="shared" si="3"/>
        <v>2</v>
      </c>
      <c r="M25">
        <f>IF(ABS((MOD2_2!D25-Standard_2!D25)/SQRT((4*MOD2_2!G25+4*Standard_2!G25)/20)) &gt; $S$4,IF(MOD2_2!D25&gt;Standard_2!D25,-1,1),0)</f>
        <v>0</v>
      </c>
      <c r="N25">
        <f>IF(ABS((MOD2_2!D25-MOD1_2!D25)/SQRT((4*MOD2_2!G25+4*MOD1_2!G25)/20)) &gt; $S$4,IF(MOD2_2!D25&gt;MOD1_2!D25,-1,1),0)</f>
        <v>0</v>
      </c>
      <c r="O25">
        <f t="shared" si="4"/>
        <v>0</v>
      </c>
      <c r="P25">
        <f t="shared" si="5"/>
        <v>2</v>
      </c>
    </row>
    <row r="26" spans="1:16">
      <c r="A26">
        <v>24</v>
      </c>
      <c r="C26">
        <f>IF(ABS((Standard_2!D26-MOD1_2!D26)/SQRT((4*Standard_2!G26+4*MOD1_2!G26)/20)) &gt; $S$4,IF(Standard_2!D26&gt;MOD1_2!D26,-1,1),0)</f>
        <v>0</v>
      </c>
      <c r="D26">
        <f>IF(ABS((Standard_2!D26-MOD2_2!D26)/SQRT((4*Standard_2!G26+4*MOD2_2!G26)/20)) &gt; $S$4,IF(Standard_2!D26&gt;MOD2_2!D26,-1,1),0)</f>
        <v>0</v>
      </c>
      <c r="E26">
        <f t="shared" si="0"/>
        <v>0</v>
      </c>
      <c r="F26">
        <f t="shared" si="1"/>
        <v>2</v>
      </c>
      <c r="H26">
        <f>IF(ABS((MOD1_2!D26-Standard_2!D26)/SQRT((4*MOD1_2!G26+4*Standard_2!G26)/20)) &gt; $S$4,IF(MOD1_2!D26&gt;Standard_2!D26,-1,1),0)</f>
        <v>0</v>
      </c>
      <c r="I26">
        <f>IF(ABS((MOD1_2!D26-MOD2_2!D26)/SQRT((4*MOD1_2!G26+4*MOD2_2!G26)/20)) &gt; $S$4,IF(MOD1_2!D26&gt;MOD2_2!D26,-1,1),0)</f>
        <v>0</v>
      </c>
      <c r="J26">
        <f t="shared" si="2"/>
        <v>0</v>
      </c>
      <c r="K26">
        <f t="shared" si="3"/>
        <v>2</v>
      </c>
      <c r="M26">
        <f>IF(ABS((MOD2_2!D26-Standard_2!D26)/SQRT((4*MOD2_2!G26+4*Standard_2!G26)/20)) &gt; $S$4,IF(MOD2_2!D26&gt;Standard_2!D26,-1,1),0)</f>
        <v>0</v>
      </c>
      <c r="N26">
        <f>IF(ABS((MOD2_2!D26-MOD1_2!D26)/SQRT((4*MOD2_2!G26+4*MOD1_2!G26)/20)) &gt; $S$4,IF(MOD2_2!D26&gt;MOD1_2!D26,-1,1),0)</f>
        <v>0</v>
      </c>
      <c r="O26">
        <f t="shared" si="4"/>
        <v>0</v>
      </c>
      <c r="P26">
        <f t="shared" si="5"/>
        <v>2</v>
      </c>
    </row>
    <row r="27" spans="1:16">
      <c r="A27">
        <v>25</v>
      </c>
      <c r="C27">
        <f>IF(ABS((Standard_2!D27-MOD1_2!D27)/SQRT((4*Standard_2!G27+4*MOD1_2!G27)/20)) &gt; $S$4,IF(Standard_2!D27&gt;MOD1_2!D27,-1,1),0)</f>
        <v>0</v>
      </c>
      <c r="D27">
        <f>IF(ABS((Standard_2!D27-MOD2_2!D27)/SQRT((4*Standard_2!G27+4*MOD2_2!G27)/20)) &gt; $S$4,IF(Standard_2!D27&gt;MOD2_2!D27,-1,1),0)</f>
        <v>0</v>
      </c>
      <c r="E27">
        <f t="shared" si="0"/>
        <v>0</v>
      </c>
      <c r="F27">
        <f t="shared" si="1"/>
        <v>2</v>
      </c>
      <c r="H27">
        <f>IF(ABS((MOD1_2!D27-Standard_2!D27)/SQRT((4*MOD1_2!G27+4*Standard_2!G27)/20)) &gt; $S$4,IF(MOD1_2!D27&gt;Standard_2!D27,-1,1),0)</f>
        <v>0</v>
      </c>
      <c r="I27">
        <f>IF(ABS((MOD1_2!D27-MOD2_2!D27)/SQRT((4*MOD1_2!G27+4*MOD2_2!G27)/20)) &gt; $S$4,IF(MOD1_2!D27&gt;MOD2_2!D27,-1,1),0)</f>
        <v>0</v>
      </c>
      <c r="J27">
        <f t="shared" si="2"/>
        <v>0</v>
      </c>
      <c r="K27">
        <f t="shared" si="3"/>
        <v>2</v>
      </c>
      <c r="M27">
        <f>IF(ABS((MOD2_2!D27-Standard_2!D27)/SQRT((4*MOD2_2!G27+4*Standard_2!G27)/20)) &gt; $S$4,IF(MOD2_2!D27&gt;Standard_2!D27,-1,1),0)</f>
        <v>0</v>
      </c>
      <c r="N27">
        <f>IF(ABS((MOD2_2!D27-MOD1_2!D27)/SQRT((4*MOD2_2!G27+4*MOD1_2!G27)/20)) &gt; $S$4,IF(MOD2_2!D27&gt;MOD1_2!D27,-1,1),0)</f>
        <v>0</v>
      </c>
      <c r="O27">
        <f t="shared" si="4"/>
        <v>0</v>
      </c>
      <c r="P27">
        <f t="shared" si="5"/>
        <v>2</v>
      </c>
    </row>
    <row r="28" spans="1:16">
      <c r="A28">
        <v>26</v>
      </c>
      <c r="C28">
        <f>IF(ABS((Standard_2!D28-MOD1_2!D28)/SQRT((4*Standard_2!G28+4*MOD1_2!G28)/20)) &gt; $S$4,IF(Standard_2!D28&gt;MOD1_2!D28,-1,1),0)</f>
        <v>0</v>
      </c>
      <c r="D28">
        <f>IF(ABS((Standard_2!D28-MOD2_2!D28)/SQRT((4*Standard_2!G28+4*MOD2_2!G28)/20)) &gt; $S$4,IF(Standard_2!D28&gt;MOD2_2!D28,-1,1),0)</f>
        <v>0</v>
      </c>
      <c r="E28">
        <f t="shared" si="0"/>
        <v>0</v>
      </c>
      <c r="F28">
        <f t="shared" si="1"/>
        <v>2</v>
      </c>
      <c r="H28">
        <f>IF(ABS((MOD1_2!D28-Standard_2!D28)/SQRT((4*MOD1_2!G28+4*Standard_2!G28)/20)) &gt; $S$4,IF(MOD1_2!D28&gt;Standard_2!D28,-1,1),0)</f>
        <v>0</v>
      </c>
      <c r="I28">
        <f>IF(ABS((MOD1_2!D28-MOD2_2!D28)/SQRT((4*MOD1_2!G28+4*MOD2_2!G28)/20)) &gt; $S$4,IF(MOD1_2!D28&gt;MOD2_2!D28,-1,1),0)</f>
        <v>1</v>
      </c>
      <c r="J28">
        <f t="shared" si="2"/>
        <v>1</v>
      </c>
      <c r="K28">
        <f t="shared" si="3"/>
        <v>1</v>
      </c>
      <c r="M28">
        <f>IF(ABS((MOD2_2!D28-Standard_2!D28)/SQRT((4*MOD2_2!G28+4*Standard_2!G28)/20)) &gt; $S$4,IF(MOD2_2!D28&gt;Standard_2!D28,-1,1),0)</f>
        <v>0</v>
      </c>
      <c r="N28">
        <f>IF(ABS((MOD2_2!D28-MOD1_2!D28)/SQRT((4*MOD2_2!G28+4*MOD1_2!G28)/20)) &gt; $S$4,IF(MOD2_2!D28&gt;MOD1_2!D28,-1,1),0)</f>
        <v>-1</v>
      </c>
      <c r="O28">
        <f t="shared" si="4"/>
        <v>-1</v>
      </c>
      <c r="P28">
        <f t="shared" si="5"/>
        <v>3</v>
      </c>
    </row>
    <row r="29" spans="1:16">
      <c r="A29">
        <v>27</v>
      </c>
      <c r="C29">
        <f>IF(ABS((Standard_2!D29-MOD1_2!D29)/SQRT((4*Standard_2!G29+4*MOD1_2!G29)/20)) &gt; $S$4,IF(Standard_2!D29&gt;MOD1_2!D29,-1,1),0)</f>
        <v>-1</v>
      </c>
      <c r="D29">
        <f>IF(ABS((Standard_2!D29-MOD2_2!D29)/SQRT((4*Standard_2!G29+4*MOD2_2!G29)/20)) &gt; $S$4,IF(Standard_2!D29&gt;MOD2_2!D29,-1,1),0)</f>
        <v>0</v>
      </c>
      <c r="E29">
        <f>SUM(C29:D29)</f>
        <v>-1</v>
      </c>
      <c r="F29">
        <f>1+IF(E29&lt;=J29,1,0)+IF(E29&lt;=O29,1,0)-IF(E29=J29,0.5,0)-IF(E29=O29,0.5,0)</f>
        <v>3</v>
      </c>
      <c r="H29">
        <f>IF(ABS((MOD1_2!D29-Standard_2!D29)/SQRT((4*MOD1_2!G29+4*Standard_2!G29)/20)) &gt; $S$4,IF(MOD1_2!D29&gt;Standard_2!D29,-1,1),0)</f>
        <v>1</v>
      </c>
      <c r="I29">
        <f>IF(ABS((MOD1_2!D29-MOD2_2!D29)/SQRT((4*MOD1_2!G29+4*MOD2_2!G29)/20)) &gt; $S$4,IF(MOD1_2!D29&gt;MOD2_2!D29,-1,1),0)</f>
        <v>0</v>
      </c>
      <c r="J29">
        <f>SUM(H29:I29)</f>
        <v>1</v>
      </c>
      <c r="K29">
        <f>1 + IF(J29&lt;=E29,1,0) + IF(J29&lt;=O29,1,0) - IF(J29=E29,0.5,0) - IF(J29=O29,0.5,0)</f>
        <v>1</v>
      </c>
      <c r="M29">
        <f>IF(ABS((MOD2_2!D29-Standard_2!D29)/SQRT((4*MOD2_2!G29+4*Standard_2!G29)/20)) &gt; $S$4,IF(MOD2_2!D29&gt;Standard_2!D29,-1,1),0)</f>
        <v>0</v>
      </c>
      <c r="N29">
        <f>IF(ABS((MOD2_2!D29-MOD1_2!D29)/SQRT((4*MOD2_2!G29+4*MOD1_2!G29)/20)) &gt; $S$4,IF(MOD2_2!D29&gt;MOD1_2!D29,-1,1),0)</f>
        <v>0</v>
      </c>
      <c r="O29">
        <f>SUM(M29:N29)</f>
        <v>0</v>
      </c>
      <c r="P29">
        <f>1 + IF(O29&lt;=E29,1,0) + IF(O29&lt;=J29,1,0) - IF(O29=E29,0.5,0) - IF(O29=J29,0.5,0)</f>
        <v>2</v>
      </c>
    </row>
    <row r="30" spans="1:16">
      <c r="A30">
        <v>28</v>
      </c>
      <c r="C30">
        <f>IF(ABS((Standard_2!D30-MOD1_2!D30)/SQRT((4*Standard_2!G30+4*MOD1_2!G30)/20)) &gt; $S$4,IF(Standard_2!D30&gt;MOD1_2!D30,-1,1),0)</f>
        <v>1</v>
      </c>
      <c r="D30">
        <f>IF(ABS((Standard_2!D30-MOD2_2!D30)/SQRT((4*Standard_2!G30+4*MOD2_2!G30)/20)) &gt; $S$4,IF(Standard_2!D30&gt;MOD2_2!D30,-1,1),0)</f>
        <v>1</v>
      </c>
      <c r="E30">
        <f t="shared" ref="E30" si="6">SUM(C30:D30)</f>
        <v>2</v>
      </c>
      <c r="F30">
        <f t="shared" ref="F30" si="7">1+IF(E30&lt;=J30,1,0)+IF(E30&lt;=O30,1,0)-IF(E30=J30,0.5,0)-IF(E30=O30,0.5,0)</f>
        <v>1</v>
      </c>
      <c r="H30">
        <f>IF(ABS((MOD1_2!D30-Standard_2!D30)/SQRT((4*MOD1_2!G30+4*Standard_2!G30)/20)) &gt; $S$4,IF(MOD1_2!D30&gt;Standard_2!D30,-1,1),0)</f>
        <v>-1</v>
      </c>
      <c r="I30">
        <f>IF(ABS((MOD1_2!D30-MOD2_2!D30)/SQRT((4*MOD1_2!G30+4*MOD2_2!G30)/20)) &gt; $S$4,IF(MOD1_2!D30&gt;MOD2_2!D30,-1,1),0)</f>
        <v>0</v>
      </c>
      <c r="J30">
        <f t="shared" ref="J30" si="8">SUM(H30:I30)</f>
        <v>-1</v>
      </c>
      <c r="K30">
        <f t="shared" ref="K30" si="9">1 + IF(J30&lt;=E30,1,0) + IF(J30&lt;=O30,1,0) - IF(J30=E30,0.5,0) - IF(J30=O30,0.5,0)</f>
        <v>2.5</v>
      </c>
      <c r="M30">
        <f>IF(ABS((MOD2_2!D30-Standard_2!D30)/SQRT((4*MOD2_2!G30+4*Standard_2!G30)/20)) &gt; $S$4,IF(MOD2_2!D30&gt;Standard_2!D30,-1,1),0)</f>
        <v>-1</v>
      </c>
      <c r="N30">
        <f>IF(ABS((MOD2_2!D30-MOD1_2!D30)/SQRT((4*MOD2_2!G30+4*MOD1_2!G30)/20)) &gt; $S$4,IF(MOD2_2!D30&gt;MOD1_2!D30,-1,1),0)</f>
        <v>0</v>
      </c>
      <c r="O30">
        <f t="shared" ref="O30" si="10">SUM(M30:N30)</f>
        <v>-1</v>
      </c>
      <c r="P30">
        <f t="shared" ref="P30" si="11">1 + IF(O30&lt;=E30,1,0) + IF(O30&lt;=J30,1,0) - IF(O30=E30,0.5,0) - IF(O30=J30,0.5,0)</f>
        <v>2.5</v>
      </c>
    </row>
  </sheetData>
  <mergeCells count="1">
    <mergeCell ref="B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30"/>
  <sheetViews>
    <sheetView topLeftCell="C1" workbookViewId="0">
      <selection activeCell="R4" sqref="R4"/>
    </sheetView>
  </sheetViews>
  <sheetFormatPr defaultRowHeight="15"/>
  <cols>
    <col min="5" max="5" width="15.42578125" customWidth="1"/>
    <col min="6" max="6" width="15.140625" customWidth="1"/>
    <col min="10" max="10" width="13.85546875" customWidth="1"/>
    <col min="11" max="11" width="12.7109375" customWidth="1"/>
    <col min="15" max="15" width="13.28515625" customWidth="1"/>
    <col min="16" max="16" width="13.7109375" customWidth="1"/>
  </cols>
  <sheetData>
    <row r="1" spans="1:19">
      <c r="B1" s="4" t="s">
        <v>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9">
      <c r="A2" s="1" t="s">
        <v>20</v>
      </c>
      <c r="B2" s="1"/>
      <c r="C2" s="1" t="s">
        <v>21</v>
      </c>
      <c r="D2" s="1" t="s">
        <v>22</v>
      </c>
      <c r="E2" s="1" t="s">
        <v>23</v>
      </c>
      <c r="F2" s="1" t="s">
        <v>24</v>
      </c>
      <c r="G2" s="1"/>
      <c r="H2" s="1" t="s">
        <v>17</v>
      </c>
      <c r="I2" s="1" t="s">
        <v>22</v>
      </c>
      <c r="J2" s="1" t="s">
        <v>25</v>
      </c>
      <c r="K2" s="1" t="s">
        <v>26</v>
      </c>
      <c r="L2" s="1"/>
      <c r="M2" s="1" t="s">
        <v>17</v>
      </c>
      <c r="N2" s="1" t="s">
        <v>21</v>
      </c>
      <c r="O2" s="1" t="s">
        <v>27</v>
      </c>
      <c r="P2" s="1" t="s">
        <v>28</v>
      </c>
      <c r="Q2" s="1"/>
      <c r="R2" s="1" t="s">
        <v>15</v>
      </c>
      <c r="S2" s="1">
        <f>5+5-2</f>
        <v>8</v>
      </c>
    </row>
    <row r="3" spans="1:19">
      <c r="A3">
        <v>1</v>
      </c>
      <c r="B3" s="1" t="s">
        <v>17</v>
      </c>
      <c r="C3">
        <f>IF(ABS((Standard_5!D3-Mod1_5!D3)/SQRT((4*Standard_5!G3+4*Mod1_5!G3)/20)) &gt; $S$4,IF(Standard_5!D3&gt;Mod1_5!D3,-1,1),0)</f>
        <v>-1</v>
      </c>
      <c r="D3">
        <f>IF(ABS((Standard_5!D3-MOD2_5!D3)/SQRT((4*Standard_5!G3+4*MOD2_5!G3)/20)) &gt; $S$4,IF(Standard_5!D3&gt;MOD2_5!D3,-1,1),0)</f>
        <v>-1</v>
      </c>
      <c r="E3">
        <f>SUM(C3:D3)</f>
        <v>-2</v>
      </c>
      <c r="F3">
        <f>1+IF(E3&lt;=J3,1,0)+IF(E3&lt;=O3,1,0)-IF(E3=J3,0.5,0)-IF(E3=O3,0.5,0)</f>
        <v>3</v>
      </c>
      <c r="G3" s="1" t="s">
        <v>21</v>
      </c>
      <c r="H3">
        <f>IF(ABS((Mod1_5!D3-Standard_5!D3)/SQRT((4*Mod1_5!G3+4*Standard_5!G3)/20)) &gt; $S$4,IF(Mod1_5!D3&gt;Standard_5!D3,-1,1),0)</f>
        <v>1</v>
      </c>
      <c r="I3">
        <f>IF(ABS((Mod1_5!D3-MOD2_5!D3)/SQRT((4*Mod1_5!G3+4*MOD2_5!G3)/20)) &gt; $S$4,IF(Mod1_5!D3&gt;MOD2_5!D3,-1,1),0)</f>
        <v>1</v>
      </c>
      <c r="J3">
        <f>SUM(H3:I3)</f>
        <v>2</v>
      </c>
      <c r="K3">
        <f>1 + IF(J3&lt;=E3,1,0) + IF(J3&lt;=O3,1,0) - IF(J3=E3,0.5,0) - IF(J3=O3,0.5,0)</f>
        <v>1</v>
      </c>
      <c r="L3" s="1" t="s">
        <v>22</v>
      </c>
      <c r="M3">
        <f>IF(ABS((MOD2_5!D3-Standard_5!D3)/SQRT((4*MOD2_5!G3+4*Standard_5!G3)/20)) &gt; $S$4,IF(MOD2_5!D3&gt;Standard_5!D3,-1,1),0)</f>
        <v>1</v>
      </c>
      <c r="N3">
        <f>IF(ABS((MOD2_5!D3-Mod1_5!D3)/SQRT((4*MOD2_5!G3+4*Mod1_5!G3)/20)) &gt; $S$4,IF(MOD2_5!D3&gt;Mod1_5!D3,-1,1),0)</f>
        <v>-1</v>
      </c>
      <c r="O3">
        <f>SUM(M3:N3)</f>
        <v>0</v>
      </c>
      <c r="P3">
        <f>1 + IF(O3&lt;=E3,1,0) + IF(O3&lt;=J3,1,0) - IF(O3=E3,0.5,0) - IF(O3=J3,0.5,0)</f>
        <v>2</v>
      </c>
      <c r="R3" s="1" t="s">
        <v>40</v>
      </c>
      <c r="S3" s="1">
        <v>0.05</v>
      </c>
    </row>
    <row r="4" spans="1:19">
      <c r="A4">
        <v>2</v>
      </c>
      <c r="B4" s="1"/>
      <c r="C4">
        <f>IF(ABS((Standard_5!D4-Mod1_5!D4)/SQRT((4*Standard_5!G4+4*Mod1_5!G4)/20)) &gt; $S$4,IF(Standard_5!D4&gt;Mod1_5!D4,-1,1),0)</f>
        <v>-1</v>
      </c>
      <c r="D4">
        <f>IF(ABS((Standard_5!D4-MOD2_5!D4)/SQRT((4*Standard_5!G4+4*MOD2_5!G4)/20)) &gt; $S$4,IF(Standard_5!D4&gt;MOD2_5!D4,-1,1),0)</f>
        <v>-1</v>
      </c>
      <c r="E4">
        <f t="shared" ref="E4:E28" si="0">SUM(C4:D4)</f>
        <v>-2</v>
      </c>
      <c r="F4">
        <f t="shared" ref="F4:F28" si="1">1+IF(E4&lt;=J4,1,0)+IF(E4&lt;=O4,1,0)-IF(E4=J4,0.5,0)-IF(E4=O4,0.5,0)</f>
        <v>3</v>
      </c>
      <c r="G4" s="1"/>
      <c r="H4">
        <f>IF(ABS((Mod1_5!D4-Standard_5!D4)/SQRT((4*Mod1_5!G4+4*Standard_5!G4)/20)) &gt; $S$4,IF(Mod1_5!D4&gt;Standard_5!D4,-1,1),0)</f>
        <v>1</v>
      </c>
      <c r="I4">
        <f>IF(ABS((Mod1_5!D4-MOD2_5!D4)/SQRT((4*Mod1_5!G4+4*MOD2_5!G4)/20)) &gt; $S$4,IF(Mod1_5!D4&gt;MOD2_5!D4,-1,1),0)</f>
        <v>0</v>
      </c>
      <c r="J4">
        <f t="shared" ref="J4:J28" si="2">SUM(H4:I4)</f>
        <v>1</v>
      </c>
      <c r="K4">
        <f t="shared" ref="K4:K28" si="3">1 + IF(J4&lt;=E4,1,0) + IF(J4&lt;=O4,1,0) - IF(J4=E4,0.5,0) - IF(J4=O4,0.5,0)</f>
        <v>1.5</v>
      </c>
      <c r="L4" s="1"/>
      <c r="M4">
        <f>IF(ABS((MOD2_5!D4-Standard_5!D4)/SQRT((4*MOD2_5!G4+4*Standard_5!G4)/20)) &gt; $S$4,IF(MOD2_5!D4&gt;Standard_5!D4,-1,1),0)</f>
        <v>1</v>
      </c>
      <c r="N4">
        <f>IF(ABS((MOD2_5!D4-Mod1_5!D4)/SQRT((4*MOD2_5!G4+4*Mod1_5!G4)/20)) &gt; $S$4,IF(MOD2_5!D4&gt;Mod1_5!D4,-1,1),0)</f>
        <v>0</v>
      </c>
      <c r="O4">
        <f t="shared" ref="O4:O28" si="4">SUM(M4:N4)</f>
        <v>1</v>
      </c>
      <c r="P4">
        <f t="shared" ref="P4:P28" si="5">1 + IF(O4&lt;=E4,1,0) + IF(O4&lt;=J4,1,0) - IF(O4=E4,0.5,0) - IF(O4=J4,0.5,0)</f>
        <v>1.5</v>
      </c>
      <c r="R4" s="1" t="s">
        <v>16</v>
      </c>
      <c r="S4" s="5">
        <v>2.306</v>
      </c>
    </row>
    <row r="5" spans="1:19">
      <c r="A5">
        <v>3</v>
      </c>
      <c r="B5" s="1"/>
      <c r="C5">
        <f>IF(ABS((Standard_5!D5-Mod1_5!D5)/SQRT((4*Standard_5!G5+4*Mod1_5!G5)/20)) &gt; $S$4,IF(Standard_5!D5&gt;Mod1_5!D5,-1,1),0)</f>
        <v>-1</v>
      </c>
      <c r="D5">
        <f>IF(ABS((Standard_5!D5-MOD2_5!D5)/SQRT((4*Standard_5!G5+4*MOD2_5!G5)/20)) &gt; $S$4,IF(Standard_5!D5&gt;MOD2_5!D5,-1,1),0)</f>
        <v>0</v>
      </c>
      <c r="E5">
        <f t="shared" si="0"/>
        <v>-1</v>
      </c>
      <c r="F5">
        <f t="shared" si="1"/>
        <v>3</v>
      </c>
      <c r="G5" s="1"/>
      <c r="H5">
        <f>IF(ABS((Mod1_5!D5-Standard_5!D5)/SQRT((4*Mod1_5!G5+4*Standard_5!G5)/20)) &gt; $S$4,IF(Mod1_5!D5&gt;Standard_5!D5,-1,1),0)</f>
        <v>1</v>
      </c>
      <c r="I5">
        <f>IF(ABS((Mod1_5!D5-MOD2_5!D5)/SQRT((4*Mod1_5!G5+4*MOD2_5!G5)/20)) &gt; $S$4,IF(Mod1_5!D5&gt;MOD2_5!D5,-1,1),0)</f>
        <v>0</v>
      </c>
      <c r="J5">
        <f t="shared" si="2"/>
        <v>1</v>
      </c>
      <c r="K5">
        <f t="shared" si="3"/>
        <v>1</v>
      </c>
      <c r="L5" s="1"/>
      <c r="M5">
        <f>IF(ABS((MOD2_5!D5-Standard_5!D5)/SQRT((4*MOD2_5!G5+4*Standard_5!G5)/20)) &gt; $S$4,IF(MOD2_5!D5&gt;Standard_5!D5,-1,1),0)</f>
        <v>0</v>
      </c>
      <c r="N5">
        <f>IF(ABS((MOD2_5!D5-Mod1_5!D5)/SQRT((4*MOD2_5!G5+4*Mod1_5!G5)/20)) &gt; $S$4,IF(MOD2_5!D5&gt;Mod1_5!D5,-1,1),0)</f>
        <v>0</v>
      </c>
      <c r="O5">
        <f t="shared" si="4"/>
        <v>0</v>
      </c>
      <c r="P5">
        <f t="shared" si="5"/>
        <v>2</v>
      </c>
    </row>
    <row r="6" spans="1:19">
      <c r="A6">
        <v>4</v>
      </c>
      <c r="B6" s="1"/>
      <c r="C6">
        <f>IF(ABS((Standard_5!D6-Mod1_5!D6)/SQRT((4*Standard_5!G6+4*Mod1_5!G6)/20)) &gt; $S$4,IF(Standard_5!D6&gt;Mod1_5!D6,-1,1),0)</f>
        <v>-1</v>
      </c>
      <c r="D6">
        <f>IF(ABS((Standard_5!D6-MOD2_5!D6)/SQRT((4*Standard_5!G6+4*MOD2_5!G6)/20)) &gt; $S$4,IF(Standard_5!D6&gt;MOD2_5!D6,-1,1),0)</f>
        <v>-1</v>
      </c>
      <c r="E6">
        <f t="shared" si="0"/>
        <v>-2</v>
      </c>
      <c r="F6">
        <f t="shared" si="1"/>
        <v>3</v>
      </c>
      <c r="G6" s="1"/>
      <c r="H6">
        <f>IF(ABS((Mod1_5!D6-Standard_5!D6)/SQRT((4*Mod1_5!G6+4*Standard_5!G6)/20)) &gt; $S$4,IF(Mod1_5!D6&gt;Standard_5!D6,-1,1),0)</f>
        <v>1</v>
      </c>
      <c r="I6">
        <f>IF(ABS((Mod1_5!D6-MOD2_5!D6)/SQRT((4*Mod1_5!G6+4*MOD2_5!G6)/20)) &gt; $S$4,IF(Mod1_5!D6&gt;MOD2_5!D6,-1,1),0)</f>
        <v>1</v>
      </c>
      <c r="J6">
        <f t="shared" si="2"/>
        <v>2</v>
      </c>
      <c r="K6">
        <f t="shared" si="3"/>
        <v>1</v>
      </c>
      <c r="L6" s="1"/>
      <c r="M6">
        <f>IF(ABS((MOD2_5!D6-Standard_5!D6)/SQRT((4*MOD2_5!G6+4*Standard_5!G6)/20)) &gt; $S$4,IF(MOD2_5!D6&gt;Standard_5!D6,-1,1),0)</f>
        <v>1</v>
      </c>
      <c r="N6">
        <f>IF(ABS((MOD2_5!D6-Mod1_5!D6)/SQRT((4*MOD2_5!G6+4*Mod1_5!G6)/20)) &gt; $S$4,IF(MOD2_5!D6&gt;Mod1_5!D6,-1,1),0)</f>
        <v>-1</v>
      </c>
      <c r="O6">
        <f t="shared" si="4"/>
        <v>0</v>
      </c>
      <c r="P6">
        <f t="shared" si="5"/>
        <v>2</v>
      </c>
    </row>
    <row r="7" spans="1:19">
      <c r="A7">
        <v>5</v>
      </c>
      <c r="B7" s="1"/>
      <c r="C7">
        <f>IF(ABS((Standard_5!D7-Mod1_5!D7)/SQRT((4*Standard_5!G7+4*Mod1_5!G7)/20)) &gt; $S$4,IF(Standard_5!D7&gt;Mod1_5!D7,-1,1),0)</f>
        <v>-1</v>
      </c>
      <c r="D7">
        <f>IF(ABS((Standard_5!D7-MOD2_5!D7)/SQRT((4*Standard_5!G7+4*MOD2_5!G7)/20)) &gt; $S$4,IF(Standard_5!D7&gt;MOD2_5!D7,-1,1),0)</f>
        <v>-1</v>
      </c>
      <c r="E7">
        <f t="shared" si="0"/>
        <v>-2</v>
      </c>
      <c r="F7">
        <f t="shared" si="1"/>
        <v>3</v>
      </c>
      <c r="G7" s="1"/>
      <c r="H7">
        <f>IF(ABS((Mod1_5!D7-Standard_5!D7)/SQRT((4*Mod1_5!G7+4*Standard_5!G7)/20)) &gt; $S$4,IF(Mod1_5!D7&gt;Standard_5!D7,-1,1),0)</f>
        <v>1</v>
      </c>
      <c r="I7">
        <f>IF(ABS((Mod1_5!D7-MOD2_5!D7)/SQRT((4*Mod1_5!G7+4*MOD2_5!G7)/20)) &gt; $S$4,IF(Mod1_5!D7&gt;MOD2_5!D7,-1,1),0)</f>
        <v>0</v>
      </c>
      <c r="J7">
        <f t="shared" si="2"/>
        <v>1</v>
      </c>
      <c r="K7">
        <f t="shared" si="3"/>
        <v>1.5</v>
      </c>
      <c r="L7" s="1"/>
      <c r="M7">
        <f>IF(ABS((MOD2_5!D7-Standard_5!D7)/SQRT((4*MOD2_5!G7+4*Standard_5!G7)/20)) &gt; $S$4,IF(MOD2_5!D7&gt;Standard_5!D7,-1,1),0)</f>
        <v>1</v>
      </c>
      <c r="N7">
        <f>IF(ABS((MOD2_5!D7-Mod1_5!D7)/SQRT((4*MOD2_5!G7+4*Mod1_5!G7)/20)) &gt; $S$4,IF(MOD2_5!D7&gt;Mod1_5!D7,-1,1),0)</f>
        <v>0</v>
      </c>
      <c r="O7">
        <f t="shared" si="4"/>
        <v>1</v>
      </c>
      <c r="P7">
        <f t="shared" si="5"/>
        <v>1.5</v>
      </c>
    </row>
    <row r="8" spans="1:19">
      <c r="A8">
        <v>6</v>
      </c>
      <c r="B8" s="1"/>
      <c r="C8">
        <f>IF(ABS((Standard_5!D8-Mod1_5!D8)/SQRT((4*Standard_5!G8+4*Mod1_5!G8)/20)) &gt; $S$4,IF(Standard_5!D8&gt;Mod1_5!D8,-1,1),0)</f>
        <v>0</v>
      </c>
      <c r="D8">
        <f>IF(ABS((Standard_5!D8-MOD2_5!D8)/SQRT((4*Standard_5!G8+4*MOD2_5!G8)/20)) &gt; $S$4,IF(Standard_5!D8&gt;MOD2_5!D8,-1,1),0)</f>
        <v>0</v>
      </c>
      <c r="E8">
        <f t="shared" si="0"/>
        <v>0</v>
      </c>
      <c r="F8">
        <f t="shared" si="1"/>
        <v>2</v>
      </c>
      <c r="G8" s="1"/>
      <c r="H8">
        <f>IF(ABS((Mod1_5!D8-Standard_5!D8)/SQRT((4*Mod1_5!G8+4*Standard_5!G8)/20)) &gt; $S$4,IF(Mod1_5!D8&gt;Standard_5!D8,-1,1),0)</f>
        <v>0</v>
      </c>
      <c r="I8">
        <f>IF(ABS((Mod1_5!D8-MOD2_5!D8)/SQRT((4*Mod1_5!G8+4*MOD2_5!G8)/20)) &gt; $S$4,IF(Mod1_5!D8&gt;MOD2_5!D8,-1,1),0)</f>
        <v>0</v>
      </c>
      <c r="J8">
        <f t="shared" si="2"/>
        <v>0</v>
      </c>
      <c r="K8">
        <f t="shared" si="3"/>
        <v>2</v>
      </c>
      <c r="L8" s="1"/>
      <c r="M8">
        <f>IF(ABS((MOD2_5!D8-Standard_5!D8)/SQRT((4*MOD2_5!G8+4*Standard_5!G8)/20)) &gt; $S$4,IF(MOD2_5!D8&gt;Standard_5!D8,-1,1),0)</f>
        <v>0</v>
      </c>
      <c r="N8">
        <f>IF(ABS((MOD2_5!D8-Mod1_5!D8)/SQRT((4*MOD2_5!G8+4*Mod1_5!G8)/20)) &gt; $S$4,IF(MOD2_5!D8&gt;Mod1_5!D8,-1,1),0)</f>
        <v>0</v>
      </c>
      <c r="O8">
        <f t="shared" si="4"/>
        <v>0</v>
      </c>
      <c r="P8">
        <f t="shared" si="5"/>
        <v>2</v>
      </c>
    </row>
    <row r="9" spans="1:19">
      <c r="A9">
        <v>7</v>
      </c>
      <c r="B9" s="1"/>
      <c r="C9">
        <f>IF(ABS((Standard_5!D9-Mod1_5!D9)/SQRT((4*Standard_5!G9+4*Mod1_5!G9)/20)) &gt; $S$4,IF(Standard_5!D9&gt;Mod1_5!D9,-1,1),0)</f>
        <v>-1</v>
      </c>
      <c r="D9">
        <f>IF(ABS((Standard_5!D9-MOD2_5!D9)/SQRT((4*Standard_5!G9+4*MOD2_5!G9)/20)) &gt; $S$4,IF(Standard_5!D9&gt;MOD2_5!D9,-1,1),0)</f>
        <v>-1</v>
      </c>
      <c r="E9">
        <f t="shared" si="0"/>
        <v>-2</v>
      </c>
      <c r="F9">
        <f t="shared" si="1"/>
        <v>3</v>
      </c>
      <c r="G9" s="1"/>
      <c r="H9">
        <f>IF(ABS((Mod1_5!D9-Standard_5!D9)/SQRT((4*Mod1_5!G9+4*Standard_5!G9)/20)) &gt; $S$4,IF(Mod1_5!D9&gt;Standard_5!D9,-1,1),0)</f>
        <v>1</v>
      </c>
      <c r="I9">
        <f>IF(ABS((Mod1_5!D9-MOD2_5!D9)/SQRT((4*Mod1_5!G9+4*MOD2_5!G9)/20)) &gt; $S$4,IF(Mod1_5!D9&gt;MOD2_5!D9,-1,1),0)</f>
        <v>1</v>
      </c>
      <c r="J9">
        <f t="shared" si="2"/>
        <v>2</v>
      </c>
      <c r="K9">
        <f t="shared" si="3"/>
        <v>1</v>
      </c>
      <c r="L9" s="1"/>
      <c r="M9">
        <f>IF(ABS((MOD2_5!D9-Standard_5!D9)/SQRT((4*MOD2_5!G9+4*Standard_5!G9)/20)) &gt; $S$4,IF(MOD2_5!D9&gt;Standard_5!D9,-1,1),0)</f>
        <v>1</v>
      </c>
      <c r="N9">
        <f>IF(ABS((MOD2_5!D9-Mod1_5!D9)/SQRT((4*MOD2_5!G9+4*Mod1_5!G9)/20)) &gt; $S$4,IF(MOD2_5!D9&gt;Mod1_5!D9,-1,1),0)</f>
        <v>-1</v>
      </c>
      <c r="O9">
        <f t="shared" si="4"/>
        <v>0</v>
      </c>
      <c r="P9">
        <f t="shared" si="5"/>
        <v>2</v>
      </c>
    </row>
    <row r="10" spans="1:19">
      <c r="A10">
        <v>8</v>
      </c>
      <c r="B10" s="1"/>
      <c r="C10">
        <f>IF(ABS((Standard_5!D10-Mod1_5!D10)/SQRT((4*Standard_5!G10+4*Mod1_5!G10)/20)) &gt; $S$4,IF(Standard_5!D10&gt;Mod1_5!D10,-1,1),0)</f>
        <v>0</v>
      </c>
      <c r="D10">
        <f>IF(ABS((Standard_5!D10-MOD2_5!D10)/SQRT((4*Standard_5!G10+4*MOD2_5!G10)/20)) &gt; $S$4,IF(Standard_5!D10&gt;MOD2_5!D10,-1,1),0)</f>
        <v>0</v>
      </c>
      <c r="E10">
        <f t="shared" si="0"/>
        <v>0</v>
      </c>
      <c r="F10">
        <f t="shared" si="1"/>
        <v>2</v>
      </c>
      <c r="G10" s="1"/>
      <c r="H10">
        <f>IF(ABS((Mod1_5!D10-Standard_5!D10)/SQRT((4*Mod1_5!G10+4*Standard_5!G10)/20)) &gt; $S$4,IF(Mod1_5!D10&gt;Standard_5!D10,-1,1),0)</f>
        <v>0</v>
      </c>
      <c r="I10">
        <f>IF(ABS((Mod1_5!D10-MOD2_5!D10)/SQRT((4*Mod1_5!G10+4*MOD2_5!G10)/20)) &gt; $S$4,IF(Mod1_5!D10&gt;MOD2_5!D10,-1,1),0)</f>
        <v>0</v>
      </c>
      <c r="J10">
        <f t="shared" si="2"/>
        <v>0</v>
      </c>
      <c r="K10">
        <f t="shared" si="3"/>
        <v>2</v>
      </c>
      <c r="L10" s="1"/>
      <c r="M10">
        <f>IF(ABS((MOD2_5!D10-Standard_5!D10)/SQRT((4*MOD2_5!G10+4*Standard_5!G10)/20)) &gt; $S$4,IF(MOD2_5!D10&gt;Standard_5!D10,-1,1),0)</f>
        <v>0</v>
      </c>
      <c r="N10">
        <f>IF(ABS((MOD2_5!D10-Mod1_5!D10)/SQRT((4*MOD2_5!G10+4*Mod1_5!G10)/20)) &gt; $S$4,IF(MOD2_5!D10&gt;Mod1_5!D10,-1,1),0)</f>
        <v>0</v>
      </c>
      <c r="O10">
        <f t="shared" si="4"/>
        <v>0</v>
      </c>
      <c r="P10">
        <f t="shared" si="5"/>
        <v>2</v>
      </c>
    </row>
    <row r="11" spans="1:19">
      <c r="A11">
        <v>9</v>
      </c>
      <c r="B11" s="1"/>
      <c r="C11">
        <f>IF(ABS((Standard_5!D11-Mod1_5!D11)/SQRT((4*Standard_5!G11+4*Mod1_5!G11)/20)) &gt; $S$4,IF(Standard_5!D11&gt;Mod1_5!D11,-1,1),0)</f>
        <v>0</v>
      </c>
      <c r="D11">
        <f>IF(ABS((Standard_5!D11-MOD2_5!D11)/SQRT((4*Standard_5!G11+4*MOD2_5!G11)/20)) &gt; $S$4,IF(Standard_5!D11&gt;MOD2_5!D11,-1,1),0)</f>
        <v>0</v>
      </c>
      <c r="E11">
        <f t="shared" si="0"/>
        <v>0</v>
      </c>
      <c r="F11">
        <f t="shared" si="1"/>
        <v>2</v>
      </c>
      <c r="G11" s="1"/>
      <c r="H11">
        <f>IF(ABS((Mod1_5!D11-Standard_5!D11)/SQRT((4*Mod1_5!G11+4*Standard_5!G11)/20)) &gt; $S$4,IF(Mod1_5!D11&gt;Standard_5!D11,-1,1),0)</f>
        <v>0</v>
      </c>
      <c r="I11">
        <f>IF(ABS((Mod1_5!D11-MOD2_5!D11)/SQRT((4*Mod1_5!G11+4*MOD2_5!G11)/20)) &gt; $S$4,IF(Mod1_5!D11&gt;MOD2_5!D11,-1,1),0)</f>
        <v>0</v>
      </c>
      <c r="J11">
        <f t="shared" si="2"/>
        <v>0</v>
      </c>
      <c r="K11">
        <f t="shared" si="3"/>
        <v>2</v>
      </c>
      <c r="L11" s="1"/>
      <c r="M11">
        <f>IF(ABS((MOD2_5!D11-Standard_5!D11)/SQRT((4*MOD2_5!G11+4*Standard_5!G11)/20)) &gt; $S$4,IF(MOD2_5!D11&gt;Standard_5!D11,-1,1),0)</f>
        <v>0</v>
      </c>
      <c r="N11">
        <f>IF(ABS((MOD2_5!D11-Mod1_5!D11)/SQRT((4*MOD2_5!G11+4*Mod1_5!G11)/20)) &gt; $S$4,IF(MOD2_5!D11&gt;Mod1_5!D11,-1,1),0)</f>
        <v>0</v>
      </c>
      <c r="O11">
        <f t="shared" si="4"/>
        <v>0</v>
      </c>
      <c r="P11">
        <f t="shared" si="5"/>
        <v>2</v>
      </c>
    </row>
    <row r="12" spans="1:19">
      <c r="A12">
        <v>10</v>
      </c>
      <c r="B12" s="1"/>
      <c r="C12">
        <f>IF(ABS((Standard_5!D12-Mod1_5!D12)/SQRT((4*Standard_5!G12+4*Mod1_5!G12)/20)) &gt; $S$4,IF(Standard_5!D12&gt;Mod1_5!D12,-1,1),0)</f>
        <v>-1</v>
      </c>
      <c r="D12">
        <f>IF(ABS((Standard_5!D12-MOD2_5!D12)/SQRT((4*Standard_5!G12+4*MOD2_5!G12)/20)) &gt; $S$4,IF(Standard_5!D12&gt;MOD2_5!D12,-1,1),0)</f>
        <v>-1</v>
      </c>
      <c r="E12">
        <f t="shared" si="0"/>
        <v>-2</v>
      </c>
      <c r="F12">
        <f t="shared" si="1"/>
        <v>3</v>
      </c>
      <c r="G12" s="1"/>
      <c r="H12">
        <f>IF(ABS((Mod1_5!D12-Standard_5!D12)/SQRT((4*Mod1_5!G12+4*Standard_5!G12)/20)) &gt; $S$4,IF(Mod1_5!D12&gt;Standard_5!D12,-1,1),0)</f>
        <v>1</v>
      </c>
      <c r="I12">
        <f>IF(ABS((Mod1_5!D12-MOD2_5!D12)/SQRT((4*Mod1_5!G12+4*MOD2_5!G12)/20)) &gt; $S$4,IF(Mod1_5!D12&gt;MOD2_5!D12,-1,1),0)</f>
        <v>0</v>
      </c>
      <c r="J12">
        <f t="shared" si="2"/>
        <v>1</v>
      </c>
      <c r="K12">
        <f t="shared" si="3"/>
        <v>1.5</v>
      </c>
      <c r="L12" s="1"/>
      <c r="M12">
        <f>IF(ABS((MOD2_5!D12-Standard_5!D12)/SQRT((4*MOD2_5!G12+4*Standard_5!G12)/20)) &gt; $S$4,IF(MOD2_5!D12&gt;Standard_5!D12,-1,1),0)</f>
        <v>1</v>
      </c>
      <c r="N12">
        <f>IF(ABS((MOD2_5!D12-Mod1_5!D12)/SQRT((4*MOD2_5!G12+4*Mod1_5!G12)/20)) &gt; $S$4,IF(MOD2_5!D12&gt;Mod1_5!D12,-1,1),0)</f>
        <v>0</v>
      </c>
      <c r="O12">
        <f t="shared" si="4"/>
        <v>1</v>
      </c>
      <c r="P12">
        <f t="shared" si="5"/>
        <v>1.5</v>
      </c>
    </row>
    <row r="13" spans="1:19">
      <c r="A13">
        <v>11</v>
      </c>
      <c r="B13" s="1"/>
      <c r="C13">
        <f>IF(ABS((Standard_5!D13-Mod1_5!D13)/SQRT((4*Standard_5!G13+4*Mod1_5!G13)/20)) &gt; $S$4,IF(Standard_5!D13&gt;Mod1_5!D13,-1,1),0)</f>
        <v>0</v>
      </c>
      <c r="D13">
        <f>IF(ABS((Standard_5!D13-MOD2_5!D13)/SQRT((4*Standard_5!G13+4*MOD2_5!G13)/20)) &gt; $S$4,IF(Standard_5!D13&gt;MOD2_5!D13,-1,1),0)</f>
        <v>0</v>
      </c>
      <c r="E13">
        <f t="shared" si="0"/>
        <v>0</v>
      </c>
      <c r="F13">
        <f t="shared" si="1"/>
        <v>2</v>
      </c>
      <c r="G13" s="1"/>
      <c r="H13">
        <f>IF(ABS((Mod1_5!D13-Standard_5!D13)/SQRT((4*Mod1_5!G13+4*Standard_5!G13)/20)) &gt; $S$4,IF(Mod1_5!D13&gt;Standard_5!D13,-1,1),0)</f>
        <v>0</v>
      </c>
      <c r="I13">
        <f>IF(ABS((Mod1_5!D13-MOD2_5!D13)/SQRT((4*Mod1_5!G13+4*MOD2_5!G13)/20)) &gt; $S$4,IF(Mod1_5!D13&gt;MOD2_5!D13,-1,1),0)</f>
        <v>0</v>
      </c>
      <c r="J13">
        <f t="shared" si="2"/>
        <v>0</v>
      </c>
      <c r="K13">
        <f t="shared" si="3"/>
        <v>2</v>
      </c>
      <c r="L13" s="1"/>
      <c r="M13">
        <f>IF(ABS((MOD2_5!D13-Standard_5!D13)/SQRT((4*MOD2_5!G13+4*Standard_5!G13)/20)) &gt; $S$4,IF(MOD2_5!D13&gt;Standard_5!D13,-1,1),0)</f>
        <v>0</v>
      </c>
      <c r="N13">
        <f>IF(ABS((MOD2_5!D13-Mod1_5!D13)/SQRT((4*MOD2_5!G13+4*Mod1_5!G13)/20)) &gt; $S$4,IF(MOD2_5!D13&gt;Mod1_5!D13,-1,1),0)</f>
        <v>0</v>
      </c>
      <c r="O13">
        <f t="shared" si="4"/>
        <v>0</v>
      </c>
      <c r="P13">
        <f t="shared" si="5"/>
        <v>2</v>
      </c>
    </row>
    <row r="14" spans="1:19">
      <c r="A14">
        <v>12</v>
      </c>
      <c r="B14" s="1"/>
      <c r="C14">
        <f>IF(ABS((Standard_5!D14-Mod1_5!D14)/SQRT((4*Standard_5!G14+4*Mod1_5!G14)/20)) &gt; $S$4,IF(Standard_5!D14&gt;Mod1_5!D14,-1,1),0)</f>
        <v>-1</v>
      </c>
      <c r="D14">
        <f>IF(ABS((Standard_5!D14-MOD2_5!D14)/SQRT((4*Standard_5!G14+4*MOD2_5!G14)/20)) &gt; $S$4,IF(Standard_5!D14&gt;MOD2_5!D14,-1,1),0)</f>
        <v>-1</v>
      </c>
      <c r="E14">
        <f t="shared" si="0"/>
        <v>-2</v>
      </c>
      <c r="F14">
        <f t="shared" si="1"/>
        <v>3</v>
      </c>
      <c r="G14" s="1"/>
      <c r="H14">
        <f>IF(ABS((Mod1_5!D14-Standard_5!D14)/SQRT((4*Mod1_5!G14+4*Standard_5!G14)/20)) &gt; $S$4,IF(Mod1_5!D14&gt;Standard_5!D14,-1,1),0)</f>
        <v>1</v>
      </c>
      <c r="I14">
        <f>IF(ABS((Mod1_5!D14-MOD2_5!D14)/SQRT((4*Mod1_5!G14+4*MOD2_5!G14)/20)) &gt; $S$4,IF(Mod1_5!D14&gt;MOD2_5!D14,-1,1),0)</f>
        <v>0</v>
      </c>
      <c r="J14">
        <f t="shared" si="2"/>
        <v>1</v>
      </c>
      <c r="K14">
        <f t="shared" si="3"/>
        <v>1.5</v>
      </c>
      <c r="L14" s="1"/>
      <c r="M14">
        <f>IF(ABS((MOD2_5!D14-Standard_5!D14)/SQRT((4*MOD2_5!G14+4*Standard_5!G14)/20)) &gt; $S$4,IF(MOD2_5!D14&gt;Standard_5!D14,-1,1),0)</f>
        <v>1</v>
      </c>
      <c r="N14">
        <f>IF(ABS((MOD2_5!D14-Mod1_5!D14)/SQRT((4*MOD2_5!G14+4*Mod1_5!G14)/20)) &gt; $S$4,IF(MOD2_5!D14&gt;Mod1_5!D14,-1,1),0)</f>
        <v>0</v>
      </c>
      <c r="O14">
        <f t="shared" si="4"/>
        <v>1</v>
      </c>
      <c r="P14">
        <f t="shared" si="5"/>
        <v>1.5</v>
      </c>
    </row>
    <row r="15" spans="1:19">
      <c r="A15">
        <v>13</v>
      </c>
      <c r="B15" s="1"/>
      <c r="C15">
        <f>IF(ABS((Standard_5!D15-Mod1_5!D15)/SQRT((4*Standard_5!G15+4*Mod1_5!G15)/20)) &gt; $S$4,IF(Standard_5!D15&gt;Mod1_5!D15,-1,1),0)</f>
        <v>-1</v>
      </c>
      <c r="D15">
        <f>IF(ABS((Standard_5!D15-MOD2_5!D15)/SQRT((4*Standard_5!G15+4*MOD2_5!G15)/20)) &gt; $S$4,IF(Standard_5!D15&gt;MOD2_5!D15,-1,1),0)</f>
        <v>-1</v>
      </c>
      <c r="E15">
        <f t="shared" si="0"/>
        <v>-2</v>
      </c>
      <c r="F15">
        <f t="shared" si="1"/>
        <v>3</v>
      </c>
      <c r="G15" s="1"/>
      <c r="H15">
        <f>IF(ABS((Mod1_5!D15-Standard_5!D15)/SQRT((4*Mod1_5!G15+4*Standard_5!G15)/20)) &gt; $S$4,IF(Mod1_5!D15&gt;Standard_5!D15,-1,1),0)</f>
        <v>1</v>
      </c>
      <c r="I15">
        <f>IF(ABS((Mod1_5!D15-MOD2_5!D15)/SQRT((4*Mod1_5!G15+4*MOD2_5!G15)/20)) &gt; $S$4,IF(Mod1_5!D15&gt;MOD2_5!D15,-1,1),0)</f>
        <v>0</v>
      </c>
      <c r="J15">
        <f t="shared" si="2"/>
        <v>1</v>
      </c>
      <c r="K15">
        <f t="shared" si="3"/>
        <v>1.5</v>
      </c>
      <c r="L15" s="1"/>
      <c r="M15">
        <f>IF(ABS((MOD2_5!D15-Standard_5!D15)/SQRT((4*MOD2_5!G15+4*Standard_5!G15)/20)) &gt; $S$4,IF(MOD2_5!D15&gt;Standard_5!D15,-1,1),0)</f>
        <v>1</v>
      </c>
      <c r="N15">
        <f>IF(ABS((MOD2_5!D15-Mod1_5!D15)/SQRT((4*MOD2_5!G15+4*Mod1_5!G15)/20)) &gt; $S$4,IF(MOD2_5!D15&gt;Mod1_5!D15,-1,1),0)</f>
        <v>0</v>
      </c>
      <c r="O15">
        <f t="shared" si="4"/>
        <v>1</v>
      </c>
      <c r="P15">
        <f t="shared" si="5"/>
        <v>1.5</v>
      </c>
    </row>
    <row r="16" spans="1:19">
      <c r="A16">
        <v>14</v>
      </c>
      <c r="B16" s="1"/>
      <c r="C16">
        <f>IF(ABS((Standard_5!D16-Mod1_5!D16)/SQRT((4*Standard_5!G16+4*Mod1_5!G16)/20)) &gt; $S$4,IF(Standard_5!D16&gt;Mod1_5!D16,-1,1),0)</f>
        <v>-1</v>
      </c>
      <c r="D16">
        <f>IF(ABS((Standard_5!D16-MOD2_5!D16)/SQRT((4*Standard_5!G16+4*MOD2_5!G16)/20)) &gt; $S$4,IF(Standard_5!D16&gt;MOD2_5!D16,-1,1),0)</f>
        <v>-1</v>
      </c>
      <c r="E16">
        <f t="shared" si="0"/>
        <v>-2</v>
      </c>
      <c r="F16">
        <f t="shared" si="1"/>
        <v>3</v>
      </c>
      <c r="G16" s="1"/>
      <c r="H16">
        <f>IF(ABS((Mod1_5!D16-Standard_5!D16)/SQRT((4*Mod1_5!G16+4*Standard_5!G16)/20)) &gt; $S$4,IF(Mod1_5!D16&gt;Standard_5!D16,-1,1),0)</f>
        <v>1</v>
      </c>
      <c r="I16">
        <f>IF(ABS((Mod1_5!D16-MOD2_5!D16)/SQRT((4*Mod1_5!G16+4*MOD2_5!G16)/20)) &gt; $S$4,IF(Mod1_5!D16&gt;MOD2_5!D16,-1,1),0)</f>
        <v>0</v>
      </c>
      <c r="J16">
        <f t="shared" si="2"/>
        <v>1</v>
      </c>
      <c r="K16">
        <f t="shared" si="3"/>
        <v>1.5</v>
      </c>
      <c r="L16" s="1"/>
      <c r="M16">
        <f>IF(ABS((MOD2_5!D16-Standard_5!D16)/SQRT((4*MOD2_5!G16+4*Standard_5!G16)/20)) &gt; $S$4,IF(MOD2_5!D16&gt;Standard_5!D16,-1,1),0)</f>
        <v>1</v>
      </c>
      <c r="N16">
        <f>IF(ABS((MOD2_5!D16-Mod1_5!D16)/SQRT((4*MOD2_5!G16+4*Mod1_5!G16)/20)) &gt; $S$4,IF(MOD2_5!D16&gt;Mod1_5!D16,-1,1),0)</f>
        <v>0</v>
      </c>
      <c r="O16">
        <f t="shared" si="4"/>
        <v>1</v>
      </c>
      <c r="P16">
        <f t="shared" si="5"/>
        <v>1.5</v>
      </c>
    </row>
    <row r="17" spans="1:16">
      <c r="A17">
        <v>15</v>
      </c>
      <c r="B17" s="1"/>
      <c r="C17">
        <f>IF(ABS((Standard_5!D17-Mod1_5!D17)/SQRT((4*Standard_5!G17+4*Mod1_5!G17)/20)) &gt; $S$4,IF(Standard_5!D17&gt;Mod1_5!D17,-1,1),0)</f>
        <v>-1</v>
      </c>
      <c r="D17">
        <f>IF(ABS((Standard_5!D17-MOD2_5!D17)/SQRT((4*Standard_5!G17+4*MOD2_5!G17)/20)) &gt; $S$4,IF(Standard_5!D17&gt;MOD2_5!D17,-1,1),0)</f>
        <v>-1</v>
      </c>
      <c r="E17">
        <f t="shared" si="0"/>
        <v>-2</v>
      </c>
      <c r="F17">
        <f t="shared" si="1"/>
        <v>3</v>
      </c>
      <c r="G17" s="1"/>
      <c r="H17">
        <f>IF(ABS((Mod1_5!D17-Standard_5!D17)/SQRT((4*Mod1_5!G17+4*Standard_5!G17)/20)) &gt; $S$4,IF(Mod1_5!D17&gt;Standard_5!D17,-1,1),0)</f>
        <v>1</v>
      </c>
      <c r="I17">
        <f>IF(ABS((Mod1_5!D17-MOD2_5!D17)/SQRT((4*Mod1_5!G17+4*MOD2_5!G17)/20)) &gt; $S$4,IF(Mod1_5!D17&gt;MOD2_5!D17,-1,1),0)</f>
        <v>0</v>
      </c>
      <c r="J17">
        <f t="shared" si="2"/>
        <v>1</v>
      </c>
      <c r="K17">
        <f t="shared" si="3"/>
        <v>1.5</v>
      </c>
      <c r="L17" s="1"/>
      <c r="M17">
        <f>IF(ABS((MOD2_5!D17-Standard_5!D17)/SQRT((4*MOD2_5!G17+4*Standard_5!G17)/20)) &gt; $S$4,IF(MOD2_5!D17&gt;Standard_5!D17,-1,1),0)</f>
        <v>1</v>
      </c>
      <c r="N17">
        <f>IF(ABS((MOD2_5!D17-Mod1_5!D17)/SQRT((4*MOD2_5!G17+4*Mod1_5!G17)/20)) &gt; $S$4,IF(MOD2_5!D17&gt;Mod1_5!D17,-1,1),0)</f>
        <v>0</v>
      </c>
      <c r="O17">
        <f t="shared" si="4"/>
        <v>1</v>
      </c>
      <c r="P17">
        <f t="shared" si="5"/>
        <v>1.5</v>
      </c>
    </row>
    <row r="18" spans="1:16">
      <c r="A18">
        <v>16</v>
      </c>
      <c r="B18" s="1"/>
      <c r="C18">
        <f>IF(ABS((Standard_5!D18-Mod1_5!D18)/SQRT((4*Standard_5!G18+4*Mod1_5!G18)/20)) &gt; $S$4,IF(Standard_5!D18&gt;Mod1_5!D18,-1,1),0)</f>
        <v>0</v>
      </c>
      <c r="D18">
        <f>IF(ABS((Standard_5!D18-MOD2_5!D18)/SQRT((4*Standard_5!G18+4*MOD2_5!G18)/20)) &gt; $S$4,IF(Standard_5!D18&gt;MOD2_5!D18,-1,1),0)</f>
        <v>0</v>
      </c>
      <c r="E18">
        <f t="shared" si="0"/>
        <v>0</v>
      </c>
      <c r="F18">
        <f t="shared" si="1"/>
        <v>2</v>
      </c>
      <c r="G18" s="1"/>
      <c r="H18">
        <f>IF(ABS((Mod1_5!D18-Standard_5!D18)/SQRT((4*Mod1_5!G18+4*Standard_5!G18)/20)) &gt; $S$4,IF(Mod1_5!D18&gt;Standard_5!D18,-1,1),0)</f>
        <v>0</v>
      </c>
      <c r="I18">
        <f>IF(ABS((Mod1_5!D18-MOD2_5!D18)/SQRT((4*Mod1_5!G18+4*MOD2_5!G18)/20)) &gt; $S$4,IF(Mod1_5!D18&gt;MOD2_5!D18,-1,1),0)</f>
        <v>0</v>
      </c>
      <c r="J18">
        <f t="shared" si="2"/>
        <v>0</v>
      </c>
      <c r="K18">
        <f t="shared" si="3"/>
        <v>2</v>
      </c>
      <c r="L18" s="1"/>
      <c r="M18">
        <f>IF(ABS((MOD2_5!D18-Standard_5!D18)/SQRT((4*MOD2_5!G18+4*Standard_5!G18)/20)) &gt; $S$4,IF(MOD2_5!D18&gt;Standard_5!D18,-1,1),0)</f>
        <v>0</v>
      </c>
      <c r="N18">
        <f>IF(ABS((MOD2_5!D18-Mod1_5!D18)/SQRT((4*MOD2_5!G18+4*Mod1_5!G18)/20)) &gt; $S$4,IF(MOD2_5!D18&gt;Mod1_5!D18,-1,1),0)</f>
        <v>0</v>
      </c>
      <c r="O18">
        <f t="shared" si="4"/>
        <v>0</v>
      </c>
      <c r="P18">
        <f t="shared" si="5"/>
        <v>2</v>
      </c>
    </row>
    <row r="19" spans="1:16">
      <c r="A19">
        <v>17</v>
      </c>
      <c r="B19" s="1"/>
      <c r="C19">
        <f>IF(ABS((Standard_5!D19-Mod1_5!D19)/SQRT((4*Standard_5!G19+4*Mod1_5!G19)/20)) &gt; $S$4,IF(Standard_5!D19&gt;Mod1_5!D19,-1,1),0)</f>
        <v>0</v>
      </c>
      <c r="D19">
        <f>IF(ABS((Standard_5!D19-MOD2_5!D19)/SQRT((4*Standard_5!G19+4*MOD2_5!G19)/20)) &gt; $S$4,IF(Standard_5!D19&gt;MOD2_5!D19,-1,1),0)</f>
        <v>0</v>
      </c>
      <c r="E19">
        <f t="shared" si="0"/>
        <v>0</v>
      </c>
      <c r="F19">
        <f t="shared" si="1"/>
        <v>2</v>
      </c>
      <c r="G19" s="1"/>
      <c r="H19">
        <f>IF(ABS((Mod1_5!D19-Standard_5!D19)/SQRT((4*Mod1_5!G19+4*Standard_5!G19)/20)) &gt; $S$4,IF(Mod1_5!D19&gt;Standard_5!D19,-1,1),0)</f>
        <v>0</v>
      </c>
      <c r="I19">
        <f>IF(ABS((Mod1_5!D19-MOD2_5!D19)/SQRT((4*Mod1_5!G19+4*MOD2_5!G19)/20)) &gt; $S$4,IF(Mod1_5!D19&gt;MOD2_5!D19,-1,1),0)</f>
        <v>0</v>
      </c>
      <c r="J19">
        <f t="shared" si="2"/>
        <v>0</v>
      </c>
      <c r="K19">
        <f t="shared" si="3"/>
        <v>2</v>
      </c>
      <c r="L19" s="1"/>
      <c r="M19">
        <f>IF(ABS((MOD2_5!D19-Standard_5!D19)/SQRT((4*MOD2_5!G19+4*Standard_5!G19)/20)) &gt; $S$4,IF(MOD2_5!D19&gt;Standard_5!D19,-1,1),0)</f>
        <v>0</v>
      </c>
      <c r="N19">
        <f>IF(ABS((MOD2_5!D19-Mod1_5!D19)/SQRT((4*MOD2_5!G19+4*Mod1_5!G19)/20)) &gt; $S$4,IF(MOD2_5!D19&gt;Mod1_5!D19,-1,1),0)</f>
        <v>0</v>
      </c>
      <c r="O19">
        <f t="shared" si="4"/>
        <v>0</v>
      </c>
      <c r="P19">
        <f t="shared" si="5"/>
        <v>2</v>
      </c>
    </row>
    <row r="20" spans="1:16">
      <c r="A20">
        <v>18</v>
      </c>
      <c r="B20" s="1"/>
      <c r="C20">
        <f>IF(ABS((Standard_5!D20-Mod1_5!D20)/SQRT((4*Standard_5!G20+4*Mod1_5!G20)/20)) &gt; $S$4,IF(Standard_5!D20&gt;Mod1_5!D20,-1,1),0)</f>
        <v>0</v>
      </c>
      <c r="D20">
        <f>IF(ABS((Standard_5!D20-MOD2_5!D20)/SQRT((4*Standard_5!G20+4*MOD2_5!G20)/20)) &gt; $S$4,IF(Standard_5!D20&gt;MOD2_5!D20,-1,1),0)</f>
        <v>0</v>
      </c>
      <c r="E20">
        <f t="shared" si="0"/>
        <v>0</v>
      </c>
      <c r="F20">
        <f t="shared" si="1"/>
        <v>2</v>
      </c>
      <c r="G20" s="1"/>
      <c r="H20">
        <f>IF(ABS((Mod1_5!D20-Standard_5!D20)/SQRT((4*Mod1_5!G20+4*Standard_5!G20)/20)) &gt; $S$4,IF(Mod1_5!D20&gt;Standard_5!D20,-1,1),0)</f>
        <v>0</v>
      </c>
      <c r="I20">
        <f>IF(ABS((Mod1_5!D20-MOD2_5!D20)/SQRT((4*Mod1_5!G20+4*MOD2_5!G20)/20)) &gt; $S$4,IF(Mod1_5!D20&gt;MOD2_5!D20,-1,1),0)</f>
        <v>0</v>
      </c>
      <c r="J20">
        <f t="shared" si="2"/>
        <v>0</v>
      </c>
      <c r="K20">
        <f t="shared" si="3"/>
        <v>2</v>
      </c>
      <c r="L20" s="1"/>
      <c r="M20">
        <f>IF(ABS((MOD2_5!D20-Standard_5!D20)/SQRT((4*MOD2_5!G20+4*Standard_5!G20)/20)) &gt; $S$4,IF(MOD2_5!D20&gt;Standard_5!D20,-1,1),0)</f>
        <v>0</v>
      </c>
      <c r="N20">
        <f>IF(ABS((MOD2_5!D20-Mod1_5!D20)/SQRT((4*MOD2_5!G20+4*Mod1_5!G20)/20)) &gt; $S$4,IF(MOD2_5!D20&gt;Mod1_5!D20,-1,1),0)</f>
        <v>0</v>
      </c>
      <c r="O20">
        <f t="shared" si="4"/>
        <v>0</v>
      </c>
      <c r="P20">
        <f t="shared" si="5"/>
        <v>2</v>
      </c>
    </row>
    <row r="21" spans="1:16">
      <c r="A21">
        <v>19</v>
      </c>
      <c r="B21" s="1"/>
      <c r="C21">
        <f>IF(ABS((Standard_5!D21-Mod1_5!D21)/SQRT((4*Standard_5!G21+4*Mod1_5!G21)/20)) &gt; $S$4,IF(Standard_5!D21&gt;Mod1_5!D21,-1,1),0)</f>
        <v>0</v>
      </c>
      <c r="D21">
        <f>IF(ABS((Standard_5!D21-MOD2_5!D21)/SQRT((4*Standard_5!G21+4*MOD2_5!G21)/20)) &gt; $S$4,IF(Standard_5!D21&gt;MOD2_5!D21,-1,1),0)</f>
        <v>0</v>
      </c>
      <c r="E21">
        <f t="shared" si="0"/>
        <v>0</v>
      </c>
      <c r="F21">
        <f t="shared" si="1"/>
        <v>2</v>
      </c>
      <c r="G21" s="1"/>
      <c r="H21">
        <f>IF(ABS((Mod1_5!D21-Standard_5!D21)/SQRT((4*Mod1_5!G21+4*Standard_5!G21)/20)) &gt; $S$4,IF(Mod1_5!D21&gt;Standard_5!D21,-1,1),0)</f>
        <v>0</v>
      </c>
      <c r="I21">
        <f>IF(ABS((Mod1_5!D21-MOD2_5!D21)/SQRT((4*Mod1_5!G21+4*MOD2_5!G21)/20)) &gt; $S$4,IF(Mod1_5!D21&gt;MOD2_5!D21,-1,1),0)</f>
        <v>0</v>
      </c>
      <c r="J21">
        <f t="shared" si="2"/>
        <v>0</v>
      </c>
      <c r="K21">
        <f t="shared" si="3"/>
        <v>2</v>
      </c>
      <c r="L21" s="1"/>
      <c r="M21">
        <f>IF(ABS((MOD2_5!D21-Standard_5!D21)/SQRT((4*MOD2_5!G21+4*Standard_5!G21)/20)) &gt; $S$4,IF(MOD2_5!D21&gt;Standard_5!D21,-1,1),0)</f>
        <v>0</v>
      </c>
      <c r="N21">
        <f>IF(ABS((MOD2_5!D21-Mod1_5!D21)/SQRT((4*MOD2_5!G21+4*Mod1_5!G21)/20)) &gt; $S$4,IF(MOD2_5!D21&gt;Mod1_5!D21,-1,1),0)</f>
        <v>0</v>
      </c>
      <c r="O21">
        <f t="shared" si="4"/>
        <v>0</v>
      </c>
      <c r="P21">
        <f t="shared" si="5"/>
        <v>2</v>
      </c>
    </row>
    <row r="22" spans="1:16">
      <c r="A22">
        <v>20</v>
      </c>
      <c r="B22" s="1"/>
      <c r="C22">
        <f>IF(ABS((Standard_5!D22-Mod1_5!D22)/SQRT((4*Standard_5!G22+4*Mod1_5!G22)/20)) &gt; $S$4,IF(Standard_5!D22&gt;Mod1_5!D22,-1,1),0)</f>
        <v>-1</v>
      </c>
      <c r="D22">
        <f>IF(ABS((Standard_5!D22-MOD2_5!D22)/SQRT((4*Standard_5!G22+4*MOD2_5!G22)/20)) &gt; $S$4,IF(Standard_5!D22&gt;MOD2_5!D22,-1,1),0)</f>
        <v>-1</v>
      </c>
      <c r="E22">
        <f t="shared" si="0"/>
        <v>-2</v>
      </c>
      <c r="F22">
        <f t="shared" si="1"/>
        <v>3</v>
      </c>
      <c r="G22" s="1"/>
      <c r="H22">
        <f>IF(ABS((Mod1_5!D22-Standard_5!D22)/SQRT((4*Mod1_5!G22+4*Standard_5!G22)/20)) &gt; $S$4,IF(Mod1_5!D22&gt;Standard_5!D22,-1,1),0)</f>
        <v>1</v>
      </c>
      <c r="I22">
        <f>IF(ABS((Mod1_5!D22-MOD2_5!D22)/SQRT((4*Mod1_5!G22+4*MOD2_5!G22)/20)) &gt; $S$4,IF(Mod1_5!D22&gt;MOD2_5!D22,-1,1),0)</f>
        <v>1</v>
      </c>
      <c r="J22">
        <f t="shared" si="2"/>
        <v>2</v>
      </c>
      <c r="K22">
        <f t="shared" si="3"/>
        <v>1</v>
      </c>
      <c r="L22" s="1"/>
      <c r="M22">
        <f>IF(ABS((MOD2_5!D22-Standard_5!D22)/SQRT((4*MOD2_5!G22+4*Standard_5!G22)/20)) &gt; $S$4,IF(MOD2_5!D22&gt;Standard_5!D22,-1,1),0)</f>
        <v>1</v>
      </c>
      <c r="N22">
        <f>IF(ABS((MOD2_5!D22-Mod1_5!D22)/SQRT((4*MOD2_5!G22+4*Mod1_5!G22)/20)) &gt; $S$4,IF(MOD2_5!D22&gt;Mod1_5!D22,-1,1),0)</f>
        <v>-1</v>
      </c>
      <c r="O22">
        <f t="shared" si="4"/>
        <v>0</v>
      </c>
      <c r="P22">
        <f t="shared" si="5"/>
        <v>2</v>
      </c>
    </row>
    <row r="23" spans="1:16">
      <c r="A23">
        <v>21</v>
      </c>
      <c r="B23" s="1"/>
      <c r="C23">
        <f>IF(ABS((Standard_5!D23-Mod1_5!D23)/SQRT((4*Standard_5!G23+4*Mod1_5!G23)/20)) &gt; $S$4,IF(Standard_5!D23&gt;Mod1_5!D23,-1,1),0)</f>
        <v>-1</v>
      </c>
      <c r="D23">
        <f>IF(ABS((Standard_5!D23-MOD2_5!D23)/SQRT((4*Standard_5!G23+4*MOD2_5!G23)/20)) &gt; $S$4,IF(Standard_5!D23&gt;MOD2_5!D23,-1,1),0)</f>
        <v>-1</v>
      </c>
      <c r="E23">
        <f t="shared" si="0"/>
        <v>-2</v>
      </c>
      <c r="F23">
        <f t="shared" si="1"/>
        <v>3</v>
      </c>
      <c r="G23" s="1"/>
      <c r="H23">
        <f>IF(ABS((Mod1_5!D23-Standard_5!D23)/SQRT((4*Mod1_5!G23+4*Standard_5!G23)/20)) &gt; $S$4,IF(Mod1_5!D23&gt;Standard_5!D23,-1,1),0)</f>
        <v>1</v>
      </c>
      <c r="I23">
        <f>IF(ABS((Mod1_5!D23-MOD2_5!D23)/SQRT((4*Mod1_5!G23+4*MOD2_5!G23)/20)) &gt; $S$4,IF(Mod1_5!D23&gt;MOD2_5!D23,-1,1),0)</f>
        <v>0</v>
      </c>
      <c r="J23">
        <f t="shared" si="2"/>
        <v>1</v>
      </c>
      <c r="K23">
        <f t="shared" si="3"/>
        <v>1.5</v>
      </c>
      <c r="L23" s="1"/>
      <c r="M23">
        <f>IF(ABS((MOD2_5!D23-Standard_5!D23)/SQRT((4*MOD2_5!G23+4*Standard_5!G23)/20)) &gt; $S$4,IF(MOD2_5!D23&gt;Standard_5!D23,-1,1),0)</f>
        <v>1</v>
      </c>
      <c r="N23">
        <f>IF(ABS((MOD2_5!D23-Mod1_5!D23)/SQRT((4*MOD2_5!G23+4*Mod1_5!G23)/20)) &gt; $S$4,IF(MOD2_5!D23&gt;Mod1_5!D23,-1,1),0)</f>
        <v>0</v>
      </c>
      <c r="O23">
        <f t="shared" si="4"/>
        <v>1</v>
      </c>
      <c r="P23">
        <f t="shared" si="5"/>
        <v>1.5</v>
      </c>
    </row>
    <row r="24" spans="1:16">
      <c r="A24">
        <v>22</v>
      </c>
      <c r="B24" s="1"/>
      <c r="C24">
        <f>IF(ABS((Standard_5!D24-Mod1_5!D24)/SQRT((4*Standard_5!G24+4*Mod1_5!G24)/20)) &gt; $S$4,IF(Standard_5!D24&gt;Mod1_5!D24,-1,1),0)</f>
        <v>-1</v>
      </c>
      <c r="D24">
        <f>IF(ABS((Standard_5!D24-MOD2_5!D24)/SQRT((4*Standard_5!G24+4*MOD2_5!G24)/20)) &gt; $S$4,IF(Standard_5!D24&gt;MOD2_5!D24,-1,1),0)</f>
        <v>-1</v>
      </c>
      <c r="E24">
        <f t="shared" si="0"/>
        <v>-2</v>
      </c>
      <c r="F24">
        <f t="shared" si="1"/>
        <v>3</v>
      </c>
      <c r="G24" s="1"/>
      <c r="H24">
        <f>IF(ABS((Mod1_5!D24-Standard_5!D24)/SQRT((4*Mod1_5!G24+4*Standard_5!G24)/20)) &gt; $S$4,IF(Mod1_5!D24&gt;Standard_5!D24,-1,1),0)</f>
        <v>1</v>
      </c>
      <c r="I24">
        <f>IF(ABS((Mod1_5!D24-MOD2_5!D24)/SQRT((4*Mod1_5!G24+4*MOD2_5!G24)/20)) &gt; $S$4,IF(Mod1_5!D24&gt;MOD2_5!D24,-1,1),0)</f>
        <v>0</v>
      </c>
      <c r="J24">
        <f t="shared" si="2"/>
        <v>1</v>
      </c>
      <c r="K24">
        <f t="shared" si="3"/>
        <v>1.5</v>
      </c>
      <c r="L24" s="1"/>
      <c r="M24">
        <f>IF(ABS((MOD2_5!D24-Standard_5!D24)/SQRT((4*MOD2_5!G24+4*Standard_5!G24)/20)) &gt; $S$4,IF(MOD2_5!D24&gt;Standard_5!D24,-1,1),0)</f>
        <v>1</v>
      </c>
      <c r="N24">
        <f>IF(ABS((MOD2_5!D24-Mod1_5!D24)/SQRT((4*MOD2_5!G24+4*Mod1_5!G24)/20)) &gt; $S$4,IF(MOD2_5!D24&gt;Mod1_5!D24,-1,1),0)</f>
        <v>0</v>
      </c>
      <c r="O24">
        <f t="shared" si="4"/>
        <v>1</v>
      </c>
      <c r="P24">
        <f t="shared" si="5"/>
        <v>1.5</v>
      </c>
    </row>
    <row r="25" spans="1:16">
      <c r="A25">
        <v>23</v>
      </c>
      <c r="B25" s="1"/>
      <c r="C25">
        <f>IF(ABS((Standard_5!D25-Mod1_5!D25)/SQRT((4*Standard_5!G25+4*Mod1_5!G25)/20)) &gt; $S$4,IF(Standard_5!D25&gt;Mod1_5!D25,-1,1),0)</f>
        <v>0</v>
      </c>
      <c r="D25">
        <f>IF(ABS((Standard_5!D25-MOD2_5!D25)/SQRT((4*Standard_5!G25+4*MOD2_5!G25)/20)) &gt; $S$4,IF(Standard_5!D25&gt;MOD2_5!D25,-1,1),0)</f>
        <v>0</v>
      </c>
      <c r="E25">
        <f t="shared" si="0"/>
        <v>0</v>
      </c>
      <c r="F25">
        <f t="shared" si="1"/>
        <v>2</v>
      </c>
      <c r="G25" s="1"/>
      <c r="H25">
        <f>IF(ABS((Mod1_5!D25-Standard_5!D25)/SQRT((4*Mod1_5!G25+4*Standard_5!G25)/20)) &gt; $S$4,IF(Mod1_5!D25&gt;Standard_5!D25,-1,1),0)</f>
        <v>0</v>
      </c>
      <c r="I25">
        <f>IF(ABS((Mod1_5!D25-MOD2_5!D25)/SQRT((4*Mod1_5!G25+4*MOD2_5!G25)/20)) &gt; $S$4,IF(Mod1_5!D25&gt;MOD2_5!D25,-1,1),0)</f>
        <v>0</v>
      </c>
      <c r="J25">
        <f t="shared" si="2"/>
        <v>0</v>
      </c>
      <c r="K25">
        <f t="shared" si="3"/>
        <v>2</v>
      </c>
      <c r="L25" s="1"/>
      <c r="M25">
        <f>IF(ABS((MOD2_5!D25-Standard_5!D25)/SQRT((4*MOD2_5!G25+4*Standard_5!G25)/20)) &gt; $S$4,IF(MOD2_5!D25&gt;Standard_5!D25,-1,1),0)</f>
        <v>0</v>
      </c>
      <c r="N25">
        <f>IF(ABS((MOD2_5!D25-Mod1_5!D25)/SQRT((4*MOD2_5!G25+4*Mod1_5!G25)/20)) &gt; $S$4,IF(MOD2_5!D25&gt;Mod1_5!D25,-1,1),0)</f>
        <v>0</v>
      </c>
      <c r="O25">
        <f t="shared" si="4"/>
        <v>0</v>
      </c>
      <c r="P25">
        <f t="shared" si="5"/>
        <v>2</v>
      </c>
    </row>
    <row r="26" spans="1:16">
      <c r="A26">
        <v>24</v>
      </c>
      <c r="B26" s="1"/>
      <c r="C26">
        <f>IF(ABS((Standard_5!D26-Mod1_5!D26)/SQRT((4*Standard_5!G26+4*Mod1_5!G26)/20)) &gt; $S$4,IF(Standard_5!D26&gt;Mod1_5!D26,-1,1),0)</f>
        <v>0</v>
      </c>
      <c r="D26">
        <f>IF(ABS((Standard_5!D26-MOD2_5!D26)/SQRT((4*Standard_5!G26+4*MOD2_5!G26)/20)) &gt; $S$4,IF(Standard_5!D26&gt;MOD2_5!D26,-1,1),0)</f>
        <v>0</v>
      </c>
      <c r="E26">
        <f t="shared" si="0"/>
        <v>0</v>
      </c>
      <c r="F26">
        <f t="shared" si="1"/>
        <v>2</v>
      </c>
      <c r="G26" s="1"/>
      <c r="H26">
        <f>IF(ABS((Mod1_5!D26-Standard_5!D26)/SQRT((4*Mod1_5!G26+4*Standard_5!G26)/20)) &gt; $S$4,IF(Mod1_5!D26&gt;Standard_5!D26,-1,1),0)</f>
        <v>0</v>
      </c>
      <c r="I26">
        <f>IF(ABS((Mod1_5!D26-MOD2_5!D26)/SQRT((4*Mod1_5!G26+4*MOD2_5!G26)/20)) &gt; $S$4,IF(Mod1_5!D26&gt;MOD2_5!D26,-1,1),0)</f>
        <v>0</v>
      </c>
      <c r="J26">
        <f t="shared" si="2"/>
        <v>0</v>
      </c>
      <c r="K26">
        <f t="shared" si="3"/>
        <v>2</v>
      </c>
      <c r="L26" s="1"/>
      <c r="M26">
        <f>IF(ABS((MOD2_5!D26-Standard_5!D26)/SQRT((4*MOD2_5!G26+4*Standard_5!G26)/20)) &gt; $S$4,IF(MOD2_5!D26&gt;Standard_5!D26,-1,1),0)</f>
        <v>0</v>
      </c>
      <c r="N26">
        <f>IF(ABS((MOD2_5!D26-Mod1_5!D26)/SQRT((4*MOD2_5!G26+4*Mod1_5!G26)/20)) &gt; $S$4,IF(MOD2_5!D26&gt;Mod1_5!D26,-1,1),0)</f>
        <v>0</v>
      </c>
      <c r="O26">
        <f t="shared" si="4"/>
        <v>0</v>
      </c>
      <c r="P26">
        <f t="shared" si="5"/>
        <v>2</v>
      </c>
    </row>
    <row r="27" spans="1:16">
      <c r="A27">
        <v>25</v>
      </c>
      <c r="B27" s="1"/>
      <c r="C27">
        <f>IF(ABS((Standard_5!D27-Mod1_5!D27)/SQRT((4*Standard_5!G27+4*Mod1_5!G27)/20)) &gt; $S$4,IF(Standard_5!D27&gt;Mod1_5!D27,-1,1),0)</f>
        <v>-1</v>
      </c>
      <c r="D27">
        <f>IF(ABS((Standard_5!D27-MOD2_5!D27)/SQRT((4*Standard_5!G27+4*MOD2_5!G27)/20)) &gt; $S$4,IF(Standard_5!D27&gt;MOD2_5!D27,-1,1),0)</f>
        <v>-1</v>
      </c>
      <c r="E27">
        <f t="shared" si="0"/>
        <v>-2</v>
      </c>
      <c r="F27">
        <f t="shared" si="1"/>
        <v>3</v>
      </c>
      <c r="G27" s="1"/>
      <c r="H27">
        <f>IF(ABS((Mod1_5!D27-Standard_5!D27)/SQRT((4*Mod1_5!G27+4*Standard_5!G27)/20)) &gt; $S$4,IF(Mod1_5!D27&gt;Standard_5!D27,-1,1),0)</f>
        <v>1</v>
      </c>
      <c r="I27">
        <f>IF(ABS((Mod1_5!D27-MOD2_5!D27)/SQRT((4*Mod1_5!G27+4*MOD2_5!G27)/20)) &gt; $S$4,IF(Mod1_5!D27&gt;MOD2_5!D27,-1,1),0)</f>
        <v>0</v>
      </c>
      <c r="J27">
        <f t="shared" si="2"/>
        <v>1</v>
      </c>
      <c r="K27">
        <f t="shared" si="3"/>
        <v>1.5</v>
      </c>
      <c r="L27" s="1"/>
      <c r="M27">
        <f>IF(ABS((MOD2_5!D27-Standard_5!D27)/SQRT((4*MOD2_5!G27+4*Standard_5!G27)/20)) &gt; $S$4,IF(MOD2_5!D27&gt;Standard_5!D27,-1,1),0)</f>
        <v>1</v>
      </c>
      <c r="N27">
        <f>IF(ABS((MOD2_5!D27-Mod1_5!D27)/SQRT((4*MOD2_5!G27+4*Mod1_5!G27)/20)) &gt; $S$4,IF(MOD2_5!D27&gt;Mod1_5!D27,-1,1),0)</f>
        <v>0</v>
      </c>
      <c r="O27">
        <f t="shared" si="4"/>
        <v>1</v>
      </c>
      <c r="P27">
        <f t="shared" si="5"/>
        <v>1.5</v>
      </c>
    </row>
    <row r="28" spans="1:16">
      <c r="A28">
        <v>26</v>
      </c>
      <c r="B28" s="1"/>
      <c r="C28">
        <f>IF(ABS((Standard_5!D28-Mod1_5!D28)/SQRT((4*Standard_5!G28+4*Mod1_5!G28)/20)) &gt; $S$4,IF(Standard_5!D28&gt;Mod1_5!D28,-1,1),0)</f>
        <v>-1</v>
      </c>
      <c r="D28">
        <f>IF(ABS((Standard_5!D28-MOD2_5!D28)/SQRT((4*Standard_5!G28+4*MOD2_5!G28)/20)) &gt; $S$4,IF(Standard_5!D28&gt;MOD2_5!D28,-1,1),0)</f>
        <v>-1</v>
      </c>
      <c r="E28">
        <f t="shared" si="0"/>
        <v>-2</v>
      </c>
      <c r="F28">
        <f t="shared" si="1"/>
        <v>3</v>
      </c>
      <c r="G28" s="1"/>
      <c r="H28">
        <f>IF(ABS((Mod1_5!D28-Standard_5!D28)/SQRT((4*Mod1_5!G28+4*Standard_5!G28)/20)) &gt; $S$4,IF(Mod1_5!D28&gt;Standard_5!D28,-1,1),0)</f>
        <v>1</v>
      </c>
      <c r="I28">
        <f>IF(ABS((Mod1_5!D28-MOD2_5!D28)/SQRT((4*Mod1_5!G28+4*MOD2_5!G28)/20)) &gt; $S$4,IF(Mod1_5!D28&gt;MOD2_5!D28,-1,1),0)</f>
        <v>0</v>
      </c>
      <c r="J28">
        <f t="shared" si="2"/>
        <v>1</v>
      </c>
      <c r="K28">
        <f t="shared" si="3"/>
        <v>1.5</v>
      </c>
      <c r="L28" s="1"/>
      <c r="M28">
        <f>IF(ABS((MOD2_5!D28-Standard_5!D28)/SQRT((4*MOD2_5!G28+4*Standard_5!G28)/20)) &gt; $S$4,IF(MOD2_5!D28&gt;Standard_5!D28,-1,1),0)</f>
        <v>1</v>
      </c>
      <c r="N28">
        <f>IF(ABS((MOD2_5!D28-Mod1_5!D28)/SQRT((4*MOD2_5!G28+4*Mod1_5!G28)/20)) &gt; $S$4,IF(MOD2_5!D28&gt;Mod1_5!D28,-1,1),0)</f>
        <v>0</v>
      </c>
      <c r="O28">
        <f t="shared" si="4"/>
        <v>1</v>
      </c>
      <c r="P28">
        <f t="shared" si="5"/>
        <v>1.5</v>
      </c>
    </row>
    <row r="29" spans="1:16">
      <c r="A29">
        <v>27</v>
      </c>
      <c r="B29" s="1"/>
      <c r="C29">
        <f>IF(ABS((Standard_5!D29-Mod1_5!D29)/SQRT((4*Standard_5!G29+4*Mod1_5!G29)/20)) &gt; $S$4,IF(Standard_5!D29&gt;Mod1_5!D29,-1,1),0)</f>
        <v>0</v>
      </c>
      <c r="D29">
        <f>IF(ABS((Standard_5!D29-MOD2_5!D29)/SQRT((4*Standard_5!G29+4*MOD2_5!G29)/20)) &gt; $S$4,IF(Standard_5!D29&gt;MOD2_5!D29,-1,1),0)</f>
        <v>0</v>
      </c>
      <c r="E29">
        <f>SUM(C29:D29)</f>
        <v>0</v>
      </c>
      <c r="F29">
        <f>1+IF(E29&lt;=J29,1,0)+IF(E29&lt;=O29,1,0)-IF(E29=J29,0.5,0)-IF(E29=O29,0.5,0)</f>
        <v>2</v>
      </c>
      <c r="G29" s="1"/>
      <c r="H29">
        <f>IF(ABS((Mod1_5!D29-Standard_5!D29)/SQRT((4*Mod1_5!G29+4*Standard_5!G29)/20)) &gt; $S$4,IF(Mod1_5!D29&gt;Standard_5!D29,-1,1),0)</f>
        <v>0</v>
      </c>
      <c r="I29">
        <f>IF(ABS((Mod1_5!D29-MOD2_5!D29)/SQRT((4*Mod1_5!G29+4*MOD2_5!G29)/20)) &gt; $S$4,IF(Mod1_5!D29&gt;MOD2_5!D29,-1,1),0)</f>
        <v>0</v>
      </c>
      <c r="J29">
        <f>SUM(H29:I29)</f>
        <v>0</v>
      </c>
      <c r="K29">
        <f>1 + IF(J29&lt;=E29,1,0) + IF(J29&lt;=O29,1,0) - IF(J29=E29,0.5,0) - IF(J29=O29,0.5,0)</f>
        <v>2</v>
      </c>
      <c r="L29" s="1"/>
      <c r="M29">
        <f>IF(ABS((MOD2_5!D29-Standard_5!D29)/SQRT((4*MOD2_5!G29+4*Standard_5!G29)/20)) &gt; $S$4,IF(MOD2_5!D29&gt;Standard_5!D29,-1,1),0)</f>
        <v>0</v>
      </c>
      <c r="N29">
        <f>IF(ABS((MOD2_5!D29-Mod1_5!D29)/SQRT((4*MOD2_5!G29+4*Mod1_5!G29)/20)) &gt; $S$4,IF(MOD2_5!D29&gt;Mod1_5!D29,-1,1),0)</f>
        <v>0</v>
      </c>
      <c r="O29">
        <f>SUM(M29:N29)</f>
        <v>0</v>
      </c>
      <c r="P29">
        <f>1 + IF(O29&lt;=E29,1,0) + IF(O29&lt;=J29,1,0) - IF(O29=E29,0.5,0) - IF(O29=J29,0.5,0)</f>
        <v>2</v>
      </c>
    </row>
    <row r="30" spans="1:16">
      <c r="A30">
        <v>28</v>
      </c>
      <c r="B30" s="1"/>
      <c r="C30">
        <f>IF(ABS((Standard_5!D30-Mod1_5!D30)/SQRT((4*Standard_5!G30+4*Mod1_5!G30)/20)) &gt; $S$4,IF(Standard_5!D30&gt;Mod1_5!D30,-1,1),0)</f>
        <v>-1</v>
      </c>
      <c r="D30">
        <f>IF(ABS((Standard_5!D30-MOD2_5!D30)/SQRT((4*Standard_5!G30+4*MOD2_5!G30)/20)) &gt; $S$4,IF(Standard_5!D30&gt;MOD2_5!D30,-1,1),0)</f>
        <v>-1</v>
      </c>
      <c r="E30">
        <f t="shared" ref="E30" si="6">SUM(C30:D30)</f>
        <v>-2</v>
      </c>
      <c r="F30">
        <f t="shared" ref="F30" si="7">1+IF(E30&lt;=J30,1,0)+IF(E30&lt;=O30,1,0)-IF(E30=J30,0.5,0)-IF(E30=O30,0.5,0)</f>
        <v>3</v>
      </c>
      <c r="G30" s="1"/>
      <c r="H30">
        <f>IF(ABS((Mod1_5!D30-Standard_5!D30)/SQRT((4*Mod1_5!G30+4*Standard_5!G30)/20)) &gt; $S$4,IF(Mod1_5!D30&gt;Standard_5!D30,-1,1),0)</f>
        <v>1</v>
      </c>
      <c r="I30">
        <f>IF(ABS((Mod1_5!D30-MOD2_5!D30)/SQRT((4*Mod1_5!G30+4*MOD2_5!G30)/20)) &gt; $S$4,IF(Mod1_5!D30&gt;MOD2_5!D30,-1,1),0)</f>
        <v>0</v>
      </c>
      <c r="J30">
        <f t="shared" ref="J30" si="8">SUM(H30:I30)</f>
        <v>1</v>
      </c>
      <c r="K30">
        <f t="shared" ref="K30" si="9">1 + IF(J30&lt;=E30,1,0) + IF(J30&lt;=O30,1,0) - IF(J30=E30,0.5,0) - IF(J30=O30,0.5,0)</f>
        <v>1.5</v>
      </c>
      <c r="L30" s="1"/>
      <c r="M30">
        <f>IF(ABS((MOD2_5!D30-Standard_5!D30)/SQRT((4*MOD2_5!G30+4*Standard_5!G30)/20)) &gt; $S$4,IF(MOD2_5!D30&gt;Standard_5!D30,-1,1),0)</f>
        <v>1</v>
      </c>
      <c r="N30">
        <f>IF(ABS((MOD2_5!D30-Mod1_5!D30)/SQRT((4*MOD2_5!G30+4*Mod1_5!G30)/20)) &gt; $S$4,IF(MOD2_5!D30&gt;Mod1_5!D30,-1,1),0)</f>
        <v>0</v>
      </c>
      <c r="O30">
        <f t="shared" ref="O30" si="10">SUM(M30:N30)</f>
        <v>1</v>
      </c>
      <c r="P30">
        <f t="shared" ref="P30" si="11">1 + IF(O30&lt;=E30,1,0) + IF(O30&lt;=J30,1,0) - IF(O30=E30,0.5,0) - IF(O30=J30,0.5,0)</f>
        <v>1.5</v>
      </c>
    </row>
  </sheetData>
  <mergeCells count="1">
    <mergeCell ref="B1:P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30"/>
  <sheetViews>
    <sheetView topLeftCell="A3" workbookViewId="0">
      <selection activeCell="R4" sqref="R4"/>
    </sheetView>
  </sheetViews>
  <sheetFormatPr defaultRowHeight="15"/>
  <cols>
    <col min="9" max="9" width="9.28515625" bestFit="1" customWidth="1"/>
    <col min="18" max="18" width="29.28515625" customWidth="1"/>
  </cols>
  <sheetData>
    <row r="1" spans="1:19">
      <c r="B1" s="4" t="s">
        <v>29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9">
      <c r="A2" s="1" t="s">
        <v>20</v>
      </c>
      <c r="B2" s="1"/>
      <c r="C2" s="1" t="s">
        <v>21</v>
      </c>
      <c r="D2" s="1" t="s">
        <v>22</v>
      </c>
      <c r="E2" s="1" t="s">
        <v>23</v>
      </c>
      <c r="F2" s="1" t="s">
        <v>24</v>
      </c>
      <c r="G2" s="1"/>
      <c r="H2" s="1" t="s">
        <v>17</v>
      </c>
      <c r="I2" s="1" t="s">
        <v>22</v>
      </c>
      <c r="J2" s="1" t="s">
        <v>25</v>
      </c>
      <c r="K2" s="1" t="s">
        <v>26</v>
      </c>
      <c r="L2" s="1"/>
      <c r="M2" s="1" t="s">
        <v>17</v>
      </c>
      <c r="N2" s="1" t="s">
        <v>21</v>
      </c>
      <c r="O2" s="1" t="s">
        <v>27</v>
      </c>
      <c r="P2" s="1" t="s">
        <v>28</v>
      </c>
      <c r="Q2" s="1"/>
      <c r="R2" s="1" t="s">
        <v>15</v>
      </c>
      <c r="S2" s="1">
        <f>5+5-2</f>
        <v>8</v>
      </c>
    </row>
    <row r="3" spans="1:19">
      <c r="A3">
        <v>1</v>
      </c>
      <c r="B3" s="1" t="s">
        <v>17</v>
      </c>
      <c r="C3">
        <f>IF(ABS((Standard_10!D3-MOD1_10!D3)/SQRT((4*Standard_10!G3+4*MOD1_10!G3)/20)) &gt; $S$4,IF(Standard_10!D3&gt;MOD1_10!D3,-1,1),0)</f>
        <v>-1</v>
      </c>
      <c r="D3">
        <f>IF(ABS((Standard_10!D3-MOD2_10!D3)/SQRT((4*Standard_10!G3+4*MOD2_10!G3)/20)) &gt; $S$4,IF(Standard_10!D3&gt;MOD2_10!D3,-1,1),0)</f>
        <v>-1</v>
      </c>
      <c r="E3">
        <f>SUM(C3:D3)</f>
        <v>-2</v>
      </c>
      <c r="F3">
        <f>1+IF(E3&lt;=J3,1,0)+IF(E3&lt;=O3,1,0)-IF(E3=J3,0.5,0)-IF(E3=O3,0.5,0)</f>
        <v>3</v>
      </c>
      <c r="G3" s="1" t="s">
        <v>21</v>
      </c>
      <c r="H3">
        <f>IF(ABS((MOD1_10!D3-Standard_10!D3)/SQRT((4*MOD1_10!G3+4*Standard_10!G3)/20)) &gt; $S$4,IF(MOD1_10!D3&gt;Standard_10!D3,-1,1),0)</f>
        <v>1</v>
      </c>
      <c r="I3">
        <f>IF(ABS((MOD1_10!D3-MOD2_10!D3)/SQRT((4*MOD1_10!G3+4*MOD2_10!G3)/20)) &gt; $S$4,IF(MOD1_10!D3&gt;MOD2_10!D3,-1,1),0)</f>
        <v>0</v>
      </c>
      <c r="J3">
        <f>SUM(H3:I3)</f>
        <v>1</v>
      </c>
      <c r="K3">
        <f>1 + IF(J3&lt;=E3,1,0) + IF(J3&lt;=O3,1,0) - IF(J3=E3,0.5,0) - IF(J3=O3,0.5,0)</f>
        <v>1.5</v>
      </c>
      <c r="L3" s="1" t="s">
        <v>22</v>
      </c>
      <c r="M3">
        <f>IF(ABS((MOD2_10!D3-Standard_10!D3)/SQRT((4*MOD2_10!G3+4*Standard_10!G3)/20)) &gt; $S$4,IF(MOD2_10!D3&gt;Standard_10!D3,-1,1),0)</f>
        <v>1</v>
      </c>
      <c r="N3">
        <f>IF(ABS((MOD2_10!D3-MOD1_10!D3)/SQRT((4*MOD2_10!G3+4*MOD1_10!G3)/20)) &gt; $S$4,IF(MOD2_10!D3&gt;MOD1_10!D3,-1,1),0)</f>
        <v>0</v>
      </c>
      <c r="O3">
        <f>SUM(M3:N3)</f>
        <v>1</v>
      </c>
      <c r="P3">
        <f>1 + IF(O3&lt;=E3,1,0) + IF(O3&lt;=J3,1,0) - IF(O3=E3,0.5,0) - IF(O3=J3,0.5,0)</f>
        <v>1.5</v>
      </c>
      <c r="R3" s="1" t="s">
        <v>40</v>
      </c>
      <c r="S3" s="1">
        <v>0.05</v>
      </c>
    </row>
    <row r="4" spans="1:19">
      <c r="A4">
        <v>2</v>
      </c>
      <c r="B4" s="1"/>
      <c r="C4">
        <f>IF(ABS((Standard_10!D4-MOD1_10!D4)/SQRT((4*Standard_10!G4+4*MOD1_10!G4)/20)) &gt; $S$4,IF(Standard_10!D4&gt;MOD1_10!D4,-1,1),0)</f>
        <v>-1</v>
      </c>
      <c r="D4">
        <f>IF(ABS((Standard_10!D4-MOD2_10!D4)/SQRT((4*Standard_10!G4+4*MOD2_10!G4)/20)) &gt; $S$4,IF(Standard_10!D4&gt;MOD2_10!D4,-1,1),0)</f>
        <v>-1</v>
      </c>
      <c r="E4">
        <f t="shared" ref="E4:E28" si="0">SUM(C4:D4)</f>
        <v>-2</v>
      </c>
      <c r="F4">
        <f t="shared" ref="F4:F28" si="1">1+IF(E4&lt;=J4,1,0)+IF(E4&lt;=O4,1,0)-IF(E4=J4,0.5,0)-IF(E4=O4,0.5,0)</f>
        <v>3</v>
      </c>
      <c r="G4" s="1"/>
      <c r="H4">
        <f>IF(ABS((MOD1_10!D4-Standard_10!D4)/SQRT((4*MOD1_10!G4+4*Standard_10!G4)/20)) &gt; $S$4,IF(MOD1_10!D4&gt;Standard_10!D4,-1,1),0)</f>
        <v>1</v>
      </c>
      <c r="I4">
        <f>IF(ABS((MOD1_10!D4-MOD2_10!D4)/SQRT((4*MOD1_10!G4+4*MOD2_10!G4)/20)) &gt; $S$4,IF(MOD1_10!D4&gt;MOD2_10!D4,-1,1),0)</f>
        <v>0</v>
      </c>
      <c r="J4">
        <f t="shared" ref="J4:J28" si="2">SUM(H4:I4)</f>
        <v>1</v>
      </c>
      <c r="K4">
        <f t="shared" ref="K4:K28" si="3">1 + IF(J4&lt;=E4,1,0) + IF(J4&lt;=O4,1,0) - IF(J4=E4,0.5,0) - IF(J4=O4,0.5,0)</f>
        <v>1.5</v>
      </c>
      <c r="L4" s="1"/>
      <c r="M4">
        <f>IF(ABS((MOD2_10!D4-Standard_10!D4)/SQRT((4*MOD2_10!G4+4*Standard_10!G4)/20)) &gt; $S$4,IF(MOD2_10!D4&gt;Standard_10!D4,-1,1),0)</f>
        <v>1</v>
      </c>
      <c r="N4">
        <f>IF(ABS((MOD2_10!D4-MOD1_10!D4)/SQRT((4*MOD2_10!G4+4*MOD1_10!G4)/20)) &gt; $S$4,IF(MOD2_10!D4&gt;MOD1_10!D4,-1,1),0)</f>
        <v>0</v>
      </c>
      <c r="O4">
        <f t="shared" ref="O4:O28" si="4">SUM(M4:N4)</f>
        <v>1</v>
      </c>
      <c r="P4">
        <f t="shared" ref="P4:P28" si="5">1 + IF(O4&lt;=E4,1,0) + IF(O4&lt;=J4,1,0) - IF(O4=E4,0.5,0) - IF(O4=J4,0.5,0)</f>
        <v>1.5</v>
      </c>
      <c r="R4" s="1" t="s">
        <v>16</v>
      </c>
      <c r="S4" s="5">
        <v>2.306</v>
      </c>
    </row>
    <row r="5" spans="1:19">
      <c r="A5">
        <v>3</v>
      </c>
      <c r="B5" s="1"/>
      <c r="C5">
        <f>IF(ABS((Standard_10!D5-MOD1_10!D5)/SQRT((4*Standard_10!G5+4*MOD1_10!G5)/20)) &gt; $S$4,IF(Standard_10!D5&gt;MOD1_10!D5,-1,1),0)</f>
        <v>-1</v>
      </c>
      <c r="D5">
        <f>IF(ABS((Standard_10!D5-MOD2_10!D5)/SQRT((4*Standard_10!G5+4*MOD2_10!G5)/20)) &gt; $S$4,IF(Standard_10!D5&gt;MOD2_10!D5,-1,1),0)</f>
        <v>-1</v>
      </c>
      <c r="E5">
        <f t="shared" si="0"/>
        <v>-2</v>
      </c>
      <c r="F5">
        <f t="shared" si="1"/>
        <v>3</v>
      </c>
      <c r="G5" s="1"/>
      <c r="H5">
        <f>IF(ABS((MOD1_10!D5-Standard_10!D5)/SQRT((4*MOD1_10!G5+4*Standard_10!G5)/20)) &gt; $S$4,IF(MOD1_10!D5&gt;Standard_10!D5,-1,1),0)</f>
        <v>1</v>
      </c>
      <c r="I5">
        <f>IF(ABS((MOD1_10!D5-MOD2_10!D5)/SQRT((4*MOD1_10!G5+4*MOD2_10!G5)/20)) &gt; $S$4,IF(MOD1_10!D5&gt;MOD2_10!D5,-1,1),0)</f>
        <v>0</v>
      </c>
      <c r="J5">
        <f t="shared" si="2"/>
        <v>1</v>
      </c>
      <c r="K5">
        <f t="shared" si="3"/>
        <v>1.5</v>
      </c>
      <c r="L5" s="1"/>
      <c r="M5">
        <f>IF(ABS((MOD2_10!D5-Standard_10!D5)/SQRT((4*MOD2_10!G5+4*Standard_10!G5)/20)) &gt; $S$4,IF(MOD2_10!D5&gt;Standard_10!D5,-1,1),0)</f>
        <v>1</v>
      </c>
      <c r="N5">
        <f>IF(ABS((MOD2_10!D5-MOD1_10!D5)/SQRT((4*MOD2_10!G5+4*MOD1_10!G5)/20)) &gt; $S$4,IF(MOD2_10!D5&gt;MOD1_10!D5,-1,1),0)</f>
        <v>0</v>
      </c>
      <c r="O5">
        <f t="shared" si="4"/>
        <v>1</v>
      </c>
      <c r="P5">
        <f t="shared" si="5"/>
        <v>1.5</v>
      </c>
    </row>
    <row r="6" spans="1:19">
      <c r="A6">
        <v>4</v>
      </c>
      <c r="B6" s="1"/>
      <c r="C6">
        <f>IF(ABS((Standard_10!D6-MOD1_10!D6)/SQRT((4*Standard_10!G6+4*MOD1_10!G6)/20)) &gt; $S$4,IF(Standard_10!D6&gt;MOD1_10!D6,-1,1),0)</f>
        <v>-1</v>
      </c>
      <c r="D6">
        <f>IF(ABS((Standard_10!D6-MOD2_10!D6)/SQRT((4*Standard_10!G6+4*MOD2_10!G6)/20)) &gt; $S$4,IF(Standard_10!D6&gt;MOD2_10!D6,-1,1),0)</f>
        <v>-1</v>
      </c>
      <c r="E6">
        <f t="shared" si="0"/>
        <v>-2</v>
      </c>
      <c r="F6">
        <f t="shared" si="1"/>
        <v>3</v>
      </c>
      <c r="G6" s="1"/>
      <c r="H6">
        <f>IF(ABS((MOD1_10!D6-Standard_10!D6)/SQRT((4*MOD1_10!G6+4*Standard_10!G6)/20)) &gt; $S$4,IF(MOD1_10!D6&gt;Standard_10!D6,-1,1),0)</f>
        <v>1</v>
      </c>
      <c r="I6">
        <f>IF(ABS((MOD1_10!D6-MOD2_10!D6)/SQRT((4*MOD1_10!G6+4*MOD2_10!G6)/20)) &gt; $S$4,IF(MOD1_10!D6&gt;MOD2_10!D6,-1,1),0)</f>
        <v>0</v>
      </c>
      <c r="J6">
        <f t="shared" si="2"/>
        <v>1</v>
      </c>
      <c r="K6">
        <f t="shared" si="3"/>
        <v>1.5</v>
      </c>
      <c r="L6" s="1"/>
      <c r="M6">
        <f>IF(ABS((MOD2_10!D6-Standard_10!D6)/SQRT((4*MOD2_10!G6+4*Standard_10!G6)/20)) &gt; $S$4,IF(MOD2_10!D6&gt;Standard_10!D6,-1,1),0)</f>
        <v>1</v>
      </c>
      <c r="N6">
        <f>IF(ABS((MOD2_10!D6-MOD1_10!D6)/SQRT((4*MOD2_10!G6+4*MOD1_10!G6)/20)) &gt; $S$4,IF(MOD2_10!D6&gt;MOD1_10!D6,-1,1),0)</f>
        <v>0</v>
      </c>
      <c r="O6">
        <f t="shared" si="4"/>
        <v>1</v>
      </c>
      <c r="P6">
        <f t="shared" si="5"/>
        <v>1.5</v>
      </c>
    </row>
    <row r="7" spans="1:19">
      <c r="A7">
        <v>5</v>
      </c>
      <c r="B7" s="1"/>
      <c r="C7">
        <f>IF(ABS((Standard_10!D7-MOD1_10!D7)/SQRT((4*Standard_10!G7+4*MOD1_10!G7)/20)) &gt; $S$4,IF(Standard_10!D7&gt;MOD1_10!D7,-1,1),0)</f>
        <v>-1</v>
      </c>
      <c r="D7">
        <f>IF(ABS((Standard_10!D7-MOD2_10!D7)/SQRT((4*Standard_10!G7+4*MOD2_10!G7)/20)) &gt; $S$4,IF(Standard_10!D7&gt;MOD2_10!D7,-1,1),0)</f>
        <v>-1</v>
      </c>
      <c r="E7">
        <f t="shared" si="0"/>
        <v>-2</v>
      </c>
      <c r="F7">
        <f t="shared" si="1"/>
        <v>3</v>
      </c>
      <c r="G7" s="1"/>
      <c r="H7">
        <f>IF(ABS((MOD1_10!D7-Standard_10!D7)/SQRT((4*MOD1_10!G7+4*Standard_10!G7)/20)) &gt; $S$4,IF(MOD1_10!D7&gt;Standard_10!D7,-1,1),0)</f>
        <v>1</v>
      </c>
      <c r="I7">
        <f>IF(ABS((MOD1_10!D7-MOD2_10!D7)/SQRT((4*MOD1_10!G7+4*MOD2_10!G7)/20)) &gt; $S$4,IF(MOD1_10!D7&gt;MOD2_10!D7,-1,1),0)</f>
        <v>0</v>
      </c>
      <c r="J7">
        <f t="shared" si="2"/>
        <v>1</v>
      </c>
      <c r="K7">
        <f t="shared" si="3"/>
        <v>1.5</v>
      </c>
      <c r="L7" s="1"/>
      <c r="M7">
        <f>IF(ABS((MOD2_10!D7-Standard_10!D7)/SQRT((4*MOD2_10!G7+4*Standard_10!G7)/20)) &gt; $S$4,IF(MOD2_10!D7&gt;Standard_10!D7,-1,1),0)</f>
        <v>1</v>
      </c>
      <c r="N7">
        <f>IF(ABS((MOD2_10!D7-MOD1_10!D7)/SQRT((4*MOD2_10!G7+4*MOD1_10!G7)/20)) &gt; $S$4,IF(MOD2_10!D7&gt;MOD1_10!D7,-1,1),0)</f>
        <v>0</v>
      </c>
      <c r="O7">
        <f t="shared" si="4"/>
        <v>1</v>
      </c>
      <c r="P7">
        <f t="shared" si="5"/>
        <v>1.5</v>
      </c>
    </row>
    <row r="8" spans="1:19">
      <c r="A8">
        <v>6</v>
      </c>
      <c r="B8" s="1"/>
      <c r="C8">
        <f>IF(ABS((Standard_10!D8-MOD1_10!D8)/SQRT((4*Standard_10!G8+4*MOD1_10!G8)/20)) &gt; $S$4,IF(Standard_10!D8&gt;MOD1_10!D8,-1,1),0)</f>
        <v>-1</v>
      </c>
      <c r="D8">
        <f>IF(ABS((Standard_10!D8-MOD2_10!D8)/SQRT((4*Standard_10!G8+4*MOD2_10!G8)/20)) &gt; $S$4,IF(Standard_10!D8&gt;MOD2_10!D8,-1,1),0)</f>
        <v>-1</v>
      </c>
      <c r="E8">
        <f t="shared" si="0"/>
        <v>-2</v>
      </c>
      <c r="F8">
        <f t="shared" si="1"/>
        <v>3</v>
      </c>
      <c r="G8" s="1"/>
      <c r="H8">
        <f>IF(ABS((MOD1_10!D8-Standard_10!D8)/SQRT((4*MOD1_10!G8+4*Standard_10!G8)/20)) &gt; $S$4,IF(MOD1_10!D8&gt;Standard_10!D8,-1,1),0)</f>
        <v>1</v>
      </c>
      <c r="I8">
        <f>IF(ABS((MOD1_10!D8-MOD2_10!D8)/SQRT((4*MOD1_10!G8+4*MOD2_10!G8)/20)) &gt; $S$4,IF(MOD1_10!D8&gt;MOD2_10!D8,-1,1),0)</f>
        <v>0</v>
      </c>
      <c r="J8">
        <f t="shared" si="2"/>
        <v>1</v>
      </c>
      <c r="K8">
        <f t="shared" si="3"/>
        <v>1.5</v>
      </c>
      <c r="L8" s="1"/>
      <c r="M8">
        <f>IF(ABS((MOD2_10!D8-Standard_10!D8)/SQRT((4*MOD2_10!G8+4*Standard_10!G8)/20)) &gt; $S$4,IF(MOD2_10!D8&gt;Standard_10!D8,-1,1),0)</f>
        <v>1</v>
      </c>
      <c r="N8">
        <f>IF(ABS((MOD2_10!D8-MOD1_10!D8)/SQRT((4*MOD2_10!G8+4*MOD1_10!G8)/20)) &gt; $S$4,IF(MOD2_10!D8&gt;MOD1_10!D8,-1,1),0)</f>
        <v>0</v>
      </c>
      <c r="O8">
        <f t="shared" si="4"/>
        <v>1</v>
      </c>
      <c r="P8">
        <f t="shared" si="5"/>
        <v>1.5</v>
      </c>
    </row>
    <row r="9" spans="1:19">
      <c r="A9">
        <v>7</v>
      </c>
      <c r="B9" s="1"/>
      <c r="C9">
        <f>IF(ABS((Standard_10!D9-MOD1_10!D9)/SQRT((4*Standard_10!G9+4*MOD1_10!G9)/20)) &gt; $S$4,IF(Standard_10!D9&gt;MOD1_10!D9,-1,1),0)</f>
        <v>-1</v>
      </c>
      <c r="D9">
        <f>IF(ABS((Standard_10!D9-MOD2_10!D9)/SQRT((4*Standard_10!G9+4*MOD2_10!G9)/20)) &gt; $S$4,IF(Standard_10!D9&gt;MOD2_10!D9,-1,1),0)</f>
        <v>-1</v>
      </c>
      <c r="E9">
        <f t="shared" si="0"/>
        <v>-2</v>
      </c>
      <c r="F9">
        <f t="shared" si="1"/>
        <v>3</v>
      </c>
      <c r="G9" s="1"/>
      <c r="H9">
        <f>IF(ABS((MOD1_10!D9-Standard_10!D9)/SQRT((4*MOD1_10!G9+4*Standard_10!G9)/20)) &gt; $S$4,IF(MOD1_10!D9&gt;Standard_10!D9,-1,1),0)</f>
        <v>1</v>
      </c>
      <c r="I9">
        <f>IF(ABS((MOD1_10!D9-MOD2_10!D9)/SQRT((4*MOD1_10!G9+4*MOD2_10!G9)/20)) &gt; $S$4,IF(MOD1_10!D9&gt;MOD2_10!D9,-1,1),0)</f>
        <v>1</v>
      </c>
      <c r="J9">
        <f t="shared" si="2"/>
        <v>2</v>
      </c>
      <c r="K9">
        <f t="shared" si="3"/>
        <v>1</v>
      </c>
      <c r="L9" s="1"/>
      <c r="M9">
        <f>IF(ABS((MOD2_10!D9-Standard_10!D9)/SQRT((4*MOD2_10!G9+4*Standard_10!G9)/20)) &gt; $S$4,IF(MOD2_10!D9&gt;Standard_10!D9,-1,1),0)</f>
        <v>1</v>
      </c>
      <c r="N9">
        <f>IF(ABS((MOD2_10!D9-MOD1_10!D9)/SQRT((4*MOD2_10!G9+4*MOD1_10!G9)/20)) &gt; $S$4,IF(MOD2_10!D9&gt;MOD1_10!D9,-1,1),0)</f>
        <v>-1</v>
      </c>
      <c r="O9">
        <f t="shared" si="4"/>
        <v>0</v>
      </c>
      <c r="P9">
        <f t="shared" si="5"/>
        <v>2</v>
      </c>
    </row>
    <row r="10" spans="1:19">
      <c r="A10">
        <v>8</v>
      </c>
      <c r="B10" s="1"/>
      <c r="C10">
        <f>IF(ABS((Standard_10!D10-MOD1_10!D10)/SQRT((4*Standard_10!G10+4*MOD1_10!G10)/20)) &gt; $S$4,IF(Standard_10!D10&gt;MOD1_10!D10,-1,1),0)</f>
        <v>0</v>
      </c>
      <c r="D10">
        <f>IF(ABS((Standard_10!D10-MOD2_10!D10)/SQRT((4*Standard_10!G10+4*MOD2_10!G10)/20)) &gt; $S$4,IF(Standard_10!D10&gt;MOD2_10!D10,-1,1),0)</f>
        <v>0</v>
      </c>
      <c r="E10">
        <f t="shared" si="0"/>
        <v>0</v>
      </c>
      <c r="F10">
        <f t="shared" si="1"/>
        <v>2</v>
      </c>
      <c r="G10" s="1"/>
      <c r="H10">
        <f>IF(ABS((MOD1_10!D10-Standard_10!D10)/SQRT((4*MOD1_10!G10+4*Standard_10!G10)/20)) &gt; $S$4,IF(MOD1_10!D10&gt;Standard_10!D10,-1,1),0)</f>
        <v>0</v>
      </c>
      <c r="I10">
        <f>IF(ABS((MOD1_10!D10-MOD2_10!D10)/SQRT((4*MOD1_10!G10+4*MOD2_10!G10)/20)) &gt; $S$4,IF(MOD1_10!D10&gt;MOD2_10!D10,-1,1),0)</f>
        <v>0</v>
      </c>
      <c r="J10">
        <f t="shared" si="2"/>
        <v>0</v>
      </c>
      <c r="K10">
        <f t="shared" si="3"/>
        <v>2</v>
      </c>
      <c r="L10" s="1"/>
      <c r="M10">
        <f>IF(ABS((MOD2_10!D10-Standard_10!D10)/SQRT((4*MOD2_10!G10+4*Standard_10!G10)/20)) &gt; $S$4,IF(MOD2_10!D10&gt;Standard_10!D10,-1,1),0)</f>
        <v>0</v>
      </c>
      <c r="N10">
        <f>IF(ABS((MOD2_10!D10-MOD1_10!D10)/SQRT((4*MOD2_10!G10+4*MOD1_10!G10)/20)) &gt; $S$4,IF(MOD2_10!D10&gt;MOD1_10!D10,-1,1),0)</f>
        <v>0</v>
      </c>
      <c r="O10">
        <f t="shared" si="4"/>
        <v>0</v>
      </c>
      <c r="P10">
        <f t="shared" si="5"/>
        <v>2</v>
      </c>
    </row>
    <row r="11" spans="1:19">
      <c r="A11">
        <v>9</v>
      </c>
      <c r="B11" s="1"/>
      <c r="C11">
        <f>IF(ABS((Standard_10!D11-MOD1_10!D11)/SQRT((4*Standard_10!G11+4*MOD1_10!G11)/20)) &gt; $S$4,IF(Standard_10!D11&gt;MOD1_10!D11,-1,1),0)</f>
        <v>0</v>
      </c>
      <c r="D11">
        <f>IF(ABS((Standard_10!D11-MOD2_10!D11)/SQRT((4*Standard_10!G11+4*MOD2_10!G11)/20)) &gt; $S$4,IF(Standard_10!D11&gt;MOD2_10!D11,-1,1),0)</f>
        <v>0</v>
      </c>
      <c r="E11">
        <f t="shared" si="0"/>
        <v>0</v>
      </c>
      <c r="F11">
        <f t="shared" si="1"/>
        <v>2</v>
      </c>
      <c r="G11" s="1"/>
      <c r="H11">
        <f>IF(ABS((MOD1_10!D11-Standard_10!D11)/SQRT((4*MOD1_10!G11+4*Standard_10!G11)/20)) &gt; $S$4,IF(MOD1_10!D11&gt;Standard_10!D11,-1,1),0)</f>
        <v>0</v>
      </c>
      <c r="I11">
        <f>IF(ABS((MOD1_10!D11-MOD2_10!D11)/SQRT((4*MOD1_10!G11+4*MOD2_10!G11)/20)) &gt; $S$4,IF(MOD1_10!D11&gt;MOD2_10!D11,-1,1),0)</f>
        <v>0</v>
      </c>
      <c r="J11">
        <f t="shared" si="2"/>
        <v>0</v>
      </c>
      <c r="K11">
        <f t="shared" si="3"/>
        <v>2</v>
      </c>
      <c r="L11" s="1"/>
      <c r="M11">
        <f>IF(ABS((MOD2_10!D11-Standard_10!D11)/SQRT((4*MOD2_10!G11+4*Standard_10!G11)/20)) &gt; $S$4,IF(MOD2_10!D11&gt;Standard_10!D11,-1,1),0)</f>
        <v>0</v>
      </c>
      <c r="N11">
        <f>IF(ABS((MOD2_10!D11-MOD1_10!D11)/SQRT((4*MOD2_10!G11+4*MOD1_10!G11)/20)) &gt; $S$4,IF(MOD2_10!D11&gt;MOD1_10!D11,-1,1),0)</f>
        <v>0</v>
      </c>
      <c r="O11">
        <f t="shared" si="4"/>
        <v>0</v>
      </c>
      <c r="P11">
        <f t="shared" si="5"/>
        <v>2</v>
      </c>
    </row>
    <row r="12" spans="1:19">
      <c r="A12">
        <v>10</v>
      </c>
      <c r="B12" s="1"/>
      <c r="C12">
        <f>IF(ABS((Standard_10!D12-MOD1_10!D12)/SQRT((4*Standard_10!G12+4*MOD1_10!G12)/20)) &gt; $S$4,IF(Standard_10!D12&gt;MOD1_10!D12,-1,1),0)</f>
        <v>-1</v>
      </c>
      <c r="D12">
        <f>IF(ABS((Standard_10!D12-MOD2_10!D12)/SQRT((4*Standard_10!G12+4*MOD2_10!G12)/20)) &gt; $S$4,IF(Standard_10!D12&gt;MOD2_10!D12,-1,1),0)</f>
        <v>-1</v>
      </c>
      <c r="E12">
        <f t="shared" si="0"/>
        <v>-2</v>
      </c>
      <c r="F12">
        <f t="shared" si="1"/>
        <v>3</v>
      </c>
      <c r="G12" s="1"/>
      <c r="H12">
        <f>IF(ABS((MOD1_10!D12-Standard_10!D12)/SQRT((4*MOD1_10!G12+4*Standard_10!G12)/20)) &gt; $S$4,IF(MOD1_10!D12&gt;Standard_10!D12,-1,1),0)</f>
        <v>1</v>
      </c>
      <c r="I12">
        <f>IF(ABS((MOD1_10!D12-MOD2_10!D12)/SQRT((4*MOD1_10!G12+4*MOD2_10!G12)/20)) &gt; $S$4,IF(MOD1_10!D12&gt;MOD2_10!D12,-1,1),0)</f>
        <v>0</v>
      </c>
      <c r="J12">
        <f t="shared" si="2"/>
        <v>1</v>
      </c>
      <c r="K12">
        <f t="shared" si="3"/>
        <v>1.5</v>
      </c>
      <c r="L12" s="1"/>
      <c r="M12">
        <f>IF(ABS((MOD2_10!D12-Standard_10!D12)/SQRT((4*MOD2_10!G12+4*Standard_10!G12)/20)) &gt; $S$4,IF(MOD2_10!D12&gt;Standard_10!D12,-1,1),0)</f>
        <v>1</v>
      </c>
      <c r="N12">
        <f>IF(ABS((MOD2_10!D12-MOD1_10!D12)/SQRT((4*MOD2_10!G12+4*MOD1_10!G12)/20)) &gt; $S$4,IF(MOD2_10!D12&gt;MOD1_10!D12,-1,1),0)</f>
        <v>0</v>
      </c>
      <c r="O12">
        <f t="shared" si="4"/>
        <v>1</v>
      </c>
      <c r="P12">
        <f t="shared" si="5"/>
        <v>1.5</v>
      </c>
    </row>
    <row r="13" spans="1:19">
      <c r="A13">
        <v>11</v>
      </c>
      <c r="B13" s="1"/>
      <c r="C13">
        <f>IF(ABS((Standard_10!D13-MOD1_10!D13)/SQRT((4*Standard_10!G13+4*MOD1_10!G13)/20)) &gt; $S$4,IF(Standard_10!D13&gt;MOD1_10!D13,-1,1),0)</f>
        <v>-1</v>
      </c>
      <c r="D13">
        <f>IF(ABS((Standard_10!D13-MOD2_10!D13)/SQRT((4*Standard_10!G13+4*MOD2_10!G13)/20)) &gt; $S$4,IF(Standard_10!D13&gt;MOD2_10!D13,-1,1),0)</f>
        <v>-1</v>
      </c>
      <c r="E13">
        <f t="shared" si="0"/>
        <v>-2</v>
      </c>
      <c r="F13">
        <f t="shared" si="1"/>
        <v>3</v>
      </c>
      <c r="G13" s="1"/>
      <c r="H13">
        <f>IF(ABS((MOD1_10!D13-Standard_10!D13)/SQRT((4*MOD1_10!G13+4*Standard_10!G13)/20)) &gt; $S$4,IF(MOD1_10!D13&gt;Standard_10!D13,-1,1),0)</f>
        <v>1</v>
      </c>
      <c r="I13">
        <f>IF(ABS((MOD1_10!D13-MOD2_10!D13)/SQRT((4*MOD1_10!G13+4*MOD2_10!G13)/20)) &gt; $S$4,IF(MOD1_10!D13&gt;MOD2_10!D13,-1,1),0)</f>
        <v>0</v>
      </c>
      <c r="J13">
        <f t="shared" si="2"/>
        <v>1</v>
      </c>
      <c r="K13">
        <f t="shared" si="3"/>
        <v>1.5</v>
      </c>
      <c r="L13" s="1"/>
      <c r="M13">
        <f>IF(ABS((MOD2_10!D13-Standard_10!D13)/SQRT((4*MOD2_10!G13+4*Standard_10!G13)/20)) &gt; $S$4,IF(MOD2_10!D13&gt;Standard_10!D13,-1,1),0)</f>
        <v>1</v>
      </c>
      <c r="N13">
        <f>IF(ABS((MOD2_10!D13-MOD1_10!D13)/SQRT((4*MOD2_10!G13+4*MOD1_10!G13)/20)) &gt; $S$4,IF(MOD2_10!D13&gt;MOD1_10!D13,-1,1),0)</f>
        <v>0</v>
      </c>
      <c r="O13">
        <f t="shared" si="4"/>
        <v>1</v>
      </c>
      <c r="P13">
        <f t="shared" si="5"/>
        <v>1.5</v>
      </c>
    </row>
    <row r="14" spans="1:19">
      <c r="A14">
        <v>12</v>
      </c>
      <c r="B14" s="1"/>
      <c r="C14">
        <f>IF(ABS((Standard_10!D14-MOD1_10!D14)/SQRT((4*Standard_10!G14+4*MOD1_10!G14)/20)) &gt; $S$4,IF(Standard_10!D14&gt;MOD1_10!D14,-1,1),0)</f>
        <v>-1</v>
      </c>
      <c r="D14">
        <f>IF(ABS((Standard_10!D14-MOD2_10!D14)/SQRT((4*Standard_10!G14+4*MOD2_10!G14)/20)) &gt; $S$4,IF(Standard_10!D14&gt;MOD2_10!D14,-1,1),0)</f>
        <v>-1</v>
      </c>
      <c r="E14">
        <f t="shared" si="0"/>
        <v>-2</v>
      </c>
      <c r="F14">
        <f t="shared" si="1"/>
        <v>3</v>
      </c>
      <c r="G14" s="1"/>
      <c r="H14">
        <f>IF(ABS((MOD1_10!D14-Standard_10!D14)/SQRT((4*MOD1_10!G14+4*Standard_10!G14)/20)) &gt; $S$4,IF(MOD1_10!D14&gt;Standard_10!D14,-1,1),0)</f>
        <v>1</v>
      </c>
      <c r="I14">
        <f>IF(ABS((MOD1_10!D14-MOD2_10!D14)/SQRT((4*MOD1_10!G14+4*MOD2_10!G14)/20)) &gt; $S$4,IF(MOD1_10!D14&gt;MOD2_10!D14,-1,1),0)</f>
        <v>0</v>
      </c>
      <c r="J14">
        <f t="shared" si="2"/>
        <v>1</v>
      </c>
      <c r="K14">
        <f t="shared" si="3"/>
        <v>1.5</v>
      </c>
      <c r="L14" s="1"/>
      <c r="M14">
        <f>IF(ABS((MOD2_10!D14-Standard_10!D14)/SQRT((4*MOD2_10!G14+4*Standard_10!G14)/20)) &gt; $S$4,IF(MOD2_10!D14&gt;Standard_10!D14,-1,1),0)</f>
        <v>1</v>
      </c>
      <c r="N14">
        <f>IF(ABS((MOD2_10!D14-MOD1_10!D14)/SQRT((4*MOD2_10!G14+4*MOD1_10!G14)/20)) &gt; $S$4,IF(MOD2_10!D14&gt;MOD1_10!D14,-1,1),0)</f>
        <v>0</v>
      </c>
      <c r="O14">
        <f t="shared" si="4"/>
        <v>1</v>
      </c>
      <c r="P14">
        <f t="shared" si="5"/>
        <v>1.5</v>
      </c>
    </row>
    <row r="15" spans="1:19">
      <c r="A15">
        <v>13</v>
      </c>
      <c r="B15" s="1"/>
      <c r="C15">
        <f>IF(ABS((Standard_10!D15-MOD1_10!D15)/SQRT((4*Standard_10!G15+4*MOD1_10!G15)/20)) &gt; $S$4,IF(Standard_10!D15&gt;MOD1_10!D15,-1,1),0)</f>
        <v>-1</v>
      </c>
      <c r="D15">
        <f>IF(ABS((Standard_10!D15-MOD2_10!D15)/SQRT((4*Standard_10!G15+4*MOD2_10!G15)/20)) &gt; $S$4,IF(Standard_10!D15&gt;MOD2_10!D15,-1,1),0)</f>
        <v>-1</v>
      </c>
      <c r="E15">
        <f t="shared" si="0"/>
        <v>-2</v>
      </c>
      <c r="F15">
        <f t="shared" si="1"/>
        <v>3</v>
      </c>
      <c r="G15" s="1"/>
      <c r="H15">
        <f>IF(ABS((MOD1_10!D15-Standard_10!D15)/SQRT((4*MOD1_10!G15+4*Standard_10!G15)/20)) &gt; $S$4,IF(MOD1_10!D15&gt;Standard_10!D15,-1,1),0)</f>
        <v>1</v>
      </c>
      <c r="I15">
        <f>IF(ABS((MOD1_10!D15-MOD2_10!D15)/SQRT((4*MOD1_10!G15+4*MOD2_10!G15)/20)) &gt; $S$4,IF(MOD1_10!D15&gt;MOD2_10!D15,-1,1),0)</f>
        <v>0</v>
      </c>
      <c r="J15">
        <f t="shared" si="2"/>
        <v>1</v>
      </c>
      <c r="K15">
        <f t="shared" si="3"/>
        <v>1.5</v>
      </c>
      <c r="L15" s="1"/>
      <c r="M15">
        <f>IF(ABS((MOD2_10!D15-Standard_10!D15)/SQRT((4*MOD2_10!G15+4*Standard_10!G15)/20)) &gt; $S$4,IF(MOD2_10!D15&gt;Standard_10!D15,-1,1),0)</f>
        <v>1</v>
      </c>
      <c r="N15">
        <f>IF(ABS((MOD2_10!D15-MOD1_10!D15)/SQRT((4*MOD2_10!G15+4*MOD1_10!G15)/20)) &gt; $S$4,IF(MOD2_10!D15&gt;MOD1_10!D15,-1,1),0)</f>
        <v>0</v>
      </c>
      <c r="O15">
        <f t="shared" si="4"/>
        <v>1</v>
      </c>
      <c r="P15">
        <f t="shared" si="5"/>
        <v>1.5</v>
      </c>
    </row>
    <row r="16" spans="1:19">
      <c r="A16">
        <v>14</v>
      </c>
      <c r="B16" s="1"/>
      <c r="C16">
        <f>IF(ABS((Standard_10!D16-MOD1_10!D16)/SQRT((4*Standard_10!G16+4*MOD1_10!G16)/20)) &gt; $S$4,IF(Standard_10!D16&gt;MOD1_10!D16,-1,1),0)</f>
        <v>-1</v>
      </c>
      <c r="D16">
        <f>IF(ABS((Standard_10!D16-MOD2_10!D16)/SQRT((4*Standard_10!G16+4*MOD2_10!G16)/20)) &gt; $S$4,IF(Standard_10!D16&gt;MOD2_10!D16,-1,1),0)</f>
        <v>-1</v>
      </c>
      <c r="E16">
        <f t="shared" si="0"/>
        <v>-2</v>
      </c>
      <c r="F16">
        <f t="shared" si="1"/>
        <v>3</v>
      </c>
      <c r="G16" s="1"/>
      <c r="H16">
        <f>IF(ABS((MOD1_10!D16-Standard_10!D16)/SQRT((4*MOD1_10!G16+4*Standard_10!G16)/20)) &gt; $S$4,IF(MOD1_10!D16&gt;Standard_10!D16,-1,1),0)</f>
        <v>1</v>
      </c>
      <c r="I16">
        <f>IF(ABS((MOD1_10!D16-MOD2_10!D16)/SQRT((4*MOD1_10!G16+4*MOD2_10!G16)/20)) &gt; $S$4,IF(MOD1_10!D16&gt;MOD2_10!D16,-1,1),0)</f>
        <v>0</v>
      </c>
      <c r="J16">
        <f t="shared" si="2"/>
        <v>1</v>
      </c>
      <c r="K16">
        <f t="shared" si="3"/>
        <v>1.5</v>
      </c>
      <c r="L16" s="1"/>
      <c r="M16">
        <f>IF(ABS((MOD2_10!D16-Standard_10!D16)/SQRT((4*MOD2_10!G16+4*Standard_10!G16)/20)) &gt; $S$4,IF(MOD2_10!D16&gt;Standard_10!D16,-1,1),0)</f>
        <v>1</v>
      </c>
      <c r="N16">
        <f>IF(ABS((MOD2_10!D16-MOD1_10!D16)/SQRT((4*MOD2_10!G16+4*MOD1_10!G16)/20)) &gt; $S$4,IF(MOD2_10!D16&gt;MOD1_10!D16,-1,1),0)</f>
        <v>0</v>
      </c>
      <c r="O16">
        <f t="shared" si="4"/>
        <v>1</v>
      </c>
      <c r="P16">
        <f t="shared" si="5"/>
        <v>1.5</v>
      </c>
    </row>
    <row r="17" spans="1:16">
      <c r="A17">
        <v>15</v>
      </c>
      <c r="B17" s="1"/>
      <c r="C17">
        <f>IF(ABS((Standard_10!D17-MOD1_10!D17)/SQRT((4*Standard_10!G17+4*MOD1_10!G17)/20)) &gt; $S$4,IF(Standard_10!D17&gt;MOD1_10!D17,-1,1),0)</f>
        <v>-1</v>
      </c>
      <c r="D17">
        <f>IF(ABS((Standard_10!D17-MOD2_10!D17)/SQRT((4*Standard_10!G17+4*MOD2_10!G17)/20)) &gt; $S$4,IF(Standard_10!D17&gt;MOD2_10!D17,-1,1),0)</f>
        <v>-1</v>
      </c>
      <c r="E17">
        <f t="shared" si="0"/>
        <v>-2</v>
      </c>
      <c r="F17">
        <f t="shared" si="1"/>
        <v>3</v>
      </c>
      <c r="G17" s="1"/>
      <c r="H17">
        <f>IF(ABS((MOD1_10!D17-Standard_10!D17)/SQRT((4*MOD1_10!G17+4*Standard_10!G17)/20)) &gt; $S$4,IF(MOD1_10!D17&gt;Standard_10!D17,-1,1),0)</f>
        <v>1</v>
      </c>
      <c r="I17">
        <f>IF(ABS((MOD1_10!D17-MOD2_10!D17)/SQRT((4*MOD1_10!G17+4*MOD2_10!G17)/20)) &gt; $S$4,IF(MOD1_10!D17&gt;MOD2_10!D17,-1,1),0)</f>
        <v>0</v>
      </c>
      <c r="J17">
        <f t="shared" si="2"/>
        <v>1</v>
      </c>
      <c r="K17">
        <f t="shared" si="3"/>
        <v>1.5</v>
      </c>
      <c r="L17" s="1"/>
      <c r="M17">
        <f>IF(ABS((MOD2_10!D17-Standard_10!D17)/SQRT((4*MOD2_10!G17+4*Standard_10!G17)/20)) &gt; $S$4,IF(MOD2_10!D17&gt;Standard_10!D17,-1,1),0)</f>
        <v>1</v>
      </c>
      <c r="N17">
        <f>IF(ABS((MOD2_10!D17-MOD1_10!D17)/SQRT((4*MOD2_10!G17+4*MOD1_10!G17)/20)) &gt; $S$4,IF(MOD2_10!D17&gt;MOD1_10!D17,-1,1),0)</f>
        <v>0</v>
      </c>
      <c r="O17">
        <f t="shared" si="4"/>
        <v>1</v>
      </c>
      <c r="P17">
        <f t="shared" si="5"/>
        <v>1.5</v>
      </c>
    </row>
    <row r="18" spans="1:16">
      <c r="A18">
        <v>16</v>
      </c>
      <c r="B18" s="1"/>
      <c r="C18">
        <f>IF(ABS((Standard_10!D18-MOD1_10!D18)/SQRT((4*Standard_10!G18+4*MOD1_10!G18)/20)) &gt; $S$4,IF(Standard_10!D18&gt;MOD1_10!D18,-1,1),0)</f>
        <v>0</v>
      </c>
      <c r="D18">
        <f>IF(ABS((Standard_10!D18-MOD2_10!D18)/SQRT((4*Standard_10!G18+4*MOD2_10!G18)/20)) &gt; $S$4,IF(Standard_10!D18&gt;MOD2_10!D18,-1,1),0)</f>
        <v>0</v>
      </c>
      <c r="E18">
        <f t="shared" si="0"/>
        <v>0</v>
      </c>
      <c r="F18">
        <f t="shared" si="1"/>
        <v>2</v>
      </c>
      <c r="G18" s="1"/>
      <c r="H18">
        <f>IF(ABS((MOD1_10!D18-Standard_10!D18)/SQRT((4*MOD1_10!G18+4*Standard_10!G18)/20)) &gt; $S$4,IF(MOD1_10!D18&gt;Standard_10!D18,-1,1),0)</f>
        <v>0</v>
      </c>
      <c r="I18">
        <f>IF(ABS((MOD1_10!D18-MOD2_10!D18)/SQRT((4*MOD1_10!G18+4*MOD2_10!G18)/20)) &gt; $S$4,IF(MOD1_10!D18&gt;MOD2_10!D18,-1,1),0)</f>
        <v>0</v>
      </c>
      <c r="J18">
        <f t="shared" si="2"/>
        <v>0</v>
      </c>
      <c r="K18">
        <f t="shared" si="3"/>
        <v>2</v>
      </c>
      <c r="L18" s="1"/>
      <c r="M18">
        <f>IF(ABS((MOD2_10!D18-Standard_10!D18)/SQRT((4*MOD2_10!G18+4*Standard_10!G18)/20)) &gt; $S$4,IF(MOD2_10!D18&gt;Standard_10!D18,-1,1),0)</f>
        <v>0</v>
      </c>
      <c r="N18">
        <f>IF(ABS((MOD2_10!D18-MOD1_10!D18)/SQRT((4*MOD2_10!G18+4*MOD1_10!G18)/20)) &gt; $S$4,IF(MOD2_10!D18&gt;MOD1_10!D18,-1,1),0)</f>
        <v>0</v>
      </c>
      <c r="O18">
        <f t="shared" si="4"/>
        <v>0</v>
      </c>
      <c r="P18">
        <f t="shared" si="5"/>
        <v>2</v>
      </c>
    </row>
    <row r="19" spans="1:16">
      <c r="A19">
        <v>17</v>
      </c>
      <c r="B19" s="1"/>
      <c r="C19">
        <f>IF(ABS((Standard_10!D19-MOD1_10!D19)/SQRT((4*Standard_10!G19+4*MOD1_10!G19)/20)) &gt; $S$4,IF(Standard_10!D19&gt;MOD1_10!D19,-1,1),0)</f>
        <v>-1</v>
      </c>
      <c r="D19">
        <f>IF(ABS((Standard_10!D19-MOD2_10!D19)/SQRT((4*Standard_10!G19+4*MOD2_10!G19)/20)) &gt; $S$4,IF(Standard_10!D19&gt;MOD2_10!D19,-1,1),0)</f>
        <v>-1</v>
      </c>
      <c r="E19">
        <f t="shared" si="0"/>
        <v>-2</v>
      </c>
      <c r="F19">
        <f t="shared" si="1"/>
        <v>3</v>
      </c>
      <c r="G19" s="1"/>
      <c r="H19">
        <f>IF(ABS((MOD1_10!D19-Standard_10!D19)/SQRT((4*MOD1_10!G19+4*Standard_10!G19)/20)) &gt; $S$4,IF(MOD1_10!D19&gt;Standard_10!D19,-1,1),0)</f>
        <v>1</v>
      </c>
      <c r="I19">
        <f>IF(ABS((MOD1_10!D19-MOD2_10!D19)/SQRT((4*MOD1_10!G19+4*MOD2_10!G19)/20)) &gt; $S$4,IF(MOD1_10!D19&gt;MOD2_10!D19,-1,1),0)</f>
        <v>0</v>
      </c>
      <c r="J19">
        <f t="shared" si="2"/>
        <v>1</v>
      </c>
      <c r="K19">
        <f t="shared" si="3"/>
        <v>1.5</v>
      </c>
      <c r="L19" s="1"/>
      <c r="M19">
        <f>IF(ABS((MOD2_10!D19-Standard_10!D19)/SQRT((4*MOD2_10!G19+4*Standard_10!G19)/20)) &gt; $S$4,IF(MOD2_10!D19&gt;Standard_10!D19,-1,1),0)</f>
        <v>1</v>
      </c>
      <c r="N19">
        <f>IF(ABS((MOD2_10!D19-MOD1_10!D19)/SQRT((4*MOD2_10!G19+4*MOD1_10!G19)/20)) &gt; $S$4,IF(MOD2_10!D19&gt;MOD1_10!D19,-1,1),0)</f>
        <v>0</v>
      </c>
      <c r="O19">
        <f t="shared" si="4"/>
        <v>1</v>
      </c>
      <c r="P19">
        <f t="shared" si="5"/>
        <v>1.5</v>
      </c>
    </row>
    <row r="20" spans="1:16">
      <c r="A20">
        <v>18</v>
      </c>
      <c r="B20" s="1"/>
      <c r="C20">
        <f>IF(ABS((Standard_10!D20-MOD1_10!D20)/SQRT((4*Standard_10!G20+4*MOD1_10!G20)/20)) &gt; $S$4,IF(Standard_10!D20&gt;MOD1_10!D20,-1,1),0)</f>
        <v>-1</v>
      </c>
      <c r="D20">
        <f>IF(ABS((Standard_10!D20-MOD2_10!D20)/SQRT((4*Standard_10!G20+4*MOD2_10!G20)/20)) &gt; $S$4,IF(Standard_10!D20&gt;MOD2_10!D20,-1,1),0)</f>
        <v>-1</v>
      </c>
      <c r="E20">
        <f t="shared" si="0"/>
        <v>-2</v>
      </c>
      <c r="F20">
        <f t="shared" si="1"/>
        <v>3</v>
      </c>
      <c r="G20" s="1"/>
      <c r="H20">
        <f>IF(ABS((MOD1_10!D20-Standard_10!D20)/SQRT((4*MOD1_10!G20+4*Standard_10!G20)/20)) &gt; $S$4,IF(MOD1_10!D20&gt;Standard_10!D20,-1,1),0)</f>
        <v>1</v>
      </c>
      <c r="I20">
        <f>IF(ABS((MOD1_10!D20-MOD2_10!D20)/SQRT((4*MOD1_10!G20+4*MOD2_10!G20)/20)) &gt; $S$4,IF(MOD1_10!D20&gt;MOD2_10!D20,-1,1),0)</f>
        <v>0</v>
      </c>
      <c r="J20">
        <f t="shared" si="2"/>
        <v>1</v>
      </c>
      <c r="K20">
        <f t="shared" si="3"/>
        <v>1.5</v>
      </c>
      <c r="L20" s="1"/>
      <c r="M20">
        <f>IF(ABS((MOD2_10!D20-Standard_10!D20)/SQRT((4*MOD2_10!G20+4*Standard_10!G20)/20)) &gt; $S$4,IF(MOD2_10!D20&gt;Standard_10!D20,-1,1),0)</f>
        <v>1</v>
      </c>
      <c r="N20">
        <f>IF(ABS((MOD2_10!D20-MOD1_10!D20)/SQRT((4*MOD2_10!G20+4*MOD1_10!G20)/20)) &gt; $S$4,IF(MOD2_10!D20&gt;MOD1_10!D20,-1,1),0)</f>
        <v>0</v>
      </c>
      <c r="O20">
        <f t="shared" si="4"/>
        <v>1</v>
      </c>
      <c r="P20">
        <f t="shared" si="5"/>
        <v>1.5</v>
      </c>
    </row>
    <row r="21" spans="1:16">
      <c r="A21">
        <v>19</v>
      </c>
      <c r="B21" s="1"/>
      <c r="C21">
        <f>IF(ABS((Standard_10!D21-MOD1_10!D21)/SQRT((4*Standard_10!G21+4*MOD1_10!G21)/20)) &gt; $S$4,IF(Standard_10!D21&gt;MOD1_10!D21,-1,1),0)</f>
        <v>-1</v>
      </c>
      <c r="D21">
        <f>IF(ABS((Standard_10!D21-MOD2_10!D21)/SQRT((4*Standard_10!G21+4*MOD2_10!G21)/20)) &gt; $S$4,IF(Standard_10!D21&gt;MOD2_10!D21,-1,1),0)</f>
        <v>-1</v>
      </c>
      <c r="E21">
        <f t="shared" si="0"/>
        <v>-2</v>
      </c>
      <c r="F21">
        <f t="shared" si="1"/>
        <v>3</v>
      </c>
      <c r="G21" s="1"/>
      <c r="H21">
        <f>IF(ABS((MOD1_10!D21-Standard_10!D21)/SQRT((4*MOD1_10!G21+4*Standard_10!G21)/20)) &gt; $S$4,IF(MOD1_10!D21&gt;Standard_10!D21,-1,1),0)</f>
        <v>1</v>
      </c>
      <c r="I21">
        <f>IF(ABS((MOD1_10!D21-MOD2_10!D21)/SQRT((4*MOD1_10!G21+4*MOD2_10!G21)/20)) &gt; $S$4,IF(MOD1_10!D21&gt;MOD2_10!D21,-1,1),0)</f>
        <v>0</v>
      </c>
      <c r="J21">
        <f t="shared" si="2"/>
        <v>1</v>
      </c>
      <c r="K21">
        <f t="shared" si="3"/>
        <v>1.5</v>
      </c>
      <c r="L21" s="1"/>
      <c r="M21">
        <f>IF(ABS((MOD2_10!D21-Standard_10!D21)/SQRT((4*MOD2_10!G21+4*Standard_10!G21)/20)) &gt; $S$4,IF(MOD2_10!D21&gt;Standard_10!D21,-1,1),0)</f>
        <v>1</v>
      </c>
      <c r="N21">
        <f>IF(ABS((MOD2_10!D21-MOD1_10!D21)/SQRT((4*MOD2_10!G21+4*MOD1_10!G21)/20)) &gt; $S$4,IF(MOD2_10!D21&gt;MOD1_10!D21,-1,1),0)</f>
        <v>0</v>
      </c>
      <c r="O21">
        <f t="shared" si="4"/>
        <v>1</v>
      </c>
      <c r="P21">
        <f t="shared" si="5"/>
        <v>1.5</v>
      </c>
    </row>
    <row r="22" spans="1:16">
      <c r="A22">
        <v>20</v>
      </c>
      <c r="B22" s="1"/>
      <c r="C22">
        <f>IF(ABS((Standard_10!D22-MOD1_10!D22)/SQRT((4*Standard_10!G22+4*MOD1_10!G22)/20)) &gt; $S$4,IF(Standard_10!D22&gt;MOD1_10!D22,-1,1),0)</f>
        <v>-1</v>
      </c>
      <c r="D22">
        <f>IF(ABS((Standard_10!D22-MOD2_10!D22)/SQRT((4*Standard_10!G22+4*MOD2_10!G22)/20)) &gt; $S$4,IF(Standard_10!D22&gt;MOD2_10!D22,-1,1),0)</f>
        <v>-1</v>
      </c>
      <c r="E22">
        <f t="shared" si="0"/>
        <v>-2</v>
      </c>
      <c r="F22">
        <f t="shared" si="1"/>
        <v>3</v>
      </c>
      <c r="G22" s="1"/>
      <c r="H22">
        <f>IF(ABS((MOD1_10!D22-Standard_10!D22)/SQRT((4*MOD1_10!G22+4*Standard_10!G22)/20)) &gt; $S$4,IF(MOD1_10!D22&gt;Standard_10!D22,-1,1),0)</f>
        <v>1</v>
      </c>
      <c r="I22">
        <f>IF(ABS((MOD1_10!D22-MOD2_10!D22)/SQRT((4*MOD1_10!G22+4*MOD2_10!G22)/20)) &gt; $S$4,IF(MOD1_10!D22&gt;MOD2_10!D22,-1,1),0)</f>
        <v>0</v>
      </c>
      <c r="J22">
        <f t="shared" si="2"/>
        <v>1</v>
      </c>
      <c r="K22">
        <f t="shared" si="3"/>
        <v>1.5</v>
      </c>
      <c r="L22" s="1"/>
      <c r="M22">
        <f>IF(ABS((MOD2_10!D22-Standard_10!D22)/SQRT((4*MOD2_10!G22+4*Standard_10!G22)/20)) &gt; $S$4,IF(MOD2_10!D22&gt;Standard_10!D22,-1,1),0)</f>
        <v>1</v>
      </c>
      <c r="N22">
        <f>IF(ABS((MOD2_10!D22-MOD1_10!D22)/SQRT((4*MOD2_10!G22+4*MOD1_10!G22)/20)) &gt; $S$4,IF(MOD2_10!D22&gt;MOD1_10!D22,-1,1),0)</f>
        <v>0</v>
      </c>
      <c r="O22">
        <f t="shared" si="4"/>
        <v>1</v>
      </c>
      <c r="P22">
        <f t="shared" si="5"/>
        <v>1.5</v>
      </c>
    </row>
    <row r="23" spans="1:16">
      <c r="A23">
        <v>21</v>
      </c>
      <c r="B23" s="1"/>
      <c r="C23">
        <v>0</v>
      </c>
      <c r="D23">
        <v>0</v>
      </c>
      <c r="E23">
        <f t="shared" si="0"/>
        <v>0</v>
      </c>
      <c r="F23">
        <f t="shared" si="1"/>
        <v>2</v>
      </c>
      <c r="G23" s="1"/>
      <c r="H23">
        <v>0</v>
      </c>
      <c r="I23">
        <v>0</v>
      </c>
      <c r="J23">
        <f t="shared" si="2"/>
        <v>0</v>
      </c>
      <c r="K23">
        <f t="shared" si="3"/>
        <v>2</v>
      </c>
      <c r="L23" s="1"/>
      <c r="M23">
        <v>0</v>
      </c>
      <c r="N23">
        <v>0</v>
      </c>
      <c r="O23">
        <f t="shared" si="4"/>
        <v>0</v>
      </c>
      <c r="P23">
        <f t="shared" si="5"/>
        <v>2</v>
      </c>
    </row>
    <row r="24" spans="1:16">
      <c r="A24">
        <v>22</v>
      </c>
      <c r="B24" s="1"/>
      <c r="C24">
        <f>IF(ABS((Standard_10!D24-MOD1_10!D24)/SQRT((4*Standard_10!G24+4*MOD1_10!G24)/20)) &gt; $S$4,IF(Standard_10!D24&gt;MOD1_10!D24,-1,1),0)</f>
        <v>-1</v>
      </c>
      <c r="D24">
        <f>IF(ABS((Standard_10!D24-MOD2_10!D24)/SQRT((4*Standard_10!G24+4*MOD2_10!G24)/20)) &gt; $S$4,IF(Standard_10!D24&gt;MOD2_10!D24,-1,1),0)</f>
        <v>-1</v>
      </c>
      <c r="E24">
        <f t="shared" si="0"/>
        <v>-2</v>
      </c>
      <c r="F24">
        <f t="shared" si="1"/>
        <v>3</v>
      </c>
      <c r="G24" s="1"/>
      <c r="H24">
        <f>IF(ABS((MOD1_10!D24-Standard_10!D24)/SQRT((4*MOD1_10!G24+4*Standard_10!G24)/20)) &gt; $S$4,IF(MOD1_10!D24&gt;Standard_10!D24,-1,1),0)</f>
        <v>1</v>
      </c>
      <c r="I24">
        <f>IF(ABS((MOD1_10!D24-MOD2_10!D24)/SQRT((4*MOD1_10!G24+4*MOD2_10!G24)/20)) &gt; $S$4,IF(MOD1_10!D24&gt;MOD2_10!D24,-1,1),0)</f>
        <v>0</v>
      </c>
      <c r="J24">
        <f t="shared" si="2"/>
        <v>1</v>
      </c>
      <c r="K24">
        <f t="shared" si="3"/>
        <v>1.5</v>
      </c>
      <c r="L24" s="1"/>
      <c r="M24">
        <f>IF(ABS((MOD2_10!D24-Standard_10!D24)/SQRT((4*MOD2_10!G24+4*Standard_10!G24)/20)) &gt; $S$4,IF(MOD2_10!D24&gt;Standard_10!D24,-1,1),0)</f>
        <v>1</v>
      </c>
      <c r="N24">
        <f>IF(ABS((MOD2_10!D24-MOD1_10!D24)/SQRT((4*MOD2_10!G24+4*MOD1_10!G24)/20)) &gt; $S$4,IF(MOD2_10!D24&gt;MOD1_10!D24,-1,1),0)</f>
        <v>0</v>
      </c>
      <c r="O24">
        <f t="shared" si="4"/>
        <v>1</v>
      </c>
      <c r="P24">
        <f t="shared" si="5"/>
        <v>1.5</v>
      </c>
    </row>
    <row r="25" spans="1:16">
      <c r="A25">
        <v>23</v>
      </c>
      <c r="B25" s="1"/>
      <c r="C25">
        <f>IF(ABS((Standard_10!D25-MOD1_10!D25)/SQRT((4*Standard_10!G25+4*MOD1_10!G25)/20)) &gt; $S$4,IF(Standard_10!D25&gt;MOD1_10!D25,-1,1),0)</f>
        <v>-1</v>
      </c>
      <c r="D25">
        <f>IF(ABS((Standard_10!D25-MOD2_10!D25)/SQRT((4*Standard_10!G25+4*MOD2_10!G25)/20)) &gt; $S$4,IF(Standard_10!D25&gt;MOD2_10!D25,-1,1),0)</f>
        <v>-1</v>
      </c>
      <c r="E25">
        <f t="shared" si="0"/>
        <v>-2</v>
      </c>
      <c r="F25">
        <f t="shared" si="1"/>
        <v>3</v>
      </c>
      <c r="G25" s="1"/>
      <c r="H25">
        <f>IF(ABS((MOD1_10!D25-Standard_10!D25)/SQRT((4*MOD1_10!G25+4*Standard_10!G25)/20)) &gt; $S$4,IF(MOD1_10!D25&gt;Standard_10!D25,-1,1),0)</f>
        <v>1</v>
      </c>
      <c r="I25">
        <f>IF(ABS((MOD1_10!D25-MOD2_10!D25)/SQRT((4*MOD1_10!G25+4*MOD2_10!G25)/20)) &gt; $S$4,IF(MOD1_10!D25&gt;MOD2_10!D25,-1,1),0)</f>
        <v>0</v>
      </c>
      <c r="J25">
        <f t="shared" si="2"/>
        <v>1</v>
      </c>
      <c r="K25">
        <f t="shared" si="3"/>
        <v>1.5</v>
      </c>
      <c r="L25" s="1"/>
      <c r="M25">
        <f>IF(ABS((MOD2_10!D25-Standard_10!D25)/SQRT((4*MOD2_10!G25+4*Standard_10!G25)/20)) &gt; $S$4,IF(MOD2_10!D25&gt;Standard_10!D25,-1,1),0)</f>
        <v>1</v>
      </c>
      <c r="N25">
        <f>IF(ABS((MOD2_10!D25-MOD1_10!D25)/SQRT((4*MOD2_10!G25+4*MOD1_10!G25)/20)) &gt; $S$4,IF(MOD2_10!D25&gt;MOD1_10!D25,-1,1),0)</f>
        <v>0</v>
      </c>
      <c r="O25">
        <f t="shared" si="4"/>
        <v>1</v>
      </c>
      <c r="P25">
        <f t="shared" si="5"/>
        <v>1.5</v>
      </c>
    </row>
    <row r="26" spans="1:16">
      <c r="A26">
        <v>24</v>
      </c>
      <c r="B26" s="1"/>
      <c r="C26">
        <f>IF(ABS((Standard_10!D26-MOD1_10!D26)/SQRT((4*Standard_10!G26+4*MOD1_10!G26)/20)) &gt; $S$4,IF(Standard_10!D26&gt;MOD1_10!D26,-1,1),0)</f>
        <v>0</v>
      </c>
      <c r="D26">
        <f>IF(ABS((Standard_10!D26-MOD2_10!D26)/SQRT((4*Standard_10!G26+4*MOD2_10!G26)/20)) &gt; $S$4,IF(Standard_10!D26&gt;MOD2_10!D26,-1,1),0)</f>
        <v>0</v>
      </c>
      <c r="E26">
        <f t="shared" si="0"/>
        <v>0</v>
      </c>
      <c r="F26">
        <f t="shared" si="1"/>
        <v>2</v>
      </c>
      <c r="G26" s="1"/>
      <c r="H26">
        <f>IF(ABS((MOD1_10!D26-Standard_10!D26)/SQRT((4*MOD1_10!G26+4*Standard_10!G26)/20)) &gt; $S$4,IF(MOD1_10!D26&gt;Standard_10!D26,-1,1),0)</f>
        <v>0</v>
      </c>
      <c r="I26">
        <f>IF(ABS((MOD1_10!D26-MOD2_10!D26)/SQRT((4*MOD1_10!G26+4*MOD2_10!G26)/20)) &gt; $S$4,IF(MOD1_10!D26&gt;MOD2_10!D26,-1,1),0)</f>
        <v>0</v>
      </c>
      <c r="J26">
        <f t="shared" si="2"/>
        <v>0</v>
      </c>
      <c r="K26">
        <f t="shared" si="3"/>
        <v>2</v>
      </c>
      <c r="L26" s="1"/>
      <c r="M26">
        <f>IF(ABS((MOD2_10!D26-Standard_10!D26)/SQRT((4*MOD2_10!G26+4*Standard_10!G26)/20)) &gt; $S$4,IF(MOD2_10!D26&gt;Standard_10!D26,-1,1),0)</f>
        <v>0</v>
      </c>
      <c r="N26">
        <f>IF(ABS((MOD2_10!D26-MOD1_10!D26)/SQRT((4*MOD2_10!G26+4*MOD1_10!G26)/20)) &gt; $S$4,IF(MOD2_10!D26&gt;MOD1_10!D26,-1,1),0)</f>
        <v>0</v>
      </c>
      <c r="O26">
        <f t="shared" si="4"/>
        <v>0</v>
      </c>
      <c r="P26">
        <f t="shared" si="5"/>
        <v>2</v>
      </c>
    </row>
    <row r="27" spans="1:16">
      <c r="A27">
        <v>25</v>
      </c>
      <c r="B27" s="1"/>
      <c r="C27">
        <f>IF(ABS((Standard_10!D27-MOD1_10!D27)/SQRT((4*Standard_10!G27+4*MOD1_10!G27)/20)) &gt; $S$4,IF(Standard_10!D27&gt;MOD1_10!D27,-1,1),0)</f>
        <v>0</v>
      </c>
      <c r="D27">
        <f>IF(ABS((Standard_10!D27-MOD2_10!D27)/SQRT((4*Standard_10!G27+4*MOD2_10!G27)/20)) &gt; $S$4,IF(Standard_10!D27&gt;MOD2_10!D27,-1,1),0)</f>
        <v>1</v>
      </c>
      <c r="E27">
        <f t="shared" si="0"/>
        <v>1</v>
      </c>
      <c r="F27">
        <f t="shared" si="1"/>
        <v>1.5</v>
      </c>
      <c r="G27" s="1"/>
      <c r="H27">
        <f>IF(ABS((MOD1_10!D27-Standard_10!D27)/SQRT((4*MOD1_10!G27+4*Standard_10!G27)/20)) &gt; $S$4,IF(MOD1_10!D27&gt;Standard_10!D27,-1,1),0)</f>
        <v>0</v>
      </c>
      <c r="I27">
        <f>IF(ABS((MOD1_10!D27-MOD2_10!D27)/SQRT((4*MOD1_10!G27+4*MOD2_10!G27)/20)) &gt; $S$4,IF(MOD1_10!D27&gt;MOD2_10!D27,-1,1),0)</f>
        <v>1</v>
      </c>
      <c r="J27">
        <f t="shared" si="2"/>
        <v>1</v>
      </c>
      <c r="K27">
        <f t="shared" si="3"/>
        <v>1.5</v>
      </c>
      <c r="L27" s="1"/>
      <c r="M27">
        <f>IF(ABS((MOD2_10!D27-Standard_10!D27)/SQRT((4*MOD2_10!G27+4*Standard_10!G27)/20)) &gt; $S$4,IF(MOD2_10!D27&gt;Standard_10!D27,-1,1),0)</f>
        <v>-1</v>
      </c>
      <c r="N27">
        <f>IF(ABS((MOD2_10!D27-MOD1_10!D27)/SQRT((4*MOD2_10!G27+4*MOD1_10!G27)/20)) &gt; $S$4,IF(MOD2_10!D27&gt;MOD1_10!D27,-1,1),0)</f>
        <v>-1</v>
      </c>
      <c r="O27">
        <f t="shared" si="4"/>
        <v>-2</v>
      </c>
      <c r="P27">
        <f t="shared" si="5"/>
        <v>3</v>
      </c>
    </row>
    <row r="28" spans="1:16">
      <c r="A28">
        <v>26</v>
      </c>
      <c r="B28" s="1"/>
      <c r="C28">
        <f>IF(ABS((Standard_10!D28-MOD1_10!D28)/SQRT((4*Standard_10!G28+4*MOD1_10!G28)/20)) &gt; $S$4,IF(Standard_10!D28&gt;MOD1_10!D28,-1,1),0)</f>
        <v>-1</v>
      </c>
      <c r="D28">
        <f>IF(ABS((Standard_10!D28-MOD2_10!D28)/SQRT((4*Standard_10!G28+4*MOD2_10!G28)/20)) &gt; $S$4,IF(Standard_10!D28&gt;MOD2_10!D28,-1,1),0)</f>
        <v>-1</v>
      </c>
      <c r="E28">
        <f t="shared" si="0"/>
        <v>-2</v>
      </c>
      <c r="F28">
        <f t="shared" si="1"/>
        <v>3</v>
      </c>
      <c r="G28" s="1"/>
      <c r="H28">
        <f>IF(ABS((MOD1_10!D28-Standard_10!D28)/SQRT((4*MOD1_10!G28+4*Standard_10!G28)/20)) &gt; $S$4,IF(MOD1_10!D28&gt;Standard_10!D28,-1,1),0)</f>
        <v>1</v>
      </c>
      <c r="I28">
        <f>IF(ABS((MOD1_10!D28-MOD2_10!D28)/SQRT((4*MOD1_10!G28+4*MOD2_10!G28)/20)) &gt; $S$4,IF(MOD1_10!D28&gt;MOD2_10!D28,-1,1),0)</f>
        <v>0</v>
      </c>
      <c r="J28">
        <f t="shared" si="2"/>
        <v>1</v>
      </c>
      <c r="K28">
        <f t="shared" si="3"/>
        <v>1.5</v>
      </c>
      <c r="L28" s="1"/>
      <c r="M28">
        <f>IF(ABS((MOD2_10!D28-Standard_10!D28)/SQRT((4*MOD2_10!G28+4*Standard_10!G28)/20)) &gt; $S$4,IF(MOD2_10!D28&gt;Standard_10!D28,-1,1),0)</f>
        <v>1</v>
      </c>
      <c r="N28">
        <f>IF(ABS((MOD2_10!D28-MOD1_10!D28)/SQRT((4*MOD2_10!G28+4*MOD1_10!G28)/20)) &gt; $S$4,IF(MOD2_10!D28&gt;MOD1_10!D28,-1,1),0)</f>
        <v>0</v>
      </c>
      <c r="O28">
        <f t="shared" si="4"/>
        <v>1</v>
      </c>
      <c r="P28">
        <f t="shared" si="5"/>
        <v>1.5</v>
      </c>
    </row>
    <row r="29" spans="1:16">
      <c r="A29">
        <v>27</v>
      </c>
      <c r="B29" s="1"/>
      <c r="C29">
        <f>IF(ABS((Standard_10!D29-MOD1_10!D29)/SQRT((4*Standard_10!G29+4*MOD1_10!G29)/20)) &gt; $S$4,IF(Standard_10!D29&gt;MOD1_10!D29,-1,1),0)</f>
        <v>0</v>
      </c>
      <c r="D29">
        <f>IF(ABS((Standard_10!D29-MOD2_10!D29)/SQRT((4*Standard_10!G29+4*MOD2_10!G29)/20)) &gt; $S$4,IF(Standard_10!D29&gt;MOD2_10!D29,-1,1),0)</f>
        <v>0</v>
      </c>
      <c r="E29">
        <f>SUM(C29:D29)</f>
        <v>0</v>
      </c>
      <c r="F29">
        <f>1+IF(E29&lt;=J29,1,0)+IF(E29&lt;=O29,1,0)-IF(E29=J29,0.5,0)-IF(E29=O29,0.5,0)</f>
        <v>2</v>
      </c>
      <c r="G29" s="1"/>
      <c r="H29">
        <f>IF(ABS((MOD1_10!D29-Standard_10!D29)/SQRT((4*MOD1_10!G29+4*Standard_10!G29)/20)) &gt; $S$4,IF(MOD1_10!D29&gt;Standard_10!D29,-1,1),0)</f>
        <v>0</v>
      </c>
      <c r="I29">
        <f>IF(ABS((MOD1_10!D29-MOD2_10!D29)/SQRT((4*MOD1_10!G29+4*MOD2_10!G29)/20)) &gt; $S$4,IF(MOD1_10!D29&gt;MOD2_10!D29,-1,1),0)</f>
        <v>0</v>
      </c>
      <c r="J29">
        <f>SUM(H29:I29)</f>
        <v>0</v>
      </c>
      <c r="K29">
        <f>1 + IF(J29&lt;=E29,1,0) + IF(J29&lt;=O29,1,0) - IF(J29=E29,0.5,0) - IF(J29=O29,0.5,0)</f>
        <v>2</v>
      </c>
      <c r="L29" s="1"/>
      <c r="M29">
        <f>IF(ABS((MOD2_10!D29-Standard_10!D29)/SQRT((4*MOD2_10!G29+4*Standard_10!G29)/20)) &gt; $S$4,IF(MOD2_10!D29&gt;Standard_10!D29,-1,1),0)</f>
        <v>0</v>
      </c>
      <c r="N29">
        <f>IF(ABS((MOD2_10!D29-MOD1_10!D29)/SQRT((4*MOD2_10!G29+4*MOD1_10!G29)/20)) &gt; $S$4,IF(MOD2_10!D29&gt;MOD1_10!D29,-1,1),0)</f>
        <v>0</v>
      </c>
      <c r="O29">
        <f>SUM(M29:N29)</f>
        <v>0</v>
      </c>
      <c r="P29">
        <f>1 + IF(O29&lt;=E29,1,0) + IF(O29&lt;=J29,1,0) - IF(O29=E29,0.5,0) - IF(O29=J29,0.5,0)</f>
        <v>2</v>
      </c>
    </row>
    <row r="30" spans="1:16">
      <c r="A30">
        <v>28</v>
      </c>
      <c r="B30" s="1"/>
      <c r="C30">
        <f>IF(ABS((Standard_10!D30-MOD1_10!D30)/SQRT((4*Standard_10!G30+4*MOD1_10!G30)/20)) &gt; $S$4,IF(Standard_10!D30&gt;MOD1_10!D30,-1,1),0)</f>
        <v>-1</v>
      </c>
      <c r="D30">
        <f>IF(ABS((Standard_10!D30-MOD2_10!D30)/SQRT((4*Standard_10!G30+4*MOD2_10!G30)/20)) &gt; $S$4,IF(Standard_10!D30&gt;MOD2_10!D30,-1,1),0)</f>
        <v>-1</v>
      </c>
      <c r="E30">
        <f t="shared" ref="E30" si="6">SUM(C30:D30)</f>
        <v>-2</v>
      </c>
      <c r="F30">
        <f t="shared" ref="F30" si="7">1+IF(E30&lt;=J30,1,0)+IF(E30&lt;=O30,1,0)-IF(E30=J30,0.5,0)-IF(E30=O30,0.5,0)</f>
        <v>3</v>
      </c>
      <c r="G30" s="1"/>
      <c r="H30">
        <f>IF(ABS((MOD1_10!D30-Standard_10!D30)/SQRT((4*MOD1_10!G30+4*Standard_10!G30)/20)) &gt; $S$4,IF(MOD1_10!D30&gt;Standard_10!D30,-1,1),0)</f>
        <v>1</v>
      </c>
      <c r="I30">
        <f>IF(ABS((MOD1_10!D30-MOD2_10!D30)/SQRT((4*MOD1_10!G30+4*MOD2_10!G30)/20)) &gt; $S$4,IF(MOD1_10!D30&gt;MOD2_10!D30,-1,1),0)</f>
        <v>0</v>
      </c>
      <c r="J30">
        <f t="shared" ref="J30" si="8">SUM(H30:I30)</f>
        <v>1</v>
      </c>
      <c r="K30">
        <f t="shared" ref="K30" si="9">1 + IF(J30&lt;=E30,1,0) + IF(J30&lt;=O30,1,0) - IF(J30=E30,0.5,0) - IF(J30=O30,0.5,0)</f>
        <v>1.5</v>
      </c>
      <c r="L30" s="1"/>
      <c r="M30">
        <f>IF(ABS((MOD2_10!D30-Standard_10!D30)/SQRT((4*MOD2_10!G30+4*Standard_10!G30)/20)) &gt; $S$4,IF(MOD2_10!D30&gt;Standard_10!D30,-1,1),0)</f>
        <v>1</v>
      </c>
      <c r="N30">
        <f>IF(ABS((MOD2_10!D30-MOD1_10!D30)/SQRT((4*MOD2_10!G30+4*MOD1_10!G30)/20)) &gt; $S$4,IF(MOD2_10!D30&gt;MOD1_10!D30,-1,1),0)</f>
        <v>0</v>
      </c>
      <c r="O30">
        <f t="shared" ref="O30" si="10">SUM(M30:N30)</f>
        <v>1</v>
      </c>
      <c r="P30">
        <f t="shared" ref="P30" si="11">1 + IF(O30&lt;=E30,1,0) + IF(O30&lt;=J30,1,0) - IF(O30=E30,0.5,0) - IF(O30=J30,0.5,0)</f>
        <v>1.5</v>
      </c>
    </row>
  </sheetData>
  <mergeCells count="1"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I19" sqref="I19"/>
    </sheetView>
  </sheetViews>
  <sheetFormatPr defaultRowHeight="15"/>
  <cols>
    <col min="1" max="1" width="10.140625" customWidth="1"/>
    <col min="2" max="2" width="17.5703125" customWidth="1"/>
    <col min="3" max="3" width="18.42578125" customWidth="1"/>
    <col min="4" max="4" width="21.140625" customWidth="1"/>
    <col min="5" max="5" width="20.5703125" customWidth="1"/>
    <col min="6" max="6" width="24" customWidth="1"/>
    <col min="7" max="7" width="17.5703125" customWidth="1"/>
  </cols>
  <sheetData>
    <row r="1" spans="1:7" s="1" customFormat="1">
      <c r="A1" s="3" t="s">
        <v>9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>
        <v>3.9396919999999998E-3</v>
      </c>
      <c r="C3">
        <v>7.5346060000000001E-3</v>
      </c>
      <c r="D3">
        <v>5.0771319999999998E-3</v>
      </c>
      <c r="E3">
        <v>4.6195230000000004E-3</v>
      </c>
      <c r="F3">
        <v>1.4764157426079201E-3</v>
      </c>
      <c r="G3">
        <f>F3*F3</f>
        <v>2.1798034450204961E-6</v>
      </c>
    </row>
    <row r="4" spans="1:7">
      <c r="A4">
        <v>2</v>
      </c>
      <c r="B4">
        <v>894.43538660499996</v>
      </c>
      <c r="C4">
        <v>10843.202615795</v>
      </c>
      <c r="D4">
        <v>4819.2683554763998</v>
      </c>
      <c r="E4">
        <v>4194.2383429179999</v>
      </c>
      <c r="F4">
        <v>3888.85885060595</v>
      </c>
      <c r="G4">
        <f t="shared" ref="G4:G30" si="0">F4*F4</f>
        <v>15123223.159936231</v>
      </c>
    </row>
    <row r="5" spans="1:7">
      <c r="A5">
        <v>3</v>
      </c>
      <c r="B5">
        <v>62308.014726558002</v>
      </c>
      <c r="C5">
        <v>395291.54991149902</v>
      </c>
      <c r="D5">
        <v>159593.45147311201</v>
      </c>
      <c r="E5">
        <v>123635.44346758199</v>
      </c>
      <c r="F5">
        <v>135499.724777322</v>
      </c>
      <c r="G5">
        <f t="shared" si="0"/>
        <v>18360175414.730011</v>
      </c>
    </row>
    <row r="6" spans="1:7">
      <c r="A6">
        <v>4</v>
      </c>
      <c r="B6">
        <v>79.660285443000006</v>
      </c>
      <c r="C6">
        <v>432.64187589800002</v>
      </c>
      <c r="D6">
        <v>195.7751071152</v>
      </c>
      <c r="E6">
        <v>145.987797296</v>
      </c>
      <c r="F6">
        <v>144.51274219224899</v>
      </c>
      <c r="G6">
        <f t="shared" si="0"/>
        <v>20883.932655923421</v>
      </c>
    </row>
    <row r="7" spans="1:7">
      <c r="A7">
        <v>5</v>
      </c>
      <c r="B7">
        <v>7.1013725E-2</v>
      </c>
      <c r="C7">
        <v>9.8666672999999996E-2</v>
      </c>
      <c r="D7">
        <v>8.68423574E-2</v>
      </c>
      <c r="E7">
        <v>8.7680760999999996E-2</v>
      </c>
      <c r="F7">
        <v>1.0484128251929599E-2</v>
      </c>
      <c r="G7">
        <f t="shared" si="0"/>
        <v>1.099169452029084E-4</v>
      </c>
    </row>
    <row r="8" spans="1:7">
      <c r="A8">
        <v>6</v>
      </c>
      <c r="B8">
        <v>0.388786566</v>
      </c>
      <c r="C8">
        <v>0.70233883399999997</v>
      </c>
      <c r="D8">
        <v>0.57454248299999999</v>
      </c>
      <c r="E8">
        <v>0.57344724599999997</v>
      </c>
      <c r="F8">
        <v>0.124458729302053</v>
      </c>
      <c r="G8">
        <f t="shared" si="0"/>
        <v>1.5489975299481705E-2</v>
      </c>
    </row>
    <row r="9" spans="1:7">
      <c r="A9">
        <v>7</v>
      </c>
      <c r="B9">
        <v>3.3845198430000001</v>
      </c>
      <c r="C9">
        <v>6.8562445990000001</v>
      </c>
      <c r="D9">
        <v>5.5008862269999996</v>
      </c>
      <c r="E9">
        <v>5.9879073519999997</v>
      </c>
      <c r="F9">
        <v>1.43451449791611</v>
      </c>
      <c r="G9">
        <f t="shared" si="0"/>
        <v>2.0578318447315089</v>
      </c>
    </row>
    <row r="10" spans="1:7">
      <c r="A10">
        <v>8</v>
      </c>
      <c r="B10">
        <v>20.057255773000001</v>
      </c>
      <c r="C10">
        <v>20.203299833999999</v>
      </c>
      <c r="D10">
        <v>20.126979181799999</v>
      </c>
      <c r="E10">
        <v>20.113375073</v>
      </c>
      <c r="F10">
        <v>7.0494999441048006E-2</v>
      </c>
      <c r="G10">
        <f t="shared" si="0"/>
        <v>4.9695449461933591E-3</v>
      </c>
    </row>
    <row r="11" spans="1:7">
      <c r="A11">
        <v>9</v>
      </c>
      <c r="B11">
        <v>2.8845011870000001</v>
      </c>
      <c r="C11">
        <v>3.5410374309999999</v>
      </c>
      <c r="D11">
        <v>3.2307635935999999</v>
      </c>
      <c r="E11">
        <v>3.3504838370000001</v>
      </c>
      <c r="F11">
        <v>0.31457371101544301</v>
      </c>
      <c r="G11">
        <f t="shared" si="0"/>
        <v>9.8956619662027456E-2</v>
      </c>
    </row>
    <row r="12" spans="1:7">
      <c r="A12">
        <v>10</v>
      </c>
      <c r="B12">
        <v>0.347950814</v>
      </c>
      <c r="C12">
        <v>0.68958487800000001</v>
      </c>
      <c r="D12">
        <v>0.51612079980000003</v>
      </c>
      <c r="E12">
        <v>0.57086420999999998</v>
      </c>
      <c r="F12">
        <v>0.14314202675735199</v>
      </c>
      <c r="G12">
        <f t="shared" si="0"/>
        <v>2.0489639824202474E-2</v>
      </c>
    </row>
    <row r="13" spans="1:7">
      <c r="A13">
        <v>11</v>
      </c>
      <c r="B13">
        <v>5.6575167740000003</v>
      </c>
      <c r="C13">
        <v>9.2187870610000004</v>
      </c>
      <c r="D13">
        <v>7.5938542114000001</v>
      </c>
      <c r="E13">
        <v>7.7183171770000003</v>
      </c>
      <c r="F13">
        <v>1.2674177113626099</v>
      </c>
      <c r="G13">
        <f t="shared" si="0"/>
        <v>1.6063476550756361</v>
      </c>
    </row>
    <row r="14" spans="1:7">
      <c r="A14">
        <v>12</v>
      </c>
      <c r="B14">
        <v>6.7619817920000003</v>
      </c>
      <c r="C14">
        <v>15.345002461</v>
      </c>
      <c r="D14">
        <v>11.091608707800001</v>
      </c>
      <c r="E14">
        <v>11.308504213999999</v>
      </c>
      <c r="F14">
        <v>3.1139639732179498</v>
      </c>
      <c r="G14">
        <f t="shared" si="0"/>
        <v>9.69677162649932</v>
      </c>
    </row>
    <row r="15" spans="1:7">
      <c r="A15">
        <v>13</v>
      </c>
      <c r="B15">
        <v>9.3654100410000005</v>
      </c>
      <c r="C15">
        <v>12.764607206999999</v>
      </c>
      <c r="D15">
        <v>11.42044443</v>
      </c>
      <c r="E15">
        <v>11.603004649000001</v>
      </c>
      <c r="F15">
        <v>1.27486781586466</v>
      </c>
      <c r="G15">
        <f t="shared" si="0"/>
        <v>1.6252879479275286</v>
      </c>
    </row>
    <row r="16" spans="1:7">
      <c r="A16">
        <v>14</v>
      </c>
      <c r="B16">
        <v>472.72698447300002</v>
      </c>
      <c r="C16">
        <v>534.76885812499995</v>
      </c>
      <c r="D16">
        <v>492.69061022540001</v>
      </c>
      <c r="E16">
        <v>476.69726508700001</v>
      </c>
      <c r="F16">
        <v>26.782993675392099</v>
      </c>
      <c r="G16">
        <f t="shared" si="0"/>
        <v>717.32875021609323</v>
      </c>
    </row>
    <row r="17" spans="1:7">
      <c r="A17">
        <v>15</v>
      </c>
      <c r="B17">
        <v>648.37983608100001</v>
      </c>
      <c r="C17">
        <v>806.45938275100002</v>
      </c>
      <c r="D17">
        <v>710.29637736380005</v>
      </c>
      <c r="E17">
        <v>700.13116869400005</v>
      </c>
      <c r="F17">
        <v>66.6261441715736</v>
      </c>
      <c r="G17">
        <f t="shared" si="0"/>
        <v>4439.0430871713106</v>
      </c>
    </row>
    <row r="18" spans="1:7">
      <c r="A18">
        <v>16</v>
      </c>
      <c r="B18">
        <v>0.67904297199999997</v>
      </c>
      <c r="C18">
        <v>1.2844858400000001</v>
      </c>
      <c r="D18">
        <v>1.0749529659999999</v>
      </c>
      <c r="E18">
        <v>1.2062948849999999</v>
      </c>
      <c r="F18">
        <v>0.25682401302388302</v>
      </c>
      <c r="G18">
        <f t="shared" si="0"/>
        <v>6.5958573665691633E-2</v>
      </c>
    </row>
    <row r="19" spans="1:7">
      <c r="A19">
        <v>17</v>
      </c>
      <c r="B19">
        <v>8.0335897200000002</v>
      </c>
      <c r="C19">
        <v>16.403714361999999</v>
      </c>
      <c r="D19">
        <v>13.1815442982</v>
      </c>
      <c r="E19">
        <v>14.184017407000001</v>
      </c>
      <c r="F19">
        <v>3.2556772229155801</v>
      </c>
      <c r="G19">
        <f t="shared" si="0"/>
        <v>10.599434179811304</v>
      </c>
    </row>
    <row r="20" spans="1:7">
      <c r="A20">
        <v>18</v>
      </c>
      <c r="B20">
        <v>6.5562552969999999</v>
      </c>
      <c r="C20">
        <v>18.785408835999998</v>
      </c>
      <c r="D20">
        <v>14.9857489988</v>
      </c>
      <c r="E20">
        <v>16.930156809</v>
      </c>
      <c r="F20">
        <v>5.1089415362877304</v>
      </c>
      <c r="G20">
        <f t="shared" si="0"/>
        <v>26.101283621206036</v>
      </c>
    </row>
    <row r="21" spans="1:7">
      <c r="A21">
        <v>19</v>
      </c>
      <c r="B21">
        <v>0.22534352599999999</v>
      </c>
      <c r="C21">
        <v>0.87468002300000003</v>
      </c>
      <c r="D21">
        <v>0.53865385860000004</v>
      </c>
      <c r="E21">
        <v>0.476590544</v>
      </c>
      <c r="F21">
        <v>0.27667737164584499</v>
      </c>
      <c r="G21">
        <f t="shared" si="0"/>
        <v>7.6550367980853032E-2</v>
      </c>
    </row>
    <row r="22" spans="1:7">
      <c r="A22">
        <v>20</v>
      </c>
      <c r="B22">
        <v>1.1518385769999999</v>
      </c>
      <c r="C22">
        <v>1.759872297</v>
      </c>
      <c r="D22">
        <v>1.5952027974</v>
      </c>
      <c r="E22">
        <v>1.718807054</v>
      </c>
      <c r="F22">
        <v>0.25378681989137297</v>
      </c>
      <c r="G22">
        <f t="shared" si="0"/>
        <v>6.4407749950576187E-2</v>
      </c>
    </row>
    <row r="23" spans="1:7">
      <c r="A23">
        <v>21</v>
      </c>
      <c r="B23">
        <v>300.82735500500002</v>
      </c>
      <c r="C23">
        <v>301.83850928800001</v>
      </c>
      <c r="D23">
        <v>301.30411275339998</v>
      </c>
      <c r="E23">
        <v>301.36353921099999</v>
      </c>
      <c r="F23">
        <v>0.45753853522815002</v>
      </c>
      <c r="G23">
        <f t="shared" si="0"/>
        <v>0.20934151121872108</v>
      </c>
    </row>
    <row r="24" spans="1:7">
      <c r="A24">
        <v>22</v>
      </c>
      <c r="B24">
        <v>563.98370036899996</v>
      </c>
      <c r="C24">
        <v>888.15257453900006</v>
      </c>
      <c r="D24">
        <v>716.51987355860001</v>
      </c>
      <c r="E24">
        <v>684.54795260499998</v>
      </c>
      <c r="F24">
        <v>137.48667096002899</v>
      </c>
      <c r="G24">
        <f t="shared" si="0"/>
        <v>18902.58469167128</v>
      </c>
    </row>
    <row r="25" spans="1:7">
      <c r="A25">
        <v>23</v>
      </c>
      <c r="B25">
        <v>467.28732306500001</v>
      </c>
      <c r="C25">
        <v>1012.319725931</v>
      </c>
      <c r="D25">
        <v>786.37562971279999</v>
      </c>
      <c r="E25">
        <v>798.89730132600005</v>
      </c>
      <c r="F25">
        <v>207.354121303558</v>
      </c>
      <c r="G25">
        <f t="shared" si="0"/>
        <v>42995.731621570645</v>
      </c>
    </row>
    <row r="26" spans="1:7">
      <c r="A26">
        <v>24</v>
      </c>
      <c r="B26">
        <v>172.84738924300001</v>
      </c>
      <c r="C26">
        <v>209.60275610299999</v>
      </c>
      <c r="D26">
        <v>186.23636192039999</v>
      </c>
      <c r="E26">
        <v>184.42769644099999</v>
      </c>
      <c r="F26">
        <v>14.8358064257169</v>
      </c>
      <c r="G26">
        <f t="shared" si="0"/>
        <v>220.10115230134286</v>
      </c>
    </row>
    <row r="27" spans="1:7">
      <c r="A27">
        <v>25</v>
      </c>
      <c r="B27">
        <v>175.03295065699999</v>
      </c>
      <c r="C27">
        <v>189.592900023</v>
      </c>
      <c r="D27">
        <v>181.69748009040001</v>
      </c>
      <c r="E27">
        <v>181.246674267</v>
      </c>
      <c r="F27">
        <v>5.6394653300544704</v>
      </c>
      <c r="G27">
        <f t="shared" si="0"/>
        <v>31.803569208886376</v>
      </c>
    </row>
    <row r="28" spans="1:7">
      <c r="A28">
        <v>26</v>
      </c>
      <c r="B28">
        <v>141.29404525199999</v>
      </c>
      <c r="C28">
        <v>200.007819141</v>
      </c>
      <c r="D28">
        <v>159.15866464059999</v>
      </c>
      <c r="E28">
        <v>146.160015292</v>
      </c>
      <c r="F28">
        <v>24.358838923619</v>
      </c>
      <c r="G28">
        <f t="shared" si="0"/>
        <v>593.35303370681606</v>
      </c>
    </row>
    <row r="29" spans="1:7">
      <c r="A29">
        <v>27</v>
      </c>
      <c r="B29">
        <v>374.32149023699998</v>
      </c>
      <c r="C29">
        <v>404.15716597699998</v>
      </c>
      <c r="D29">
        <v>386.59184688559998</v>
      </c>
      <c r="E29">
        <v>382.156311394</v>
      </c>
      <c r="F29">
        <v>12.6636757331671</v>
      </c>
      <c r="G29">
        <f t="shared" si="0"/>
        <v>160.36868307480529</v>
      </c>
    </row>
    <row r="30" spans="1:7">
      <c r="A30">
        <v>28</v>
      </c>
      <c r="B30">
        <v>300.64795879399998</v>
      </c>
      <c r="C30">
        <v>301.56050386999999</v>
      </c>
      <c r="D30">
        <v>301.20198749820003</v>
      </c>
      <c r="E30">
        <v>301.24037518300003</v>
      </c>
      <c r="F30">
        <v>0.349765823889364</v>
      </c>
      <c r="G30">
        <f t="shared" si="0"/>
        <v>0.12233613156100559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J24" sqref="J24"/>
    </sheetView>
  </sheetViews>
  <sheetFormatPr defaultRowHeight="15"/>
  <cols>
    <col min="1" max="1" width="11.42578125" customWidth="1"/>
    <col min="2" max="2" width="17.28515625" customWidth="1"/>
    <col min="3" max="3" width="19.7109375" customWidth="1"/>
    <col min="4" max="4" width="19.85546875" customWidth="1"/>
    <col min="5" max="5" width="18.42578125" customWidth="1"/>
    <col min="6" max="6" width="21.5703125" customWidth="1"/>
    <col min="7" max="7" width="17.85546875" customWidth="1"/>
  </cols>
  <sheetData>
    <row r="1" spans="1:7" s="1" customFormat="1">
      <c r="A1" s="3" t="s">
        <v>10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>
        <v>13.240638154000001</v>
      </c>
      <c r="C3">
        <v>19.666139307000002</v>
      </c>
      <c r="D3">
        <v>17.670312500000001</v>
      </c>
      <c r="E3">
        <v>18.546822705</v>
      </c>
      <c r="F3">
        <v>2.59925519163055</v>
      </c>
      <c r="G3">
        <f>F3*F3</f>
        <v>6.7561275512183672</v>
      </c>
    </row>
    <row r="4" spans="1:7">
      <c r="A4">
        <v>2</v>
      </c>
      <c r="B4">
        <v>6243723.1048736004</v>
      </c>
      <c r="C4">
        <v>8492836.57524997</v>
      </c>
      <c r="D4">
        <v>7313052.6234013699</v>
      </c>
      <c r="E4">
        <v>7415183.6545662498</v>
      </c>
      <c r="F4">
        <v>1018401.50239828</v>
      </c>
      <c r="G4">
        <f t="shared" ref="G4:G30" si="0">F4*F4</f>
        <v>1037141620087.0739</v>
      </c>
    </row>
    <row r="5" spans="1:7">
      <c r="A5">
        <v>3</v>
      </c>
      <c r="B5">
        <v>3578175435.2610998</v>
      </c>
      <c r="C5">
        <v>14117862839.884701</v>
      </c>
      <c r="D5">
        <v>8563390806.1612301</v>
      </c>
      <c r="E5">
        <v>8552037068.6419001</v>
      </c>
      <c r="F5">
        <v>4057822931.5127802</v>
      </c>
      <c r="G5">
        <f t="shared" si="0"/>
        <v>1.6465926943510972E+19</v>
      </c>
    </row>
    <row r="6" spans="1:7">
      <c r="A6">
        <v>4</v>
      </c>
      <c r="B6">
        <v>31420.809647241</v>
      </c>
      <c r="C6">
        <v>44277.774090614999</v>
      </c>
      <c r="D6">
        <v>36098.606603656997</v>
      </c>
      <c r="E6">
        <v>33636.072079425001</v>
      </c>
      <c r="F6">
        <v>5408.6272150015202</v>
      </c>
      <c r="G6">
        <f t="shared" si="0"/>
        <v>29253248.350855101</v>
      </c>
    </row>
    <row r="7" spans="1:7">
      <c r="A7">
        <v>5</v>
      </c>
      <c r="B7">
        <v>17.657525795000002</v>
      </c>
      <c r="C7">
        <v>34.490807308999997</v>
      </c>
      <c r="D7">
        <v>23.577487976800001</v>
      </c>
      <c r="E7">
        <v>18.838562457999998</v>
      </c>
      <c r="F7">
        <v>7.4585552300460396</v>
      </c>
      <c r="G7">
        <f t="shared" si="0"/>
        <v>55.630046119647133</v>
      </c>
    </row>
    <row r="8" spans="1:7">
      <c r="A8">
        <v>6</v>
      </c>
      <c r="B8">
        <v>11.063624968999999</v>
      </c>
      <c r="C8">
        <v>15.876382546</v>
      </c>
      <c r="D8">
        <v>12.3772796084</v>
      </c>
      <c r="E8">
        <v>11.369253897</v>
      </c>
      <c r="F8">
        <v>2.0294230058796998</v>
      </c>
      <c r="G8">
        <f t="shared" si="0"/>
        <v>4.1185577367937958</v>
      </c>
    </row>
    <row r="9" spans="1:7">
      <c r="A9">
        <v>7</v>
      </c>
      <c r="B9">
        <v>213.07634288700001</v>
      </c>
      <c r="C9">
        <v>269.02596671600003</v>
      </c>
      <c r="D9">
        <v>233.83523945760001</v>
      </c>
      <c r="E9">
        <v>229.70050015499999</v>
      </c>
      <c r="F9">
        <v>22.229354815887099</v>
      </c>
      <c r="G9">
        <f t="shared" si="0"/>
        <v>494.14421553060299</v>
      </c>
    </row>
    <row r="10" spans="1:7">
      <c r="A10">
        <v>8</v>
      </c>
      <c r="B10">
        <v>20.361372972000002</v>
      </c>
      <c r="C10">
        <v>20.442608135</v>
      </c>
      <c r="D10">
        <v>20.406270895999999</v>
      </c>
      <c r="E10">
        <v>20.409220101999999</v>
      </c>
      <c r="F10">
        <v>3.23161754104778E-2</v>
      </c>
      <c r="G10">
        <f t="shared" si="0"/>
        <v>1.0443351931607701E-3</v>
      </c>
    </row>
    <row r="11" spans="1:7">
      <c r="A11">
        <v>9</v>
      </c>
      <c r="B11">
        <v>8.3601350550000006</v>
      </c>
      <c r="C11">
        <v>10.343459172999999</v>
      </c>
      <c r="D11">
        <v>9.3368075255999994</v>
      </c>
      <c r="E11">
        <v>9.3791005930000004</v>
      </c>
      <c r="F11">
        <v>0.73485775016087795</v>
      </c>
      <c r="G11">
        <f t="shared" si="0"/>
        <v>0.54001591297150731</v>
      </c>
    </row>
    <row r="12" spans="1:7">
      <c r="A12">
        <v>10</v>
      </c>
      <c r="B12">
        <v>20.076675958999999</v>
      </c>
      <c r="C12">
        <v>51.838416578</v>
      </c>
      <c r="D12">
        <v>34.4711039126</v>
      </c>
      <c r="E12">
        <v>30.495829354000001</v>
      </c>
      <c r="F12">
        <v>11.975380505541899</v>
      </c>
      <c r="G12">
        <f t="shared" si="0"/>
        <v>143.40973825251297</v>
      </c>
    </row>
    <row r="13" spans="1:7">
      <c r="A13">
        <v>11</v>
      </c>
      <c r="B13">
        <v>35.427344638000001</v>
      </c>
      <c r="C13">
        <v>53.433788984000003</v>
      </c>
      <c r="D13">
        <v>45.835591624400003</v>
      </c>
      <c r="E13">
        <v>47.401506328000004</v>
      </c>
      <c r="F13">
        <v>6.6960877592973</v>
      </c>
      <c r="G13">
        <f t="shared" si="0"/>
        <v>44.837591280211136</v>
      </c>
    </row>
    <row r="14" spans="1:7">
      <c r="A14">
        <v>12</v>
      </c>
      <c r="B14">
        <v>57.496691634000001</v>
      </c>
      <c r="C14">
        <v>69.170274939999999</v>
      </c>
      <c r="D14">
        <v>62.2538412854</v>
      </c>
      <c r="E14">
        <v>60.376295560999999</v>
      </c>
      <c r="F14">
        <v>4.9723704131802702</v>
      </c>
      <c r="G14">
        <f t="shared" si="0"/>
        <v>24.72446752587053</v>
      </c>
    </row>
    <row r="15" spans="1:7">
      <c r="A15">
        <v>13</v>
      </c>
      <c r="B15">
        <v>41.595308181999997</v>
      </c>
      <c r="C15">
        <v>62.232508754000001</v>
      </c>
      <c r="D15">
        <v>53.325413868799998</v>
      </c>
      <c r="E15">
        <v>55.19876944</v>
      </c>
      <c r="F15">
        <v>8.31260198074248</v>
      </c>
      <c r="G15">
        <f t="shared" si="0"/>
        <v>69.099351690243807</v>
      </c>
    </row>
    <row r="16" spans="1:7">
      <c r="A16">
        <v>14</v>
      </c>
      <c r="B16">
        <v>1862.2860658340001</v>
      </c>
      <c r="C16">
        <v>2094.0735016789999</v>
      </c>
      <c r="D16">
        <v>1956.8667059997999</v>
      </c>
      <c r="E16">
        <v>1932.470685498</v>
      </c>
      <c r="F16">
        <v>94.095884721810904</v>
      </c>
      <c r="G16">
        <f t="shared" si="0"/>
        <v>8854.0355215803265</v>
      </c>
    </row>
    <row r="17" spans="1:7">
      <c r="A17">
        <v>15</v>
      </c>
      <c r="B17">
        <v>1876.856361633</v>
      </c>
      <c r="C17">
        <v>2263.6877518599999</v>
      </c>
      <c r="D17">
        <v>2129.8358687516002</v>
      </c>
      <c r="E17">
        <v>2227.6626384420001</v>
      </c>
      <c r="F17">
        <v>170.01548117353801</v>
      </c>
      <c r="G17">
        <f t="shared" si="0"/>
        <v>28905.263838669656</v>
      </c>
    </row>
    <row r="18" spans="1:7">
      <c r="A18">
        <v>16</v>
      </c>
      <c r="B18">
        <v>0.85712215199999997</v>
      </c>
      <c r="C18">
        <v>1.662628996</v>
      </c>
      <c r="D18">
        <v>1.3851366352000001</v>
      </c>
      <c r="E18">
        <v>1.501298528</v>
      </c>
      <c r="F18">
        <v>0.32588864920657101</v>
      </c>
      <c r="G18">
        <f t="shared" si="0"/>
        <v>0.1062034116816835</v>
      </c>
    </row>
    <row r="19" spans="1:7">
      <c r="A19">
        <v>17</v>
      </c>
      <c r="B19">
        <v>62.101409027999999</v>
      </c>
      <c r="C19">
        <v>73.032113812000006</v>
      </c>
      <c r="D19">
        <v>66.009931209599998</v>
      </c>
      <c r="E19">
        <v>64.491840327999995</v>
      </c>
      <c r="F19">
        <v>4.1759507095410999</v>
      </c>
      <c r="G19">
        <f t="shared" si="0"/>
        <v>17.438564328516815</v>
      </c>
    </row>
    <row r="20" spans="1:7">
      <c r="A20">
        <v>18</v>
      </c>
      <c r="B20">
        <v>59.441160343</v>
      </c>
      <c r="C20">
        <v>68.768113329000002</v>
      </c>
      <c r="D20">
        <v>64.757838912400004</v>
      </c>
      <c r="E20">
        <v>67.676479044000004</v>
      </c>
      <c r="F20">
        <v>4.6154458720125602</v>
      </c>
      <c r="G20">
        <f t="shared" si="0"/>
        <v>21.302340597477784</v>
      </c>
    </row>
    <row r="21" spans="1:7">
      <c r="A21">
        <v>19</v>
      </c>
      <c r="B21">
        <v>4.6071119349999998</v>
      </c>
      <c r="C21">
        <v>5.8347335630000003</v>
      </c>
      <c r="D21">
        <v>5.2525131480000002</v>
      </c>
      <c r="E21">
        <v>5.2600796030000003</v>
      </c>
      <c r="F21">
        <v>0.50314792242823603</v>
      </c>
      <c r="G21">
        <f t="shared" si="0"/>
        <v>0.25315783184385021</v>
      </c>
    </row>
    <row r="22" spans="1:7">
      <c r="A22">
        <v>20</v>
      </c>
      <c r="B22">
        <v>4.2535563290000002</v>
      </c>
      <c r="C22">
        <v>4.4358704790000001</v>
      </c>
      <c r="D22">
        <v>4.3412667485999998</v>
      </c>
      <c r="E22">
        <v>4.3137266360000002</v>
      </c>
      <c r="F22">
        <v>7.7315930579509903E-2</v>
      </c>
      <c r="G22">
        <f t="shared" si="0"/>
        <v>5.9777531213755942E-3</v>
      </c>
    </row>
    <row r="23" spans="1:7">
      <c r="A23">
        <v>21</v>
      </c>
      <c r="B23">
        <v>308.46110128499998</v>
      </c>
      <c r="C23">
        <v>402.060239959</v>
      </c>
      <c r="D23">
        <v>376.05798903580001</v>
      </c>
      <c r="E23">
        <v>401.41912283699997</v>
      </c>
      <c r="F23">
        <v>40.716177579237801</v>
      </c>
      <c r="G23">
        <f t="shared" si="0"/>
        <v>1657.807116664027</v>
      </c>
    </row>
    <row r="24" spans="1:7">
      <c r="A24">
        <v>22</v>
      </c>
      <c r="B24">
        <v>1892.342446222</v>
      </c>
      <c r="C24">
        <v>2426.3711569470001</v>
      </c>
      <c r="D24">
        <v>2179.1298038117998</v>
      </c>
      <c r="E24">
        <v>2201.7338834239999</v>
      </c>
      <c r="F24">
        <v>229.74304743672201</v>
      </c>
      <c r="G24">
        <f t="shared" si="0"/>
        <v>52781.867845511901</v>
      </c>
    </row>
    <row r="25" spans="1:7">
      <c r="A25">
        <v>23</v>
      </c>
      <c r="B25">
        <v>2190.2894675319999</v>
      </c>
      <c r="C25">
        <v>2436.9372826049998</v>
      </c>
      <c r="D25">
        <v>2341.9614233262</v>
      </c>
      <c r="E25">
        <v>2336.585414573</v>
      </c>
      <c r="F25">
        <v>99.227806439112697</v>
      </c>
      <c r="G25">
        <f t="shared" si="0"/>
        <v>9846.1575707180145</v>
      </c>
    </row>
    <row r="26" spans="1:7">
      <c r="A26">
        <v>24</v>
      </c>
      <c r="B26">
        <v>223.35466238199999</v>
      </c>
      <c r="C26">
        <v>228.45919047999999</v>
      </c>
      <c r="D26">
        <v>226.33226778</v>
      </c>
      <c r="E26">
        <v>226.77653021899999</v>
      </c>
      <c r="F26">
        <v>1.9526452171231099</v>
      </c>
      <c r="G26">
        <f t="shared" si="0"/>
        <v>3.8128233439537569</v>
      </c>
    </row>
    <row r="27" spans="1:7">
      <c r="A27">
        <v>25</v>
      </c>
      <c r="B27">
        <v>219.45320676099999</v>
      </c>
      <c r="C27">
        <v>226.170674182</v>
      </c>
      <c r="D27">
        <v>223.0326084886</v>
      </c>
      <c r="E27">
        <v>223.34564804300001</v>
      </c>
      <c r="F27">
        <v>2.4153786667175701</v>
      </c>
      <c r="G27">
        <f t="shared" si="0"/>
        <v>5.8340541036343465</v>
      </c>
    </row>
    <row r="28" spans="1:7">
      <c r="A28">
        <v>26</v>
      </c>
      <c r="B28">
        <v>211.56352599900001</v>
      </c>
      <c r="C28">
        <v>290.94294399199998</v>
      </c>
      <c r="D28">
        <v>256.40605053399997</v>
      </c>
      <c r="E28">
        <v>267.62657447300001</v>
      </c>
      <c r="F28">
        <v>33.526385627600298</v>
      </c>
      <c r="G28">
        <f t="shared" si="0"/>
        <v>1124.0185332505639</v>
      </c>
    </row>
    <row r="29" spans="1:7">
      <c r="A29">
        <v>27</v>
      </c>
      <c r="B29">
        <v>540.38761198899999</v>
      </c>
      <c r="C29">
        <v>578.25878893200002</v>
      </c>
      <c r="D29">
        <v>557.12679898019996</v>
      </c>
      <c r="E29">
        <v>556.56433036800001</v>
      </c>
      <c r="F29">
        <v>16.0593201778645</v>
      </c>
      <c r="G29">
        <f t="shared" si="0"/>
        <v>257.90176457516588</v>
      </c>
    </row>
    <row r="30" spans="1:7">
      <c r="A30">
        <v>28</v>
      </c>
      <c r="B30">
        <v>411.65190161800001</v>
      </c>
      <c r="C30">
        <v>451.78301396400002</v>
      </c>
      <c r="D30">
        <v>429.65085238080002</v>
      </c>
      <c r="E30">
        <v>426.814389011</v>
      </c>
      <c r="F30">
        <v>16.553742799041</v>
      </c>
      <c r="G30">
        <f t="shared" si="0"/>
        <v>274.02640065680174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C13" sqref="C13"/>
    </sheetView>
  </sheetViews>
  <sheetFormatPr defaultRowHeight="15"/>
  <cols>
    <col min="1" max="1" width="10.140625" customWidth="1"/>
    <col min="2" max="2" width="14.85546875" customWidth="1"/>
    <col min="3" max="3" width="17.28515625" customWidth="1"/>
    <col min="4" max="4" width="17.5703125" customWidth="1"/>
    <col min="5" max="5" width="15.7109375" customWidth="1"/>
    <col min="6" max="6" width="22.140625" customWidth="1"/>
    <col min="7" max="7" width="12.85546875" customWidth="1"/>
  </cols>
  <sheetData>
    <row r="1" spans="1:7" s="1" customFormat="1">
      <c r="A1" s="3" t="s">
        <v>7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3.4E-8</v>
      </c>
      <c r="C3" s="2">
        <v>8.3999999999999998E-8</v>
      </c>
      <c r="D3" s="2">
        <v>5.76E-8</v>
      </c>
      <c r="E3" s="2">
        <v>5.7000000000000001E-8</v>
      </c>
      <c r="F3" s="2">
        <v>1.8008331405213499E-8</v>
      </c>
      <c r="G3" s="2">
        <f>F3*F3</f>
        <v>3.2429999999999878E-16</v>
      </c>
    </row>
    <row r="4" spans="1:7">
      <c r="A4">
        <v>2</v>
      </c>
      <c r="B4" s="2">
        <v>4.0110000000000002E-6</v>
      </c>
      <c r="C4" s="2">
        <v>6.4026E-5</v>
      </c>
      <c r="D4" s="2">
        <v>2.95962E-5</v>
      </c>
      <c r="E4" s="2">
        <v>2.7356E-5</v>
      </c>
      <c r="F4" s="2">
        <v>2.1758363810268499E-5</v>
      </c>
      <c r="G4" s="2">
        <f t="shared" ref="G4:G30" si="0">F4*F4</f>
        <v>4.7342639570000196E-10</v>
      </c>
    </row>
    <row r="5" spans="1:7">
      <c r="A5">
        <v>3</v>
      </c>
      <c r="B5">
        <v>1.4628569999999999E-3</v>
      </c>
      <c r="C5">
        <v>6.9554580000000003E-3</v>
      </c>
      <c r="D5">
        <v>3.4527783999999998E-3</v>
      </c>
      <c r="E5">
        <v>1.824708E-3</v>
      </c>
      <c r="F5">
        <v>2.5257456235567898E-3</v>
      </c>
      <c r="G5" s="2">
        <f t="shared" si="0"/>
        <v>6.3793909549162765E-6</v>
      </c>
    </row>
    <row r="6" spans="1:7">
      <c r="A6">
        <v>4</v>
      </c>
      <c r="B6" s="2">
        <v>5.6080000000000003E-6</v>
      </c>
      <c r="C6" s="2">
        <v>5.9821000000000002E-5</v>
      </c>
      <c r="D6" s="2">
        <v>2.6495999999999998E-5</v>
      </c>
      <c r="E6" s="2">
        <v>2.4518000000000001E-5</v>
      </c>
      <c r="F6" s="2">
        <v>2.11103470719929E-5</v>
      </c>
      <c r="G6" s="2">
        <f t="shared" si="0"/>
        <v>4.4564675349999918E-10</v>
      </c>
    </row>
    <row r="7" spans="1:7">
      <c r="A7">
        <v>5</v>
      </c>
      <c r="B7" s="2">
        <v>3.2000000000000002E-8</v>
      </c>
      <c r="C7" s="2">
        <v>6.6599999999999996E-7</v>
      </c>
      <c r="D7" s="2">
        <v>2.3300000000000001E-7</v>
      </c>
      <c r="E7" s="2">
        <v>1.36E-7</v>
      </c>
      <c r="F7" s="2">
        <v>2.54642887196953E-7</v>
      </c>
      <c r="G7" s="2">
        <f t="shared" si="0"/>
        <v>6.4843000000000133E-14</v>
      </c>
    </row>
    <row r="8" spans="1:7">
      <c r="A8">
        <v>6</v>
      </c>
      <c r="B8" s="2">
        <v>8.0000000000000005E-9</v>
      </c>
      <c r="C8">
        <v>8.8309259999999994E-3</v>
      </c>
      <c r="D8">
        <v>2.1171720000000001E-3</v>
      </c>
      <c r="E8" s="2">
        <v>4.8089E-5</v>
      </c>
      <c r="F8">
        <v>3.82268976835127E-3</v>
      </c>
      <c r="G8" s="2">
        <f t="shared" si="0"/>
        <v>1.4612957065057487E-5</v>
      </c>
    </row>
    <row r="9" spans="1:7">
      <c r="A9">
        <v>7</v>
      </c>
      <c r="B9">
        <v>4.8887150000000001E-3</v>
      </c>
      <c r="C9">
        <v>2.1210014999999999E-2</v>
      </c>
      <c r="D9">
        <v>9.7798569999999994E-3</v>
      </c>
      <c r="E9">
        <v>7.5991319999999998E-3</v>
      </c>
      <c r="F9">
        <v>6.4966499466630103E-3</v>
      </c>
      <c r="G9" s="2">
        <f t="shared" si="0"/>
        <v>4.2206460529476494E-5</v>
      </c>
    </row>
    <row r="10" spans="1:7">
      <c r="A10">
        <v>8</v>
      </c>
      <c r="B10">
        <v>9.1662047999999996E-2</v>
      </c>
      <c r="C10">
        <v>7.8773343069999999</v>
      </c>
      <c r="D10">
        <v>3.8194169734000001</v>
      </c>
      <c r="E10">
        <v>3.4213158789999998</v>
      </c>
      <c r="F10">
        <v>3.00903621894801</v>
      </c>
      <c r="G10" s="2">
        <f t="shared" si="0"/>
        <v>9.0542989669409355</v>
      </c>
    </row>
    <row r="11" spans="1:7">
      <c r="A11">
        <v>9</v>
      </c>
      <c r="B11">
        <v>0.179704429</v>
      </c>
      <c r="C11">
        <v>0.37550033599999999</v>
      </c>
      <c r="D11">
        <v>0.27778219180000002</v>
      </c>
      <c r="E11">
        <v>0.30365211399999997</v>
      </c>
      <c r="F11">
        <v>7.8821845816643699E-2</v>
      </c>
      <c r="G11" s="2">
        <f t="shared" si="0"/>
        <v>6.2128833779427515E-3</v>
      </c>
    </row>
    <row r="12" spans="1:7">
      <c r="A12">
        <v>10</v>
      </c>
      <c r="B12">
        <v>7.2588920000000003E-3</v>
      </c>
      <c r="C12">
        <v>3.1902687999999998E-2</v>
      </c>
      <c r="D12">
        <v>1.6682751799999999E-2</v>
      </c>
      <c r="E12">
        <v>1.5790279000000001E-2</v>
      </c>
      <c r="F12">
        <v>9.4063987140419608E-3</v>
      </c>
      <c r="G12" s="2">
        <f t="shared" si="0"/>
        <v>8.8480336767530251E-5</v>
      </c>
    </row>
    <row r="13" spans="1:7">
      <c r="A13">
        <v>11</v>
      </c>
      <c r="B13">
        <v>0.12018123999999999</v>
      </c>
      <c r="C13">
        <v>0.99822107900000001</v>
      </c>
      <c r="D13">
        <v>0.35077331579999999</v>
      </c>
      <c r="E13">
        <v>0.215372019</v>
      </c>
      <c r="F13">
        <v>0.367027794795107</v>
      </c>
      <c r="G13" s="2">
        <f t="shared" si="0"/>
        <v>0.13470940215215918</v>
      </c>
    </row>
    <row r="14" spans="1:7">
      <c r="A14">
        <v>12</v>
      </c>
      <c r="B14">
        <v>2.2684550000000001E-2</v>
      </c>
      <c r="C14">
        <v>0.45906847200000001</v>
      </c>
      <c r="D14">
        <v>0.3041207306</v>
      </c>
      <c r="E14">
        <v>0.35124019400000001</v>
      </c>
      <c r="F14">
        <v>0.170222025183878</v>
      </c>
      <c r="G14" s="2">
        <f t="shared" si="0"/>
        <v>2.8975537857700795E-2</v>
      </c>
    </row>
    <row r="15" spans="1:7">
      <c r="A15">
        <v>13</v>
      </c>
      <c r="B15">
        <v>1.7022906000000001E-2</v>
      </c>
      <c r="C15">
        <v>0.33216537099999999</v>
      </c>
      <c r="D15">
        <v>0.1280908596</v>
      </c>
      <c r="E15">
        <v>2.1541107E-2</v>
      </c>
      <c r="F15">
        <v>0.151439917560825</v>
      </c>
      <c r="G15" s="2">
        <f t="shared" si="0"/>
        <v>2.2934048630829474E-2</v>
      </c>
    </row>
    <row r="16" spans="1:7">
      <c r="A16">
        <v>14</v>
      </c>
      <c r="B16">
        <v>0.44473223200000001</v>
      </c>
      <c r="C16">
        <v>13.639750959000001</v>
      </c>
      <c r="D16">
        <v>3.8783377176</v>
      </c>
      <c r="E16">
        <v>2.0235103759999999</v>
      </c>
      <c r="F16">
        <v>5.5240288803770898</v>
      </c>
      <c r="G16" s="2">
        <f t="shared" si="0"/>
        <v>30.514895071240165</v>
      </c>
    </row>
    <row r="17" spans="1:7">
      <c r="A17">
        <v>15</v>
      </c>
      <c r="B17">
        <v>0.38843214700000001</v>
      </c>
      <c r="C17">
        <v>4.1568834920000004</v>
      </c>
      <c r="D17">
        <v>1.8367471632000001</v>
      </c>
      <c r="E17">
        <v>1.5044022990000001</v>
      </c>
      <c r="F17">
        <v>1.60976083007576</v>
      </c>
      <c r="G17" s="2">
        <f t="shared" si="0"/>
        <v>2.5913299300461996</v>
      </c>
    </row>
    <row r="18" spans="1:7">
      <c r="A18">
        <v>16</v>
      </c>
      <c r="B18">
        <v>0.25524202499999998</v>
      </c>
      <c r="C18">
        <v>1.1392923699999999</v>
      </c>
      <c r="D18">
        <v>0.56769928879999998</v>
      </c>
      <c r="E18">
        <v>0.52849810600000002</v>
      </c>
      <c r="F18">
        <v>0.34181098604478599</v>
      </c>
      <c r="G18" s="2">
        <f t="shared" si="0"/>
        <v>0.11683475018090889</v>
      </c>
    </row>
    <row r="19" spans="1:7">
      <c r="A19">
        <v>17</v>
      </c>
      <c r="B19">
        <v>0.39284806999999999</v>
      </c>
      <c r="C19">
        <v>2.3142941380000002</v>
      </c>
      <c r="D19">
        <v>1.7210818024000001</v>
      </c>
      <c r="E19">
        <v>2.1430268479999999</v>
      </c>
      <c r="F19">
        <v>0.79873430400530798</v>
      </c>
      <c r="G19" s="2">
        <f t="shared" si="0"/>
        <v>0.63797648839484378</v>
      </c>
    </row>
    <row r="20" spans="1:7">
      <c r="A20">
        <v>18</v>
      </c>
      <c r="B20">
        <v>1.1401740650000001</v>
      </c>
      <c r="C20">
        <v>2.529647158</v>
      </c>
      <c r="D20">
        <v>1.8959776792</v>
      </c>
      <c r="E20">
        <v>2.1782787909999999</v>
      </c>
      <c r="F20">
        <v>0.59651469754493303</v>
      </c>
      <c r="G20" s="2">
        <f t="shared" si="0"/>
        <v>0.35582978438712293</v>
      </c>
    </row>
    <row r="21" spans="1:7">
      <c r="A21">
        <v>19</v>
      </c>
      <c r="B21" s="2">
        <v>1.6172E-5</v>
      </c>
      <c r="C21">
        <v>1.17291E-4</v>
      </c>
      <c r="D21" s="2">
        <v>7.8095600000000005E-5</v>
      </c>
      <c r="E21" s="2">
        <v>8.2374999999999997E-5</v>
      </c>
      <c r="F21" s="2">
        <v>3.7490078664894797E-5</v>
      </c>
      <c r="G21" s="2">
        <f t="shared" si="0"/>
        <v>1.4055059983000001E-9</v>
      </c>
    </row>
    <row r="22" spans="1:7">
      <c r="A22">
        <v>20</v>
      </c>
      <c r="B22">
        <v>2.844011E-3</v>
      </c>
      <c r="C22">
        <v>1.9454840000000001E-2</v>
      </c>
      <c r="D22">
        <v>1.5107399800000001E-2</v>
      </c>
      <c r="E22">
        <v>1.9432498999999999E-2</v>
      </c>
      <c r="F22">
        <v>7.1989991280382703E-3</v>
      </c>
      <c r="G22" s="2">
        <f t="shared" si="0"/>
        <v>5.1825588445495774E-5</v>
      </c>
    </row>
    <row r="23" spans="1:7">
      <c r="A23">
        <v>21</v>
      </c>
      <c r="B23">
        <v>4.598973204</v>
      </c>
      <c r="C23">
        <v>21.364445117999999</v>
      </c>
      <c r="D23">
        <v>11.420316035400001</v>
      </c>
      <c r="E23">
        <v>11.532363115000001</v>
      </c>
      <c r="F23">
        <v>6.3406805143369498</v>
      </c>
      <c r="G23" s="2">
        <f t="shared" si="0"/>
        <v>40.204229384892287</v>
      </c>
    </row>
    <row r="24" spans="1:7">
      <c r="A24">
        <v>22</v>
      </c>
      <c r="B24">
        <v>1.2381823380000001</v>
      </c>
      <c r="C24">
        <v>34.886618491999997</v>
      </c>
      <c r="D24">
        <v>17.625670527600001</v>
      </c>
      <c r="E24">
        <v>15.307058298999999</v>
      </c>
      <c r="F24">
        <v>12.3324474788465</v>
      </c>
      <c r="G24" s="2">
        <f t="shared" si="0"/>
        <v>152.0892608185074</v>
      </c>
    </row>
    <row r="25" spans="1:7">
      <c r="A25">
        <v>23</v>
      </c>
      <c r="B25">
        <v>0.406437834</v>
      </c>
      <c r="C25">
        <v>36.152670630999999</v>
      </c>
      <c r="D25">
        <v>19.673807628399999</v>
      </c>
      <c r="E25">
        <v>20.539504268999998</v>
      </c>
      <c r="F25">
        <v>15.5875863270615</v>
      </c>
      <c r="G25" s="2">
        <f t="shared" si="0"/>
        <v>242.97284750359461</v>
      </c>
    </row>
    <row r="26" spans="1:7">
      <c r="A26">
        <v>24</v>
      </c>
      <c r="B26">
        <v>0.31978529300000003</v>
      </c>
      <c r="C26">
        <v>6.2364445999999996</v>
      </c>
      <c r="D26">
        <v>3.7319502795999999</v>
      </c>
      <c r="E26">
        <v>4.8039411630000002</v>
      </c>
      <c r="F26">
        <v>2.7093579712291098</v>
      </c>
      <c r="G26" s="2">
        <f t="shared" si="0"/>
        <v>7.3406206162627177</v>
      </c>
    </row>
    <row r="27" spans="1:7">
      <c r="A27">
        <v>25</v>
      </c>
      <c r="B27">
        <v>1.361346985</v>
      </c>
      <c r="C27">
        <v>19.478256570999999</v>
      </c>
      <c r="D27">
        <v>7.901348928</v>
      </c>
      <c r="E27">
        <v>8.3149961040000004</v>
      </c>
      <c r="F27">
        <v>7.3310316732899796</v>
      </c>
      <c r="G27" s="2">
        <f t="shared" si="0"/>
        <v>53.744025394780877</v>
      </c>
    </row>
    <row r="28" spans="1:7">
      <c r="A28">
        <v>26</v>
      </c>
      <c r="B28">
        <v>4.6440399E-2</v>
      </c>
      <c r="C28">
        <v>0.51765971899999996</v>
      </c>
      <c r="D28">
        <v>0.2138016912</v>
      </c>
      <c r="E28">
        <v>0.146935711</v>
      </c>
      <c r="F28">
        <v>0.182645258524023</v>
      </c>
      <c r="G28" s="2">
        <f t="shared" si="0"/>
        <v>3.3359290461307194E-2</v>
      </c>
    </row>
    <row r="29" spans="1:7">
      <c r="A29">
        <v>27</v>
      </c>
      <c r="B29">
        <v>55.114287441000002</v>
      </c>
      <c r="C29">
        <v>101.351596254</v>
      </c>
      <c r="D29">
        <v>81.918148948999999</v>
      </c>
      <c r="E29">
        <v>89.113272343000006</v>
      </c>
      <c r="F29">
        <v>21.6572095249063</v>
      </c>
      <c r="G29" s="2">
        <f t="shared" si="0"/>
        <v>469.03472440569215</v>
      </c>
    </row>
    <row r="30" spans="1:7">
      <c r="A30">
        <v>28</v>
      </c>
      <c r="B30">
        <v>3.4986884389999999</v>
      </c>
      <c r="C30">
        <v>21.919975893</v>
      </c>
      <c r="D30">
        <v>13.320151901799999</v>
      </c>
      <c r="E30">
        <v>17.787552484999999</v>
      </c>
      <c r="F30">
        <v>8.2314279876906404</v>
      </c>
      <c r="G30" s="2">
        <f t="shared" si="0"/>
        <v>67.756406716536787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I23" sqref="I23"/>
    </sheetView>
  </sheetViews>
  <sheetFormatPr defaultRowHeight="15"/>
  <cols>
    <col min="2" max="2" width="17" customWidth="1"/>
    <col min="3" max="3" width="15.140625" customWidth="1"/>
    <col min="4" max="4" width="17" customWidth="1"/>
    <col min="5" max="5" width="16.85546875" customWidth="1"/>
    <col min="6" max="6" width="23.28515625" customWidth="1"/>
    <col min="7" max="7" width="12.7109375" customWidth="1"/>
  </cols>
  <sheetData>
    <row r="1" spans="1:7" s="1" customFormat="1">
      <c r="A1" s="3" t="s">
        <v>8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3.1E-8</v>
      </c>
      <c r="C3" s="2">
        <v>9.2999999999999999E-8</v>
      </c>
      <c r="D3" s="2">
        <v>5.32E-8</v>
      </c>
      <c r="E3" s="2">
        <v>4.1999999999999999E-8</v>
      </c>
      <c r="F3" s="2">
        <v>2.4417207047490099E-8</v>
      </c>
      <c r="G3" s="2">
        <f>F3*F3</f>
        <v>5.962000000000002E-16</v>
      </c>
    </row>
    <row r="4" spans="1:7">
      <c r="A4">
        <v>2</v>
      </c>
      <c r="B4">
        <v>3.916793E-3</v>
      </c>
      <c r="C4">
        <v>3.3970633E-2</v>
      </c>
      <c r="D4">
        <v>1.5627433E-2</v>
      </c>
      <c r="E4">
        <v>1.2747204E-2</v>
      </c>
      <c r="F4">
        <v>1.12435962518858E-2</v>
      </c>
      <c r="G4" s="2">
        <f t="shared" ref="G4:G30" si="0">F4*F4</f>
        <v>1.264184566754204E-4</v>
      </c>
    </row>
    <row r="5" spans="1:7">
      <c r="A5">
        <v>3</v>
      </c>
      <c r="B5">
        <v>7.2293836E-2</v>
      </c>
      <c r="C5">
        <v>0.34985998099999999</v>
      </c>
      <c r="D5">
        <v>0.1334136514</v>
      </c>
      <c r="E5">
        <v>7.9216885000000001E-2</v>
      </c>
      <c r="F5">
        <v>0.121124337074359</v>
      </c>
      <c r="G5" s="2">
        <f t="shared" si="0"/>
        <v>1.4671105031702939E-2</v>
      </c>
    </row>
    <row r="6" spans="1:7">
      <c r="A6">
        <v>4</v>
      </c>
      <c r="B6" s="2">
        <v>2.6262E-5</v>
      </c>
      <c r="C6">
        <v>2.8658299999999998E-4</v>
      </c>
      <c r="D6">
        <v>1.55699E-4</v>
      </c>
      <c r="E6">
        <v>1.5221599999999999E-4</v>
      </c>
      <c r="F6">
        <v>1.08935459344054E-4</v>
      </c>
      <c r="G6" s="2">
        <f t="shared" si="0"/>
        <v>1.1866934302500043E-8</v>
      </c>
    </row>
    <row r="7" spans="1:7">
      <c r="A7">
        <v>5</v>
      </c>
      <c r="B7" s="2">
        <v>2.3000000000000001E-8</v>
      </c>
      <c r="C7" s="2">
        <v>9.3999999999999995E-8</v>
      </c>
      <c r="D7" s="2">
        <v>6.2200000000000001E-8</v>
      </c>
      <c r="E7" s="2">
        <v>7.1E-8</v>
      </c>
      <c r="F7" s="2">
        <v>2.75989130220739E-8</v>
      </c>
      <c r="G7" s="2">
        <f t="shared" si="0"/>
        <v>7.6170000000000033E-16</v>
      </c>
    </row>
    <row r="8" spans="1:7">
      <c r="A8">
        <v>6</v>
      </c>
      <c r="B8">
        <v>4.4891792999999999E-2</v>
      </c>
      <c r="C8">
        <v>0.96180387899999997</v>
      </c>
      <c r="D8">
        <v>0.37790537860000001</v>
      </c>
      <c r="E8">
        <v>0.20668956599999999</v>
      </c>
      <c r="F8">
        <v>0.387880915788681</v>
      </c>
      <c r="G8" s="2">
        <f t="shared" si="0"/>
        <v>0.15045160483306586</v>
      </c>
    </row>
    <row r="9" spans="1:7">
      <c r="A9">
        <v>7</v>
      </c>
      <c r="B9">
        <v>7.1795100000000001E-3</v>
      </c>
      <c r="C9">
        <v>6.0253378000000003E-2</v>
      </c>
      <c r="D9">
        <v>3.1682675600000001E-2</v>
      </c>
      <c r="E9">
        <v>3.4383128999999998E-2</v>
      </c>
      <c r="F9">
        <v>2.3588530564236199E-2</v>
      </c>
      <c r="G9" s="2">
        <f t="shared" si="0"/>
        <v>5.5641877417990533E-4</v>
      </c>
    </row>
    <row r="10" spans="1:7">
      <c r="A10">
        <v>8</v>
      </c>
      <c r="B10">
        <v>20.113338109000001</v>
      </c>
      <c r="C10">
        <v>20.165191619000002</v>
      </c>
      <c r="D10">
        <v>20.140943012000001</v>
      </c>
      <c r="E10">
        <v>20.152049673</v>
      </c>
      <c r="F10">
        <v>2.5342543563775799E-2</v>
      </c>
      <c r="G10" s="2">
        <f t="shared" si="0"/>
        <v>6.4224451428187418E-4</v>
      </c>
    </row>
    <row r="11" spans="1:7">
      <c r="A11">
        <v>9</v>
      </c>
      <c r="B11">
        <v>2.2372154119999998</v>
      </c>
      <c r="C11">
        <v>3.4953099760000002</v>
      </c>
      <c r="D11">
        <v>2.9362013031999998</v>
      </c>
      <c r="E11">
        <v>3.0867187110000001</v>
      </c>
      <c r="F11">
        <v>0.48777307188304703</v>
      </c>
      <c r="G11" s="2">
        <f t="shared" si="0"/>
        <v>0.23792256965422418</v>
      </c>
    </row>
    <row r="12" spans="1:7">
      <c r="A12">
        <v>10</v>
      </c>
      <c r="B12">
        <v>0.132855678</v>
      </c>
      <c r="C12">
        <v>0.28176039000000003</v>
      </c>
      <c r="D12">
        <v>0.20872977619999999</v>
      </c>
      <c r="E12">
        <v>0.19366720500000001</v>
      </c>
      <c r="F12">
        <v>6.0043819479262302E-2</v>
      </c>
      <c r="G12" s="2">
        <f t="shared" si="0"/>
        <v>3.6052602576582388E-3</v>
      </c>
    </row>
    <row r="13" spans="1:7">
      <c r="A13">
        <v>11</v>
      </c>
      <c r="B13">
        <v>4.8412109259999996</v>
      </c>
      <c r="C13">
        <v>9.3143454999999999</v>
      </c>
      <c r="D13">
        <v>6.6619679235999998</v>
      </c>
      <c r="E13">
        <v>6.1593646350000002</v>
      </c>
      <c r="F13">
        <v>1.7416173357193101</v>
      </c>
      <c r="G13" s="2">
        <f t="shared" si="0"/>
        <v>3.0332309440780283</v>
      </c>
    </row>
    <row r="14" spans="1:7">
      <c r="A14">
        <v>12</v>
      </c>
      <c r="B14">
        <v>3.5051728780000002</v>
      </c>
      <c r="C14">
        <v>9.7721399140000003</v>
      </c>
      <c r="D14">
        <v>5.9003791695999999</v>
      </c>
      <c r="E14">
        <v>4.9205478630000004</v>
      </c>
      <c r="F14">
        <v>2.4632562393444402</v>
      </c>
      <c r="G14" s="2">
        <f t="shared" si="0"/>
        <v>6.0676313006693139</v>
      </c>
    </row>
    <row r="15" spans="1:7">
      <c r="A15">
        <v>13</v>
      </c>
      <c r="B15">
        <v>3.955013815</v>
      </c>
      <c r="C15">
        <v>7.3041807670000001</v>
      </c>
      <c r="D15">
        <v>5.9846833131999997</v>
      </c>
      <c r="E15">
        <v>5.8366167859999996</v>
      </c>
      <c r="F15">
        <v>1.3432266693524599</v>
      </c>
      <c r="G15" s="2">
        <f t="shared" si="0"/>
        <v>1.8042578852597027</v>
      </c>
    </row>
    <row r="16" spans="1:7">
      <c r="A16">
        <v>14</v>
      </c>
      <c r="B16">
        <v>283.71795444499998</v>
      </c>
      <c r="C16">
        <v>353.78723750900002</v>
      </c>
      <c r="D16">
        <v>317.29963501719999</v>
      </c>
      <c r="E16">
        <v>302.534200699</v>
      </c>
      <c r="F16">
        <v>32.299440208084803</v>
      </c>
      <c r="G16" s="2">
        <f t="shared" si="0"/>
        <v>1043.2538377556452</v>
      </c>
    </row>
    <row r="17" spans="1:7">
      <c r="A17">
        <v>15</v>
      </c>
      <c r="B17">
        <v>246.33355902599999</v>
      </c>
      <c r="C17">
        <v>427.142417513</v>
      </c>
      <c r="D17">
        <v>328.78290880840001</v>
      </c>
      <c r="E17">
        <v>323.95562419800001</v>
      </c>
      <c r="F17">
        <v>65.502547125440202</v>
      </c>
      <c r="G17" s="2">
        <f t="shared" si="0"/>
        <v>4290.5836799205144</v>
      </c>
    </row>
    <row r="18" spans="1:7">
      <c r="A18">
        <v>16</v>
      </c>
      <c r="B18">
        <v>0.70883790700000004</v>
      </c>
      <c r="C18">
        <v>1.4864005950000001</v>
      </c>
      <c r="D18">
        <v>1.1585168708</v>
      </c>
      <c r="E18">
        <v>1.124909929</v>
      </c>
      <c r="F18">
        <v>0.33253358860260102</v>
      </c>
      <c r="G18" s="2">
        <f t="shared" si="0"/>
        <v>0.1105785875489239</v>
      </c>
    </row>
    <row r="19" spans="1:7">
      <c r="A19">
        <v>17</v>
      </c>
      <c r="B19">
        <v>9.0474187579999992</v>
      </c>
      <c r="C19">
        <v>10.733750002000001</v>
      </c>
      <c r="D19">
        <v>9.8532067300000001</v>
      </c>
      <c r="E19">
        <v>9.7429993719999999</v>
      </c>
      <c r="F19">
        <v>0.68720150892622101</v>
      </c>
      <c r="G19" s="2">
        <f t="shared" si="0"/>
        <v>0.47224591387047499</v>
      </c>
    </row>
    <row r="20" spans="1:7">
      <c r="A20">
        <v>18</v>
      </c>
      <c r="B20">
        <v>8.2600932510000007</v>
      </c>
      <c r="C20">
        <v>13.605243527000001</v>
      </c>
      <c r="D20">
        <v>11.630317596399999</v>
      </c>
      <c r="E20">
        <v>12.05456627</v>
      </c>
      <c r="F20">
        <v>1.9965342449157599</v>
      </c>
      <c r="G20" s="2">
        <f t="shared" si="0"/>
        <v>3.9861489911213437</v>
      </c>
    </row>
    <row r="21" spans="1:7">
      <c r="A21">
        <v>19</v>
      </c>
      <c r="B21">
        <v>0.341022029</v>
      </c>
      <c r="C21">
        <v>0.74552094999999996</v>
      </c>
      <c r="D21">
        <v>0.51894816219999995</v>
      </c>
      <c r="E21">
        <v>0.54467817399999996</v>
      </c>
      <c r="F21">
        <v>0.16273611137225</v>
      </c>
      <c r="G21" s="2">
        <f t="shared" si="0"/>
        <v>2.6483041944561355E-2</v>
      </c>
    </row>
    <row r="22" spans="1:7">
      <c r="A22">
        <v>20</v>
      </c>
      <c r="B22">
        <v>0.68099748999999998</v>
      </c>
      <c r="C22">
        <v>1.1979202170000001</v>
      </c>
      <c r="D22">
        <v>0.91566173200000001</v>
      </c>
      <c r="E22">
        <v>0.82243263799999999</v>
      </c>
      <c r="F22">
        <v>0.25745467669516597</v>
      </c>
      <c r="G22" s="2">
        <f t="shared" si="0"/>
        <v>6.6282910552212443E-2</v>
      </c>
    </row>
    <row r="23" spans="1:7">
      <c r="A23">
        <v>21</v>
      </c>
      <c r="B23">
        <v>300.00007988700003</v>
      </c>
      <c r="C23">
        <v>300.00114674399998</v>
      </c>
      <c r="D23">
        <v>300.00042218919998</v>
      </c>
      <c r="E23">
        <v>300.000259035</v>
      </c>
      <c r="F23">
        <v>4.1925780656539702E-4</v>
      </c>
      <c r="G23" s="2">
        <f t="shared" si="0"/>
        <v>1.7577710836602787E-7</v>
      </c>
    </row>
    <row r="24" spans="1:7">
      <c r="A24">
        <v>22</v>
      </c>
      <c r="B24">
        <v>408.68461488700001</v>
      </c>
      <c r="C24">
        <v>532.39627792399995</v>
      </c>
      <c r="D24">
        <v>495.65791881439998</v>
      </c>
      <c r="E24">
        <v>526.94425334799996</v>
      </c>
      <c r="F24">
        <v>53.079698129852602</v>
      </c>
      <c r="G24" s="2">
        <f t="shared" si="0"/>
        <v>2817.454353556278</v>
      </c>
    </row>
    <row r="25" spans="1:7">
      <c r="A25">
        <v>23</v>
      </c>
      <c r="B25">
        <v>453.38510956499999</v>
      </c>
      <c r="C25">
        <v>793.36610674400004</v>
      </c>
      <c r="D25">
        <v>618.85634948179995</v>
      </c>
      <c r="E25">
        <v>635.12974443099995</v>
      </c>
      <c r="F25">
        <v>135.94130829282099</v>
      </c>
      <c r="G25" s="2">
        <f t="shared" si="0"/>
        <v>18480.039300363802</v>
      </c>
    </row>
    <row r="26" spans="1:7">
      <c r="A26">
        <v>24</v>
      </c>
      <c r="B26">
        <v>141.175816142</v>
      </c>
      <c r="C26">
        <v>189.255184324</v>
      </c>
      <c r="D26">
        <v>172.7778018278</v>
      </c>
      <c r="E26">
        <v>179.20584418199999</v>
      </c>
      <c r="F26">
        <v>18.7786531983751</v>
      </c>
      <c r="G26" s="2">
        <f t="shared" si="0"/>
        <v>352.63781594484334</v>
      </c>
    </row>
    <row r="27" spans="1:7">
      <c r="A27">
        <v>25</v>
      </c>
      <c r="B27">
        <v>109.934633113</v>
      </c>
      <c r="C27">
        <v>114.03531932200001</v>
      </c>
      <c r="D27">
        <v>112.1717736832</v>
      </c>
      <c r="E27">
        <v>112.207771881</v>
      </c>
      <c r="F27">
        <v>1.48883368782042</v>
      </c>
      <c r="G27" s="2">
        <f t="shared" si="0"/>
        <v>2.2166257499889519</v>
      </c>
    </row>
    <row r="28" spans="1:7">
      <c r="A28">
        <v>26</v>
      </c>
      <c r="B28">
        <v>104.425552821</v>
      </c>
      <c r="C28">
        <v>112.035832575</v>
      </c>
      <c r="D28">
        <v>107.0850667866</v>
      </c>
      <c r="E28">
        <v>106.635907366</v>
      </c>
      <c r="F28">
        <v>3.0855862057696499</v>
      </c>
      <c r="G28" s="2">
        <f t="shared" si="0"/>
        <v>9.5208422332359444</v>
      </c>
    </row>
    <row r="29" spans="1:7">
      <c r="A29">
        <v>27</v>
      </c>
      <c r="B29">
        <v>363.23491761700001</v>
      </c>
      <c r="C29">
        <v>393.93013753399998</v>
      </c>
      <c r="D29">
        <v>382.43158773440001</v>
      </c>
      <c r="E29">
        <v>385.48413272200003</v>
      </c>
      <c r="F29">
        <v>11.670847693267399</v>
      </c>
      <c r="G29" s="2">
        <f t="shared" si="0"/>
        <v>136.20868587944497</v>
      </c>
    </row>
    <row r="30" spans="1:7">
      <c r="A30">
        <v>28</v>
      </c>
      <c r="B30">
        <v>300.00006287100001</v>
      </c>
      <c r="C30">
        <v>300.00011910699999</v>
      </c>
      <c r="D30">
        <v>300.00009381519999</v>
      </c>
      <c r="E30">
        <v>300.00010359200002</v>
      </c>
      <c r="F30" s="2">
        <v>2.3457917341246899E-5</v>
      </c>
      <c r="G30" s="2">
        <f t="shared" si="0"/>
        <v>5.5027388598877194E-10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A23" sqref="A23"/>
    </sheetView>
  </sheetViews>
  <sheetFormatPr defaultRowHeight="15"/>
  <cols>
    <col min="1" max="1" width="10.28515625" customWidth="1"/>
    <col min="2" max="2" width="16.28515625" customWidth="1"/>
    <col min="3" max="3" width="16" customWidth="1"/>
    <col min="4" max="4" width="17.85546875" customWidth="1"/>
    <col min="5" max="5" width="17.140625" customWidth="1"/>
    <col min="6" max="6" width="21.5703125" customWidth="1"/>
    <col min="7" max="7" width="14" customWidth="1"/>
  </cols>
  <sheetData>
    <row r="1" spans="1:7" s="1" customFormat="1">
      <c r="A1" s="3" t="s">
        <v>11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5.5000000000000003E-8</v>
      </c>
      <c r="C3" s="2">
        <v>9.3999999999999995E-8</v>
      </c>
      <c r="D3" s="2">
        <v>7.8600000000000002E-8</v>
      </c>
      <c r="E3" s="2">
        <v>8.4999999999999994E-8</v>
      </c>
      <c r="F3" s="2">
        <v>1.62573060498965E-8</v>
      </c>
      <c r="G3" s="2">
        <f>F3*F3</f>
        <v>2.6430000000000136E-16</v>
      </c>
    </row>
    <row r="4" spans="1:7">
      <c r="A4">
        <v>2</v>
      </c>
      <c r="B4">
        <v>8.4902175349999993</v>
      </c>
      <c r="C4">
        <v>26.863255213999999</v>
      </c>
      <c r="D4">
        <v>17.297694157999999</v>
      </c>
      <c r="E4">
        <v>16.128818393</v>
      </c>
      <c r="F4">
        <v>7.2982447428353696</v>
      </c>
      <c r="G4" s="2">
        <f t="shared" ref="G4:G30" si="0">F4*F4</f>
        <v>53.264376326324111</v>
      </c>
    </row>
    <row r="5" spans="1:7">
      <c r="A5">
        <v>3</v>
      </c>
      <c r="B5">
        <v>470.78621845700002</v>
      </c>
      <c r="C5">
        <v>36468.75795539</v>
      </c>
      <c r="D5">
        <v>17957.061413657</v>
      </c>
      <c r="E5">
        <v>10974.884794649</v>
      </c>
      <c r="F5">
        <v>16458.833060119701</v>
      </c>
      <c r="G5" s="2">
        <f t="shared" si="0"/>
        <v>270893185.70088923</v>
      </c>
    </row>
    <row r="6" spans="1:7">
      <c r="A6">
        <v>4</v>
      </c>
      <c r="B6">
        <v>3.2279899000000001E-2</v>
      </c>
      <c r="C6">
        <v>8.5841241999999998E-2</v>
      </c>
      <c r="D6">
        <v>6.7089548400000004E-2</v>
      </c>
      <c r="E6">
        <v>7.2702535999999998E-2</v>
      </c>
      <c r="F6">
        <v>2.0340017876890801E-2</v>
      </c>
      <c r="G6" s="2">
        <f t="shared" si="0"/>
        <v>4.1371632723223741E-4</v>
      </c>
    </row>
    <row r="7" spans="1:7">
      <c r="A7">
        <v>5</v>
      </c>
      <c r="B7" s="2">
        <v>5.8000000000000003E-8</v>
      </c>
      <c r="C7" s="2">
        <v>9.0999999999999994E-8</v>
      </c>
      <c r="D7" s="2">
        <v>7.8400000000000001E-8</v>
      </c>
      <c r="E7" s="2">
        <v>8.3999999999999998E-8</v>
      </c>
      <c r="F7" s="2">
        <v>1.27397017233529E-8</v>
      </c>
      <c r="G7" s="2">
        <f t="shared" si="0"/>
        <v>1.6230000000000083E-16</v>
      </c>
    </row>
    <row r="8" spans="1:7">
      <c r="A8">
        <v>6</v>
      </c>
      <c r="B8">
        <v>5.374623862</v>
      </c>
      <c r="C8">
        <v>6.2131443839999996</v>
      </c>
      <c r="D8">
        <v>5.6738484580000002</v>
      </c>
      <c r="E8">
        <v>5.5767674039999999</v>
      </c>
      <c r="F8">
        <v>0.32092488341582598</v>
      </c>
      <c r="G8" s="2">
        <f t="shared" si="0"/>
        <v>0.10299278079546149</v>
      </c>
    </row>
    <row r="9" spans="1:7">
      <c r="A9">
        <v>7</v>
      </c>
      <c r="B9">
        <v>0.481158011</v>
      </c>
      <c r="C9">
        <v>1.390748938</v>
      </c>
      <c r="D9">
        <v>0.98951470559999999</v>
      </c>
      <c r="E9">
        <v>1.0487506550000001</v>
      </c>
      <c r="F9">
        <v>0.35381121653824599</v>
      </c>
      <c r="G9" s="2">
        <f t="shared" si="0"/>
        <v>0.12518237694827358</v>
      </c>
    </row>
    <row r="10" spans="1:7">
      <c r="A10">
        <v>8</v>
      </c>
      <c r="B10">
        <v>20.292304479999999</v>
      </c>
      <c r="C10">
        <v>20.535130505000001</v>
      </c>
      <c r="D10">
        <v>20.4011682294</v>
      </c>
      <c r="E10">
        <v>20.369215480000001</v>
      </c>
      <c r="F10">
        <v>9.27394156763168E-2</v>
      </c>
      <c r="G10" s="2">
        <f t="shared" si="0"/>
        <v>8.600599219984675E-3</v>
      </c>
    </row>
    <row r="11" spans="1:7">
      <c r="A11">
        <v>9</v>
      </c>
      <c r="B11">
        <v>9.514607796</v>
      </c>
      <c r="C11">
        <v>10.079787774</v>
      </c>
      <c r="D11">
        <v>9.7557170406000004</v>
      </c>
      <c r="E11">
        <v>9.8160638670000004</v>
      </c>
      <c r="F11">
        <v>0.241258692651377</v>
      </c>
      <c r="G11" s="2">
        <f t="shared" si="0"/>
        <v>5.820575677985159E-2</v>
      </c>
    </row>
    <row r="12" spans="1:7">
      <c r="A12">
        <v>10</v>
      </c>
      <c r="B12">
        <v>0.39188210600000001</v>
      </c>
      <c r="C12">
        <v>0.57370884200000005</v>
      </c>
      <c r="D12">
        <v>0.47235239480000002</v>
      </c>
      <c r="E12">
        <v>0.46791118500000001</v>
      </c>
      <c r="F12">
        <v>6.5920745989597199E-2</v>
      </c>
      <c r="G12" s="2">
        <f t="shared" si="0"/>
        <v>4.3455447518249953E-3</v>
      </c>
    </row>
    <row r="13" spans="1:7">
      <c r="A13">
        <v>11</v>
      </c>
      <c r="B13">
        <v>26.333816529</v>
      </c>
      <c r="C13">
        <v>35.67135674</v>
      </c>
      <c r="D13">
        <v>30.801910418599999</v>
      </c>
      <c r="E13">
        <v>29.320439399000001</v>
      </c>
      <c r="F13">
        <v>3.7906803483932898</v>
      </c>
      <c r="G13" s="2">
        <f t="shared" si="0"/>
        <v>14.369257503695072</v>
      </c>
    </row>
    <row r="14" spans="1:7">
      <c r="A14">
        <v>12</v>
      </c>
      <c r="B14">
        <v>23.440659303</v>
      </c>
      <c r="C14">
        <v>35.175788343000001</v>
      </c>
      <c r="D14">
        <v>29.809058179000001</v>
      </c>
      <c r="E14">
        <v>28.237714775000001</v>
      </c>
      <c r="F14">
        <v>5.1990566420603601</v>
      </c>
      <c r="G14" s="2">
        <f t="shared" si="0"/>
        <v>27.030189967351948</v>
      </c>
    </row>
    <row r="15" spans="1:7">
      <c r="A15">
        <v>13</v>
      </c>
      <c r="B15">
        <v>26.903041602999998</v>
      </c>
      <c r="C15">
        <v>41.080450515999999</v>
      </c>
      <c r="D15">
        <v>32.999679128799997</v>
      </c>
      <c r="E15">
        <v>28.85808141</v>
      </c>
      <c r="F15">
        <v>7.1349423418911497</v>
      </c>
      <c r="G15" s="2">
        <f t="shared" si="0"/>
        <v>50.907402222111166</v>
      </c>
    </row>
    <row r="16" spans="1:7">
      <c r="A16">
        <v>14</v>
      </c>
      <c r="B16">
        <v>1295.373515477</v>
      </c>
      <c r="C16">
        <v>1583.557334979</v>
      </c>
      <c r="D16">
        <v>1440.7177541248</v>
      </c>
      <c r="E16">
        <v>1425.628004877</v>
      </c>
      <c r="F16">
        <v>120.753739497477</v>
      </c>
      <c r="G16" s="2">
        <f t="shared" si="0"/>
        <v>14581.465602624537</v>
      </c>
    </row>
    <row r="17" spans="1:7">
      <c r="A17">
        <v>15</v>
      </c>
      <c r="B17">
        <v>989.65951465499995</v>
      </c>
      <c r="C17">
        <v>1882.041831969</v>
      </c>
      <c r="D17">
        <v>1497.8766455253999</v>
      </c>
      <c r="E17">
        <v>1692.9062882119999</v>
      </c>
      <c r="F17">
        <v>382.65743535659101</v>
      </c>
      <c r="G17" s="2">
        <f t="shared" si="0"/>
        <v>146426.71283368362</v>
      </c>
    </row>
    <row r="18" spans="1:7">
      <c r="A18">
        <v>16</v>
      </c>
      <c r="B18">
        <v>1.022462674</v>
      </c>
      <c r="C18">
        <v>1.500926083</v>
      </c>
      <c r="D18">
        <v>1.3384462034</v>
      </c>
      <c r="E18">
        <v>1.4239031390000001</v>
      </c>
      <c r="F18">
        <v>0.193054021294124</v>
      </c>
      <c r="G18" s="2">
        <f t="shared" si="0"/>
        <v>3.7269855137832084E-2</v>
      </c>
    </row>
    <row r="19" spans="1:7">
      <c r="A19">
        <v>17</v>
      </c>
      <c r="B19">
        <v>29.1555632</v>
      </c>
      <c r="C19">
        <v>43.943404719999997</v>
      </c>
      <c r="D19">
        <v>36.781692931999999</v>
      </c>
      <c r="E19">
        <v>35.888897032999999</v>
      </c>
      <c r="F19">
        <v>5.9913892795134398</v>
      </c>
      <c r="G19" s="2">
        <f t="shared" si="0"/>
        <v>35.896745498668572</v>
      </c>
    </row>
    <row r="20" spans="1:7">
      <c r="A20">
        <v>18</v>
      </c>
      <c r="B20">
        <v>34.356959138999997</v>
      </c>
      <c r="C20">
        <v>45.808019432000002</v>
      </c>
      <c r="D20">
        <v>39.827785056800003</v>
      </c>
      <c r="E20">
        <v>39.017660667999998</v>
      </c>
      <c r="F20">
        <v>4.3382745832376903</v>
      </c>
      <c r="G20" s="2">
        <f t="shared" si="0"/>
        <v>18.820626359566155</v>
      </c>
    </row>
    <row r="21" spans="1:7">
      <c r="A21">
        <v>19</v>
      </c>
      <c r="B21">
        <v>2.6487169929999999</v>
      </c>
      <c r="C21">
        <v>3.1550892730000002</v>
      </c>
      <c r="D21">
        <v>2.8533204840000002</v>
      </c>
      <c r="E21">
        <v>2.739702995</v>
      </c>
      <c r="F21">
        <v>0.214299322285747</v>
      </c>
      <c r="G21" s="2">
        <f t="shared" si="0"/>
        <v>4.5924199532130457E-2</v>
      </c>
    </row>
    <row r="22" spans="1:7">
      <c r="A22">
        <v>20</v>
      </c>
      <c r="B22">
        <v>3.5060292519999998</v>
      </c>
      <c r="C22">
        <v>3.7221810870000001</v>
      </c>
      <c r="D22">
        <v>3.5937187806000002</v>
      </c>
      <c r="E22">
        <v>3.5765173830000001</v>
      </c>
      <c r="F22">
        <v>9.3432380735655698E-2</v>
      </c>
      <c r="G22" s="2">
        <f t="shared" si="0"/>
        <v>8.7296097699325267E-3</v>
      </c>
    </row>
    <row r="23" spans="1:7">
      <c r="A23">
        <v>21</v>
      </c>
      <c r="B23">
        <v>400.19386721900003</v>
      </c>
      <c r="C23">
        <v>400.19386721900003</v>
      </c>
      <c r="D23">
        <v>400.19386721900003</v>
      </c>
      <c r="E23">
        <v>400.19386721900003</v>
      </c>
      <c r="F23">
        <v>0</v>
      </c>
      <c r="G23" s="2">
        <f t="shared" si="0"/>
        <v>0</v>
      </c>
    </row>
    <row r="24" spans="1:7">
      <c r="A24">
        <v>22</v>
      </c>
      <c r="B24">
        <v>1740.8170417220001</v>
      </c>
      <c r="C24">
        <v>1971.661501372</v>
      </c>
      <c r="D24">
        <v>1852.1765387932001</v>
      </c>
      <c r="E24">
        <v>1864.8607840709999</v>
      </c>
      <c r="F24">
        <v>89.977575602840702</v>
      </c>
      <c r="G24" s="2">
        <f t="shared" si="0"/>
        <v>8095.9641113649141</v>
      </c>
    </row>
    <row r="25" spans="1:7">
      <c r="A25">
        <v>23</v>
      </c>
      <c r="B25">
        <v>1627.9427537490001</v>
      </c>
      <c r="C25">
        <v>1935.247705429</v>
      </c>
      <c r="D25">
        <v>1816.2115998520001</v>
      </c>
      <c r="E25">
        <v>1856.1949104810001</v>
      </c>
      <c r="F25">
        <v>128.55696288872801</v>
      </c>
      <c r="G25" s="2">
        <f t="shared" si="0"/>
        <v>16526.892707173789</v>
      </c>
    </row>
    <row r="26" spans="1:7">
      <c r="A26">
        <v>24</v>
      </c>
      <c r="B26">
        <v>223.19037434399999</v>
      </c>
      <c r="C26">
        <v>226.47348142800001</v>
      </c>
      <c r="D26">
        <v>224.59768761239999</v>
      </c>
      <c r="E26">
        <v>224.85872501899999</v>
      </c>
      <c r="F26">
        <v>1.3995117550899601</v>
      </c>
      <c r="G26" s="2">
        <f t="shared" si="0"/>
        <v>1.9586331526349803</v>
      </c>
    </row>
    <row r="27" spans="1:7">
      <c r="A27">
        <v>25</v>
      </c>
      <c r="B27">
        <v>222.658402223</v>
      </c>
      <c r="C27">
        <v>226.26579090199999</v>
      </c>
      <c r="D27">
        <v>224.1793909546</v>
      </c>
      <c r="E27">
        <v>224.102847287</v>
      </c>
      <c r="F27">
        <v>1.3705353524716499</v>
      </c>
      <c r="G27" s="2">
        <f t="shared" si="0"/>
        <v>1.8783671523745897</v>
      </c>
    </row>
    <row r="28" spans="1:7">
      <c r="A28">
        <v>26</v>
      </c>
      <c r="B28">
        <v>200.01570016700001</v>
      </c>
      <c r="C28">
        <v>200.01616519800001</v>
      </c>
      <c r="D28">
        <v>200.01581265319999</v>
      </c>
      <c r="E28">
        <v>200.01573523900001</v>
      </c>
      <c r="F28">
        <v>1.9816717474984501E-4</v>
      </c>
      <c r="G28" s="2">
        <f t="shared" si="0"/>
        <v>3.927022914833561E-8</v>
      </c>
    </row>
    <row r="29" spans="1:7">
      <c r="A29">
        <v>27</v>
      </c>
      <c r="B29">
        <v>545.65780004700002</v>
      </c>
      <c r="C29">
        <v>570.52626714099995</v>
      </c>
      <c r="D29">
        <v>553.5595214018</v>
      </c>
      <c r="E29">
        <v>550.54637967500003</v>
      </c>
      <c r="F29">
        <v>9.8105983216061006</v>
      </c>
      <c r="G29" s="2">
        <f t="shared" si="0"/>
        <v>96.247839427900431</v>
      </c>
    </row>
    <row r="30" spans="1:7">
      <c r="A30">
        <v>28</v>
      </c>
      <c r="B30">
        <v>300.00014692899998</v>
      </c>
      <c r="C30">
        <v>300.000229171</v>
      </c>
      <c r="D30">
        <v>300.00018412959997</v>
      </c>
      <c r="E30">
        <v>300.00017886400002</v>
      </c>
      <c r="F30" s="2">
        <v>3.3393072422437402E-5</v>
      </c>
      <c r="G30" s="2">
        <f t="shared" si="0"/>
        <v>1.1150972858101494E-9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J22" sqref="J22"/>
    </sheetView>
  </sheetViews>
  <sheetFormatPr defaultRowHeight="15"/>
  <cols>
    <col min="2" max="2" width="16.7109375" customWidth="1"/>
    <col min="3" max="3" width="17" customWidth="1"/>
    <col min="4" max="4" width="18" customWidth="1"/>
    <col min="5" max="5" width="15.85546875" customWidth="1"/>
    <col min="6" max="6" width="22" customWidth="1"/>
    <col min="7" max="7" width="14.42578125" customWidth="1"/>
  </cols>
  <sheetData>
    <row r="1" spans="1:7" s="1" customFormat="1">
      <c r="A1" s="3" t="s">
        <v>12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4.0000000000000002E-9</v>
      </c>
      <c r="C3" s="2">
        <v>9.2999999999999999E-8</v>
      </c>
      <c r="D3" s="2">
        <v>3.92E-8</v>
      </c>
      <c r="E3" s="2">
        <v>3.2000000000000002E-8</v>
      </c>
      <c r="F3" s="2">
        <v>3.41716256563834E-8</v>
      </c>
      <c r="G3" s="2">
        <f>F3*F3</f>
        <v>1.1677000000000002E-15</v>
      </c>
    </row>
    <row r="4" spans="1:7">
      <c r="A4">
        <v>2</v>
      </c>
      <c r="B4">
        <v>3.3535100000000001E-4</v>
      </c>
      <c r="C4">
        <v>0.48005941800000002</v>
      </c>
      <c r="D4">
        <v>9.7274515199999995E-2</v>
      </c>
      <c r="E4">
        <v>1.0577220000000001E-3</v>
      </c>
      <c r="F4">
        <v>0.213989614743685</v>
      </c>
      <c r="G4" s="2">
        <f t="shared" ref="G4:G30" si="0">F4*F4</f>
        <v>4.5791555218150724E-2</v>
      </c>
    </row>
    <row r="5" spans="1:7">
      <c r="A5">
        <v>3</v>
      </c>
      <c r="B5">
        <v>16.568861854000001</v>
      </c>
      <c r="C5">
        <v>2834.0942641520001</v>
      </c>
      <c r="D5">
        <v>961.44554240640002</v>
      </c>
      <c r="E5">
        <v>805.88753921800003</v>
      </c>
      <c r="F5">
        <v>1145.2801148753599</v>
      </c>
      <c r="G5" s="2">
        <f t="shared" si="0"/>
        <v>1311666.5415289176</v>
      </c>
    </row>
    <row r="6" spans="1:7">
      <c r="A6">
        <v>4</v>
      </c>
      <c r="B6">
        <v>5.9006499999999997E-4</v>
      </c>
      <c r="C6">
        <v>6.4051110999999994E-2</v>
      </c>
      <c r="D6">
        <v>1.50248564E-2</v>
      </c>
      <c r="E6">
        <v>2.7384319999999998E-3</v>
      </c>
      <c r="F6">
        <v>2.74728686147136E-2</v>
      </c>
      <c r="G6" s="2">
        <f t="shared" si="0"/>
        <v>7.5475850992131558E-4</v>
      </c>
    </row>
    <row r="7" spans="1:7">
      <c r="A7">
        <v>5</v>
      </c>
      <c r="B7" s="2">
        <v>8.0500000000000002E-7</v>
      </c>
      <c r="C7" s="2">
        <v>6.7170000000000002E-6</v>
      </c>
      <c r="D7" s="2">
        <v>3.7220000000000001E-6</v>
      </c>
      <c r="E7" s="2">
        <v>4.0239999999999999E-6</v>
      </c>
      <c r="F7" s="2">
        <v>2.5201248976985199E-6</v>
      </c>
      <c r="G7" s="2">
        <f t="shared" si="0"/>
        <v>6.3510294999999757E-12</v>
      </c>
    </row>
    <row r="8" spans="1:7">
      <c r="A8">
        <v>6</v>
      </c>
      <c r="B8">
        <v>4.2683400000000001E-4</v>
      </c>
      <c r="C8">
        <v>6.9351370000000001E-3</v>
      </c>
      <c r="D8">
        <v>5.0241977999999996E-3</v>
      </c>
      <c r="E8">
        <v>6.295368E-3</v>
      </c>
      <c r="F8">
        <v>2.70819080685911E-3</v>
      </c>
      <c r="G8" s="2">
        <f t="shared" si="0"/>
        <v>7.3342974463561973E-6</v>
      </c>
    </row>
    <row r="9" spans="1:7">
      <c r="A9">
        <v>7</v>
      </c>
      <c r="B9">
        <v>0.42008989800000002</v>
      </c>
      <c r="C9">
        <v>0.61068128600000005</v>
      </c>
      <c r="D9">
        <v>0.5201779674</v>
      </c>
      <c r="E9">
        <v>0.52594094999999996</v>
      </c>
      <c r="F9">
        <v>6.8262119632078705E-2</v>
      </c>
      <c r="G9" s="2">
        <f t="shared" si="0"/>
        <v>4.6597169766642247E-3</v>
      </c>
    </row>
    <row r="10" spans="1:7">
      <c r="A10">
        <v>8</v>
      </c>
      <c r="B10">
        <v>0.151485602</v>
      </c>
      <c r="C10">
        <v>5.8753412550000004</v>
      </c>
      <c r="D10">
        <v>3.2547035672</v>
      </c>
      <c r="E10">
        <v>3.7087850179999999</v>
      </c>
      <c r="F10">
        <v>2.1003757029464101</v>
      </c>
      <c r="G10" s="2">
        <f t="shared" si="0"/>
        <v>4.4115780935276261</v>
      </c>
    </row>
    <row r="11" spans="1:7">
      <c r="A11">
        <v>9</v>
      </c>
      <c r="B11">
        <v>0.11211984799999999</v>
      </c>
      <c r="C11">
        <v>0.27080583200000002</v>
      </c>
      <c r="D11">
        <v>0.17607060960000001</v>
      </c>
      <c r="E11">
        <v>0.17926186199999999</v>
      </c>
      <c r="F11">
        <v>6.1028348713441601E-2</v>
      </c>
      <c r="G11" s="2">
        <f t="shared" si="0"/>
        <v>3.7244593466894292E-3</v>
      </c>
    </row>
    <row r="12" spans="1:7">
      <c r="A12">
        <v>10</v>
      </c>
      <c r="B12">
        <v>9.5503229999999995E-3</v>
      </c>
      <c r="C12">
        <v>3.1895682000000002E-2</v>
      </c>
      <c r="D12">
        <v>1.9798357400000001E-2</v>
      </c>
      <c r="E12">
        <v>1.8256313E-2</v>
      </c>
      <c r="F12">
        <v>8.2137980988203803E-3</v>
      </c>
      <c r="G12" s="2">
        <f t="shared" si="0"/>
        <v>6.7466479208185294E-5</v>
      </c>
    </row>
    <row r="13" spans="1:7">
      <c r="A13">
        <v>11</v>
      </c>
      <c r="B13">
        <v>5.8099101E-2</v>
      </c>
      <c r="C13">
        <v>1.03150874</v>
      </c>
      <c r="D13">
        <v>0.34159300520000002</v>
      </c>
      <c r="E13">
        <v>8.9716491999999995E-2</v>
      </c>
      <c r="F13">
        <v>0.42178006508914001</v>
      </c>
      <c r="G13" s="2">
        <f t="shared" si="0"/>
        <v>0.17789842330659919</v>
      </c>
    </row>
    <row r="14" spans="1:7">
      <c r="A14">
        <v>12</v>
      </c>
      <c r="B14">
        <v>1.6198189000000002E-2</v>
      </c>
      <c r="C14">
        <v>0.48345173899999999</v>
      </c>
      <c r="D14">
        <v>0.1909491106</v>
      </c>
      <c r="E14">
        <v>0.157696216</v>
      </c>
      <c r="F14">
        <v>0.18236786500435401</v>
      </c>
      <c r="G14" s="2">
        <f t="shared" si="0"/>
        <v>3.3258038186246286E-2</v>
      </c>
    </row>
    <row r="15" spans="1:7">
      <c r="A15">
        <v>13</v>
      </c>
      <c r="B15">
        <v>3.4277932999999997E-2</v>
      </c>
      <c r="C15">
        <v>5.3255482E-2</v>
      </c>
      <c r="D15">
        <v>4.3485753600000003E-2</v>
      </c>
      <c r="E15">
        <v>4.3724078999999999E-2</v>
      </c>
      <c r="F15">
        <v>6.8478883969811302E-3</v>
      </c>
      <c r="G15" s="2">
        <f t="shared" si="0"/>
        <v>4.6893575497508792E-5</v>
      </c>
    </row>
    <row r="16" spans="1:7">
      <c r="A16">
        <v>14</v>
      </c>
      <c r="B16">
        <v>0.48737376999999998</v>
      </c>
      <c r="C16">
        <v>16.693868939000001</v>
      </c>
      <c r="D16">
        <v>5.5059707433999998</v>
      </c>
      <c r="E16">
        <v>3.8042259550000002</v>
      </c>
      <c r="F16">
        <v>6.4690347827732904</v>
      </c>
      <c r="G16" s="2">
        <f t="shared" si="0"/>
        <v>41.848411020730673</v>
      </c>
    </row>
    <row r="17" spans="1:7">
      <c r="A17">
        <v>15</v>
      </c>
      <c r="B17">
        <v>3.5934735739999999</v>
      </c>
      <c r="C17">
        <v>29.507320489000001</v>
      </c>
      <c r="D17">
        <v>15.840976721200001</v>
      </c>
      <c r="E17">
        <v>17.054044015999999</v>
      </c>
      <c r="F17">
        <v>11.2828078587332</v>
      </c>
      <c r="G17" s="2">
        <f t="shared" si="0"/>
        <v>127.30175317709165</v>
      </c>
    </row>
    <row r="18" spans="1:7">
      <c r="A18">
        <v>16</v>
      </c>
      <c r="B18">
        <v>0.26913345999999999</v>
      </c>
      <c r="C18">
        <v>0.68707358500000004</v>
      </c>
      <c r="D18">
        <v>0.47899020120000002</v>
      </c>
      <c r="E18">
        <v>0.49643868099999999</v>
      </c>
      <c r="F18">
        <v>0.163922716297008</v>
      </c>
      <c r="G18" s="2">
        <f t="shared" si="0"/>
        <v>2.6870656918189371E-2</v>
      </c>
    </row>
    <row r="19" spans="1:7">
      <c r="A19">
        <v>17</v>
      </c>
      <c r="B19">
        <v>0.41890066300000001</v>
      </c>
      <c r="C19">
        <v>2.2051772760000001</v>
      </c>
      <c r="D19">
        <v>1.5644354406000001</v>
      </c>
      <c r="E19">
        <v>1.896197366</v>
      </c>
      <c r="F19">
        <v>0.74540840591609503</v>
      </c>
      <c r="G19" s="2">
        <f t="shared" si="0"/>
        <v>0.5556336916103739</v>
      </c>
    </row>
    <row r="20" spans="1:7">
      <c r="A20">
        <v>18</v>
      </c>
      <c r="B20">
        <v>1.338481874</v>
      </c>
      <c r="C20">
        <v>2.2389197250000001</v>
      </c>
      <c r="D20">
        <v>1.9325330428</v>
      </c>
      <c r="E20">
        <v>1.984755413</v>
      </c>
      <c r="F20">
        <v>0.35495974593474</v>
      </c>
      <c r="G20" s="2">
        <f t="shared" si="0"/>
        <v>0.12599642123405516</v>
      </c>
    </row>
    <row r="21" spans="1:7">
      <c r="A21">
        <v>19</v>
      </c>
      <c r="B21" s="2">
        <v>9.6299999999999993E-7</v>
      </c>
      <c r="C21">
        <v>2.6581199999999998E-4</v>
      </c>
      <c r="D21" s="2">
        <v>8.2058000000000006E-5</v>
      </c>
      <c r="E21" s="2">
        <v>4.8365999999999997E-5</v>
      </c>
      <c r="F21">
        <v>1.0885736649625499E-4</v>
      </c>
      <c r="G21" s="2">
        <f t="shared" si="0"/>
        <v>1.1849926240499979E-8</v>
      </c>
    </row>
    <row r="22" spans="1:7">
      <c r="A22">
        <v>20</v>
      </c>
      <c r="B22">
        <v>1.9434158E-2</v>
      </c>
      <c r="C22">
        <v>2.2279642999999998E-2</v>
      </c>
      <c r="D22">
        <v>2.0033060200000001E-2</v>
      </c>
      <c r="E22">
        <v>1.9469740999999999E-2</v>
      </c>
      <c r="F22">
        <v>1.25627903657257E-3</v>
      </c>
      <c r="G22" s="2">
        <f t="shared" si="0"/>
        <v>1.5782370177317047E-6</v>
      </c>
    </row>
    <row r="23" spans="1:7">
      <c r="A23">
        <v>21</v>
      </c>
      <c r="B23">
        <v>2.3825557960000001</v>
      </c>
      <c r="C23">
        <v>26.924071985000001</v>
      </c>
      <c r="D23">
        <v>13.0110109752</v>
      </c>
      <c r="E23">
        <v>10.970712454999999</v>
      </c>
      <c r="F23">
        <v>8.9079787640822499</v>
      </c>
      <c r="G23" s="2">
        <f t="shared" si="0"/>
        <v>79.352085661340325</v>
      </c>
    </row>
    <row r="24" spans="1:7">
      <c r="A24">
        <v>22</v>
      </c>
      <c r="B24">
        <v>5.8882686719999997</v>
      </c>
      <c r="C24">
        <v>36.420968344000002</v>
      </c>
      <c r="D24">
        <v>22.263910256399999</v>
      </c>
      <c r="E24">
        <v>23.772541148999998</v>
      </c>
      <c r="F24">
        <v>12.075512081876701</v>
      </c>
      <c r="G24" s="2">
        <f t="shared" si="0"/>
        <v>145.81799203955018</v>
      </c>
    </row>
    <row r="25" spans="1:7">
      <c r="A25">
        <v>23</v>
      </c>
      <c r="B25">
        <v>0.39861803400000001</v>
      </c>
      <c r="C25">
        <v>47.793440355999998</v>
      </c>
      <c r="D25">
        <v>13.144579546199999</v>
      </c>
      <c r="E25">
        <v>4.9508500059999996</v>
      </c>
      <c r="F25">
        <v>19.9352775307907</v>
      </c>
      <c r="G25" s="2">
        <f t="shared" si="0"/>
        <v>397.41529022964852</v>
      </c>
    </row>
    <row r="26" spans="1:7">
      <c r="A26">
        <v>24</v>
      </c>
      <c r="B26">
        <v>1.503886472</v>
      </c>
      <c r="C26">
        <v>5.6478581840000004</v>
      </c>
      <c r="D26">
        <v>3.1738844618000002</v>
      </c>
      <c r="E26">
        <v>2.856735493</v>
      </c>
      <c r="F26">
        <v>1.52941182922199</v>
      </c>
      <c r="G26" s="2">
        <f t="shared" si="0"/>
        <v>2.3391005433641534</v>
      </c>
    </row>
    <row r="27" spans="1:7">
      <c r="A27">
        <v>25</v>
      </c>
      <c r="B27">
        <v>1.618502844</v>
      </c>
      <c r="C27">
        <v>8.7020500359999993</v>
      </c>
      <c r="D27">
        <v>3.6407764498000001</v>
      </c>
      <c r="E27">
        <v>2.711348278</v>
      </c>
      <c r="F27">
        <v>2.9226279116560798</v>
      </c>
      <c r="G27" s="2">
        <f t="shared" si="0"/>
        <v>8.5417539099911775</v>
      </c>
    </row>
    <row r="28" spans="1:7">
      <c r="A28">
        <v>26</v>
      </c>
      <c r="B28">
        <v>0.19784739800000001</v>
      </c>
      <c r="C28">
        <v>1.324621396</v>
      </c>
      <c r="D28">
        <v>0.78218949739999999</v>
      </c>
      <c r="E28">
        <v>0.68974353399999999</v>
      </c>
      <c r="F28">
        <v>0.50643077482099896</v>
      </c>
      <c r="G28" s="2">
        <f t="shared" si="0"/>
        <v>0.25647212968579736</v>
      </c>
    </row>
    <row r="29" spans="1:7">
      <c r="A29">
        <v>27</v>
      </c>
      <c r="B29">
        <v>45.328500853000001</v>
      </c>
      <c r="C29">
        <v>144.50453111799999</v>
      </c>
      <c r="D29">
        <v>105.6177227054</v>
      </c>
      <c r="E29">
        <v>110.419735437</v>
      </c>
      <c r="F29">
        <v>37.478484819273902</v>
      </c>
      <c r="G29" s="2">
        <f t="shared" si="0"/>
        <v>1404.6368243485442</v>
      </c>
    </row>
    <row r="30" spans="1:7">
      <c r="A30">
        <v>28</v>
      </c>
      <c r="B30">
        <v>4.1752128820000003</v>
      </c>
      <c r="C30">
        <v>12.17847742</v>
      </c>
      <c r="D30">
        <v>7.5753536178000003</v>
      </c>
      <c r="E30">
        <v>7.4035249160000003</v>
      </c>
      <c r="F30">
        <v>2.8989393373819401</v>
      </c>
      <c r="G30" s="2">
        <f t="shared" si="0"/>
        <v>8.4038492818204418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J19" sqref="J19"/>
    </sheetView>
  </sheetViews>
  <sheetFormatPr defaultRowHeight="15"/>
  <cols>
    <col min="2" max="2" width="16.5703125" customWidth="1"/>
    <col min="3" max="3" width="17.85546875" customWidth="1"/>
    <col min="4" max="4" width="18.42578125" customWidth="1"/>
    <col min="5" max="5" width="17.42578125" customWidth="1"/>
    <col min="6" max="6" width="22" customWidth="1"/>
    <col min="7" max="7" width="13.7109375" customWidth="1"/>
  </cols>
  <sheetData>
    <row r="1" spans="1:7" s="1" customFormat="1">
      <c r="A1" s="3" t="s">
        <v>13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7.1999999999999996E-8</v>
      </c>
      <c r="C3" s="2">
        <v>9.5000000000000004E-8</v>
      </c>
      <c r="D3" s="2">
        <v>8.5399999999999997E-8</v>
      </c>
      <c r="E3" s="2">
        <v>9.2000000000000003E-8</v>
      </c>
      <c r="F3" s="2">
        <v>1.13929802949009E-8</v>
      </c>
      <c r="G3" s="2">
        <f>F3*F3</f>
        <v>1.2980000000000021E-16</v>
      </c>
    </row>
    <row r="4" spans="1:7">
      <c r="A4">
        <v>2</v>
      </c>
      <c r="B4">
        <v>2.1624042E-2</v>
      </c>
      <c r="C4">
        <v>0.120068984</v>
      </c>
      <c r="D4">
        <v>5.4396159600000001E-2</v>
      </c>
      <c r="E4">
        <v>4.4342736000000001E-2</v>
      </c>
      <c r="F4">
        <v>4.0205445956066101E-2</v>
      </c>
      <c r="G4" s="2">
        <f t="shared" ref="G4:G30" si="0">F4*F4</f>
        <v>1.616477884526152E-3</v>
      </c>
    </row>
    <row r="5" spans="1:7">
      <c r="A5">
        <v>3</v>
      </c>
      <c r="B5">
        <v>405.28370309799999</v>
      </c>
      <c r="C5">
        <v>113107.10061420299</v>
      </c>
      <c r="D5">
        <v>25366.284451102401</v>
      </c>
      <c r="E5">
        <v>4219.8680652410003</v>
      </c>
      <c r="F5">
        <v>49137.2386918216</v>
      </c>
      <c r="G5" s="2">
        <f t="shared" si="0"/>
        <v>2414468226.2570496</v>
      </c>
    </row>
    <row r="6" spans="1:7">
      <c r="A6">
        <v>4</v>
      </c>
      <c r="B6">
        <v>5.0274399999999996E-4</v>
      </c>
      <c r="C6">
        <v>3.0637780000000001E-3</v>
      </c>
      <c r="D6">
        <v>1.2840265999999999E-3</v>
      </c>
      <c r="E6">
        <v>1.092628E-3</v>
      </c>
      <c r="F6">
        <v>1.0292803918776499E-3</v>
      </c>
      <c r="G6" s="2">
        <f t="shared" si="0"/>
        <v>1.0594181251038087E-6</v>
      </c>
    </row>
    <row r="7" spans="1:7">
      <c r="A7">
        <v>5</v>
      </c>
      <c r="B7" s="2">
        <v>4.3999999999999997E-8</v>
      </c>
      <c r="C7" s="2">
        <v>9.9999999999999995E-8</v>
      </c>
      <c r="D7" s="2">
        <v>8.5599999999999999E-8</v>
      </c>
      <c r="E7" s="2">
        <v>9.6999999999999995E-8</v>
      </c>
      <c r="F7" s="2">
        <v>2.35435766186873E-8</v>
      </c>
      <c r="G7" s="2">
        <f t="shared" si="0"/>
        <v>5.5429999999999936E-16</v>
      </c>
    </row>
    <row r="8" spans="1:7">
      <c r="A8">
        <v>6</v>
      </c>
      <c r="B8">
        <v>0.13796285599999999</v>
      </c>
      <c r="C8">
        <v>0.89461907299999999</v>
      </c>
      <c r="D8">
        <v>0.37739189820000002</v>
      </c>
      <c r="E8">
        <v>0.228245528</v>
      </c>
      <c r="F8">
        <v>0.30687001318863</v>
      </c>
      <c r="G8" s="2">
        <f t="shared" si="0"/>
        <v>9.4169204994389952E-2</v>
      </c>
    </row>
    <row r="9" spans="1:7">
      <c r="A9">
        <v>7</v>
      </c>
      <c r="B9">
        <v>0.17858891800000001</v>
      </c>
      <c r="C9">
        <v>0.58016044600000005</v>
      </c>
      <c r="D9">
        <v>0.35793006119999998</v>
      </c>
      <c r="E9">
        <v>0.28499656299999998</v>
      </c>
      <c r="F9">
        <v>0.16512734265582199</v>
      </c>
      <c r="G9" s="2">
        <f t="shared" si="0"/>
        <v>2.726703929257325E-2</v>
      </c>
    </row>
    <row r="10" spans="1:7">
      <c r="A10">
        <v>8</v>
      </c>
      <c r="B10">
        <v>20.072585932999999</v>
      </c>
      <c r="C10">
        <v>20.184114782999998</v>
      </c>
      <c r="D10">
        <v>20.112629098399999</v>
      </c>
      <c r="E10">
        <v>20.100264416000002</v>
      </c>
      <c r="F10">
        <v>4.5292963051116998E-2</v>
      </c>
      <c r="G10" s="2">
        <f t="shared" si="0"/>
        <v>2.0514525019498498E-3</v>
      </c>
    </row>
    <row r="11" spans="1:7">
      <c r="A11">
        <v>9</v>
      </c>
      <c r="B11">
        <v>2.442106876</v>
      </c>
      <c r="C11">
        <v>3.362541926</v>
      </c>
      <c r="D11">
        <v>2.8388820799999999</v>
      </c>
      <c r="E11">
        <v>2.5936069910000001</v>
      </c>
      <c r="F11">
        <v>0.41779681595273099</v>
      </c>
      <c r="G11" s="2">
        <f t="shared" si="0"/>
        <v>0.17455417942024018</v>
      </c>
    </row>
    <row r="12" spans="1:7">
      <c r="A12">
        <v>10</v>
      </c>
      <c r="B12">
        <v>9.1134762999999994E-2</v>
      </c>
      <c r="C12">
        <v>0.204803545</v>
      </c>
      <c r="D12">
        <v>0.132541718</v>
      </c>
      <c r="E12">
        <v>0.108279469</v>
      </c>
      <c r="F12">
        <v>4.7799926841263198E-2</v>
      </c>
      <c r="G12" s="2">
        <f t="shared" si="0"/>
        <v>2.2848330060301139E-3</v>
      </c>
    </row>
    <row r="13" spans="1:7">
      <c r="A13">
        <v>11</v>
      </c>
      <c r="B13">
        <v>3.6677938160000001</v>
      </c>
      <c r="C13">
        <v>9.1058275480000006</v>
      </c>
      <c r="D13">
        <v>5.3785053001999996</v>
      </c>
      <c r="E13">
        <v>4.9627039000000002</v>
      </c>
      <c r="F13">
        <v>2.1712650065672099</v>
      </c>
      <c r="G13" s="2">
        <f t="shared" si="0"/>
        <v>4.7143917287433057</v>
      </c>
    </row>
    <row r="14" spans="1:7">
      <c r="A14">
        <v>12</v>
      </c>
      <c r="B14">
        <v>1.6737871339999999</v>
      </c>
      <c r="C14">
        <v>6.23294338</v>
      </c>
      <c r="D14">
        <v>4.6591163328</v>
      </c>
      <c r="E14">
        <v>5.3803149010000002</v>
      </c>
      <c r="F14">
        <v>1.86470141061573</v>
      </c>
      <c r="G14" s="2">
        <f t="shared" si="0"/>
        <v>3.4771113507522933</v>
      </c>
    </row>
    <row r="15" spans="1:7">
      <c r="A15">
        <v>13</v>
      </c>
      <c r="B15">
        <v>5.3213707169999998</v>
      </c>
      <c r="C15">
        <v>8.9601959569999998</v>
      </c>
      <c r="D15">
        <v>7.1457047987999998</v>
      </c>
      <c r="E15">
        <v>6.8556547520000004</v>
      </c>
      <c r="F15">
        <v>1.338207535205</v>
      </c>
      <c r="G15" s="2">
        <f t="shared" si="0"/>
        <v>1.7907994072794413</v>
      </c>
    </row>
    <row r="16" spans="1:7">
      <c r="A16">
        <v>14</v>
      </c>
      <c r="B16">
        <v>211.42557888799999</v>
      </c>
      <c r="C16">
        <v>431.87682171799997</v>
      </c>
      <c r="D16">
        <v>352.6576452292</v>
      </c>
      <c r="E16">
        <v>385.14271227799998</v>
      </c>
      <c r="F16">
        <v>84.473591544640101</v>
      </c>
      <c r="G16" s="2">
        <f t="shared" si="0"/>
        <v>7135.7876684506919</v>
      </c>
    </row>
    <row r="17" spans="1:7">
      <c r="A17">
        <v>15</v>
      </c>
      <c r="B17">
        <v>177.967383152</v>
      </c>
      <c r="C17">
        <v>561.35750270200003</v>
      </c>
      <c r="D17">
        <v>351.60711974700001</v>
      </c>
      <c r="E17">
        <v>376.86984526800001</v>
      </c>
      <c r="F17">
        <v>155.202560353134</v>
      </c>
      <c r="G17" s="2">
        <f t="shared" si="0"/>
        <v>24087.834740168204</v>
      </c>
    </row>
    <row r="18" spans="1:7">
      <c r="A18">
        <v>16</v>
      </c>
      <c r="B18">
        <v>0.67099340600000001</v>
      </c>
      <c r="C18">
        <v>1.160649099</v>
      </c>
      <c r="D18">
        <v>0.96969048520000001</v>
      </c>
      <c r="E18">
        <v>1.033464403</v>
      </c>
      <c r="F18">
        <v>0.19565844880819899</v>
      </c>
      <c r="G18" s="2">
        <f t="shared" si="0"/>
        <v>3.8282228590030623E-2</v>
      </c>
    </row>
    <row r="19" spans="1:7">
      <c r="A19">
        <v>17</v>
      </c>
      <c r="B19">
        <v>9.1368824239999995</v>
      </c>
      <c r="C19">
        <v>12.115155638999999</v>
      </c>
      <c r="D19">
        <v>10.930203394799999</v>
      </c>
      <c r="E19">
        <v>11.075509049000001</v>
      </c>
      <c r="F19">
        <v>1.0920545431447</v>
      </c>
      <c r="G19" s="2">
        <f t="shared" si="0"/>
        <v>1.1925831252029793</v>
      </c>
    </row>
    <row r="20" spans="1:7">
      <c r="A20">
        <v>18</v>
      </c>
      <c r="B20">
        <v>8.9120666400000008</v>
      </c>
      <c r="C20">
        <v>14.308133711</v>
      </c>
      <c r="D20">
        <v>11.3435236324</v>
      </c>
      <c r="E20">
        <v>11.627997155999999</v>
      </c>
      <c r="F20">
        <v>2.1724782363631499</v>
      </c>
      <c r="G20" s="2">
        <f t="shared" si="0"/>
        <v>4.7196616874715422</v>
      </c>
    </row>
    <row r="21" spans="1:7">
      <c r="A21">
        <v>19</v>
      </c>
      <c r="B21">
        <v>0.41372914500000002</v>
      </c>
      <c r="C21">
        <v>0.70954751699999996</v>
      </c>
      <c r="D21">
        <v>0.55976197500000002</v>
      </c>
      <c r="E21">
        <v>0.52254757399999996</v>
      </c>
      <c r="F21">
        <v>0.116143372056023</v>
      </c>
      <c r="G21" s="2">
        <f t="shared" si="0"/>
        <v>1.3489282872543784E-2</v>
      </c>
    </row>
    <row r="22" spans="1:7">
      <c r="A22">
        <v>20</v>
      </c>
      <c r="B22">
        <v>1.095443309</v>
      </c>
      <c r="C22">
        <v>1.3458823600000001</v>
      </c>
      <c r="D22">
        <v>1.2411536238</v>
      </c>
      <c r="E22">
        <v>1.2993931240000001</v>
      </c>
      <c r="F22">
        <v>0.105890514710964</v>
      </c>
      <c r="G22" s="2">
        <f t="shared" si="0"/>
        <v>1.1212801105752884E-2</v>
      </c>
    </row>
    <row r="23" spans="1:7">
      <c r="A23">
        <v>21</v>
      </c>
      <c r="B23">
        <v>300.00049103999999</v>
      </c>
      <c r="C23">
        <v>300.810746102</v>
      </c>
      <c r="D23">
        <v>300.16264568939999</v>
      </c>
      <c r="E23">
        <v>300.00070032999997</v>
      </c>
      <c r="F23">
        <v>0.36229916479151503</v>
      </c>
      <c r="G23" s="2">
        <f t="shared" si="0"/>
        <v>0.13126068480862937</v>
      </c>
    </row>
    <row r="24" spans="1:7">
      <c r="A24">
        <v>22</v>
      </c>
      <c r="B24">
        <v>484.92677030900001</v>
      </c>
      <c r="C24">
        <v>607.76006722099999</v>
      </c>
      <c r="D24">
        <v>554.00284825159997</v>
      </c>
      <c r="E24">
        <v>573.25274605300001</v>
      </c>
      <c r="F24">
        <v>51.8694565496424</v>
      </c>
      <c r="G24" s="2">
        <f t="shared" si="0"/>
        <v>2690.4405227552411</v>
      </c>
    </row>
    <row r="25" spans="1:7">
      <c r="A25">
        <v>23</v>
      </c>
      <c r="B25">
        <v>516.30962401900001</v>
      </c>
      <c r="C25">
        <v>712.09605996100004</v>
      </c>
      <c r="D25">
        <v>644.30061349360005</v>
      </c>
      <c r="E25">
        <v>660.14213192600005</v>
      </c>
      <c r="F25">
        <v>76.9129393646907</v>
      </c>
      <c r="G25" s="2">
        <f t="shared" si="0"/>
        <v>5915.6002417165882</v>
      </c>
    </row>
    <row r="26" spans="1:7">
      <c r="A26">
        <v>24</v>
      </c>
      <c r="B26">
        <v>149.84423556600001</v>
      </c>
      <c r="C26">
        <v>195.30173332699999</v>
      </c>
      <c r="D26">
        <v>171.50207822499999</v>
      </c>
      <c r="E26">
        <v>178.279044476</v>
      </c>
      <c r="F26">
        <v>20.0754000465761</v>
      </c>
      <c r="G26" s="2">
        <f t="shared" si="0"/>
        <v>403.02168703006765</v>
      </c>
    </row>
    <row r="27" spans="1:7">
      <c r="A27">
        <v>25</v>
      </c>
      <c r="B27">
        <v>109.921131851</v>
      </c>
      <c r="C27">
        <v>113.52112726</v>
      </c>
      <c r="D27">
        <v>112.156724016</v>
      </c>
      <c r="E27">
        <v>112.398719965</v>
      </c>
      <c r="F27">
        <v>1.3361106008133401</v>
      </c>
      <c r="G27" s="2">
        <f t="shared" si="0"/>
        <v>1.7851915376057848</v>
      </c>
    </row>
    <row r="28" spans="1:7">
      <c r="A28">
        <v>26</v>
      </c>
      <c r="B28">
        <v>99.685731344999994</v>
      </c>
      <c r="C28">
        <v>110.04790003799999</v>
      </c>
      <c r="D28">
        <v>105.90841241</v>
      </c>
      <c r="E28">
        <v>107.32052435999999</v>
      </c>
      <c r="F28">
        <v>3.8927706060934901</v>
      </c>
      <c r="G28" s="2">
        <f t="shared" si="0"/>
        <v>15.153662991665479</v>
      </c>
    </row>
    <row r="29" spans="1:7">
      <c r="A29">
        <v>27</v>
      </c>
      <c r="B29">
        <v>368.768546996</v>
      </c>
      <c r="C29">
        <v>396.944662171</v>
      </c>
      <c r="D29">
        <v>383.28581499680001</v>
      </c>
      <c r="E29">
        <v>384.311138019</v>
      </c>
      <c r="F29">
        <v>11.0677738141534</v>
      </c>
      <c r="G29" s="2">
        <f t="shared" si="0"/>
        <v>122.49561720125969</v>
      </c>
    </row>
    <row r="30" spans="1:7">
      <c r="A30">
        <v>28</v>
      </c>
      <c r="B30">
        <v>300.00006352999998</v>
      </c>
      <c r="C30">
        <v>300.00016288299997</v>
      </c>
      <c r="D30">
        <v>300.00012797720001</v>
      </c>
      <c r="E30">
        <v>300.00013645600001</v>
      </c>
      <c r="F30" s="2">
        <v>3.9607738149068198E-5</v>
      </c>
      <c r="G30" s="2">
        <f t="shared" si="0"/>
        <v>1.5687729212851522E-9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"/>
  <sheetViews>
    <sheetView topLeftCell="A8" workbookViewId="0">
      <selection activeCell="I24" sqref="I24"/>
    </sheetView>
  </sheetViews>
  <sheetFormatPr defaultRowHeight="15"/>
  <cols>
    <col min="2" max="2" width="18" customWidth="1"/>
    <col min="3" max="3" width="18.85546875" customWidth="1"/>
    <col min="4" max="4" width="18.7109375" customWidth="1"/>
    <col min="5" max="5" width="18.42578125" customWidth="1"/>
    <col min="6" max="6" width="21.5703125" customWidth="1"/>
    <col min="7" max="7" width="12.85546875" customWidth="1"/>
  </cols>
  <sheetData>
    <row r="1" spans="1:7" s="1" customFormat="1">
      <c r="A1" s="3" t="s">
        <v>14</v>
      </c>
      <c r="B1" s="3"/>
      <c r="C1" s="3"/>
      <c r="D1" s="3"/>
      <c r="E1" s="3"/>
      <c r="F1" s="3"/>
      <c r="G1" s="3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5.8000000000000003E-8</v>
      </c>
      <c r="C3" s="2">
        <v>9.9999999999999995E-8</v>
      </c>
      <c r="D3" s="2">
        <v>7.5199999999999998E-8</v>
      </c>
      <c r="E3" s="2">
        <v>6.8E-8</v>
      </c>
      <c r="F3" s="2">
        <v>1.6513630733427501E-8</v>
      </c>
      <c r="G3" s="2">
        <f>F3*F3</f>
        <v>2.7270000000000131E-16</v>
      </c>
    </row>
    <row r="4" spans="1:7">
      <c r="A4">
        <v>2</v>
      </c>
      <c r="B4">
        <v>17.884700025000001</v>
      </c>
      <c r="C4">
        <v>86.185338232000007</v>
      </c>
      <c r="D4">
        <v>38.151434481999999</v>
      </c>
      <c r="E4">
        <v>21.342703234999998</v>
      </c>
      <c r="F4">
        <v>28.9946835951868</v>
      </c>
      <c r="G4" s="2">
        <f t="shared" ref="G4:G30" si="0">F4*F4</f>
        <v>840.69167678499457</v>
      </c>
    </row>
    <row r="5" spans="1:7">
      <c r="A5">
        <v>3</v>
      </c>
      <c r="B5">
        <v>1090835.6373401701</v>
      </c>
      <c r="C5">
        <v>36826354.668993004</v>
      </c>
      <c r="D5">
        <v>11386960.4626798</v>
      </c>
      <c r="E5">
        <v>2401018.6982127898</v>
      </c>
      <c r="F5">
        <v>15216571.8426107</v>
      </c>
      <c r="G5" s="2">
        <f t="shared" si="0"/>
        <v>231544058641332.78</v>
      </c>
    </row>
    <row r="6" spans="1:7">
      <c r="A6">
        <v>4</v>
      </c>
      <c r="B6">
        <v>0.198702935</v>
      </c>
      <c r="C6">
        <v>11.603769506000001</v>
      </c>
      <c r="D6">
        <v>2.5232279381999998</v>
      </c>
      <c r="E6">
        <v>0.27687820200000002</v>
      </c>
      <c r="F6">
        <v>5.0762970671474497</v>
      </c>
      <c r="G6" s="2">
        <f t="shared" si="0"/>
        <v>25.7687919139298</v>
      </c>
    </row>
    <row r="7" spans="1:7">
      <c r="A7">
        <v>5</v>
      </c>
      <c r="B7" s="2">
        <v>8.3000000000000002E-8</v>
      </c>
      <c r="C7" s="2">
        <v>1.7499999999999999E-7</v>
      </c>
      <c r="D7" s="2">
        <v>1.128E-7</v>
      </c>
      <c r="E7" s="2">
        <v>9.3999999999999995E-8</v>
      </c>
      <c r="F7" s="2">
        <v>3.7399197852360397E-8</v>
      </c>
      <c r="G7" s="2">
        <f t="shared" si="0"/>
        <v>1.3986999999999985E-15</v>
      </c>
    </row>
    <row r="8" spans="1:7">
      <c r="A8">
        <v>6</v>
      </c>
      <c r="B8">
        <v>4.1260552019999999</v>
      </c>
      <c r="C8">
        <v>6.1868286790000004</v>
      </c>
      <c r="D8">
        <v>5.2005976373999996</v>
      </c>
      <c r="E8">
        <v>5.1175415119999998</v>
      </c>
      <c r="F8">
        <v>0.76038430456938899</v>
      </c>
      <c r="G8" s="2">
        <f t="shared" si="0"/>
        <v>0.57818429063547327</v>
      </c>
    </row>
    <row r="9" spans="1:7">
      <c r="A9">
        <v>7</v>
      </c>
      <c r="B9">
        <v>3.716124684</v>
      </c>
      <c r="C9">
        <v>12.405885437</v>
      </c>
      <c r="D9">
        <v>7.5250991477999998</v>
      </c>
      <c r="E9">
        <v>7.580269157</v>
      </c>
      <c r="F9">
        <v>3.23245969878668</v>
      </c>
      <c r="G9" s="2">
        <f t="shared" si="0"/>
        <v>10.448795704280075</v>
      </c>
    </row>
    <row r="10" spans="1:7">
      <c r="A10">
        <v>8</v>
      </c>
      <c r="B10">
        <v>20.402412526999999</v>
      </c>
      <c r="C10">
        <v>20.545531552</v>
      </c>
      <c r="D10">
        <v>20.473026745599999</v>
      </c>
      <c r="E10">
        <v>20.495259111999999</v>
      </c>
      <c r="F10">
        <v>6.0236798931603601E-2</v>
      </c>
      <c r="G10" s="2">
        <f t="shared" si="0"/>
        <v>3.6284719455264409E-3</v>
      </c>
    </row>
    <row r="11" spans="1:7">
      <c r="A11">
        <v>9</v>
      </c>
      <c r="B11">
        <v>9.4568242179999995</v>
      </c>
      <c r="C11">
        <v>10.333383995</v>
      </c>
      <c r="D11">
        <v>9.8162953488000007</v>
      </c>
      <c r="E11">
        <v>9.7712227210000009</v>
      </c>
      <c r="F11">
        <v>0.34914055538340499</v>
      </c>
      <c r="G11" s="2">
        <f t="shared" si="0"/>
        <v>0.12189912741343249</v>
      </c>
    </row>
    <row r="12" spans="1:7">
      <c r="A12">
        <v>10</v>
      </c>
      <c r="B12">
        <v>0.45765752799999998</v>
      </c>
      <c r="C12">
        <v>0.60107390000000005</v>
      </c>
      <c r="D12">
        <v>0.50997235119999995</v>
      </c>
      <c r="E12">
        <v>0.48515455200000002</v>
      </c>
      <c r="F12">
        <v>5.8775112345134203E-2</v>
      </c>
      <c r="G12" s="2">
        <f t="shared" si="0"/>
        <v>3.4545138311831468E-3</v>
      </c>
    </row>
    <row r="13" spans="1:7">
      <c r="A13">
        <v>11</v>
      </c>
      <c r="B13">
        <v>21.024326602999999</v>
      </c>
      <c r="C13">
        <v>35.827633392999999</v>
      </c>
      <c r="D13">
        <v>29.805651536399999</v>
      </c>
      <c r="E13">
        <v>32.243908195000003</v>
      </c>
      <c r="F13">
        <v>6.5127272477798099</v>
      </c>
      <c r="G13" s="2">
        <f t="shared" si="0"/>
        <v>42.415616203973578</v>
      </c>
    </row>
    <row r="14" spans="1:7">
      <c r="A14">
        <v>12</v>
      </c>
      <c r="B14">
        <v>18.991293911</v>
      </c>
      <c r="C14">
        <v>38.408578689000002</v>
      </c>
      <c r="D14">
        <v>29.403458176200001</v>
      </c>
      <c r="E14">
        <v>28.281932405999999</v>
      </c>
      <c r="F14">
        <v>7.9274604311171197</v>
      </c>
      <c r="G14" s="2">
        <f t="shared" si="0"/>
        <v>62.84462888692763</v>
      </c>
    </row>
    <row r="15" spans="1:7">
      <c r="A15">
        <v>13</v>
      </c>
      <c r="B15">
        <v>19.707321524000001</v>
      </c>
      <c r="C15">
        <v>38.135712998999999</v>
      </c>
      <c r="D15">
        <v>28.546799403600001</v>
      </c>
      <c r="E15">
        <v>30.953875656000001</v>
      </c>
      <c r="F15">
        <v>7.3274877210349203</v>
      </c>
      <c r="G15" s="2">
        <f t="shared" si="0"/>
        <v>53.692076301917531</v>
      </c>
    </row>
    <row r="16" spans="1:7">
      <c r="A16">
        <v>14</v>
      </c>
      <c r="B16">
        <v>1149.0751638300001</v>
      </c>
      <c r="C16">
        <v>1474.837747259</v>
      </c>
      <c r="D16">
        <v>1332.9921386277999</v>
      </c>
      <c r="E16">
        <v>1376.2531460790001</v>
      </c>
      <c r="F16">
        <v>138.13033778502501</v>
      </c>
      <c r="G16" s="2">
        <f t="shared" si="0"/>
        <v>19079.990216605107</v>
      </c>
    </row>
    <row r="17" spans="1:7">
      <c r="A17">
        <v>15</v>
      </c>
      <c r="B17">
        <v>1522.9341415179999</v>
      </c>
      <c r="C17">
        <v>1923.597629717</v>
      </c>
      <c r="D17">
        <v>1712.4442714377999</v>
      </c>
      <c r="E17">
        <v>1760.2230961810001</v>
      </c>
      <c r="F17">
        <v>159.40055289908301</v>
      </c>
      <c r="G17" s="2">
        <f t="shared" si="0"/>
        <v>25408.536264533363</v>
      </c>
    </row>
    <row r="18" spans="1:7">
      <c r="A18">
        <v>16</v>
      </c>
      <c r="B18">
        <v>1.0477091759999999</v>
      </c>
      <c r="C18">
        <v>1.587783427</v>
      </c>
      <c r="D18">
        <v>1.250703138</v>
      </c>
      <c r="E18">
        <v>1.0748263709999999</v>
      </c>
      <c r="F18">
        <v>0.265337676744961</v>
      </c>
      <c r="G18" s="2">
        <f t="shared" si="0"/>
        <v>7.0404082700413415E-2</v>
      </c>
    </row>
    <row r="19" spans="1:7">
      <c r="A19">
        <v>17</v>
      </c>
      <c r="B19">
        <v>30.890618187000001</v>
      </c>
      <c r="C19">
        <v>41.788050933000001</v>
      </c>
      <c r="D19">
        <v>36.260321503199997</v>
      </c>
      <c r="E19">
        <v>35.823077804</v>
      </c>
      <c r="F19">
        <v>4.6138604404865404</v>
      </c>
      <c r="G19" s="2">
        <f t="shared" si="0"/>
        <v>21.287708164286652</v>
      </c>
    </row>
    <row r="20" spans="1:7">
      <c r="A20">
        <v>18</v>
      </c>
      <c r="B20">
        <v>32.105443461999997</v>
      </c>
      <c r="C20">
        <v>45.359023436999998</v>
      </c>
      <c r="D20">
        <v>40.140276161999999</v>
      </c>
      <c r="E20">
        <v>40.276573671999998</v>
      </c>
      <c r="F20">
        <v>5.0427280789369302</v>
      </c>
      <c r="G20" s="2">
        <f t="shared" si="0"/>
        <v>25.429106478098941</v>
      </c>
    </row>
    <row r="21" spans="1:7">
      <c r="A21">
        <v>19</v>
      </c>
      <c r="B21">
        <v>1.8914527160000001</v>
      </c>
      <c r="C21">
        <v>3.0454419399999999</v>
      </c>
      <c r="D21">
        <v>2.5196428761999998</v>
      </c>
      <c r="E21">
        <v>2.4689623530000002</v>
      </c>
      <c r="F21">
        <v>0.424273153070165</v>
      </c>
      <c r="G21" s="2">
        <f t="shared" si="0"/>
        <v>0.18000770841609967</v>
      </c>
    </row>
    <row r="22" spans="1:7">
      <c r="A22">
        <v>20</v>
      </c>
      <c r="B22">
        <v>3.400720352</v>
      </c>
      <c r="C22">
        <v>3.7952064760000002</v>
      </c>
      <c r="D22">
        <v>3.5486102370000001</v>
      </c>
      <c r="E22">
        <v>3.495641166</v>
      </c>
      <c r="F22">
        <v>0.158627172745996</v>
      </c>
      <c r="G22" s="2">
        <f t="shared" si="0"/>
        <v>2.5162579933388055E-2</v>
      </c>
    </row>
    <row r="23" spans="1:7">
      <c r="A23">
        <v>21</v>
      </c>
      <c r="B23">
        <v>400.19386721900003</v>
      </c>
      <c r="C23">
        <v>400.19386721900003</v>
      </c>
      <c r="D23">
        <v>400.19386721900003</v>
      </c>
      <c r="E23">
        <v>400.19386721900003</v>
      </c>
      <c r="F23">
        <v>0</v>
      </c>
      <c r="G23" s="2">
        <f>F23*F23</f>
        <v>0</v>
      </c>
    </row>
    <row r="24" spans="1:7">
      <c r="A24">
        <v>22</v>
      </c>
      <c r="B24">
        <v>1619.659002611</v>
      </c>
      <c r="C24">
        <v>1990.3477009170001</v>
      </c>
      <c r="D24">
        <v>1854.8269839524</v>
      </c>
      <c r="E24">
        <v>1891.1256090740001</v>
      </c>
      <c r="F24">
        <v>143.265268114403</v>
      </c>
      <c r="G24" s="2">
        <f t="shared" si="0"/>
        <v>20524.937047891777</v>
      </c>
    </row>
    <row r="25" spans="1:7">
      <c r="A25">
        <v>23</v>
      </c>
      <c r="B25">
        <v>1494.459026579</v>
      </c>
      <c r="C25">
        <v>2145.4156458930001</v>
      </c>
      <c r="D25">
        <v>1914.7876805256001</v>
      </c>
      <c r="E25">
        <v>1986.7430713609999</v>
      </c>
      <c r="F25">
        <v>250.342565866863</v>
      </c>
      <c r="G25" s="2">
        <f t="shared" si="0"/>
        <v>62671.400284804637</v>
      </c>
    </row>
    <row r="26" spans="1:7">
      <c r="A26">
        <v>24</v>
      </c>
      <c r="B26">
        <v>223.16655668300001</v>
      </c>
      <c r="C26">
        <v>226.11622784299999</v>
      </c>
      <c r="D26">
        <v>224.7791416972</v>
      </c>
      <c r="E26">
        <v>224.459497191</v>
      </c>
      <c r="F26">
        <v>1.2577921095273199</v>
      </c>
      <c r="G26" s="2">
        <f t="shared" si="0"/>
        <v>1.5820409907891855</v>
      </c>
    </row>
    <row r="27" spans="1:7">
      <c r="A27">
        <v>25</v>
      </c>
      <c r="B27">
        <v>225.45659054699999</v>
      </c>
      <c r="C27">
        <v>227.410216491</v>
      </c>
      <c r="D27">
        <v>226.26080412939999</v>
      </c>
      <c r="E27">
        <v>225.958593788</v>
      </c>
      <c r="F27">
        <v>0.74670654128921998</v>
      </c>
      <c r="G27" s="2">
        <f t="shared" si="0"/>
        <v>0.55757065880410961</v>
      </c>
    </row>
    <row r="28" spans="1:7">
      <c r="A28">
        <v>26</v>
      </c>
      <c r="B28">
        <v>200.01569987400001</v>
      </c>
      <c r="C28">
        <v>200.01613158399999</v>
      </c>
      <c r="D28">
        <v>200.0158116172</v>
      </c>
      <c r="E28">
        <v>200.01573683199999</v>
      </c>
      <c r="F28">
        <v>1.8128235199573099E-4</v>
      </c>
      <c r="G28" s="2">
        <f t="shared" si="0"/>
        <v>3.2863291145104114E-8</v>
      </c>
    </row>
    <row r="29" spans="1:7">
      <c r="A29">
        <v>27</v>
      </c>
      <c r="B29">
        <v>519.55003927200005</v>
      </c>
      <c r="C29">
        <v>566.89912002799997</v>
      </c>
      <c r="D29">
        <v>545.00205892020006</v>
      </c>
      <c r="E29">
        <v>549.45714438799996</v>
      </c>
      <c r="F29">
        <v>18.006073716286402</v>
      </c>
      <c r="G29" s="2">
        <f t="shared" si="0"/>
        <v>324.21869067633997</v>
      </c>
    </row>
    <row r="30" spans="1:7">
      <c r="A30">
        <v>28</v>
      </c>
      <c r="B30">
        <v>300.00013658500001</v>
      </c>
      <c r="C30">
        <v>300.00026487299999</v>
      </c>
      <c r="D30">
        <v>300.0002127006</v>
      </c>
      <c r="E30">
        <v>300.00024183900001</v>
      </c>
      <c r="F30" s="2">
        <v>5.4685527254861301E-5</v>
      </c>
      <c r="G30" s="2">
        <f t="shared" si="0"/>
        <v>2.9905068911421783E-9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Standard_2</vt:lpstr>
      <vt:lpstr>Standard_5</vt:lpstr>
      <vt:lpstr>Standard_10</vt:lpstr>
      <vt:lpstr>MOD1_2</vt:lpstr>
      <vt:lpstr>Mod1_5</vt:lpstr>
      <vt:lpstr>MOD1_10</vt:lpstr>
      <vt:lpstr>MOD2_2</vt:lpstr>
      <vt:lpstr>MOD2_5</vt:lpstr>
      <vt:lpstr>MOD2_10</vt:lpstr>
      <vt:lpstr>Testy_T</vt:lpstr>
      <vt:lpstr>Testy_T_2</vt:lpstr>
      <vt:lpstr>Testy_T_5</vt:lpstr>
      <vt:lpstr>Testy_T_10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2015-06-07T00:56:52Z</dcterms:modified>
</cp:coreProperties>
</file>