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aepcke/EclipseWorkspaces/piazza_downloads/stats/cs229/"/>
    </mc:Choice>
  </mc:AlternateContent>
  <bookViews>
    <workbookView xWindow="640" yWindow="1180" windowWidth="24960" windowHeight="14740" tabRatio="500" activeTab="4"/>
  </bookViews>
  <sheets>
    <sheet name="cs229_top10_students_with_cusum" sheetId="1" r:id="rId1"/>
    <sheet name="CS231aWinter14" sheetId="2" r:id="rId2"/>
    <sheet name="CS229Fall16" sheetId="3" r:id="rId3"/>
    <sheet name="CS229Fall15" sheetId="4" r:id="rId4"/>
    <sheet name="CS229Fall14" sheetId="5" r:id="rId5"/>
    <sheet name="CS229Fall13" sheetId="7" r:id="rId6"/>
    <sheet name="CS229Fall12" sheetId="8" r:id="rId7"/>
    <sheet name="CS229Fall11" sheetId="9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5" l="1"/>
  <c r="I14" i="5"/>
  <c r="I13" i="5"/>
  <c r="I12" i="5"/>
  <c r="I10" i="5"/>
  <c r="I9" i="5"/>
  <c r="I8" i="5"/>
  <c r="I7" i="5"/>
  <c r="F6" i="5"/>
  <c r="I3" i="5"/>
  <c r="I4" i="5"/>
  <c r="F4" i="5"/>
  <c r="F3" i="5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3" i="4"/>
  <c r="C4" i="4"/>
  <c r="C5" i="4"/>
  <c r="C6" i="4"/>
  <c r="C7" i="4"/>
  <c r="C8" i="4"/>
  <c r="C9" i="4"/>
  <c r="C10" i="4"/>
  <c r="C11" i="4"/>
  <c r="C12" i="4"/>
  <c r="C13" i="4"/>
  <c r="C14" i="4"/>
  <c r="C2" i="2"/>
  <c r="E2" i="2"/>
  <c r="F3" i="2"/>
  <c r="F4" i="2"/>
  <c r="F5" i="2"/>
  <c r="F6" i="2"/>
  <c r="F7" i="2"/>
  <c r="F8" i="2"/>
  <c r="F9" i="2"/>
  <c r="F10" i="2"/>
  <c r="F11" i="2"/>
  <c r="F2" i="2"/>
  <c r="G2" i="2"/>
  <c r="G11" i="2"/>
  <c r="G10" i="2"/>
  <c r="G9" i="2"/>
  <c r="G8" i="2"/>
  <c r="G7" i="2"/>
  <c r="G6" i="2"/>
  <c r="G5" i="2"/>
  <c r="G4" i="2"/>
  <c r="G3" i="2"/>
  <c r="G2" i="1"/>
  <c r="H2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H3" i="1"/>
  <c r="H4" i="1"/>
  <c r="H5" i="1"/>
  <c r="H6" i="1"/>
  <c r="H7" i="1"/>
  <c r="H8" i="1"/>
  <c r="H9" i="1"/>
  <c r="H10" i="1"/>
  <c r="H11" i="1"/>
  <c r="H12" i="1"/>
  <c r="H13" i="1"/>
  <c r="H1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D14" i="1"/>
  <c r="E3" i="2"/>
  <c r="E4" i="2"/>
  <c r="E5" i="2"/>
  <c r="E6" i="2"/>
  <c r="E7" i="2"/>
  <c r="E8" i="2"/>
  <c r="E9" i="2"/>
  <c r="E10" i="2"/>
  <c r="E11" i="2"/>
  <c r="D2" i="2"/>
  <c r="D3" i="2"/>
  <c r="D4" i="2"/>
  <c r="D5" i="2"/>
  <c r="D6" i="2"/>
  <c r="D7" i="2"/>
  <c r="D8" i="2"/>
  <c r="D9" i="2"/>
  <c r="D10" i="2"/>
  <c r="D11" i="2"/>
  <c r="C3" i="2"/>
  <c r="C4" i="2"/>
  <c r="C5" i="2"/>
  <c r="C6" i="2"/>
  <c r="C7" i="2"/>
  <c r="C8" i="2"/>
  <c r="C9" i="2"/>
  <c r="C10" i="2"/>
  <c r="C11" i="2"/>
  <c r="F2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<sst xmlns="http://schemas.openxmlformats.org/spreadsheetml/2006/main" count="47" uniqueCount="25">
  <si>
    <t>Week</t>
  </si>
  <si>
    <t>Weighted Out Degree</t>
  </si>
  <si>
    <t>Pagerank</t>
  </si>
  <si>
    <t>OutDegMean</t>
  </si>
  <si>
    <t>CUSUM_Code</t>
  </si>
  <si>
    <t>CUSUM_Manual</t>
  </si>
  <si>
    <t>MeanOfOutDegree</t>
  </si>
  <si>
    <t>WeightedOutDegree</t>
  </si>
  <si>
    <t>StdevWeightedOutDegree</t>
  </si>
  <si>
    <t>StdevWeightedOutDegTimes2PlusMean</t>
  </si>
  <si>
    <t>StdevWeightedOutDegTimes2MinusMean</t>
  </si>
  <si>
    <t>WeighteOutIncremental</t>
  </si>
  <si>
    <t>Mean data:</t>
  </si>
  <si>
    <t>Mean diffs:</t>
  </si>
  <si>
    <t xml:space="preserve">Upper control limit: </t>
  </si>
  <si>
    <t>Lower control limit:</t>
  </si>
  <si>
    <t>SD data:</t>
  </si>
  <si>
    <t>3SD UCL</t>
  </si>
  <si>
    <t>2SD UCL</t>
  </si>
  <si>
    <t>1SD UCL</t>
  </si>
  <si>
    <t>0.5SD UCL</t>
  </si>
  <si>
    <t>3SD LCL</t>
  </si>
  <si>
    <t>2SD LCL</t>
  </si>
  <si>
    <t>1SD LCL</t>
  </si>
  <si>
    <t>0.5SD 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</si>
</sst>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" sqref="I1"/>
    </sheetView>
  </sheetViews>
  <sheetFormatPr baseColWidth="10" defaultRowHeight="16" x14ac:dyDescent="0.2"/>
  <cols>
    <col min="1" max="1" width="5.83203125" bestFit="1" customWidth="1"/>
    <col min="2" max="2" width="19.1640625" bestFit="1" customWidth="1"/>
    <col min="3" max="4" width="12.1640625" bestFit="1" customWidth="1"/>
    <col min="5" max="5" width="12.6640625" bestFit="1" customWidth="1"/>
    <col min="6" max="6" width="14.83203125" bestFit="1" customWidth="1"/>
    <col min="7" max="7" width="22.83203125" bestFit="1" customWidth="1"/>
    <col min="8" max="9" width="34.33203125" bestFit="1" customWidth="1"/>
  </cols>
  <sheetData>
    <row r="1" spans="1:9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9</v>
      </c>
      <c r="I1" s="2" t="s">
        <v>10</v>
      </c>
    </row>
    <row r="2" spans="1:9" x14ac:dyDescent="0.2">
      <c r="A2">
        <v>1</v>
      </c>
      <c r="B2">
        <v>0.835443037974683</v>
      </c>
      <c r="C2">
        <v>5.0724619459807897E-3</v>
      </c>
      <c r="D2">
        <f>AVERAGE(B2:B14)</f>
        <v>9.596884128529668</v>
      </c>
      <c r="E2" s="3">
        <v>-8.7614410899999999</v>
      </c>
      <c r="F2">
        <f>B2-AVERAGE(B2:B14)</f>
        <v>-8.7614410905549853</v>
      </c>
      <c r="G2">
        <f>STDEV($B$2:$B$14)</f>
        <v>5.8415237961064026</v>
      </c>
      <c r="H2">
        <f>$C$2+2*$G$2</f>
        <v>11.688120054158786</v>
      </c>
      <c r="I2">
        <f>$D$2-2*$G$2</f>
        <v>-2.0861634636831372</v>
      </c>
    </row>
    <row r="3" spans="1:9" x14ac:dyDescent="0.2">
      <c r="A3">
        <v>2</v>
      </c>
      <c r="B3">
        <v>1.49367088607594</v>
      </c>
      <c r="C3">
        <v>4.2396162196618199E-3</v>
      </c>
      <c r="D3">
        <f t="shared" ref="D3:D14" si="0">$D2</f>
        <v>9.596884128529668</v>
      </c>
      <c r="E3" s="3">
        <v>-16.864654300000002</v>
      </c>
      <c r="F3">
        <f t="shared" ref="F3:F14" si="1">F2+B3-AVERAGE($B$2:$B$14)</f>
        <v>-16.864654333008716</v>
      </c>
      <c r="G3">
        <f t="shared" ref="G3:G14" si="2">STDEV($B$2:$B$14)</f>
        <v>5.8415237961064026</v>
      </c>
      <c r="H3">
        <f t="shared" ref="H3:H14" si="3">$C$2+2*$G$2</f>
        <v>11.688120054158786</v>
      </c>
      <c r="I3">
        <f t="shared" ref="I3:I14" si="4">$D$2-2*$G$2</f>
        <v>-2.0861634636831372</v>
      </c>
    </row>
    <row r="4" spans="1:9" x14ac:dyDescent="0.2">
      <c r="A4">
        <v>3</v>
      </c>
      <c r="B4">
        <v>2.9873417721518898</v>
      </c>
      <c r="C4">
        <v>5.0428368731815299E-3</v>
      </c>
      <c r="D4">
        <f t="shared" si="0"/>
        <v>9.596884128529668</v>
      </c>
      <c r="E4" s="3">
        <v>-23.4741967</v>
      </c>
      <c r="F4">
        <f t="shared" si="1"/>
        <v>-23.474196689386496</v>
      </c>
      <c r="G4">
        <f t="shared" si="2"/>
        <v>5.8415237961064026</v>
      </c>
      <c r="H4">
        <f t="shared" si="3"/>
        <v>11.688120054158786</v>
      </c>
      <c r="I4">
        <f t="shared" si="4"/>
        <v>-2.0861634636831372</v>
      </c>
    </row>
    <row r="5" spans="1:9" x14ac:dyDescent="0.2">
      <c r="A5">
        <v>4</v>
      </c>
      <c r="B5">
        <v>5.48101265822784</v>
      </c>
      <c r="C5">
        <v>4.9406893969737697E-3</v>
      </c>
      <c r="D5">
        <f t="shared" si="0"/>
        <v>9.596884128529668</v>
      </c>
      <c r="E5" s="3">
        <v>-27.590068200000001</v>
      </c>
      <c r="F5">
        <f t="shared" si="1"/>
        <v>-27.590068159688322</v>
      </c>
      <c r="G5">
        <f t="shared" si="2"/>
        <v>5.8415237961064026</v>
      </c>
      <c r="H5">
        <f t="shared" si="3"/>
        <v>11.688120054158786</v>
      </c>
      <c r="I5">
        <f t="shared" si="4"/>
        <v>-2.0861634636831372</v>
      </c>
    </row>
    <row r="6" spans="1:9" x14ac:dyDescent="0.2">
      <c r="A6">
        <v>5</v>
      </c>
      <c r="B6">
        <v>6.48101265822784</v>
      </c>
      <c r="C6">
        <v>5.2986154306750603E-3</v>
      </c>
      <c r="D6">
        <f t="shared" si="0"/>
        <v>9.596884128529668</v>
      </c>
      <c r="E6" s="3">
        <v>-30.705939600000001</v>
      </c>
      <c r="F6">
        <f t="shared" si="1"/>
        <v>-30.705939629990148</v>
      </c>
      <c r="G6">
        <f t="shared" si="2"/>
        <v>5.8415237961064026</v>
      </c>
      <c r="H6">
        <f t="shared" si="3"/>
        <v>11.688120054158786</v>
      </c>
      <c r="I6">
        <f t="shared" si="4"/>
        <v>-2.0861634636831372</v>
      </c>
    </row>
    <row r="7" spans="1:9" x14ac:dyDescent="0.2">
      <c r="A7">
        <v>6</v>
      </c>
      <c r="B7">
        <v>7.9367088607594898</v>
      </c>
      <c r="C7">
        <v>5.2445084517638097E-3</v>
      </c>
      <c r="D7">
        <f t="shared" si="0"/>
        <v>9.596884128529668</v>
      </c>
      <c r="E7" s="3">
        <v>-32.366114899999999</v>
      </c>
      <c r="F7">
        <f t="shared" si="1"/>
        <v>-32.366114897760326</v>
      </c>
      <c r="G7">
        <f t="shared" si="2"/>
        <v>5.8415237961064026</v>
      </c>
      <c r="H7">
        <f t="shared" si="3"/>
        <v>11.688120054158786</v>
      </c>
      <c r="I7">
        <f t="shared" si="4"/>
        <v>-2.0861634636831372</v>
      </c>
    </row>
    <row r="8" spans="1:9" x14ac:dyDescent="0.2">
      <c r="A8">
        <v>7</v>
      </c>
      <c r="B8">
        <v>9.0632911392404996</v>
      </c>
      <c r="C8">
        <v>5.4344298784223203E-3</v>
      </c>
      <c r="D8">
        <f t="shared" si="0"/>
        <v>9.596884128529668</v>
      </c>
      <c r="E8" s="3">
        <v>-32.899707900000003</v>
      </c>
      <c r="F8">
        <f t="shared" si="1"/>
        <v>-32.899707887049495</v>
      </c>
      <c r="G8">
        <f t="shared" si="2"/>
        <v>5.8415237961064026</v>
      </c>
      <c r="H8">
        <f t="shared" si="3"/>
        <v>11.688120054158786</v>
      </c>
      <c r="I8">
        <f t="shared" si="4"/>
        <v>-2.0861634636831372</v>
      </c>
    </row>
    <row r="9" spans="1:9" x14ac:dyDescent="0.2">
      <c r="A9">
        <v>8</v>
      </c>
      <c r="B9">
        <v>12.5696202531645</v>
      </c>
      <c r="C9">
        <v>6.1663472563660403E-3</v>
      </c>
      <c r="D9">
        <f t="shared" si="0"/>
        <v>9.596884128529668</v>
      </c>
      <c r="E9" s="3">
        <v>-29.9269718</v>
      </c>
      <c r="F9">
        <f t="shared" si="1"/>
        <v>-29.926971762414659</v>
      </c>
      <c r="G9">
        <f t="shared" si="2"/>
        <v>5.8415237961064026</v>
      </c>
      <c r="H9">
        <f t="shared" si="3"/>
        <v>11.688120054158786</v>
      </c>
      <c r="I9">
        <f t="shared" si="4"/>
        <v>-2.0861634636831372</v>
      </c>
    </row>
    <row r="10" spans="1:9" x14ac:dyDescent="0.2">
      <c r="A10">
        <v>9</v>
      </c>
      <c r="B10">
        <v>13.746835443037901</v>
      </c>
      <c r="C10">
        <v>6.3706285150564798E-3</v>
      </c>
      <c r="D10">
        <f t="shared" si="0"/>
        <v>9.596884128529668</v>
      </c>
      <c r="E10" s="3">
        <v>-25.777020400000001</v>
      </c>
      <c r="F10">
        <f t="shared" si="1"/>
        <v>-25.777020447906423</v>
      </c>
      <c r="G10">
        <f t="shared" si="2"/>
        <v>5.8415237961064026</v>
      </c>
      <c r="H10">
        <f t="shared" si="3"/>
        <v>11.688120054158786</v>
      </c>
      <c r="I10">
        <f t="shared" si="4"/>
        <v>-2.0861634636831372</v>
      </c>
    </row>
    <row r="11" spans="1:9" x14ac:dyDescent="0.2">
      <c r="A11">
        <v>10</v>
      </c>
      <c r="B11">
        <v>15.0632911392405</v>
      </c>
      <c r="C11">
        <v>6.6226898907881301E-3</v>
      </c>
      <c r="D11">
        <f t="shared" si="0"/>
        <v>9.596884128529668</v>
      </c>
      <c r="E11" s="3">
        <v>-20.310613400000001</v>
      </c>
      <c r="F11">
        <f t="shared" si="1"/>
        <v>-20.310613437195592</v>
      </c>
      <c r="G11">
        <f t="shared" si="2"/>
        <v>5.8415237961064026</v>
      </c>
      <c r="H11">
        <f t="shared" si="3"/>
        <v>11.688120054158786</v>
      </c>
      <c r="I11">
        <f t="shared" si="4"/>
        <v>-2.0861634636831372</v>
      </c>
    </row>
    <row r="12" spans="1:9" x14ac:dyDescent="0.2">
      <c r="A12">
        <v>11</v>
      </c>
      <c r="B12">
        <v>15.987341772151799</v>
      </c>
      <c r="C12">
        <v>6.9553366875417001E-3</v>
      </c>
      <c r="D12">
        <f t="shared" si="0"/>
        <v>9.596884128529668</v>
      </c>
      <c r="E12" s="3">
        <v>-13.9201558</v>
      </c>
      <c r="F12">
        <f t="shared" si="1"/>
        <v>-13.920155793573461</v>
      </c>
      <c r="G12">
        <f t="shared" si="2"/>
        <v>5.8415237961064026</v>
      </c>
      <c r="H12">
        <f t="shared" si="3"/>
        <v>11.688120054158786</v>
      </c>
      <c r="I12">
        <f t="shared" si="4"/>
        <v>-2.0861634636831372</v>
      </c>
    </row>
    <row r="13" spans="1:9" x14ac:dyDescent="0.2">
      <c r="A13">
        <v>12</v>
      </c>
      <c r="B13">
        <v>16.468354430379701</v>
      </c>
      <c r="C13">
        <v>7.3369027841488996E-3</v>
      </c>
      <c r="D13">
        <f t="shared" si="0"/>
        <v>9.596884128529668</v>
      </c>
      <c r="E13" s="3">
        <v>-7.0486854900000004</v>
      </c>
      <c r="F13">
        <f t="shared" si="1"/>
        <v>-7.0486854917234272</v>
      </c>
      <c r="G13">
        <f t="shared" si="2"/>
        <v>5.8415237961064026</v>
      </c>
      <c r="H13">
        <f t="shared" si="3"/>
        <v>11.688120054158786</v>
      </c>
      <c r="I13">
        <f t="shared" si="4"/>
        <v>-2.0861634636831372</v>
      </c>
    </row>
    <row r="14" spans="1:9" x14ac:dyDescent="0.2">
      <c r="A14">
        <v>13</v>
      </c>
      <c r="B14">
        <v>16.645569620253099</v>
      </c>
      <c r="C14">
        <v>7.3332460225109999E-3</v>
      </c>
      <c r="D14">
        <f t="shared" si="0"/>
        <v>9.596884128529668</v>
      </c>
      <c r="E14" s="3">
        <v>5.3290705200000003E-15</v>
      </c>
      <c r="F14">
        <f t="shared" si="1"/>
        <v>0</v>
      </c>
      <c r="G14">
        <f t="shared" si="2"/>
        <v>5.8415237961064026</v>
      </c>
      <c r="H14">
        <f t="shared" si="3"/>
        <v>11.688120054158786</v>
      </c>
      <c r="I14">
        <f t="shared" si="4"/>
        <v>-2.0861634636831372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1"/>
    </sheetView>
  </sheetViews>
  <sheetFormatPr baseColWidth="10" defaultRowHeight="16" x14ac:dyDescent="0.2"/>
  <cols>
    <col min="1" max="1" width="10.83203125" style="1"/>
    <col min="2" max="2" width="18.1640625" bestFit="1" customWidth="1"/>
    <col min="3" max="3" width="17" bestFit="1" customWidth="1"/>
    <col min="4" max="4" width="14.83203125" bestFit="1" customWidth="1"/>
    <col min="5" max="5" width="22.5" bestFit="1" customWidth="1"/>
    <col min="6" max="6" width="34.33203125" bestFit="1" customWidth="1"/>
    <col min="7" max="7" width="36.1640625" bestFit="1" customWidth="1"/>
  </cols>
  <sheetData>
    <row r="1" spans="1:7" x14ac:dyDescent="0.2">
      <c r="A1" s="2" t="s">
        <v>0</v>
      </c>
      <c r="B1" s="1" t="s">
        <v>7</v>
      </c>
      <c r="C1" s="1" t="s">
        <v>6</v>
      </c>
      <c r="D1" s="2" t="s">
        <v>5</v>
      </c>
      <c r="E1" s="1" t="s">
        <v>8</v>
      </c>
      <c r="F1" s="1" t="s">
        <v>9</v>
      </c>
      <c r="G1" s="1" t="s">
        <v>10</v>
      </c>
    </row>
    <row r="2" spans="1:7" x14ac:dyDescent="0.2">
      <c r="A2">
        <v>1</v>
      </c>
      <c r="B2">
        <v>0.4</v>
      </c>
      <c r="C2" s="3">
        <f>AVERAGE($B$2:$B$11)</f>
        <v>22.306666666666651</v>
      </c>
      <c r="D2" s="3">
        <f>B2-AVERAGE($B$2:$B$11)</f>
        <v>-21.906666666666652</v>
      </c>
      <c r="E2">
        <f>STDEV($B$2:$B$11)</f>
        <v>13.668354006045041</v>
      </c>
      <c r="F2">
        <f>$C$2+2*$E$2</f>
        <v>49.643374678756729</v>
      </c>
      <c r="G2">
        <f>$C$2-2*$E$2</f>
        <v>-5.030041345423431</v>
      </c>
    </row>
    <row r="3" spans="1:7" x14ac:dyDescent="0.2">
      <c r="A3">
        <v>2</v>
      </c>
      <c r="B3">
        <v>2</v>
      </c>
      <c r="C3" s="3">
        <f t="shared" ref="C3:C11" si="0">AVERAGE($B$2:$B$11)</f>
        <v>22.306666666666651</v>
      </c>
      <c r="D3" s="3">
        <f>D2+B3-AVERAGE($B$2:$B$11)</f>
        <v>-42.213333333333303</v>
      </c>
      <c r="E3">
        <f t="shared" ref="E3:E11" si="1">STDEV($B$2:$B$11)</f>
        <v>13.668354006045041</v>
      </c>
      <c r="F3">
        <f t="shared" ref="F3:F11" si="2">$C$2+2*$E$2</f>
        <v>49.643374678756729</v>
      </c>
      <c r="G3">
        <f t="shared" ref="G3:G11" si="3">$C$2-2*$E$2</f>
        <v>-5.030041345423431</v>
      </c>
    </row>
    <row r="4" spans="1:7" x14ac:dyDescent="0.2">
      <c r="A4">
        <v>3</v>
      </c>
      <c r="B4">
        <v>12.2</v>
      </c>
      <c r="C4" s="3">
        <f t="shared" si="0"/>
        <v>22.306666666666651</v>
      </c>
      <c r="D4" s="3">
        <f t="shared" ref="D4:D11" si="4">D3+B4-AVERAGE($B$2:$B$11)</f>
        <v>-52.319999999999951</v>
      </c>
      <c r="E4">
        <f t="shared" si="1"/>
        <v>13.668354006045041</v>
      </c>
      <c r="F4">
        <f t="shared" si="2"/>
        <v>49.643374678756729</v>
      </c>
      <c r="G4">
        <f t="shared" si="3"/>
        <v>-5.030041345423431</v>
      </c>
    </row>
    <row r="5" spans="1:7" x14ac:dyDescent="0.2">
      <c r="A5">
        <v>4</v>
      </c>
      <c r="B5">
        <v>18.8</v>
      </c>
      <c r="C5" s="3">
        <f t="shared" si="0"/>
        <v>22.306666666666651</v>
      </c>
      <c r="D5" s="3">
        <f t="shared" si="4"/>
        <v>-55.826666666666604</v>
      </c>
      <c r="E5">
        <f t="shared" si="1"/>
        <v>13.668354006045041</v>
      </c>
      <c r="F5">
        <f t="shared" si="2"/>
        <v>49.643374678756729</v>
      </c>
      <c r="G5">
        <f t="shared" si="3"/>
        <v>-5.030041345423431</v>
      </c>
    </row>
    <row r="6" spans="1:7" x14ac:dyDescent="0.2">
      <c r="A6">
        <v>5</v>
      </c>
      <c r="B6">
        <v>20.933333333333302</v>
      </c>
      <c r="C6" s="3">
        <f t="shared" si="0"/>
        <v>22.306666666666651</v>
      </c>
      <c r="D6" s="3">
        <f t="shared" si="4"/>
        <v>-57.199999999999953</v>
      </c>
      <c r="E6">
        <f t="shared" si="1"/>
        <v>13.668354006045041</v>
      </c>
      <c r="F6">
        <f t="shared" si="2"/>
        <v>49.643374678756729</v>
      </c>
      <c r="G6">
        <f t="shared" si="3"/>
        <v>-5.030041345423431</v>
      </c>
    </row>
    <row r="7" spans="1:7" x14ac:dyDescent="0.2">
      <c r="A7">
        <v>6</v>
      </c>
      <c r="B7">
        <v>31.2</v>
      </c>
      <c r="C7" s="3">
        <f t="shared" si="0"/>
        <v>22.306666666666651</v>
      </c>
      <c r="D7" s="3">
        <f t="shared" si="4"/>
        <v>-48.306666666666601</v>
      </c>
      <c r="E7">
        <f t="shared" si="1"/>
        <v>13.668354006045041</v>
      </c>
      <c r="F7">
        <f t="shared" si="2"/>
        <v>49.643374678756729</v>
      </c>
      <c r="G7">
        <f t="shared" si="3"/>
        <v>-5.030041345423431</v>
      </c>
    </row>
    <row r="8" spans="1:7" x14ac:dyDescent="0.2">
      <c r="A8">
        <v>7</v>
      </c>
      <c r="B8">
        <v>31.733333333333299</v>
      </c>
      <c r="C8" s="3">
        <f t="shared" si="0"/>
        <v>22.306666666666651</v>
      </c>
      <c r="D8" s="3">
        <f t="shared" si="4"/>
        <v>-38.879999999999953</v>
      </c>
      <c r="E8">
        <f t="shared" si="1"/>
        <v>13.668354006045041</v>
      </c>
      <c r="F8">
        <f t="shared" si="2"/>
        <v>49.643374678756729</v>
      </c>
      <c r="G8">
        <f t="shared" si="3"/>
        <v>-5.030041345423431</v>
      </c>
    </row>
    <row r="9" spans="1:7" x14ac:dyDescent="0.2">
      <c r="A9">
        <v>8</v>
      </c>
      <c r="B9">
        <v>34.533333333333303</v>
      </c>
      <c r="C9" s="3">
        <f t="shared" si="0"/>
        <v>22.306666666666651</v>
      </c>
      <c r="D9" s="3">
        <f t="shared" si="4"/>
        <v>-26.6533333333333</v>
      </c>
      <c r="E9">
        <f t="shared" si="1"/>
        <v>13.668354006045041</v>
      </c>
      <c r="F9">
        <f t="shared" si="2"/>
        <v>49.643374678756729</v>
      </c>
      <c r="G9">
        <f t="shared" si="3"/>
        <v>-5.030041345423431</v>
      </c>
    </row>
    <row r="10" spans="1:7" x14ac:dyDescent="0.2">
      <c r="A10">
        <v>9</v>
      </c>
      <c r="B10">
        <v>35.3333333333333</v>
      </c>
      <c r="C10" s="3">
        <f t="shared" si="0"/>
        <v>22.306666666666651</v>
      </c>
      <c r="D10" s="3">
        <f t="shared" si="4"/>
        <v>-13.626666666666651</v>
      </c>
      <c r="E10">
        <f t="shared" si="1"/>
        <v>13.668354006045041</v>
      </c>
      <c r="F10">
        <f t="shared" si="2"/>
        <v>49.643374678756729</v>
      </c>
      <c r="G10">
        <f t="shared" si="3"/>
        <v>-5.030041345423431</v>
      </c>
    </row>
    <row r="11" spans="1:7" x14ac:dyDescent="0.2">
      <c r="A11">
        <v>10</v>
      </c>
      <c r="B11">
        <v>35.933333333333302</v>
      </c>
      <c r="C11" s="3">
        <f t="shared" si="0"/>
        <v>22.306666666666651</v>
      </c>
      <c r="D11" s="3">
        <f t="shared" si="4"/>
        <v>0</v>
      </c>
      <c r="E11">
        <f t="shared" si="1"/>
        <v>13.668354006045041</v>
      </c>
      <c r="F11">
        <f t="shared" si="2"/>
        <v>49.643374678756729</v>
      </c>
      <c r="G11">
        <f t="shared" si="3"/>
        <v>-5.030041345423431</v>
      </c>
    </row>
    <row r="12" spans="1:7" x14ac:dyDescent="0.2">
      <c r="A12"/>
      <c r="B12" s="1"/>
    </row>
    <row r="13" spans="1:7" x14ac:dyDescent="0.2">
      <c r="A13"/>
      <c r="B13" s="1"/>
    </row>
    <row r="14" spans="1:7" x14ac:dyDescent="0.2">
      <c r="A14"/>
      <c r="B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3" sqref="A3:A15"/>
    </sheetView>
  </sheetViews>
  <sheetFormatPr baseColWidth="10" defaultRowHeight="16" x14ac:dyDescent="0.2"/>
  <cols>
    <col min="1" max="1" width="5.83203125" bestFit="1" customWidth="1"/>
    <col min="2" max="2" width="18" bestFit="1" customWidth="1"/>
    <col min="3" max="3" width="20.83203125" bestFit="1" customWidth="1"/>
    <col min="4" max="4" width="14.5" bestFit="1" customWidth="1"/>
    <col min="5" max="5" width="22.5" bestFit="1" customWidth="1"/>
    <col min="6" max="6" width="33.6640625" bestFit="1" customWidth="1"/>
    <col min="7" max="7" width="35.33203125" bestFit="1" customWidth="1"/>
  </cols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1.62025316455696</v>
      </c>
      <c r="C3">
        <f t="shared" ref="C3:C12" si="0">B3-C2</f>
        <v>1.62025316455696</v>
      </c>
    </row>
    <row r="4" spans="1:3" x14ac:dyDescent="0.2">
      <c r="A4">
        <v>2</v>
      </c>
      <c r="B4">
        <v>2.43037974683544</v>
      </c>
      <c r="C4">
        <f t="shared" si="0"/>
        <v>0.81012658227848</v>
      </c>
    </row>
    <row r="5" spans="1:3" x14ac:dyDescent="0.2">
      <c r="A5">
        <v>3</v>
      </c>
      <c r="B5">
        <v>4.9113924050632898</v>
      </c>
      <c r="C5">
        <f t="shared" si="0"/>
        <v>4.1012658227848098</v>
      </c>
    </row>
    <row r="6" spans="1:3" x14ac:dyDescent="0.2">
      <c r="A6">
        <v>4</v>
      </c>
      <c r="B6">
        <v>7.5949367088607502</v>
      </c>
      <c r="C6">
        <f t="shared" si="0"/>
        <v>3.4936708860759405</v>
      </c>
    </row>
    <row r="7" spans="1:3" x14ac:dyDescent="0.2">
      <c r="A7">
        <v>5</v>
      </c>
      <c r="B7">
        <v>9.6962025316455698</v>
      </c>
      <c r="C7">
        <f t="shared" si="0"/>
        <v>6.2025316455696293</v>
      </c>
    </row>
    <row r="8" spans="1:3" x14ac:dyDescent="0.2">
      <c r="A8">
        <v>6</v>
      </c>
      <c r="B8">
        <v>11.9240506329113</v>
      </c>
      <c r="C8">
        <f t="shared" si="0"/>
        <v>5.7215189873416703</v>
      </c>
    </row>
    <row r="9" spans="1:3" x14ac:dyDescent="0.2">
      <c r="A9">
        <v>7</v>
      </c>
      <c r="B9">
        <v>13.6708860759493</v>
      </c>
      <c r="C9">
        <f t="shared" si="0"/>
        <v>7.9493670886076293</v>
      </c>
    </row>
    <row r="10" spans="1:3" x14ac:dyDescent="0.2">
      <c r="A10">
        <v>8</v>
      </c>
      <c r="B10">
        <v>17.683544303797401</v>
      </c>
      <c r="C10">
        <f t="shared" si="0"/>
        <v>9.7341772151897707</v>
      </c>
    </row>
    <row r="11" spans="1:3" x14ac:dyDescent="0.2">
      <c r="A11">
        <v>9</v>
      </c>
      <c r="B11">
        <v>19.329113924050599</v>
      </c>
      <c r="C11">
        <f t="shared" si="0"/>
        <v>9.5949367088608284</v>
      </c>
    </row>
    <row r="12" spans="1:3" x14ac:dyDescent="0.2">
      <c r="A12">
        <v>10</v>
      </c>
      <c r="B12">
        <v>21.164556962025301</v>
      </c>
      <c r="C12">
        <f t="shared" si="0"/>
        <v>11.569620253164473</v>
      </c>
    </row>
    <row r="13" spans="1:3" x14ac:dyDescent="0.2">
      <c r="A13">
        <v>11</v>
      </c>
      <c r="B13">
        <v>23.050632911392398</v>
      </c>
      <c r="C13">
        <f t="shared" ref="C13:C15" si="1">B13-C12</f>
        <v>11.481012658227925</v>
      </c>
    </row>
    <row r="14" spans="1:3" x14ac:dyDescent="0.2">
      <c r="A14">
        <v>12</v>
      </c>
      <c r="B14">
        <v>23.772151898734101</v>
      </c>
      <c r="C14">
        <f t="shared" si="1"/>
        <v>12.291139240506176</v>
      </c>
    </row>
    <row r="15" spans="1:3" x14ac:dyDescent="0.2">
      <c r="A15">
        <v>13</v>
      </c>
      <c r="B15">
        <v>24.025316455696199</v>
      </c>
      <c r="C15">
        <f t="shared" si="1"/>
        <v>11.734177215190023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4" sqref="C4"/>
    </sheetView>
  </sheetViews>
  <sheetFormatPr baseColWidth="10" defaultRowHeight="16" x14ac:dyDescent="0.2"/>
  <cols>
    <col min="1" max="1" width="5.83203125" bestFit="1" customWidth="1"/>
    <col min="2" max="2" width="18" bestFit="1" customWidth="1"/>
    <col min="3" max="3" width="20.83203125" bestFit="1" customWidth="1"/>
    <col min="4" max="4" width="14.5" bestFit="1" customWidth="1"/>
    <col min="5" max="5" width="22.5" bestFit="1" customWidth="1"/>
    <col min="6" max="6" width="33.6640625" bestFit="1" customWidth="1"/>
    <col min="7" max="7" width="35.33203125" bestFit="1" customWidth="1"/>
  </cols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0.54320987654320896</v>
      </c>
      <c r="C3">
        <f>B3-C2</f>
        <v>0.54320987654320896</v>
      </c>
    </row>
    <row r="4" spans="1:3" x14ac:dyDescent="0.2">
      <c r="A4">
        <v>2</v>
      </c>
      <c r="B4">
        <v>1.5185185185185099</v>
      </c>
      <c r="C4">
        <f t="shared" ref="C4:C14" si="0">B4-C3</f>
        <v>0.97530864197530098</v>
      </c>
    </row>
    <row r="5" spans="1:3" x14ac:dyDescent="0.2">
      <c r="A5">
        <v>3</v>
      </c>
      <c r="B5">
        <v>2.5432098765432101</v>
      </c>
      <c r="C5">
        <f t="shared" si="0"/>
        <v>1.5679012345679091</v>
      </c>
    </row>
    <row r="6" spans="1:3" x14ac:dyDescent="0.2">
      <c r="A6">
        <v>4</v>
      </c>
      <c r="B6">
        <v>4.3703703703703702</v>
      </c>
      <c r="C6">
        <f t="shared" si="0"/>
        <v>2.8024691358024612</v>
      </c>
    </row>
    <row r="7" spans="1:3" x14ac:dyDescent="0.2">
      <c r="A7">
        <v>5</v>
      </c>
      <c r="B7">
        <v>6.1111111111111098</v>
      </c>
      <c r="C7">
        <f t="shared" si="0"/>
        <v>3.3086419753086487</v>
      </c>
    </row>
    <row r="8" spans="1:3" x14ac:dyDescent="0.2">
      <c r="A8">
        <v>6</v>
      </c>
      <c r="B8">
        <v>10.1358024691358</v>
      </c>
      <c r="C8">
        <f t="shared" si="0"/>
        <v>6.8271604938271517</v>
      </c>
    </row>
    <row r="9" spans="1:3" x14ac:dyDescent="0.2">
      <c r="A9">
        <v>7</v>
      </c>
      <c r="B9">
        <v>13.580246913580201</v>
      </c>
      <c r="C9">
        <f t="shared" si="0"/>
        <v>6.7530864197530489</v>
      </c>
    </row>
    <row r="10" spans="1:3" x14ac:dyDescent="0.2">
      <c r="A10">
        <v>8</v>
      </c>
      <c r="B10">
        <v>16.345679012345599</v>
      </c>
      <c r="C10">
        <f t="shared" si="0"/>
        <v>9.592592592592549</v>
      </c>
    </row>
    <row r="11" spans="1:3" x14ac:dyDescent="0.2">
      <c r="A11">
        <v>9</v>
      </c>
      <c r="B11">
        <v>17.283950617283899</v>
      </c>
      <c r="C11">
        <f t="shared" si="0"/>
        <v>7.6913580246913504</v>
      </c>
    </row>
    <row r="12" spans="1:3" x14ac:dyDescent="0.2">
      <c r="A12">
        <v>10</v>
      </c>
      <c r="B12">
        <v>18.814814814814799</v>
      </c>
      <c r="C12">
        <f t="shared" si="0"/>
        <v>11.123456790123448</v>
      </c>
    </row>
    <row r="13" spans="1:3" x14ac:dyDescent="0.2">
      <c r="A13">
        <v>11</v>
      </c>
      <c r="B13">
        <v>20.691358024691301</v>
      </c>
      <c r="C13">
        <f t="shared" si="0"/>
        <v>9.5679012345678522</v>
      </c>
    </row>
    <row r="14" spans="1:3" x14ac:dyDescent="0.2">
      <c r="A14">
        <v>12</v>
      </c>
      <c r="B14">
        <v>21.580246913580201</v>
      </c>
      <c r="C14">
        <f t="shared" si="0"/>
        <v>12.012345679012348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16" sqref="H16"/>
    </sheetView>
  </sheetViews>
  <sheetFormatPr baseColWidth="10" defaultRowHeight="16" x14ac:dyDescent="0.2"/>
  <cols>
    <col min="1" max="1" width="5.83203125" bestFit="1" customWidth="1"/>
    <col min="2" max="2" width="18" bestFit="1" customWidth="1"/>
    <col min="3" max="3" width="20.83203125" bestFit="1" customWidth="1"/>
    <col min="8" max="8" width="17.5" bestFit="1" customWidth="1"/>
  </cols>
  <sheetData>
    <row r="1" spans="1:9" x14ac:dyDescent="0.2">
      <c r="A1" t="s">
        <v>0</v>
      </c>
      <c r="B1" t="s">
        <v>7</v>
      </c>
      <c r="C1" t="s">
        <v>11</v>
      </c>
    </row>
    <row r="2" spans="1:9" x14ac:dyDescent="0.2">
      <c r="A2">
        <v>0</v>
      </c>
      <c r="C2">
        <v>0</v>
      </c>
    </row>
    <row r="3" spans="1:9" x14ac:dyDescent="0.2">
      <c r="A3">
        <v>1</v>
      </c>
      <c r="B3">
        <v>0.56790123456790098</v>
      </c>
      <c r="C3">
        <f>B3-C2</f>
        <v>0.56790123456790098</v>
      </c>
      <c r="E3" t="s">
        <v>12</v>
      </c>
      <c r="F3">
        <f>AVERAGE(B3:B15)</f>
        <v>10.037037037037008</v>
      </c>
      <c r="H3" t="s">
        <v>14</v>
      </c>
      <c r="I3">
        <f>F3+0.5*F4/1.128</f>
        <v>12.392263239780933</v>
      </c>
    </row>
    <row r="4" spans="1:9" x14ac:dyDescent="0.2">
      <c r="A4">
        <v>2</v>
      </c>
      <c r="B4">
        <v>1.4691358024691299</v>
      </c>
      <c r="C4">
        <f t="shared" ref="C4:C15" si="0">B4-C3</f>
        <v>0.90123456790122891</v>
      </c>
      <c r="E4" t="s">
        <v>13</v>
      </c>
      <c r="F4">
        <f>AVERAGE(C3:C15)</f>
        <v>5.3133903133902942</v>
      </c>
      <c r="H4" t="s">
        <v>15</v>
      </c>
      <c r="I4">
        <f>F3-3*F4/1.128</f>
        <v>-4.0943201794265427</v>
      </c>
    </row>
    <row r="5" spans="1:9" x14ac:dyDescent="0.2">
      <c r="A5">
        <v>3</v>
      </c>
      <c r="B5">
        <v>2.6543209876543199</v>
      </c>
      <c r="C5">
        <f t="shared" si="0"/>
        <v>1.7530864197530911</v>
      </c>
    </row>
    <row r="6" spans="1:9" x14ac:dyDescent="0.2">
      <c r="A6">
        <v>4</v>
      </c>
      <c r="B6">
        <v>4.6296296296296298</v>
      </c>
      <c r="C6">
        <f t="shared" si="0"/>
        <v>2.8765432098765387</v>
      </c>
      <c r="E6" t="s">
        <v>16</v>
      </c>
      <c r="F6">
        <f>STDEV(B3:B15)</f>
        <v>6.1502549813746867</v>
      </c>
    </row>
    <row r="7" spans="1:9" x14ac:dyDescent="0.2">
      <c r="A7">
        <v>5</v>
      </c>
      <c r="B7">
        <v>6.67901234567901</v>
      </c>
      <c r="C7">
        <f t="shared" si="0"/>
        <v>3.8024691358024714</v>
      </c>
      <c r="H7" t="s">
        <v>17</v>
      </c>
      <c r="I7">
        <f>$F$3+3*$F$6</f>
        <v>28.48780198116107</v>
      </c>
    </row>
    <row r="8" spans="1:9" x14ac:dyDescent="0.2">
      <c r="A8">
        <v>6</v>
      </c>
      <c r="B8">
        <v>9.4938271604938205</v>
      </c>
      <c r="C8">
        <f t="shared" si="0"/>
        <v>5.6913580246913487</v>
      </c>
      <c r="H8" t="s">
        <v>18</v>
      </c>
      <c r="I8">
        <f>$F$3+2*$F$6</f>
        <v>22.337546999786383</v>
      </c>
    </row>
    <row r="9" spans="1:9" x14ac:dyDescent="0.2">
      <c r="A9">
        <v>7</v>
      </c>
      <c r="B9">
        <v>11.6666666666666</v>
      </c>
      <c r="C9">
        <f t="shared" si="0"/>
        <v>5.9753086419752517</v>
      </c>
      <c r="H9" t="s">
        <v>19</v>
      </c>
      <c r="I9">
        <f>$F$3+1*$F$6</f>
        <v>16.187292018411696</v>
      </c>
    </row>
    <row r="10" spans="1:9" x14ac:dyDescent="0.2">
      <c r="A10">
        <v>8</v>
      </c>
      <c r="B10">
        <v>13.370370370370299</v>
      </c>
      <c r="C10">
        <f t="shared" si="0"/>
        <v>7.3950617283950475</v>
      </c>
      <c r="H10" t="s">
        <v>20</v>
      </c>
      <c r="I10">
        <f>$F$3+0.5*$F$6</f>
        <v>13.112164527724351</v>
      </c>
    </row>
    <row r="11" spans="1:9" x14ac:dyDescent="0.2">
      <c r="A11">
        <v>9</v>
      </c>
      <c r="B11">
        <v>14.345679012345601</v>
      </c>
      <c r="C11">
        <f t="shared" si="0"/>
        <v>6.9506172839505531</v>
      </c>
    </row>
    <row r="12" spans="1:9" x14ac:dyDescent="0.2">
      <c r="A12">
        <v>10</v>
      </c>
      <c r="B12">
        <v>15.5679012345679</v>
      </c>
      <c r="C12">
        <f t="shared" si="0"/>
        <v>8.6172839506173471</v>
      </c>
      <c r="H12" t="s">
        <v>21</v>
      </c>
      <c r="I12">
        <f>$F$3-3*$F$6</f>
        <v>-8.4137279070870523</v>
      </c>
    </row>
    <row r="13" spans="1:9" x14ac:dyDescent="0.2">
      <c r="A13">
        <v>11</v>
      </c>
      <c r="B13">
        <v>16.271604938271601</v>
      </c>
      <c r="C13">
        <f t="shared" si="0"/>
        <v>7.6543209876542537</v>
      </c>
      <c r="H13" t="s">
        <v>22</v>
      </c>
      <c r="I13">
        <f>$F$3-2*$F$6</f>
        <v>-2.2634729257123656</v>
      </c>
    </row>
    <row r="14" spans="1:9" x14ac:dyDescent="0.2">
      <c r="A14">
        <v>12</v>
      </c>
      <c r="B14">
        <v>16.876543209876498</v>
      </c>
      <c r="C14">
        <f t="shared" si="0"/>
        <v>9.2222222222222445</v>
      </c>
      <c r="H14" t="s">
        <v>23</v>
      </c>
      <c r="I14">
        <f>$F$3-1*$F$6</f>
        <v>3.8867820556623212</v>
      </c>
    </row>
    <row r="15" spans="1:9" x14ac:dyDescent="0.2">
      <c r="A15">
        <v>13</v>
      </c>
      <c r="B15">
        <v>16.8888888888888</v>
      </c>
      <c r="C15">
        <f t="shared" si="0"/>
        <v>7.6666666666665559</v>
      </c>
      <c r="H15" t="s">
        <v>24</v>
      </c>
      <c r="I15">
        <f>$F$3-0.5*$F$6</f>
        <v>6.9619095463496645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3" sqref="C3:C15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3</v>
      </c>
      <c r="C3">
        <f t="shared" ref="C3:C12" si="0">B3-C2</f>
        <v>3</v>
      </c>
    </row>
    <row r="4" spans="1:3" x14ac:dyDescent="0.2">
      <c r="A4">
        <v>2</v>
      </c>
      <c r="B4">
        <v>4.5584415584415501</v>
      </c>
      <c r="C4">
        <f t="shared" si="0"/>
        <v>1.5584415584415501</v>
      </c>
    </row>
    <row r="5" spans="1:3" x14ac:dyDescent="0.2">
      <c r="A5">
        <v>3</v>
      </c>
      <c r="B5">
        <v>7.62337662337662</v>
      </c>
      <c r="C5">
        <f t="shared" si="0"/>
        <v>6.06493506493507</v>
      </c>
    </row>
    <row r="6" spans="1:3" x14ac:dyDescent="0.2">
      <c r="A6">
        <v>4</v>
      </c>
      <c r="B6">
        <v>10.363636363636299</v>
      </c>
      <c r="C6">
        <f t="shared" si="0"/>
        <v>4.2987012987012294</v>
      </c>
    </row>
    <row r="7" spans="1:3" x14ac:dyDescent="0.2">
      <c r="A7">
        <v>5</v>
      </c>
      <c r="B7">
        <v>14.545454545454501</v>
      </c>
      <c r="C7">
        <f t="shared" si="0"/>
        <v>10.246753246753272</v>
      </c>
    </row>
    <row r="8" spans="1:3" x14ac:dyDescent="0.2">
      <c r="A8">
        <v>6</v>
      </c>
      <c r="B8">
        <v>17.025974025974001</v>
      </c>
      <c r="C8">
        <f t="shared" si="0"/>
        <v>6.7792207792207293</v>
      </c>
    </row>
    <row r="9" spans="1:3" x14ac:dyDescent="0.2">
      <c r="A9">
        <v>7</v>
      </c>
      <c r="B9">
        <v>20.402597402597401</v>
      </c>
      <c r="C9">
        <f t="shared" si="0"/>
        <v>13.623376623376672</v>
      </c>
    </row>
    <row r="10" spans="1:3" x14ac:dyDescent="0.2">
      <c r="A10">
        <v>8</v>
      </c>
      <c r="B10">
        <v>22.506493506493499</v>
      </c>
      <c r="C10">
        <f t="shared" si="0"/>
        <v>8.883116883116827</v>
      </c>
    </row>
    <row r="11" spans="1:3" x14ac:dyDescent="0.2">
      <c r="A11">
        <v>9</v>
      </c>
      <c r="B11">
        <v>24.6753246753246</v>
      </c>
      <c r="C11">
        <f t="shared" si="0"/>
        <v>15.792207792207773</v>
      </c>
    </row>
    <row r="12" spans="1:3" x14ac:dyDescent="0.2">
      <c r="A12">
        <v>10</v>
      </c>
      <c r="B12">
        <v>26.4545454545454</v>
      </c>
      <c r="C12">
        <f t="shared" si="0"/>
        <v>10.662337662337627</v>
      </c>
    </row>
    <row r="13" spans="1:3" x14ac:dyDescent="0.2">
      <c r="A13">
        <v>11</v>
      </c>
      <c r="B13">
        <v>28.792207792207702</v>
      </c>
      <c r="C13">
        <f t="shared" ref="C13:C15" si="1">B13-C12</f>
        <v>18.129870129870074</v>
      </c>
    </row>
    <row r="14" spans="1:3" x14ac:dyDescent="0.2">
      <c r="A14">
        <v>12</v>
      </c>
      <c r="B14">
        <v>29.350649350649299</v>
      </c>
      <c r="C14">
        <f t="shared" si="1"/>
        <v>11.220779220779225</v>
      </c>
    </row>
    <row r="15" spans="1:3" x14ac:dyDescent="0.2">
      <c r="A15">
        <v>13</v>
      </c>
      <c r="B15">
        <v>29.3766233766233</v>
      </c>
      <c r="C15">
        <f t="shared" si="1"/>
        <v>18.155844155844076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3" sqref="C3:C15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1.8793103448275801</v>
      </c>
      <c r="C3">
        <f t="shared" ref="C3:C12" si="0">B3-C2</f>
        <v>1.8793103448275801</v>
      </c>
    </row>
    <row r="4" spans="1:3" x14ac:dyDescent="0.2">
      <c r="A4">
        <v>2</v>
      </c>
      <c r="B4">
        <v>3.5</v>
      </c>
      <c r="C4">
        <f t="shared" si="0"/>
        <v>1.6206896551724199</v>
      </c>
    </row>
    <row r="5" spans="1:3" x14ac:dyDescent="0.2">
      <c r="A5">
        <v>3</v>
      </c>
      <c r="B5">
        <v>5.7413793103448203</v>
      </c>
      <c r="C5">
        <f t="shared" si="0"/>
        <v>4.1206896551724004</v>
      </c>
    </row>
    <row r="6" spans="1:3" x14ac:dyDescent="0.2">
      <c r="A6">
        <v>4</v>
      </c>
      <c r="B6">
        <v>7.63793103448275</v>
      </c>
      <c r="C6">
        <f t="shared" si="0"/>
        <v>3.5172413793103496</v>
      </c>
    </row>
    <row r="7" spans="1:3" x14ac:dyDescent="0.2">
      <c r="A7">
        <v>5</v>
      </c>
      <c r="B7">
        <v>10.9482758620689</v>
      </c>
      <c r="C7">
        <f t="shared" si="0"/>
        <v>7.4310344827585508</v>
      </c>
    </row>
    <row r="8" spans="1:3" x14ac:dyDescent="0.2">
      <c r="A8">
        <v>6</v>
      </c>
      <c r="B8">
        <v>13.4482758620689</v>
      </c>
      <c r="C8">
        <f t="shared" si="0"/>
        <v>6.0172413793103496</v>
      </c>
    </row>
    <row r="9" spans="1:3" x14ac:dyDescent="0.2">
      <c r="A9">
        <v>7</v>
      </c>
      <c r="B9">
        <v>15.189655172413699</v>
      </c>
      <c r="C9">
        <f t="shared" si="0"/>
        <v>9.1724137931033489</v>
      </c>
    </row>
    <row r="10" spans="1:3" x14ac:dyDescent="0.2">
      <c r="A10">
        <v>8</v>
      </c>
      <c r="B10">
        <v>16.2068965517241</v>
      </c>
      <c r="C10">
        <f t="shared" si="0"/>
        <v>7.0344827586207508</v>
      </c>
    </row>
    <row r="11" spans="1:3" x14ac:dyDescent="0.2">
      <c r="A11">
        <v>9</v>
      </c>
      <c r="B11">
        <v>17.120689655172399</v>
      </c>
      <c r="C11">
        <f t="shared" si="0"/>
        <v>10.086206896551648</v>
      </c>
    </row>
    <row r="12" spans="1:3" x14ac:dyDescent="0.2">
      <c r="A12">
        <v>10</v>
      </c>
      <c r="B12">
        <v>19</v>
      </c>
      <c r="C12">
        <f t="shared" si="0"/>
        <v>8.9137931034483522</v>
      </c>
    </row>
    <row r="13" spans="1:3" x14ac:dyDescent="0.2">
      <c r="A13">
        <v>11</v>
      </c>
      <c r="B13">
        <v>20.120689655172399</v>
      </c>
      <c r="C13">
        <f t="shared" ref="C13:C15" si="1">B13-C12</f>
        <v>11.206896551724046</v>
      </c>
    </row>
    <row r="14" spans="1:3" x14ac:dyDescent="0.2">
      <c r="A14">
        <v>12</v>
      </c>
      <c r="B14">
        <v>21.103448275862</v>
      </c>
      <c r="C14">
        <f t="shared" si="1"/>
        <v>9.8965517241379537</v>
      </c>
    </row>
    <row r="15" spans="1:3" x14ac:dyDescent="0.2">
      <c r="A15">
        <v>13</v>
      </c>
      <c r="B15">
        <v>24.025316455696199</v>
      </c>
      <c r="C15">
        <f t="shared" si="1"/>
        <v>14.128764731558245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3" sqref="C3:C21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0.51428571428571401</v>
      </c>
      <c r="C3">
        <f t="shared" ref="C3:C12" si="0">B3-C2</f>
        <v>0.51428571428571401</v>
      </c>
    </row>
    <row r="4" spans="1:3" x14ac:dyDescent="0.2">
      <c r="A4">
        <v>2</v>
      </c>
      <c r="B4">
        <v>1</v>
      </c>
      <c r="C4">
        <f t="shared" si="0"/>
        <v>0.48571428571428599</v>
      </c>
    </row>
    <row r="5" spans="1:3" x14ac:dyDescent="0.2">
      <c r="A5">
        <v>3</v>
      </c>
      <c r="B5">
        <v>1.02857142857142</v>
      </c>
      <c r="C5">
        <f t="shared" si="0"/>
        <v>0.54285714285713405</v>
      </c>
    </row>
    <row r="6" spans="1:3" x14ac:dyDescent="0.2">
      <c r="A6">
        <v>4</v>
      </c>
      <c r="B6">
        <v>1.02857142857142</v>
      </c>
      <c r="C6">
        <f t="shared" si="0"/>
        <v>0.48571428571428599</v>
      </c>
    </row>
    <row r="7" spans="1:3" x14ac:dyDescent="0.2">
      <c r="A7">
        <v>5</v>
      </c>
      <c r="B7">
        <v>1.51428571428571</v>
      </c>
      <c r="C7">
        <f t="shared" si="0"/>
        <v>1.028571428571424</v>
      </c>
    </row>
    <row r="8" spans="1:3" x14ac:dyDescent="0.2">
      <c r="A8">
        <v>6</v>
      </c>
      <c r="B8">
        <v>3.02857142857142</v>
      </c>
      <c r="C8">
        <f t="shared" si="0"/>
        <v>1.999999999999996</v>
      </c>
    </row>
    <row r="9" spans="1:3" x14ac:dyDescent="0.2">
      <c r="A9">
        <v>7</v>
      </c>
      <c r="B9">
        <v>3.3428571428571399</v>
      </c>
      <c r="C9">
        <f t="shared" si="0"/>
        <v>1.3428571428571439</v>
      </c>
    </row>
    <row r="10" spans="1:3" x14ac:dyDescent="0.2">
      <c r="A10">
        <v>8</v>
      </c>
      <c r="B10">
        <v>3.4285714285714199</v>
      </c>
      <c r="C10">
        <f t="shared" si="0"/>
        <v>2.0857142857142761</v>
      </c>
    </row>
    <row r="11" spans="1:3" x14ac:dyDescent="0.2">
      <c r="A11">
        <v>9</v>
      </c>
      <c r="B11">
        <v>3.6857142857142802</v>
      </c>
      <c r="C11">
        <f t="shared" si="0"/>
        <v>1.6000000000000041</v>
      </c>
    </row>
    <row r="12" spans="1:3" x14ac:dyDescent="0.2">
      <c r="A12">
        <v>10</v>
      </c>
      <c r="B12">
        <v>3.77142857142857</v>
      </c>
      <c r="C12">
        <f t="shared" si="0"/>
        <v>2.1714285714285659</v>
      </c>
    </row>
    <row r="13" spans="1:3" x14ac:dyDescent="0.2">
      <c r="A13">
        <v>11</v>
      </c>
      <c r="B13">
        <v>4.3428571428571399</v>
      </c>
      <c r="C13">
        <f t="shared" ref="C13:C21" si="1">B13-C12</f>
        <v>2.1714285714285739</v>
      </c>
    </row>
    <row r="14" spans="1:3" x14ac:dyDescent="0.2">
      <c r="A14">
        <v>12</v>
      </c>
      <c r="B14">
        <v>6.4285714285714199</v>
      </c>
      <c r="C14">
        <f t="shared" si="1"/>
        <v>4.2571428571428456</v>
      </c>
    </row>
    <row r="15" spans="1:3" x14ac:dyDescent="0.2">
      <c r="A15">
        <v>13</v>
      </c>
      <c r="B15">
        <v>6.71428571428571</v>
      </c>
      <c r="C15">
        <f t="shared" si="1"/>
        <v>2.4571428571428644</v>
      </c>
    </row>
    <row r="16" spans="1:3" x14ac:dyDescent="0.2">
      <c r="A16">
        <v>14</v>
      </c>
      <c r="B16">
        <v>7.0285714285714196</v>
      </c>
      <c r="C16">
        <f t="shared" si="1"/>
        <v>4.5714285714285552</v>
      </c>
    </row>
    <row r="17" spans="1:3" x14ac:dyDescent="0.2">
      <c r="A17">
        <v>15</v>
      </c>
      <c r="B17">
        <v>8.6857142857142797</v>
      </c>
      <c r="C17">
        <f t="shared" si="1"/>
        <v>4.1142857142857245</v>
      </c>
    </row>
    <row r="18" spans="1:3" x14ac:dyDescent="0.2">
      <c r="A18">
        <v>16</v>
      </c>
      <c r="B18">
        <v>8.9714285714285698</v>
      </c>
      <c r="C18">
        <f t="shared" si="1"/>
        <v>4.8571428571428452</v>
      </c>
    </row>
    <row r="19" spans="1:3" x14ac:dyDescent="0.2">
      <c r="A19">
        <v>17</v>
      </c>
      <c r="B19">
        <v>8.9714285714285698</v>
      </c>
      <c r="C19">
        <f t="shared" si="1"/>
        <v>4.1142857142857245</v>
      </c>
    </row>
    <row r="20" spans="1:3" x14ac:dyDescent="0.2">
      <c r="A20">
        <v>18</v>
      </c>
      <c r="B20">
        <v>9</v>
      </c>
      <c r="C20">
        <f t="shared" si="1"/>
        <v>4.8857142857142755</v>
      </c>
    </row>
    <row r="21" spans="1:3" x14ac:dyDescent="0.2">
      <c r="A21">
        <v>19</v>
      </c>
      <c r="B21">
        <v>9.2285714285714207</v>
      </c>
      <c r="C21">
        <f t="shared" si="1"/>
        <v>4.3428571428571452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cs229_top10_students_with_cusum</vt:lpstr>
      <vt:lpstr>CS231aWinter14</vt:lpstr>
      <vt:lpstr>CS229Fall16</vt:lpstr>
      <vt:lpstr>CS229Fall15</vt:lpstr>
      <vt:lpstr>CS229Fall14</vt:lpstr>
      <vt:lpstr>CS229Fall13</vt:lpstr>
      <vt:lpstr>CS229Fall12</vt:lpstr>
      <vt:lpstr>CS229Fall11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2017-03-01T20:19:32Z</dcterms:created>
  <dcterms:modified xsi:type="dcterms:W3CDTF">2017-03-04T22:51:02Z</dcterms:modified>
</cp:coreProperties>
</file>