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Bugs 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Q14" authorId="0">
      <text>
        <r>
          <rPr>
            <sz val="10"/>
            <color rgb="FF000000"/>
            <rFont val="Arial"/>
            <family val="2"/>
            <charset val="1"/>
          </rPr>
          <t xml:space="preserve">exposes false positives of input, hence spec misses generation</t>
        </r>
      </text>
    </comment>
    <comment ref="Q15" authorId="0">
      <text>
        <r>
          <rPr>
            <sz val="10"/>
            <color rgb="FF000000"/>
            <rFont val="Arial"/>
            <family val="2"/>
            <charset val="1"/>
          </rPr>
          <t xml:space="preserve">all over 210</t>
        </r>
      </text>
    </comment>
    <comment ref="Q17" authorId="0">
      <text>
        <r>
          <rPr>
            <sz val="10"/>
            <color rgb="FF000000"/>
            <rFont val="Arial"/>
            <family val="2"/>
            <charset val="1"/>
          </rPr>
          <t xml:space="preserve">exposes false positives of input, hence spec misses generation</t>
        </r>
      </text>
    </comment>
    <comment ref="Q21" authorId="0">
      <text>
        <r>
          <rPr>
            <sz val="10"/>
            <color rgb="FF000000"/>
            <rFont val="Arial"/>
            <family val="2"/>
            <charset val="1"/>
          </rPr>
          <t xml:space="preserve">large space, hence appro string not guaranteed. solution is empty string</t>
        </r>
      </text>
    </comment>
    <comment ref="Q27" authorId="0">
      <text>
        <r>
          <rPr>
            <sz val="10"/>
            <color rgb="FF000000"/>
            <rFont val="Arial"/>
            <family val="2"/>
            <charset val="1"/>
          </rPr>
          <t xml:space="preserve">occurs in 4 on 10 runs</t>
        </r>
      </text>
    </comment>
    <comment ref="R7" authorId="0">
      <text>
        <r>
          <rPr>
            <sz val="10"/>
            <color rgb="FF000000"/>
            <rFont val="Arial"/>
            <family val="2"/>
            <charset val="1"/>
          </rPr>
          <t xml:space="preserve">in 6 on10 runs</t>
        </r>
      </text>
    </comment>
    <comment ref="R8" authorId="0">
      <text>
        <r>
          <rPr>
            <sz val="10"/>
            <color rgb="FF000000"/>
            <rFont val="Arial"/>
            <family val="2"/>
            <charset val="1"/>
          </rPr>
          <t xml:space="preserve">in 7 on 10 runs</t>
        </r>
      </text>
    </comment>
    <comment ref="S15" authorId="0">
      <text>
        <r>
          <rPr>
            <sz val="10"/>
            <color rgb="FF000000"/>
            <rFont val="Arial"/>
            <family val="2"/>
            <charset val="1"/>
          </rPr>
          <t xml:space="preserve">exposed equivalent bug for linux as : is a valid file name in linux</t>
        </r>
      </text>
    </comment>
  </commentList>
</comments>
</file>

<file path=xl/sharedStrings.xml><?xml version="1.0" encoding="utf-8"?>
<sst xmlns="http://schemas.openxmlformats.org/spreadsheetml/2006/main" count="503" uniqueCount="240">
  <si>
    <t xml:space="preserve">Bug ID link</t>
  </si>
  <si>
    <t xml:space="preserve">Description</t>
  </si>
  <si>
    <t xml:space="preserve">Library</t>
  </si>
  <si>
    <t xml:space="preserve">Buggy Implementation</t>
  </si>
  <si>
    <t xml:space="preserve">Method stmt size (in Jimple)</t>
  </si>
  <si>
    <t xml:space="preserve">Depth of Call-graph</t>
  </si>
  <si>
    <t xml:space="preserve">Automaton</t>
  </si>
  <si>
    <t xml:space="preserve">Regex from specification</t>
  </si>
  <si>
    <t xml:space="preserve">Regex returned by SeGaTe</t>
  </si>
  <si>
    <t xml:space="preserve">#Test Strings generated by SeGaTe</t>
  </si>
  <si>
    <t xml:space="preserve">Bug exposed by SeGaTe</t>
  </si>
  <si>
    <t xml:space="preserve">Bug Exposed by black-box fuzzer</t>
  </si>
  <si>
    <t xml:space="preserve">Bug Exposed by SPF</t>
  </si>
  <si>
    <t xml:space="preserve">Bugs exposed by EvoSuite</t>
  </si>
  <si>
    <t xml:space="preserve">Bugs exposed by Randoop</t>
  </si>
  <si>
    <t xml:space="preserve">Memory Consumption (Segate)</t>
  </si>
  <si>
    <t xml:space="preserve">Execution Time (Segate)</t>
  </si>
  <si>
    <t xml:space="preserve">Remark</t>
  </si>
  <si>
    <t xml:space="preserve">DFA trans nodes</t>
  </si>
  <si>
    <t xml:space="preserve">DFA trans edges</t>
  </si>
  <si>
    <t xml:space="preserve">Implementation
 Complying</t>
  </si>
  <si>
    <t xml:space="preserve">Specification 
Complying</t>
  </si>
  <si>
    <t xml:space="preserve">Total</t>
  </si>
  <si>
    <t xml:space="preserve">Status</t>
  </si>
  <si>
    <t xml:space="preserve">Occurrence position</t>
  </si>
  <si>
    <t xml:space="preserve">Occurrence position
 (averaged over 10 runs)</t>
  </si>
  <si>
    <t xml:space="preserve">No. of Strings</t>
  </si>
  <si>
    <t xml:space="preserve">Strings</t>
  </si>
  <si>
    <t xml:space="preserve">(Averaged over 10 runs)</t>
  </si>
  <si>
    <t xml:space="preserve">Solved</t>
  </si>
  <si>
    <t xml:space="preserve">IO-499</t>
  </si>
  <si>
    <t xml:space="preserve">FilenameUtils.directoryContains fails for .../top/foo contains .../top/foo2/b.txt. Gives true.</t>
  </si>
  <si>
    <t xml:space="preserve">Apache Commons-IO</t>
  </si>
  <si>
    <t xml:space="preserve">https://github.com/apache/commons-io/blob/51f13c846dae950e1d27693c9e23c1063945210f/src/main/java/org/apache/commons/io/FilenameUtils.java#L532</t>
  </si>
  <si>
    <t xml:space="preserve">`canonicalParent`(\\(((((((([a-z])|([A-Z]))|([0-9]))|([\-_\~])))|((((([a-z])|([A-Z]))|([0-9]))|([\-_\~]))[ `]?(((([a-z])|([A-Z]))|([0-9]))|([\-_\~])))))+(\\((((((([a-z])|([A-Z]))|([0-9]))|([\-_\~])))|((((([a-z])|([A-Z]))|([0-9]))|([\-_\~]))[ `]?(((([a-z])|([A-Z]))|([0-9]))|([\-_\~])))))*)*)?)
</t>
  </si>
  <si>
    <t xml:space="preserve">((~((`canonicalParent`))&amp;((`canonicalParent`)([a-zA-Z0-9_\-\.\\\~ ]*))))</t>
  </si>
  <si>
    <t xml:space="preserve">Yes</t>
  </si>
  <si>
    <t xml:space="preserve">No</t>
  </si>
  <si>
    <t xml:space="preserve">["","top","top "]</t>
  </si>
  <si>
    <t xml:space="preserve">path contains dot with no filepath extension. </t>
  </si>
  <si>
    <t xml:space="preserve">Google Guava</t>
  </si>
  <si>
    <t xml:space="preserve">https://github.com/google/guava/blob/c19946804421d2319eab08987f914dd6536c3beb/guava/src/com/google/common/io/Files.java#L780</t>
  </si>
  <si>
    <t xml:space="preserve">(((((([a-z])|([A-Z]))(([:\|]))?)(\\(((((((([a-z])|([A-Z]))|([0-9]))|([\-_\~])))|((((([a-z])|([A-Z]))|([0-9]))|([\-_\~]))[ \.]?(((([a-z])|([A-Z]))|([0-9]))|([\-_\~])))))+(\\((((((([a-z])|([A-Z]))|([0-9]))|([\-_\~])))|((((([a-z])|([A-Z]))|([0-9]))|([\-_\~]))[ \.]?(((([a-z])|([A-Z]))|([0-9]))|([\-_\~])))))*)*(\\((((((([a-z])|([A-Z]))|([0-9]))|([\-_\~])))|((((([a-z])|([A-Z]))|([0-9]))|([\-_\~]))[ \.]?(((([a-z])|([A-Z]))|([0-9]))|([\-_\~])))))+\.?((((((([a-z])|([A-Z]))|([0-9]))|([\-_\~])))|((((([a-z])|([A-Z]))|([0-9]))|([\-_\~]))[ \.]?(((([a-z])|([A-Z]))|([0-9]))|([\-_\~]))))&amp;~(\.))+)?)?))|(\\(((((((([a-z])|([A-Z]))|([0-9]))|([\-_\~])))|((((([a-z])|([A-Z]))|([0-9]))|([\-_\~]))[ \.]?(((([a-z])|([A-Z]))|([0-9]))|([\-_\~])))))+(\\((((((([a-z])|([A-Z]))|([0-9]))|([\-_\~])))|((((([a-z])|([A-Z]))|([0-9]))|([\-_\~]))[ \.]?(((([a-z])|([A-Z]))|([0-9]))|([\-_\~])))))*)*(\\((((((([a-z])|([A-Z]))|([0-9]))|([\-_\~])))|((((([a-z])|([A-Z]))|([0-9]))|([\-_\~]))[ \.]?(((([a-z])|([A-Z]))|([0-9]))|([\-_\~])))))+\.?((((((([a-z])|([A-Z]))|([0-9]))|([\-_\~])))|((((([a-z])|([A-Z]))|([0-9]))|([\-_\~]))[ \.]?(((([a-z])|([A-Z]))|([0-9]))|([\-_\~]))))&amp;~(\.))+)?)?)|(((((((([a-z])|([A-Z]))|([0-9]))|([\-_\~])))|((((([a-z])|([A-Z]))|([0-9]))|([\-_\~]))[ \.]?(((([a-z])|([A-Z]))|([0-9]))|([\-_\~])))))+(\\((((((([a-z])|([A-Z]))|([0-9]))|([\-_\~])))|((((([a-z])|([A-Z]))|([0-9]))|([\-_\~]))[ \.]?(((([a-z])|([A-Z]))|([0-9]))|([\-_\~])))))*)*(\\((((((([a-z])|([A-Z]))|([0-9]))|([\-_\~])))|((((([a-z])|([A-Z]))|([0-9]))|([\-_\~]))[ \.]?(((([a-z])|([A-Z]))|([0-9]))|([\-_\~])))))+\.?((((((([a-z])|([A-Z]))|([0-9]))|([\-_\~])))|((((([a-z])|([A-Z]))|([0-9]))|([\-_\~]))[ \.]?(((([a-z])|([A-Z]))|([0-9]))|([\-_\~]))))&amp;~(\.))+)?))(\:((((((([a-z])|([A-Z]))|([0-9]))|([\-_\~])))|((((([a-z])|([A-Z]))|([0-9]))|([\-_\~]))[ \.]?(((([a-z])|([A-Z]))|([0-9]))|([\-_\~])))))+)?)
</t>
  </si>
  <si>
    <t xml:space="preserve">(([a-zA-Z0-9_\-_\.\~\\ ]*)((\.)?)((~(\.)&amp;[a-zA-Z0-9_\-_\.\~\\ ])*))</t>
  </si>
  <si>
    <t xml:space="preserve">[ .]</t>
  </si>
  <si>
    <t xml:space="preserve">IO-567</t>
  </si>
  <si>
    <t xml:space="preserve">FilenameUtils is unaware of NTFS alternate data streams</t>
  </si>
  <si>
    <t xml:space="preserve">https://github.com/apache/commons-io/blob/6e2ac190ce379fb19acb8b5cf06c0a1b25d19059/src/main/java/org/apache/commons/io/FilenameUtils.java#L1035</t>
  </si>
  <si>
    <t xml:space="preserve">(((((([a-z])|([A-Z]))(([:\|]))?)(\\(((((((([a-z])|([A-Z]))|([0-9]))|([\-_\~])))|((((([a-z])|([A-Z]))|([0-9]))|([\-_\~]))[ \.]?(((([a-z])|([A-Z]))|([0-9]))|([\-_\~])))))+(\\((((((([a-z])|([A-Z]))|([0-9]))|([\-_\~])))|((((([a-z])|([A-Z]))|([0-9]))|([\-_\~]))[ \.]?(((([a-z])|([A-Z]))|([0-9]))|([\-_\~])))))*)*(\\((((((([a-z])|([A-Z]))|([0-9]))|([\-_\~])))|((((([a-z])|([A-Z]))|([0-9]))|([\-_\~]))[ \.]?(((([a-z])|([A-Z]))|([0-9]))|([\-_\~])))))+\.?((((((([a-z])|([A-Z]))|([0-9]))|([\-_\~])))|((((([a-z])|([A-Z]))|([0-9]))|([\-_\~]))[ \.]?(((([a-z])|([A-Z]))|([0-9]))|([\-_\~]))))&amp;~(\#))+)?)?))|(\\(((((((([a-z])|([A-Z]))|([0-9]))|([\-_\~])))|((((([a-z])|([A-Z]))|([0-9]))|([\-_\~]))[ \.]?(((([a-z])|([A-Z]))|([0-9]))|([\-_\~])))))+(\\((((((([a-z])|([A-Z]))|([0-9]))|([\-_\~])))|((((([a-z])|([A-Z]))|([0-9]))|([\-_\~]))[ \.]?(((([a-z])|([A-Z]))|([0-9]))|([\-_\~])))))*)*(\\((((((([a-z])|([A-Z]))|([0-9]))|([\-_\~])))|((((([a-z])|([A-Z]))|([0-9]))|([\-_\~]))[ \.]?(((([a-z])|([A-Z]))|([0-9]))|([\-_\~])))))+\.?((((((([a-z])|([A-Z]))|([0-9]))|([\-_\~])))|((((([a-z])|([A-Z]))|([0-9]))|([\-_\~]))[ \.]?(((([a-z])|([A-Z]))|([0-9]))|([\-_\~]))))&amp;~(\#))+)?)?)|(((((((([a-z])|([A-Z]))|([0-9]))|([\-_\~])))|((((([a-z])|([A-Z]))|([0-9]))|([\-_\~]))[ \.]?(((([a-z])|([A-Z]))|([0-9]))|([\-_\~])))))+(\\((((((([a-z])|([A-Z]))|([0-9]))|([\-_\~])))|((((([a-z])|([A-Z]))|([0-9]))|([\-_\~]))[ \.]?(((([a-z])|([A-Z]))|([0-9]))|([\-_\~])))))*)*(\\((((((([a-z])|([A-Z]))|([0-9]))|([\-_\~])))|((((([a-z])|([A-Z]))|([0-9]))|([\-_\~]))[ \.]?(((([a-z])|([A-Z]))|([0-9]))|([\-_\~])))))+\.?((((((([a-z])|([A-Z]))|([0-9]))|([\-_\~])))|((((([a-z])|([A-Z]))|([0-9]))|([\-_\~]))[ \.]?(((([a-z])|([A-Z]))|([0-9]))|([\-_\~]))))&amp;~(\#))+)?))(\:((((((([a-z])|([A-Z]))|([0-9]))|([\-_\~])))|((((([a-z])|([A-Z]))|([0-9]))|([\-_\~]))[ \.]?(((([a-z])|([A-Z]))|([0-9]))|([\-_\~])))))+)?)
</t>
  </si>
  <si>
    <t xml:space="preserve">(((([a-zA-Z0-9\-\\\._\:]*)((\.)?)((~(\.)&amp;[a-zA-Z0-9\-\\\._\:])*)&amp;((([a-zA-Z0-9\-\\\._\:]*)((/)?)((~(/)&amp;[a-zA-Z0-9\-\\\._\:])*)&amp;(([a-zA-Z0-9\-\\\._\:]*)(\\)?)((~\\)|~[a-zA-Z0-9\-\\\._\:])*)))))</t>
  </si>
  <si>
    <t xml:space="preserve">[]</t>
  </si>
  <si>
    <t xml:space="preserve">Colon character in a string causing problems in authenticating</t>
  </si>
  <si>
    <t xml:space="preserve">Apache Shiro</t>
  </si>
  <si>
    <t xml:space="preserve">https://github.com/apache/shiro/blob/d035211d405d0510567b0d922aaa66ffb4d86bcd/web/src/main/java/org/apache/shiro/web/filter/authc/BasicHttpAuthenticationFilter.java#L363</t>
  </si>
  <si>
    <t xml:space="preserve">([a-zA-Z0-9\+/]+(:)[a-zA-Z0-9\+/]+)&amp;([a-zA-Z0-9/:\+]|[TUF8:\-])*</t>
  </si>
  <si>
    <t xml:space="preserve">(([a-zA-Z0-9/:\+]*(:)[a-zA-Z0-9/:\+]*)+)</t>
  </si>
  <si>
    <t xml:space="preserve">native method</t>
  </si>
  <si>
    <t xml:space="preserve">program crash- some classes not found, though present</t>
  </si>
  <si>
    <t xml:space="preserve">Colon precedence problem</t>
  </si>
  <si>
    <t xml:space="preserve">Spring Boot</t>
  </si>
  <si>
    <t xml:space="preserve">https://github.com/spring-projects/spring-boot/blob/cca0b76ac8b9485a73f0a573a6f9edb08523198c/spring-boot/src/main/java/org/springframework/boot/test/EnvironmentTestUtils.java#L66</t>
  </si>
  <si>
    <t xml:space="preserve">([a-zA-Z0-9/\+]+[:=][a-zA-Z0-9/\+:=]+)</t>
  </si>
  <si>
    <t xml:space="preserve">((~([^:]*)&amp;(([^=]*)(=)([^=]*))&amp;~([^:]*)&amp;([^:]*)&amp;([         ]?([a-zA-Z0-9/\+=:]*)[         ]?)&amp;([a-zA-Z0-9/\+=:]*[a-zA-Z0-9/\+=:]*)&amp;([a-zA-Z0-9/\+=:]*[a-zA-Z0-9/\+=:]*))|(~([^:]*)&amp;~([^:]*)&amp;([^:]*)&amp;([         ]?([a-zA-Z0-9/\+=:]*)[         ]?)&amp;([a-zA-Z0-9/\+=:]*[a-zA-Z0-9/\+=:]*)&amp;([a-zA-Z0-9/\+=:]*[a-zA-Z0-9/\+=:]*))|(~([^:]*)&amp;(([^=]*)(=)([^=]*))&amp;~([^:]*)&amp;([         ]?([a-zA-Z0-9/\+=:]*)[         ]?)&amp;([a-zA-Z0-9/\+=:]*[a-zA-Z0-9/\+=:]*)&amp;([a-zA-Z0-9/\+=:]*[a-zA-Z0-9/\+=:]*))|(~([^:]*)&amp;~([^:]*)&amp;([         ]?([a-zA-Z0-9/\+=:]*)[         ]?)&amp;([a-zA-Z0-9/\+=:]*[a-zA-Z0-9/\+=:]*)&amp;([a-zA-Z0-9/\+=:]*[a-zA-Z0-9/\+=:]*))|(([^:]*)&amp;(([^=]*)(=)([^=]*))&amp;([^:]*)&amp;([         ]?([a-zA-Z0-9/\+=:]*)[         ]?)&amp;([a-zA-Z0-9/\+=:]*[a-zA-Z0-9/\+=:]*)&amp;([a-zA-Z0-9/\+=:]*[a-zA-Z0-9/\+=:]*))|(([^:]*)&amp;([^:]*)&amp;([         ]?([a-zA-Z0-9/\+=:]*)[         ]?)&amp;([a-zA-Z0-9/\+=:]*[a-zA-Z0-9/\+=:]*)&amp;([a-zA-Z0-9/\+=:]*[a-zA-Z0-9/\+=:]*)))</t>
  </si>
  <si>
    <t xml:space="preserve">["",":","="]</t>
  </si>
  <si>
    <t xml:space="preserve">IO-559</t>
  </si>
  <si>
    <t xml:space="preserve">FilenameUtils.normalize should verify hostname syntax in UNC path</t>
  </si>
  <si>
    <t xml:space="preserve">https://github.com/bodewig/commons-io/blob/6e2ac190ce379fb19acb8b5cf06c0a1b25d19059/src/main/java/org/apache/commons/io/FilenameUtils.java#L194</t>
  </si>
  <si>
    <t xml:space="preserve">(([a-zA-Z]:)|\\\\\.?\.?)?(\\\.?\.?[a-zA-Z_\-0-9\.]+)+(\\?|(:([a-zA-Z0-9]*[_\-\.]?)+)?)&amp;[a-zA-Z0-9\-\.\\]*
</t>
  </si>
  <si>
    <t xml:space="preserve">(((((((~(((:)[a-zA-Z0-9\-\.\\]*))&amp;~(((\~)[a-zA-Z0-9\-\.\\]*))&amp;(((~[a-zA-Z0-9\-\.\\]{1}(~:)~[a-zA-Z0-9\-\.\\]*)&amp;(~[a-zA-Z0-9\-\.\\]*(~:)))))|(([a-zA-Z0-9\-\.\\]*(:))&amp;~(([^/]*)(/)([^/]*))&amp;~(([^\\]*)(\\)([^\\]*))&amp;~(([^/]*)(/)([^/]*))&amp;~(([^\\]*)(\\)([^\\]*)))|(([a-zA-Z0-9\-\.\\]*(:))&amp;~(([^/]*)(/)([^/]*))&amp;([^\\]*)&amp;~(([^/]*)(/)([^/]*))&amp;([^\\]*)&amp;(([^/]*)(/)([^/]*))&amp;~(([^\\]*)(\\)([^\\]*)))|(([a-zA-Z0-9\-\.\\]*(:))&amp;(([^/]*)(/)([^/]*))&amp;~(([^\\]*)(\\)([^\\]*))&amp;(([^/]*)(/)([^/]*))&amp;~(([^\\]*)(\\)([^\\]*)))|(([a-zA-Z0-9\-\.\\]*(:))&amp;~(([^/]*)(/)([^/]*))&amp;(([^\\]*)(\\)([^\\]*))&amp;~(([^/]*)(/)([^/]*))&amp;(([^\\]*)(\\)([^\\]*)))|(([a-zA-Z0-9\-\.\\]*(:))&amp;~(([^/]*)(/)([^/]*))&amp;([^\\]*)&amp;~(([^/]*)(/)([^/]*))&amp;([^\\]*)&amp;(([^/]*)(/)([^/]*))&amp;(([^\\]*)(\\)([^\\]*)))|(([a-zA-Z0-9\-\.\\]*(:))&amp;(([^/]*)(/)([^/]*))&amp;(([^\\]*)(\\)([^\\]*))&amp;(([^/]*)(/)([^/]*))&amp;(([^\\]*)(\\)([^\\]*)))|(([a-zA-Z0-9\-\.\\]*(:))&amp;~(([^/]*)(/)([^/]*))&amp;([^\\]*)&amp;~(([^/]*)(/)([^/]*))&amp;([^\\]*))|(([a-zA-Z0-9\-\.\\]*(:))&amp;(([^/]*)(/)([^/]*))&amp;(([^\\]*)(\\)([^\\]*))&amp;(([^/]*)(/)([^/]*)))|(~(((:)[a-zA-Z0-9\-\.\\]*))&amp;~(((\~)[a-zA-Z0-9\-\.\\]*))&amp;((([a-zA-Z0-9\-\.\\]{1}(:)[a-zA-Z0-9\-\.\\]*)|([a-zA-Z0-9\-\.\\]*(:))))&amp;(([a-zA-Z0-9\-\.\\]*)</t>
  </si>
  <si>
    <t xml:space="preserve">allow '=' in query parameter value</t>
  </si>
  <si>
    <t xml:space="preserve">Google http java client</t>
  </si>
  <si>
    <t xml:space="preserve">https://github.com/ananyasaxena/google-http-java-client/blob/c5eab6aad8d719bc4f595ab40a19a68d86daac13/google-http-client/src/main/java/com/google/api/client/http/UrlEncodedParser.java#L198</t>
  </si>
  <si>
    <t xml:space="preserve">((([a-zA-Z0-9\+]|(%[0-9][A-F0-9]))*=([a-zA-Z0-9\+\=]|(%[0-9][A-F0-9]))*)(\&amp;([a-zA-Z0-9\+]|(%[0-9][A-F0-9]))*=([a-zA-Z0-9\+\=]|(%[0-9][A-F0-9]))*)*)
</t>
  </si>
  <si>
    <t xml:space="preserve">(((([a-zA-Z0-9\+]*([=])[a-zA-Z0-9\+]*)&amp;([a-zA-Z0-9\+]*([\&amp;\&amp;])[a-zA-Z0-9\+]*))&amp;((([a-zA-Z0-9\+]*)((%[0-9][0-9A-F])|(\+))([a-zA-Z0-9\+]*)*))&amp;([a-zA-Z0-9\+]*[a-zA-Z0-9\+]*)&amp;([a-zA-Z0-9\+]*[a-zA-Z0-9\+]*)&amp;(((([a-zA-Z0-9\+]*([=])[a-zA-Z0-9\+]*)&amp;([a-zA-Z0-9\+]*([\&amp;\&amp;])[a-zA-Z0-9\+]*))&amp;(([a-zA-Z0-9\+]*)(%[0-9][0-9A-F]))(((\+)([a-zA-Z0-9\+]*)*))&amp;(~</t>
  </si>
  <si>
    <t xml:space="preserve">-</t>
  </si>
  <si>
    <t xml:space="preserve">Error because a ''." is removed from the domain name</t>
  </si>
  <si>
    <t xml:space="preserve">okhttp</t>
  </si>
  <si>
    <t xml:space="preserve">https://github.com/square/okhttp/blob/fc5ad89276272de99458a0e43e4c1ca84111c4a9/okhttp/src/main/java/okhttp3/Cookie.java#L416</t>
  </si>
  <si>
    <t xml:space="preserve">(((([01]?[0-9][0-9]?|2[0-4][0-9]|25[0-5])\.([01]?[0-9][0-9]?|2[0-4][0-9]|25[0-5])\.([01]?[0-9][0-9]?|2[0-4][0-9]|25[0-5])\.([01]?[0-9][0-9]?|2[0-4][0-9]|25[0-5]))(/[0-9]+)?)|((((([0-9A-Fa-f]{1,4}:){7}([0-9A-Fa-f]{1,4}|:))|(([0-9A-Fa-f]{1,4}:){6}(:[0-9A-Fa-f]{1,4}|((25[0-5]|2[0-4][0-9]|1[0-9][0-9]|[1-9]?[0-9])(\.(25[0-5]|2[0-4][0-9]|1[0-9][0-9]|[1-9]?[0-9])){3})|:))|(([0-9A-Fa-f]{1,4}:){5}(((:[0-9A-Fa-f]{1,4}){1,2})|:((25[0-5]|2[0-4][0-9]|1[0-9][0-9]|[1-9]?[0-9])(\.(25[0-5]|2[0-4][0-9]|1[0-9][0-9]|[1-9]?[0-9])){3})|:))|(([0-9A-Fa-f]{1,4}:){4}(((:[0-9A-Fa-f]{1,4}){1,3})|((:[0-9A-Fa-f]{1,4})?:((25[0-5]|2[0-4][0-9]|1[0-9][0-9]|[1-9]?[0-9])(\.(25[0-5]|2[0-4][0-9]|1[0-9][0-9]|[1-9]?[0-9])){3}))|:))|(([0-9A-Fa-f]{1,4}:){3}(((:[0-9A-Fa-f]{1,4}){1,4})|((:[0-9A-Fa-f]{1,4}){0,2}:((25[0-5]|2[0-4][0-9]|1[0-9][0-9]|[1-9]?[0-9])(\.(25[0-5]|2[0-4][0-9]|1[0-9][0-9]|[1-9]?[0-9])){3}))|:))|(([0-9A-Fa-f]{1,4}:){2}(((:[0-9A-Fa-f]{1,4}){1,5})|((:[0-9A-Fa-f]{1,4}){0,3}:((25[0-5]|2[0-4][0-9]|1[0-9][0-9]|[1-9]?[0-9])(\.(25[0-5]|2[0-4][0-9]|1[0-9][0-9]|[1-9]?[0-9])){3}))|:))|(([0-9A-Fa-f]{1,4}:){1}(((:[0-9A-Fa-f]{1,4}){1,6})|((:[0-9A-Fa-f]{1,4}){0,4}:((25[0-5]|2[0-4][0-9]|1[0-9][0-9]|[1-9]?[0-9])(\.(25[0-5]|2[0-4][0-9]|1[0-9][0-9]|[1-9]?[0-9])){3}))|:))|(:(((:[0-9A-Fa-f]{1,4}){1,7})|((:[0-9A-Fa-f]{1,4}){0,5}:((25[0-5]|2[0-4][0-9]|1[0-9][0-9]|[1-9]?[0-9])(\.(25[0-5]|2[0-4][0-9]|1[0-9][0-9]|[1-9]?[0-9])){3}))|:))))([%/][0-9A-Fa-f]+)?)|((\.?([0-9A-Za-z\-]+(\.)[0-9A-Za-z\-]+)*)))
</t>
  </si>
  <si>
    <t xml:space="preserve">((~(([a-zA-Z0-9\-]*)(\.))&amp;~(((\.)[a-zA-Z0-9\-]*))&amp;((~((~[a-zA-Z0-9\-]*)(~[\u0000-\u001f])(~[a-zA-Z0-9\-]*))|((~[a-zA-Z0-9\-]*)(~[\u0000-\u007f])(~[a-zA-Z0-9\-]*)))))|(~(([a-zA-Z0-9\-]*)(\.))&amp;(((\.)[a-zA-Z0-9\-]*))&amp;((~((~[a-zA-Z0-9\-]*)(~[\u0000-\u001f])(~[a-zA-Z0-9\-]*))))))</t>
  </si>
  <si>
    <t xml:space="preserve">"!",". "</t>
  </si>
  <si>
    <t xml:space="preserve">Header contains multiple cookies, due to which they are not parsed correctly</t>
  </si>
  <si>
    <t xml:space="preserve">https://github.com/square/okhttp/blob/7f4ce6fdd75d142819d612196dd45aff0795d682/okhttp-urlconnection/src/main/java/okhttp3/JavaNetCookieJar.java#L84</t>
  </si>
  <si>
    <t xml:space="preserve">(((Set\-Cookie:)|(Set\-Cookie2:))?( )?[A-Za-z0-9]+=[A-Za-z0-9]+(; ([A-Za-z0-9]+=[A-Za-z0-9]+)|(Comment=[A-Za-z0-9]+)|(Domain=[A-Za-z0-9]+)|(Max\-age=[A-Za-z0-9]+)|(Path=[A-Za-z0-9]+)|(Secure)|(Version=[0-9]+))*)
</t>
  </si>
  <si>
    <t xml:space="preserve">((((Set\-Cookie:)|(Set\-Cookie2:))?( )?[A-Za-z0-9]+=[A-Za-z0-9]+(; (Comment=[A-Za-z0-9]+)|(Domain=[A-Za-z0-9]+)|(Max\-age=[A-Za-z0-9]+)|(Path=[A-Za-z0-9]+)|(Secure)|(Version=[0-9]+))*)|(((Version=[0-9]+)*)&amp;(([         ]?([a-zA-Z0-9]*)[         ]?))&amp;(((~[a-zA-Z0-9\-=;:]*)|~((~[a-zA-Z0-9]*)(~[\u0000-\u001f])(~[a-zA-Z0-9]*))|((~[a-zA-Z0-9]*)(~[\u0000-\u007f])(~[a-zA-Z0-9]*))))))</t>
  </si>
  <si>
    <t xml:space="preserve">Properties launcher `loader.path` has problems with properly encoded file urls</t>
  </si>
  <si>
    <t xml:space="preserve">https://github.com/spring-projects/spring-boot/blob/b4a7e1d64bcd01196813c3cccb498db68045e750/spring-boot-tools/spring-boot-loader/src/main/java/org/springframework/boot/loader/PropertiesLauncher.java#L460</t>
  </si>
  <si>
    <t xml:space="preserve">(((((([a-z])|([A-Z]))(([:\|]))?)(\\(((((((([a-z])|([A-Z]))|([0-9]))|([\-_\~])))|((((([a-z])|([A-Z]))|([0-9]))|([\-_\~]))[ \.]?(((([a-z])|([A-Z]))|([0-9]))|([\-_\~])))))+(\\((((((([a-z])|([A-Z]))|([0-9]))|([\-_\~])))|((((([a-z])|([A-Z]))|([0-9]))|([\-_\~]))[ \.]?(((([a-z])|([A-Z]))|([0-9]))|([\-_\~])))))*)*(\\((((((([a-z])|([A-Z]))|([0-9]))|([\-_\~])))|((((([a-z])|([A-Z]))|([0-9]))|([\-_\~]))[ \.]?(((([a-z])|([A-Z]))|([0-9]))|([\-_\~])))))+\.(`))?)?))|(\\(((((((([a-z])|([A-Z]))|([0-9]))|([\-_\~])))|((((([a-z])|([A-Z]))|([0-9]))|([\-_\~]))[ \.]?(((([a-z])|([A-Z]))|([0-9]))|([\-_\~])))))+(\\((((((([a-z])|([A-Z]))|([0-9]))|([\-_\~])))|((((([a-z])|([A-Z]))|([0-9]))|([\-_\~]))[ \.]?(((([a-z])|([A-Z]))|([0-9]))|([\-_\~])))))*)*(\\((((((([a-z])|([A-Z]))|([0-9]))|([\-_\~])))|((((([a-z])|([A-Z]))|([0-9]))|([\-_\~]))[ \.]?(((([a-z])|([A-Z]))|([0-9]))|([\-_\~])))))+\.(`))?)?)|(((((((([a-z])|([A-Z]))|([0-9]))|([\-_\~])))|((((([a-z])|([A-Z]))|([0-9]))|([\-_\~]))[ \.]?(((([a-z])|([A-Z]))|([0-9]))|([\-_\~])))))+(\\((((((([a-z])|([A-Z]))|([0-9]))|([\-_\~])))|((((([a-z])|([A-Z]))|([0-9]))|([\-_\~]))[ \.]?(((([a-z])|([A-Z]))|([0-9]))|([\-_\~])))))*)*(\\((((((([a-z])|([A-Z]))|([0-9]))|([\-_\~])))|((((([a-z])|([A-Z]))|([0-9]))|([\-_\~]))[ \.]?(((([a-z])|([A-Z]))|([0-9]))|([\-_\~])))))+\.(`))?)))
</t>
  </si>
  <si>
    <t xml:space="preserve">((((~(((file:)[a-zA-Z0-9\.\\\*\-:\-_\+ ]*)))|(((file:)[a-zA-Z0-9\.\\\*\-:\-_\+ ]*)&amp;~(((//)[a-zA-Z0-9\.\\\*\-:\-_\+ ]*)))|(((file:)[a-zA-Z0-9\.\\\*\-:\-_\+ ]*)&amp;(((//)[a-zA-Z0-9\.\\\*\-:\-_\+ ]*))))&amp;(((([	 ]?([a-zA-Z0-9\.\\\*\-:\-_\+ ]*)[	 ]?)&amp;~(((\./)[a-zA-Z0-9\.\\\*\-:\-_\+ ]*))&amp;~(([a-zA-Z0-9\.\\\*\-:\-_\+ ]*)(\.jar))&amp;~(([a-zA-Z0-9\.\\\*\-:\-_\+ ]*)(\.zip))&amp;(([a-zA-Z0-9\.\\\*\-:\-_\+ ]*)(/\*)))|(([	 ]?([a-zA-Z0-9\.\\\*\-:\-_\+ ]*)[	 ]?)&amp;(((\./)[a-zA-Z0-9\.\\\*\-:\-_\+ ]*))&amp;~(([a-zA-Z0-9\.\\\*\-:\-_\+ ]*)(\.jar))&amp;~(([a-zA-Z0-9\.\\\*\-:\-_\+ ]*)(\.zip))&amp;(([a-zA-Z0-9\.\\\*\-:\-_\+ ]*)(/\*)))|(([	 ]?([a-zA-Z0-9\.\\\*\-:\-_\+ ]*)[	 ]?)&amp;~(((\./)[a-zA-Z0-9\.\\\*\-:\-_\+ ]*))&amp;~(([a-zA-Z0-9\.\\\*\-:\-_\+ ]*)(\.jar))&amp;~(([a-zA-Z0-9\.\\\*\-:\-_\+ ]*)(\.zip))&amp;~(([a-zA-Z0-9\.\\\*\-:\-_\+ ]*)(/\*))&amp;(([a-zA-Z0-9\.\\\*\-:\-_\+ ]*)(/)))|(([	 ]?([a-zA-Z0-9\.\\\*\-:\-_\+ ]*)[	 ]?)&amp;(((\./)[a-zA-Z0-9\.\\\*\-:\-_\+ ]*))&amp;~(([a-zA-Z0-9\.\\\*\-:\-_\+ ]*)(\.jar))&amp;~(([a-zA-Z0-9\.\\\*\-:\-_\+ ]*)(\.zip))&amp;~(([a-zA-Z0-9\.\\\*\-:\-_\+ ]*)(/\*))&amp;(([a-zA-Z0-9\.\\\*\-:\-_\+ ]*)(/)))|(([	 ]?([a-zA-Z0-9\.\\\*\-:\-_\+ ]*)[	 ]?)&amp;~(((\./)[a-zA-Z0-9\.\\\*\-:\-_\+ ]*))&amp;~(([a-zA-Z0-9\.\\\*\-:\-_\+ ]*)(\.jar))&amp;~(([a-zA-Z0-9\.\\\*\-:\-_\+ ]*)(\.zip))&amp;~(([a-zA-Z0-9\.\\\*\-:\-_\+ ]*)(/\*))&amp;~(([a-zA-Z0-9\.\\\*\-:\-_\+ ]*)(/))&amp;((\.)))|(([	 ]?([a-zA-Z0-9\.\\\*\-:\-_\+ ]*)[	 ]?)&amp;(((\./)[a-zA-Z0-9\.\\\*\-:\-_\+ ]*))&amp;~(([a-zA-Z0-9\.\\\*\-:\-_\+ ]*)(\.jar))&amp;~(([a-zA-Z0-9\.\\\*\-:\-_\+ ]*)(\.zip))&amp;~(([a-zA-Z0-9\.\\\*\-:\-_\+ ]*)(/\*))&amp;~(([a-zA-Z0-9\.\\\*\-:\-_\+ ]*)(/))&amp;((\.)))|(([	 ]?([a-zA-Z0-9\.\\\*\-:\-_\+ ]*)[	 ]?)&amp;~(((\./)[a-zA-Z0-9\.\\\*\-:\-_\+ ]*))&amp;~(([a-zA-Z0-9\.\\\*\-:\-_\+ ]*)(\.jar))&amp;~(([a-zA-Z0-9\.\\\*\-:\-_\+ ]*)(\.zip))&amp;~(([a-zA-Z0-9\.\\\*\-:\-_\+ ]*)(/\*))&amp;~(([a-zA-Z0-9\.\\\*\-:\-_\+ ]*)(/))&amp;~((\.)))|(([	 ]?([a-zA-Z0-9\.\\\*\-:\-_\+ ]*)[	 ]?)&amp;(((\./)[a-zA-Z0-9\.\\\*\-:\-_\+ ]*))&amp;~(([a-zA-Z0-9\.\\\*\-:\-_\+ ]*)(\.jar))&amp;~(([a-zA-Z0-9\.\\\*\-:\-_\+ ]*)(\.zip))&amp;~(([a-zA-Z0-9\.\\\*\-:\-_\+ ]*)(/\*))&amp;~(([a-zA-Z0-9\.\\\*\-:\-_\+ ]*)(/))&amp;~((\.)))|(([	 ]?([a-zA-Z0-9\.\\\*\-:\-_\+ ]*)[	 ]?)&amp;~(((\./)[a-zA-Z0-9\.\\\*\-:\-_\+ ]*))&amp;(([a-zA-Z0-9\.\\\*\-:\-_\+ ]*)(\.jar)))|(([	 ]?([a-zA-Z0-9\.\\\*\-:\-_\+ ]*)[	 ]?)&amp;(((\./)[a-zA-Z0-9\.\\\*\-:\-_\+ ]*))&amp;(([a-zA-Z0-9\.\\\*\-:\-_\+ ]*)(\.jar)))|(([	 ]?([a-zA-Z0-9\.\\\*\-:\-_\+ ]*)[	 ]?)&amp;~(((\./)[a-zA-Z0-9\.\\\*\-:\-_\+ ]*))&amp;~(([a-zA-Z0-9\.\\\*\-:\-_\+ ]*)(\.jar))&amp;~(([a-zA-Z0-9\.\\\*\-:\-_\+ ]*)(\.zip)))|(([	 ]?([a-zA-Z0-9\.\\\*\-:\-_\+ ]*)[	 ]?)&amp;(((\./)[a-zA-Z0-9\.\\\*\-:\-_\+ ]*))&amp;~(([a-zA-Z0-9\.\\\*\-:\-_\+ ]*)(\.jar))&amp;~(([a-zA-Z0-9\.\\\*\-:\-_\+ ]*)(\.zip)))))&amp;((([a-zA-Z0-9\.\\\*\-:\-_\+ ]*)(:)([a-zA-Z0-9\.\\\*\-:\-_\+ ]*)|(~(([a-zA-Z0-9\.\\\*\-:\-_\+ ]*)(:)([a-zA-Z0-9\.\\\*\-:\-_\+ ]*))&amp;(((/)[a-zA-Z0-9\.\\\*\-:\-_\+ ]*)))))&amp;((~(((/)[a-zA-Z0-9\.\\\*\-:\-_\+ ]*)))))|((([	 ]?([a-zA-Z0-9\.\\\*\-:\-_\+ ]*)[	 ]?)&amp;(((\./)[a-zA-Z0-9\.\\\*\-:\-_\+ ]*))&amp;~(([a-zA-Z0-9\.\\\*\-:\-_\+ ]*)(\.jar))&amp;~(([a-zA-Z0-9\.\\\*\-:\-_\+ ]*)(\.zip)))&amp;((~[a-zA-Z0-9\.\\\*\-:\-_\+ ]*)(~:)(~[a-zA-Z0-9\.\\\*\-:\-_\+ ]*)))|((~(([a-zA-Z0-9\.\\\*\-:\-_\+ ]*)(:)([a-zA-Z0-9\.\\\*\-:\-_\+ ]*))&amp;(((/)[a-zA-Z0-9\.\\\*\-:\-_\+ ]*)))&amp;((~(((/)[a-zA-Z0-9\.\\\*\-:\-_\+ ]*)))))|((~(([a-zA-Z0-9\.\\\*\-:\-_\+ ]*)(:)([a-zA-Z0-9\.\\\*\-:\-_\+ ]*))&amp;(((/)[a-zA-Z0-9\.\\\*\-:\-_\+ ]*)))&amp;((~(((/)[a-zA-Z0-9\.\\\*\-:\-_\+ ]*))))))</t>
  </si>
  <si>
    <t xml:space="preserve">Header whitespace rules don't match RFC 7230 section 3.2</t>
  </si>
  <si>
    <t xml:space="preserve">https://github.com/square/okhttp/blob/d1e845a4df14b565c44d5fe0ecbbc8eea69f5df7/okhttp/src/main/java/okhttp3/Headers.java#L260</t>
  </si>
  <si>
    <t xml:space="preserve">((([!\#\$%\&amp;'\*\+\-\.\^_`\|\~0-9A-Fa-f])+):[ ]?((([!-~]|(%x[8-9A-F][0-9A-F]))(([         ]+)([!-~]|(%x[8-9A-F][0-9A-F])))?)|([         ]+))*[ ]?)
</t>
  </si>
  <si>
    <t xml:space="preserve">((([^:]*)(:)([^:]*)&amp;(([^:]*)(:)([^:]*))&amp;([         ]?([ -~]*)[         ]?)&amp;(((~(\u0000))|(~(\u0000)&amp;~(([ -~]*)([\u0000-\u001f])([ -~]*))&amp;(([ -~]*)([\u0000-\u007f])([ -~]*)))))))</t>
  </si>
  <si>
    <t xml:space="preserve">["!"]</t>
  </si>
  <si>
    <t xml:space="preserve">IO-552</t>
  </si>
  <si>
    <t xml:space="preserve">FilenameUtils.concat fails if second argument (fullFilenameToAdd) starts with '~' (tilde)</t>
  </si>
  <si>
    <t xml:space="preserve">https://github.com/apache/commons-io/blob/a7bd568249f9ec20b69b2a700da6a0648e93a842/src/main/java/org/apache/commons/io/FilenameUtils.java#L486</t>
  </si>
  <si>
    <t xml:space="preserve">(((((([a-z])|([A-Z]))(([:\|]))?)(\\(((((((([a-z])|([A-Z]))|([0-9]))|([\-_\~])))|((((([a-z])|([A-Z]))|([0-9]))|([\-_\~]))[ \.]?(((([a-z])|([A-Z]))|([0-9]))|([\-_\~])))))+(\\((((((([a-z])|([A-Z]))|([0-9]))|([\-_\~])))|((((([a-z])|([A-Z]))|([0-9]))|([\-_\~]))[ \.]?(((([a-z])|([A-Z]))|([0-9]))|([\-_\~])))))*)*)?))|(\\(((((((([a-z])|([A-Z]))|([0-9]))|([\-_\~])))|((((([a-z])|([A-Z]))|([0-9]))|([\-_\~]))[ \.]?(((([a-z])|([A-Z]))|([0-9]))|([\-_\~])))))+(\\((((((([a-z])|([A-Z]))|([0-9]))|([\-_\~])))|((((([a-z])|([A-Z]))|([0-9]))|([\-_\~]))[ \.]?(((([a-z])|([A-Z]))|([0-9]))|([\-_\~])))))*)*)?)|(((((((([a-z])|([A-Z]))|([0-9]))|([\-_\~])))|((((([a-z])|([A-Z]))|([0-9]))|([\-_\~]))[ \.]?(((([a-z])|([A-Z]))|([0-9]))|([\-_\~])))))+(\\((((((([a-z])|([A-Z]))|([0-9]))|([\-_\~])))|((((([a-z])|([A-Z]))|([0-9]))|([\-_\~]))[ \.]?(((([a-z])|([A-Z]))|([0-9]))|([\-_\~])))))*)*)))
</t>
  </si>
  <si>
    <t xml:space="preserve">((((([a-zA-Z0-9_\-\.\\\~:]*)&amp;~(((:)[a-zA-Z0-9_\-\.\\\~]*))&amp;~(((\~)[a-zA-Z0-9_\-\.\\\~]*))&amp;(((~[a-zA-Z0-9_\-\.\\\~]{0}(~:)~[a-zA-Z0-9_\-\.\\\~]*)&amp;(~[a-zA-Z0-9_\-\.\\\~]*(~:)))))|(([a-zA-Z0-9_\-\.\\\~]*(:))&amp;(([a-zA-Z0-9_\-\.\\\~]*)((/)?)([a-zA-Z0-9_\-\.\\\~]*))&amp;(([a-zA-Z0-9_\-\.\\\~]*)(\\)?)([a-zA-Z0-9_\-\.\\\~]*))|(([a-zA-Z0-9_\-\.\\\~:]*)&amp;~(((:)[a-zA-Z0-9_\-\.\\\~]*))&amp;~(((\~)[a-zA-Z0-9_\-\.\\\~]*))&amp;((([a-zA-Z0-9_\-\.\\\~]{0}(:)[a-zA-Z0-9_\-\.\\\~]*)|([a-zA-Z0-9_\-\.\\\~]*(:))))&amp;(([a-zA-Z0-9_\-\.\\\~]*)([\u0000-\u0041])([a-zA-Z0-9_\-\.\\\~]*)))|(([a-zA-Z0-9_\-\.\\\~]*(:))&amp;~(([a-zA-Z0-9_\-\.\\\~]*)([\u0000-\u0041])([a-zA-Z0-9_\-\.\\\~]*))&amp;(([a-zA-Z0-9_\-\.\\\~]*)([\u005a-_x007f_])([a-zA-Z0-9_\-\.\\\~]*)))|(([a-zA-Z0-9_\-\.\\\~]*(:))&amp;~(([a-zA-Z0-9_\-\.\\\~]*)([\u0000-\u0041])([a-zA-Z0-9_\-\.\\\~]*))&amp;~(([a-zA-Z0-9_\-\.\\\~]*)([\u005a-_x007f_])([a-zA-Z0-9_\-\.\\\~]*)))|(([a-zA-Z0-9_\-\.\\\~:]*)&amp;~(((:)[a-zA-Z0-9_\-\.\\\~]*))&amp;(((\~)[a-zA-Z0-9_\-\.\\\~]*))&amp;(([a-zA-Z0-9_\-\.\\\~]*)((/)?)([a-zA-Z0-9_\-\.\\\~]*))&amp;(([a-zA-Z0-9_\-\.\\\~]*)(\\)?)([a-zA-Z0-9_\-\.\\\~]*))|(([a-zA-Z0-9_\-\.\\\~:]*)&amp;~(((:)[a-zA-Z0-9_\-\.\\\~]*))&amp;~(((\~)[a-zA-Z0-9_\-\.\\\~]*)))|(([a-zA-Z0-9_\-\.\\\~:]*)&amp;(((:)[a-zA-Z0-9_\-\.\\\~]*))))&amp;(((([a-zA-Z0-9_\-\.\\\~:]*)&amp;([a-zA-Z0-9_\-\.\\\~:]*)&amp;((([a-zA-Z0-9_\-\.\\\~:]*)&amp;~(((:)[a-zA-Z0-9_\-\.\\\~]*))&amp;~(((\~)[a-zA-Z0-9_\-\.\\\~]*))&amp;(((~[a-zA-Z0-9_\-\.\\\~]{0}(~:)~[a-zA-Z0-9_\-\.\\\~]*)&amp;(~[a-zA-Z0-9_\-\.\\\~]*(~:)))))|(([a-zA-Z0-9_\-\.\\\~:]*)&amp;(((:)[a-zA-Z0-9_\-\.\\\~]*))))&amp;([a-zA-Z0-9_\-\.\\\~:]*))|(([a-zA-Z0-9_\-\.\\\~:]*)&amp;([a-zA-Z0-9_\-\.\\\~:]*))))))</t>
  </si>
  <si>
    <t xml:space="preserve">[":"]</t>
  </si>
  <si>
    <t xml:space="preserve">IO-545</t>
  </si>
  <si>
    <t xml:space="preserve">FilenameUtils.getFullPath incorrectly parses file names that begin with a tilde</t>
  </si>
  <si>
    <t xml:space="preserve">https://github.com/apache/commons-io/blob/a7bd568249f9ec20b69b2a700da6a0648e93a842/src/main/java/org/apache/commons/io/FilenameUtils.java#L886</t>
  </si>
  <si>
    <t xml:space="preserve">(((((([a-z])|([A-Z]))(([:\|]))?)(\\(((((((([a-z])|([A-Z]))|([0-9]))|([\-_\~])))|((((([a-z])|([A-Z]))|([0-9]))|([\-_\~]))[ \.]?(((([a-z])|([A-Z]))|([0-9]))|([\-_\~])))))+(\\((((((([a-z])|([A-Z]))|([0-9]))|([\-_\~])))|((((([a-z])|([A-Z]))|([0-9]))|([\-_\~]))[ \.]?(((([a-z])|([A-Z]))|([0-9]))|([\-_\~])))))*)*)?))|(\\(((((((([a-z])|([A-Z]))|([0-9]))|([\-_\~])))|((((([a-z])|([A-Z]))|([0-9]))|([\-_\~]))[ \.]?(((([a-z])|([A-Z]))|([0-9]))|([\-_\~])))))+(\\((((((([a-z])|([A-Z]))|([0-9]))|([\-_\~])))|((((([a-z])|([A-Z]))|([0-9]))|([\-_\~]))[ \.]?(((([a-z])|([A-Z]))|([0-9]))|([\-_\~])))))*)*)?)|(((((((([a-z])|([A-Z]))|([0-9]))|([\-_\~])))|((((([a-z])|([A-Z]))|([0-9]))|([\-_\~]))[ \.]?(((([a-z])|([A-Z]))|([0-9]))|([\-_\~])))))+(\\((((((([a-z])|([A-Z]))|([0-9]))|([\-_\~])))|((((([a-z])|([A-Z]))|([0-9]))|([\-_\~]))[ \.]?(((([a-z])|([A-Z]))|([0-9]))|([\-_\~])))))*)*))(\`((((((([a-z])|([A-Z]))|([0-9]))|([\-_\~])))|((((([a-z])|([A-Z]))|([0-9]))|([\-_\~]))[ \.]?(((([a-z])|([A-Z]))|([0-9]))|([\-_\~])))))+)?)
</t>
  </si>
  <si>
    <t xml:space="preserve">(((((((~(((:)[a-zA-Z0-9_\-\.]*))&amp;~(((\~)[a-zA-Z0-9_\-\.]*))&amp;(((~[a-zA-Z0-9_\-\.]{1}(~:)~[a-zA-Z0-9_\-\.]*)&amp;(~[a-zA-Z0-9_\-\.]*(~:)))))|(([a-zA-Z0-9_\-\.]*(:))&amp;~(([^/]*)(/)([^/]*))&amp;~(([^\\]*)(\\)([^\\]*))&amp;~(([^/]*)(/)([^/]*))&amp;~(([^\\]*)(\\)([^\\]*)))|(([a-zA-Z0-9_\-\.]*(:))&amp;~(([^/]*)(/)([^/]*))&amp;([^\\]*)&amp;~(([^/]*)(/)([^/]*))&amp;([^\\]*)&amp;(([^/]*)(/)([^/]*))&amp;~(([^\\]*)(\\)([^\\]*)))|(([a-zA-Z0-9_\-\.]*(:))&amp;(([^/]*)(/)([^/]*))&amp;~(([^\\]*)(\\)([^\\]*))&amp;(([^/]*)(/)([^/]*))&amp;~(([^\\]*)(\\)([^\\]*)))|(([a-zA-Z0-9_\-\.]*(:))&amp;~(([^/]*)(/)([^/]*))&amp;(([^\\]*)(\\)([^\\]*))&amp;~(([^/]*)(/)([^/]*))&amp;(([^\\]*)(\\)([^\\]*)))|(([a-zA-Z0-9_\-\.]*(:))&amp;~(([^/]*)(/)([^/]*))&amp;([^\\]*)&amp;~(([^/]*)(/)([^/]*))&amp;([^\\]*)&amp;(([^/]*)(/)([^/]*))&amp;(([^\\]*)(\\)([^\\]*)))|(([a-zA-Z0-9_\-\.]*(:))&amp;(([^/]*)(/)([^/]*))&amp;(([^\\]*)(\\)([^\\]*))&amp;(([^/]*)(/)([^/]*))&amp;(([^\\]*)(\\)([^\\]*)))|(([a-zA-Z0-9_\-\.]*(:))&amp;~(([^/]*)(/)([^/]*))&amp;([^\\]*)&amp;~(([^/]*)(/)([^/]*))&amp;([^\\]*))|(([a-zA-Z0-9_\-\.]*(:))&amp;(([^/]*)(/)([^/]*))&amp;(([^\\]*)(\\)([^\\]*))&amp;(([^/]*)(/)([^/]*)))|(~(((:)[a-zA-Z0-9_\-\.]*))&amp;~(((\~)[a-zA-Z0-9_\-\.]*))&amp;((([a-zA-Z0-9_\-\.]{1}(:)[a-zA-Z0-9_\-\.]*)|([a-zA-Z0-9_\-\.]*(:))))&amp;(([a-zA-Z0-9_\-\.]*)([</t>
  </si>
  <si>
    <t xml:space="preserve">[":", ":/\/",":/\",":\/\",":\/"]</t>
  </si>
  <si>
    <t xml:space="preserve">IO-483</t>
  </si>
  <si>
    <t xml:space="preserve">getPrefixLength return -1 if unix file contains colon-- tool exposed the bug analogous to windows</t>
  </si>
  <si>
    <t xml:space="preserve">https://github.com/apache/commons-io/blob/51f13c846dae950e1d27693c9e23c1063945210f/src/main/java/org/apache/commons/io/FilenameUtils.java#L634</t>
  </si>
  <si>
    <t xml:space="preserve">((\~?/?)?([a-zA-Z_\:\-0-9\.]*(/[a-zA-Z_\-0-9\:\.]+)*)/?)</t>
  </si>
  <si>
    <t xml:space="preserve">((([a-zA-Z0-9:_\-\./\~]*)&amp;~(((:)[a-zA-Z0-9:_\-\./\~]*))&amp;~(((\~)[a-zA-Z0-9:_\-\./\~]*))&amp;(((~[a-zA-Z0-9:_\-\./\~]{0}(~:)~[a-zA-Z0-9:_\-\./\~]*)&amp;(~[a-zA-Z0-9:_\-\./\~]*(~:)))))|(([a-zA-Z0-9:_\-\./\~]*(:))&amp;(([a-zA-Z0-9:_\-\./\~]*)((/)?)([a-zA-Z0-9:_\-\./\~]*))&amp;(([a-zA-Z0-9:_\-\./\~]*)(\\)?)([a-zA-Z0-9:_\-\./\~]*))|(([a-zA-Z0-9:_\-\./\~]*)&amp;~(((:)[a-zA-Z0-9:_\-\./\~]*))&amp;~(((\~)[a-zA-Z0-9:_\-\./\~]*))&amp;((([a-zA-Z0-9:_\-\./\~]{0}(:)[a-zA-Z0-9:_\-\./\~]*)|([a-zA-Z0-9:_\-\./\~]*(:))))&amp;(([a-zA-Z0-9:_\-\./\~]*)([\u0000-\u0041])([a-zA-Z0-9:_\-\./\~]*)))|(([a-zA-Z0-9:_\-\./\~]*(:))&amp;~(([a-zA-Z0-9:_\-\./\~]*)([\u0000-\u0041])([a-zA-Z0-9:_\-\./\~]*))&amp;(([a-zA-Z0-9:_\-\./\~]*)([\u005a-_x007f_])([a-zA-Z0-9:_\-\./\~]*)))|(([a-zA-Z0-9:_\-\./\~]*(:))&amp;~(([a-zA-Z0-9:_\-\./\~]*)([\u0000-\u0041])([a-zA-Z0-9:_\-\./\~]*))&amp;~(([a-zA-Z0-9:_\-\./\~]*)([\u005a-_x007f_])([a-zA-Z0-9:_\-\./\~]*)))|(([a-zA-Z0-9:_\-\./\~]*)&amp;~(((:)[a-zA-Z0-9:_\-\./\~]*))&amp;(((\~)[a-zA-Z0-9:_\-\./\~]*))&amp;(([a-zA-Z0-9:_\-\./\~]*)((/)?)([a-zA-Z0-9:_\-\./\~]*))&amp;(([a-zA-Z0-9:_\-\./\~]*)(\\)?)([a-zA-Z0-9:_\-\./\~]*))|(([a-zA-Z0-9:_\-\./\~]*)&amp;~(((:)[a-zA-Z0-9:_\-\./\~]*))&amp;~(((\~)[a-zA-Z0-9:_\-\./\~]*)))|(([a-zA-Z0-9:_\-\./\~]*)&amp;(((:)[a-zA-Z0-9:_\-\./\~]*))))</t>
  </si>
  <si>
    <t xml:space="preserve">[":", ":/\"]</t>
  </si>
  <si>
    <t xml:space="preserve">InetAddresses.forString does not correctly handle IPv6 addresses with scope_id</t>
  </si>
  <si>
    <t xml:space="preserve">Google Gauva</t>
  </si>
  <si>
    <t xml:space="preserve">https://github.com/rudenvla/guava/blob/d39130651d8a90f5ebe066de7f0b2311806e5152/guava/src/com/google/common/net/InetAddresses.java#L167</t>
  </si>
  <si>
    <t xml:space="preserve">(((([01]?[0-9][0-9]?|2[0-4][0-9]|25[0-5])\.([01]?[0-9][0-9]?|2[0-4][0-9]|25[0-5])\.([01]?[0-9][0-9]?|2[0-4][0-9]|25[0-5])\.([01]?[0-9][0-9]?|2[0-4][0-9]|25[0-5]))(/[0-9]+)?)|((((([0-9A-Fa-f]{1,4}:){7}([0-9A-Fa-f]{1,4}|:))|(([0-9A-Fa-f]{1,4}:){6}(:[0-9A-Fa-f]{1,4}|((25[0-5]|2[0-4][0-9]|1[0-9][0-9]|[1-9]?[0-9])(\.(25[0-5]|2[0-4][0-9]|1[0-9][0-9]|[1-9]?[0-9])){3})|:))|(([0-9A-Fa-f]{1,4}:){5}(((:[0-9A-Fa-f]{1,4}){1,2})|:((25[0-5]|2[0-4][0-9]|1[0-9][0-9]|[1-9]?[0-9])(\.(25[0-5]|2[0-4][0-9]|1[0-9][0-9]|[1-9]?[0-9])){3})|:))|(([0-9A-Fa-f]{1,4}:){4}(((:[0-9A-Fa-f]{1,4}){1,3})|((:[0-9A-Fa-f]{1,4})?:((25[0-5]|2[0-4][0-9]|1[0-9][0-9]|[1-9]?[0-9])(\.(25[0-5]|2[0-4][0-9]|1[0-9][0-9]|[1-9]?[0-9])){3}))|:))|(([0-9A-Fa-f]{1,4}:){3}(((:[0-9A-Fa-f]{1,4}){1,4})|((:[0-9A-Fa-f]{1,4}){0,2}:((25[0-5]|2[0-4][0-9]|1[0-9][0-9]|[1-9]?[0-9])(\.(25[0-5]|2[0-4][0-9]|1[0-9][0-9]|[1-9]?[0-9])){3}))|:))|(([0-9A-Fa-f]{1,4}:){2}(((:[0-9A-Fa-f]{1,4}){1,5})|((:[0-9A-Fa-f]{1,4}){0,3}:((25[0-5]|2[0-4][0-9]|1[0-9][0-9]|[1-9]?[0-9])(\.(25[0-5]|2[0-4][0-9]|1[0-9][0-9]|[1-9]?[0-9])){3}))|:))|(([0-9A-Fa-f]{1,4}:){1}(((:[0-9A-Fa-f]{1,4}){1,6})|((:[0-9A-Fa-f]{1,4}){0,4}:((25[0-5]|2[0-4][0-9]|1[0-9][0-9]|[1-9]?[0-9])(\.(25[0-5]|2[0-4][0-9]|1[0-9][0-9]|[1-9]?[0-9])){3}))|:))|(:(((:[0-9A-Fa-f]{1,4}){1,7})|((:[0-9A-Fa-f]{1,4}){0,5}:((25[0-5]|2[0-4][0-9]|1[0-9][0-9]|[1-9]?[0-9])(\.(25[0-5]|2[0-4][0-9]|1[0-9][0-9]|[1-9]?[0-9])){3}))|:))))([%/][0-9A-Fa-f]+)?))
</t>
  </si>
  <si>
    <t xml:space="preserve">((((([0-9A-Fa-f:\.]*(\.)[0-9A-Fa-f:\.]*)+)|((([0-9A-Fa-f:\.]*(\.)[0-9A-Fa-f:\.]*)+)&amp;((([\-\+]?)([0-9]+)&amp;~(((0)[0-9A-Fa-f:\.]*)))|(([\-\+]?)([0-9]+)&amp;(((0)[0-9A-Fa-f:\.]*))))))|(([0-9A-Fa-f:\.]*([A-F0-9])[0-9A-Fa-f:\.]*)&amp;((([0-9A-Fa-f:\.]*(\.)[0-9A-Fa-f:\.]*)+)))|(((([0-9A-Fa-f:\.]*(:)[0-9A-Fa-f:\.]*)+)|((([0-9A-Fa-f:\.]*(:)[0-9A-Fa-f:\.]*)+)&amp;(([\-\+]?)([0-9a-fA-F]+)))|((([0-9A-Fa-f:\.]*(:)[0-9A-Fa-f:\.]*)+)&amp;(([\-\+]?)([0-9a-fA-F]+))&amp;(([\-\+]?)([0-9a-fA-F]+)))))|(([0-9A-Fa-f:\.]*([A-F0-9])[0-9A-Fa-f:\.]*)&amp;((([0-9A-Fa-f:\.]*(:)[0-9A-Fa-f:\.]*)+)))|((([0-9A-Fa-f:\.]*)((:)?)((~(:)&amp;[0-9A-Fa-f:\.])*)&amp;((([0-9A-Fa-f:\.]*(\.)[0-9A-Fa-f:\.]*)+)|((([\-\+]?)([0-9]+)&amp;(((0)[0-9A-Fa-f:\.]*))))))&amp;((([0-9A-Fa-f:\.]*(:)[0-9A-Fa-f:\.]*)+)))|(([0-9A-Fa-f:\.]*([A-F0-9])[0-9A-Fa-f:\.]*)&amp;((([0-9A-Fa-f:\.]*)((:)?)((~(:)&amp;[0-9A-Fa-f:\.])*)&amp;((([0-9A-Fa-f:\.]*(\.)[0-9A-Fa-f:\.]*)+)))))))</t>
  </si>
  <si>
    <t xml:space="preserve">No (Exception due to java.net not located)</t>
  </si>
  <si>
    <t xml:space="preserve">Remark: native calls not supported- java.net</t>
  </si>
  <si>
    <t xml:space="preserve">The Location header is relative, which isn't technically correct based on the RFC</t>
  </si>
  <si>
    <t xml:space="preserve">Async Http Client</t>
  </si>
  <si>
    <t xml:space="preserve">https://github.com/AsyncHttpClient/async-http-client/blob/bd03b19db71cec2a04fd3b4ebc6a65d61727c98e/client/src/main/java/org/asynchttpclient/uri/UriParser.java#L318</t>
  </si>
  <si>
    <t xml:space="preserve">(((((([a-z])|([A-Z]))((([a-z])|([A-Z]))|([0-9])|[\+\-\.])*):((((//(((((((([a-z])|([A-Z]))|([0-9]))|([\-_\.!\~\*'\(\)]))|(%(([0-9])|[A-Fa-f])(([0-9])|[A-Fa-f]))|[;:\&amp;=\+\$,])*\@)?(((((((([a-z])|([A-Z]))|([0-9]))|((([a-z])|([A-Z]))|([0-9]))(((([a-z])|([A-Z]))|([0-9]))|\-)*((([a-z])|([A-Z]))|([0-9])))\.)*((([a-z])|([A-Z]))|(([a-z])|([A-Z]))(((([a-z])|([A-Z]))|([0-9]))|\-)*((([a-z])|([A-Z]))|([0-9])))\.?)|((([0-9]))+\.(([0-9]))+\.(([0-9]))+\.(([0-9]))))(:(([0-9]))*)?))?|((((([a-z])|([A-Z]))|([0-9]))|([\-_\.!\~\*'\(\)]))|(%(([0-9])|[A-Fa-f])(([0-9])|[A-Fa-f]))|[\$,;:\@\&amp;=\+])+)((/(((((((([a-z])|([A-Z]))|([0-9]))|([\-_\.!\~\*'\(\)]))|(%(([0-9])|[A-Fa-f])(([0-9])|[A-Fa-f]))|[:\@\&amp;=\+\$,]))*(;(((((([a-z])|([A-Z]))|([0-9]))|([\-_\.!\~\*'\(\)]))|(%(([0-9])|[A-Fa-f])(([0-9])|[A-Fa-f]))|[:\@\&amp;=\+\$,]))*)*)(/((((((([a-z])|([A-Z]))|([0-9]))|([\-_\.!\~\*'\(\)]))|(%(([0-9])|[A-Fa-f])(([0-9])|[A-Fa-f]))|[:\@\&amp;=\+\$,]))*(;(((((([a-z])|([A-Z]))|([0-9]))|([\-_\.!\~\*'\(\)]))|(%(([0-9])|[A-Fa-f])(([0-9])|[A-Fa-f]))|[:\@\&amp;=\+\$,]))*)*))*)))?)|(/(((((((([a-z])|([A-Z]))|([0-9]))|([\-_\.!\~\*'\(\)]))|(%(([0-9])|[A-Fa-f])(([0-9])|[A-Fa-f]))|[:\@\&amp;=\+\$,]))*(;(((((([a-z])|([A-Z]))|([0-9]))|([\-_\.!\~\*'\(\)]))|(%(([0-9])|[A-Fa-f])(([0-9])|[A-Fa-f]))|[:\@\&amp;=\+\$,]))*)*)(/((((((([a-z])|([A-Z]))|([0-9]))|([\-_\.!\~\*'\(\)]))|(%(([0-9])|[A-Fa-f])(([0-9])|[A-Fa-f]))|[:\@\&amp;=\+\$,]))*(;(((((([a-z])|([A-Z]))|([0-9]))|([\-_\.!\~\*'\(\)]))|(%(([0-9])|[A-Fa-f])(([0-9])|[A-Fa-f]))|[:\@\&amp;=\+\$,]))*)*))*)))(\?((([;/:\?\@\&amp;=\+\$,])|(((([a-z])|([A-Z]))|([0-9]))|([\-_\.!\~\*'\(\)]))|(%(([0-9])|[A-Fa-f])(([0-9])|[A-Fa-f]))))*)?)|(((((([a-z])|([A-Z]))|([0-9]))|([\-_\.!\~\*'\(\)]))|(%(([0-9])|[A-Fa-f])(([0-9])|[A-Fa-f]))|[;\?\:\@\&amp;=\+\$,])((([;/:\?\@\&amp;=\+\$,])|(((([a-z])|([A-Z]))|([0-9]))|([\-_\.!\~\*'\(\)]))|(%(([0-9])|[A-Fa-f])(([0-9])|[A-Fa-f]))))*)))|(((//(((((((([a-z])|([A-Z]))|([0-9]))|([\-_\.!\~\*'\(\)]))|(%(([0-9])|[A-Fa-f])(([0-9])|[A-Fa-f]))|[;:\&amp;=\+\$,])*\@)?(((((((([a-z])|([A-Z]))|([0-9]))|((([a-z])|([A-Z]))|([0-9]))(((([a-z])|([A-Z]))|([0-9]))|\-)*((([a-z])|([A-Z]))|([0-9])))\.)*((([a-z])|([A-Z]))|(([a-z])|([A-Z]))(((([a-z])|([A-Z]))|([0-9]))|\-)*((([a-z])|([A-Z]))|([0-9])))\.?)|((([0-9]))+\.(([0-9]))+\.(([0-9]))+\.(([0-9]))))(:(([0-9]))*)?))?|((((([a-z])|([A-Z]))|([0-9]))|([\-_\.!\~\*'\(\)]))|(%(([0-9])|[A-Fa-f])(([0-9])|[A-Fa-f]))|[\$,;:\@\&amp;=\+])+)((/(((((((([a-z])|([A-Z]))|([0-9]))|([\-_\.!\~\*'\(\)]))|(%(([0-9])|[A-Fa-f])(([0-9])|[A-Fa-f]))|[:\@\&amp;=\+\$,]))*(;(((((([a-z])|([A-Z]))|([0-9]))|([\-_\.!\~\*'\(\)]))|(%(([0-9])|[A-Fa-f])(([0-9])|[A-Fa-f]))|[:\@\&amp;=\+\$,]))*)*)(/((((((([a-z])|([A-Z]))|([0-9]))|([\-_\.!\~\*'\(\)]))|(%(([0-9])|[A-Fa-f])(([0-9])|[A-Fa-f]))|[:\@\&amp;=\+\$,]))*(;(((((([a-z])|([A-Z]))|([0-9]))|([\-_\.!\~\*'\(\)]))|(%(([0-9])|[A-Fa-f])(([0-9])|[A-Fa-f]))|[:\@\&amp;=\+\$,]))*)*))*)))?)|(/(((((((([a-z])|([A-Z]))|([0-9]))|([\-_\.!\~\*'\(\)]))|(%(([0-9])|[A-Fa-f])(([0-9])|[A-Fa-f]))|[:\@\&amp;=\+\$,]))*(;(((((([a-z])|([A-Z]))|([0-9]))|([\-_\.!\~\*'\(\)]))|(%(([0-9])|[A-Fa-f])(([0-9])|[A-Fa-f]))|[:\@\&amp;=\+\$,]))*)*)(/((((((([a-z])|([A-Z]))|([0-9]))|([\-_\.!\~\*'\(\)]))|(%(([0-9])|[A-Fa-f])(([0-9])|[A-Fa-f]))|[:\@\&amp;=\+\$,]))*(;(((((([a-z])|([A-Z]))|([0-9]))|([\-_\.!\~\*'\(\)]))|(%(([0-9])|[A-Fa-f])(([0-9])|[A-Fa-f]))|[:\@\&amp;=\+\$,]))*)*))*))|(((((([a-z])|([A-Z]))|([0-9]))|([\-_\.!\~\*'\(\)]))|(%(([0-9])|[A-Fa-f])(([0-9])|[A-Fa-f]))|[;\@\&amp;=\+\$,])+((/(((((((([a-z])|([A-Z]))|([0-9]))|([\-_\.!\~\*'\(\)]))|(%(([0-9])|[A-Fa-f])(([0-9])|[A-Fa-f]))|[:\@\&amp;=\+\$,]))*(;(((((([a-z])|([A-Z]))|([0-9]))|([\-_\.!\~\*'\(\)]))|(%(([0-9])|[A-Fa-f])(([0-9])|[A-Fa-f]))|[:\@\&amp;=\+\$,]))*)*)(/((((((([a-z])|([A-Z]))|([0-9]))|([\-_\.!\~\*'\(\)]))|(%(([0-9])|[A-Fa-f])(([0-9])|[A-Fa-f]))|[:\@\&amp;=\+\$,]))*(;(((((([a-z])|([A-Z]))|([0-9]))|([\-_\.!\~\*'\(\)]))|(%(([0-9])|[A-Fa-f])(([0-9])|[A-Fa-f]))|[:\@\&amp;=\+\$,]))*)*))*)))?))(\?((([;/:\?\@\&amp;=\+\$,])|(((([a-z])|([A-Z]))|([0-9]))|([\-_\.!\~\*'\(\)]))|(%(([0-9])|[A-Fa-f])(([0-9])|[A-Fa-f]))))*)?))?(\#((([;/:\?\@\&amp;=\+\$,])|(((([a-z])|([A-Z]))|([0-9]))|([\-_\.!\~\*'\(\)]))|(%(([0-9])|[A-Fa-f])(([0-9])|[A-Fa-f]))))*)?)
</t>
  </si>
  <si>
    <t xml:space="preserve">((([a-zA-Z0-9:_\-\./\~!\#\?\@\&amp;,'\$=;\+]*)(\u0000-\u0020])([a-zA-Z0-9:_\-\./\~!\#\?\@\&amp;,'\$=;\+]*)&amp;(((([a-zA-Z0-9:_\-\./\~!\#\?\@\&amp;,'\$=;\+]*)([\u0000-\u0020])([a-zA-Z0-9:_\-\./\~!\#\?\@\&amp;,'\$=;\+]*)&amp;~(([a-zA-Z0-9:_\-\./\~!\#\?\@\&amp;,'\$=;\+]*)(url:)([a-zA-Z0-9:_\-\./\~!\#\?\@\&amp;,'\$=;\+]*)))|(([a-zA-Z0-9:_\-\./\~!\#\?\@\&amp;,'\$=;\+]*)(url:)([a-zA-Z0-9:_\-\./\~!\#\?\@\&amp;,'\$=;\+]*))|(([a-zA-Z0-9:_\-\./\~!\#\?\@\&amp;,'\$=;\+]*)([\u0000-\u0020])([a-zA-Z0-9:_\-\./\~!\#\?\@\&amp;,'\$=;\+]*)&amp;(([a-zA-Z0-9:_\-\./\~!\#\?\@\&amp;,'\$=;\+]*)(url:)([a-zA-Z0-9:_\-\./\~!\#\?\@\&amp;,'\$=;\+]*)))))&amp;((([a-zA-Z0-9:_\-\./\~!\#\?\@\&amp;,'\$=;\+]*(/))|(((~[a-zA-Z0-9:_\-\./\~!\#\?\@\&amp;,'\$=;\+]*(~/)~[a-zA-Z0-9:_\-\./\~!\#\?\@\&amp;,'\$=;\+]*)&amp;(~[a-zA-Z0-9:_\-\./\~!\#\?\@\&amp;,'\$=;\+]*(~/))))|(([a-zA-Z0-9:_\-\./\~!\#\?\@\&amp;,'\$=;\+]*(/)[a-zA-Z0-9:_\-\./\~!\#\?\@\&amp;,'\$=;\+]*))))&amp;(((([^\#]*)&amp;([^\#]*))|(~([^\#]*)&amp;~([^\#]*))))&amp;(((([^\?]*)&amp;([^\?]*))|(~([^\?]*)&amp;~([^\?]*))))&amp;(([a-zA-Z0-9:_\-\./\~!\#\?\@\&amp;,'\$=;\+]*)(////)([a-zA-Z0-9:_\-\./\~!\#\?\@\&amp;,'\$=;\+]*)|(([a-zA-Z0-9:_\-\./\~!\#\?\@\&amp;,'\$=;\+]*)(////)([a-zA-Z0-9:_\-\./\~!\#\?\@\&amp;,'\$=;\+]*)&amp;(([a-zA-Z0-9:_\-\./\~!\#\?\@\&amp;,'\$=;\+]*)(//)([a-zA-Z0-9:_\-\./\~!\#\?\@\&amp;,'\$=;\+]*)))|(([a-zA-Z0-9:_\-\./\~!\#\?\@\&amp;,'\$=;\+]*)(////)([a-zA-Z0-9:_\-\./\~!\#\?\@\&amp;,'\$=;\+]*)&amp;(([a-zA-Z0-9:_\-\./\~!\#\?\@\&amp;,'\$=;\+]*)(//)([a-zA-Z0-9:_\-\./\~!\#\?\@\&amp;,'\$=;\+]*))&amp;(([^/]*)(/)([^/]*)|(([^/]*)(/)([^/]*)&amp;(([^\?]*)(\?)([^\?]*))))&amp;((~([^\@]*)&amp;~([^\@]*))|(([^\@]*)&amp;([^\@]*)))&amp;((([a-zA-Z0-9:_\-\./\~!\#\?\@\&amp;,'\$=;\+]*(\[)[a-zA-Z0-9:_\-\./\~!\#\?\@\&amp;,'\$=;\+]*)|([a-zA-Z0-9:_\-\./\~!\#\?\@\&amp;,'\$=;\+]*(\[))))&amp;(([^\]]*)(\])([^\]]*)|(([^\]]*)(\])([^\]]*)&amp;((([a-zA-Z0-9:_\-\./\~!\#\?\@\&amp;,'\$=;\+]*(:)[a-zA-Z0-9:_\-\./\~!\#\?\@\&amp;,'\$=;\+]*)|([a-zA-Z0-9:_\-\./\~!\#\?\@\&amp;,'\$=;\+]*(:)))))|(([a-zA-Z0-9:_\-\./\~!\#\?\@\&amp;,'\$=;\+]*(:))&amp;(([\-\+]?)([0-9]+)))))|((([^\@]*)&amp;([^\@]*)))|(([a-zA-Z0-9:_\-\./\~!\#\?\@\&amp;,'\$=;\+]*(\[))&amp;((([^:]*)&amp;([^:]*))|(~([^:]*)&amp;~([^:]*))|(~([^:]*)&amp;~([^:]*)&amp;(([\-\+]?)([0-9]+))))))&amp;((((([a-zA-Z0-9:_\-\./\~!\#\?\@\&amp;,'\$=;\+]*(/)[a-zA-Z0-9:_\-\./\~!\#\?\@\&amp;,'\$=;\+]*)|([a-zA-Z0-9:_\-\./\~!\#\?\@\&amp;,'\$=;\+]*(/)))&amp;((([^\.]*)&amp;([^\.]*))|(~([^\.]*)&amp;~([^\.]*)&amp;((([a-zA-Z0-9:_\-\./\~!\#\?\@\&amp;,'\$=;\+]*)(/\./)([a-zA-Z0-9:_\-\./\~!\#\?\@\&amp;,'\$=;\+]*)+))&amp;(([a-zA-Z0-9:_\-\./\~!\#\?\@\&amp;,'\$=;\+]*)((/)?)((~(/)&amp;[a-zA-Z0-9:_\-\./\~!\#\?\@\&amp;,'\$=;\+])*)|(([^/\.\./]*)(/\.\./)([^/\.\./]*)&amp;(([a-zA-Z0-9:_\-\./\~!\#\?\@\&amp;,'\$=;\+]*)((/)?)((~(/)&amp;[a-zA-Z0-9:_\-\./\~!\#\?\@\&amp;,'\$=;\+])*)))|(([^/\.\./]*)(/\.\./)([^/\.\./]*)&amp;(([a-zA-Z0-9:_\-\./\~!\#\?\@\&amp;,'\$=;\+]*)((/)?)((~(/)&amp;[a-zA-Z0-9:_\-\./\~!\#\?\@\&amp;,'\$=;\+])*))&amp;(([^/\.\./]*)(/\.\./)([^/\.\./]*)))|(([^/\.\./]*)(/\.\./)([^/\.\./]*)))&amp;((([a-zA-Z0-9:_\-\./\~!\#\?\@\&amp;,'\$=;\+]*)(/\.\.)&amp;(([a-zA-Z0-9:_\-\./\~!\#\?\@\&amp;,'\$=;\+]*)((/)?)((~(/)&amp;[a-zA-Z0-9:_\-\./\~!\#\?\@\&amp;,'\$=;\+])*))))&amp;(((\./)[a-zA-Z0-9:_\-\./\~!\#\?\@\&amp;,'\$=;\+]*))&amp;(([a-zA-Z0-9:_\-\./\~!\#\?\@\&amp;,'\$=;\+]*)(/\.)))))|(([a-zA-Z0-9:_\-\./\~!\#\?\@\&amp;,'\$=;\+]*(/))&amp;(([a-zA-Z0-9:_\-\./\~!\#\?\@\&amp;,'\$=;\+]*)((/)?)((~(/)&amp;[a-zA-Z0-9:_\-\./\~!\#\?\@\&amp;,'\$=;\+])*)|(([a-zA-Z0-9:_\-\./\~!\#\?\@\&amp;,'\$=;\+]*)((/)?)((~(/)&amp;[a-zA-Z0-9:_\-\./\~!\#\?\@\&amp;,'\$=;\+])*))|(([a-zA-Z0-9:_\-\./\~!\#\?\@\&amp;,'\$=;\+]*)((/)?)((~(/)&amp;[a-zA-Z0-9:_\-\./\~!\#\?\@\&amp;,'\$=;\+])*)))&amp;((([^\.]*)&amp;([^\.]*))))))))</t>
  </si>
  <si>
    <t xml:space="preserve">"?#"</t>
  </si>
  <si>
    <t xml:space="preserve">LANG-1374</t>
  </si>
  <si>
    <t xml:space="preserve">Parsing Json Array failed</t>
  </si>
  <si>
    <t xml:space="preserve">Apache Commons-Lang</t>
  </si>
  <si>
    <t xml:space="preserve">https://github.com/apache/commons-lang/commit/c614fbcc79615f93d2c60a153db6e82d7474c425#diff-3631b9c5e1b8b0bb86ed99ea5dc661a2</t>
  </si>
  <si>
    <t xml:space="preserve">((\[\])|(\[(((\"\")|(\"([a-zA-Z0-9,]|\\/|\"|\\\\|\\b|\\t|\\f|\\n|\\r)+\"))|(\-?[0-9]+(\.[0-9]+)?([eE][\+\-][0-9]+)?)|(\{((\"\")|(\"([a-zA-Z0-9,]|\\/|\"|\\\\|\\b|\\t|\\f|\\n|\\r)+\")):(((\"\")|(\"([a-zA-Z0-9,]|\\/|\"|\\\\|\\b|\\t|\\f|\\n|\\r)+\"))|(\-?[0-9]+(\.[0-9]+)?([eE][\+\-][0-9]+)?)|null|true|false|(\[(((\"\")|(\"([a-zA-Z0-9,]|\\/|\"|\\\\|\\b|\\t|\\f|\\n|\\r)+\"))|(\-?[0-9]+(\.[0-9]+)?([eE][\+\-][0-9]+)?))(,(((\"\")|(\"([a-zA-Z0-9,]|\\/|\"|\\\\|\\b|\\t|\\f|\\n|\\r)+\"))|(\-?[0-9]+(\.[0-9]+)?([eE][\+\-][0-9]+)?)))*\]))\})|(\[(((\"\")|(\"([a-zA-Z0-9,]|\\/|\"|\\\\|\\b|\\t|\\f|\\n|\\r)+\"))|(\-?[0-9]+(\.[0-9]+)?([eE][\+\-][0-9]+)?))(,(((\"\")|(\"([a-zA-Z0-9,]|\\/|\"|\\\\|\\b|\\t|\\f|\\n|\\r)+\"))|(\-?[0-9]+(\.[0-9]+)?([eE][\+\-][0-9]+)?)))*\]))(,(((\"\")|(\"([a-zA-Z0-9,]|\\/|\"|\\\\|\\b|\\t|\\f|\\n|\\r)+\"))|(\-?[0-9]+(\.[0-9]+)?([eE][\+\-][0-9]+)?)|(\{((\"\")|(\"([a-zA-Z0-9,]|\\/|\"|\\\\|\\b|\\t|\\f|\\n|\\r)+\")):(((\"\")|(\"([a-zA-Z0-9,]|\\/|\"|\\\\|\\b|\\t|\\f|\\n|\\r)+\"))|(\-?[0-9]+(\.[0-9]+)?([eE][\+\-][0-9]+)?)|null|true|false|(\[(((\"\")|(\"([a-zA-Z0-9,]|\\/|\"|\\\\|\\b|\\t|\\f|\\n|\\r)+\"))|(\-?[0-9]+(\.[0-9]+)?([eE][\+\-][0-9]+)?))(,(((\"\")|(\"([a-zA-Z0-9,]|\\/|\"|\\\\|\\b|\\t|\\f|\\n|\\r)+\"))|(\-?[0-9]+(\.[0-9]+)?([eE][\+\-][0-9]+)?)))*\]))\})|(\[(((\"\")|(\"([a-zA-Z0-9,]|\\/|\"|\\\\|\\b|\\t|\\f|\\n|\\r)+\"))|(\-?[0-9]+(\.[0-9]+)?([eE][\+\-][0-9]+)?))(,(((\"\")|(\"([a-zA-Z0-9,]|\\/|\"|\\\\|\\b|\\t|\\f|\\n|\\r)+\"))|(\-?[0-9]+(\.[0-9]+)?([eE][\+\-][0-9]+)?)))*\])))*]))
</t>
  </si>
  <si>
    <t xml:space="preserve">((((\{)[a-zA-Z0-9\}\{\"\[\]:\+\-,\\/ 	]*)&amp;(((\})[a-zA-Z0-9\}\{\"\[\]:\+\-,\\/ 	]*))))</t>
  </si>
  <si>
    <t xml:space="preserve">NET-582</t>
  </si>
  <si>
    <t xml:space="preserve">SimpleSMTPHeader does not allow for missing To: field</t>
  </si>
  <si>
    <t xml:space="preserve">Apache Commons-Net</t>
  </si>
  <si>
    <t xml:space="preserve">https://github.com/apache/commons-net/blob/642158f72b2534e29b0db024e761118c67eae3eb/src/main/java/org/apache/commons/net/smtp/SimpleSMTPHeader.java</t>
  </si>
  <si>
    <t xml:space="preserve">(\u0000|(To:((((((((( ?([a-zA-Z0-9!\#\$%\&amp;'\*\+\-/=\?\^_`\{\}\|\~])+ ?)|( ?"( ?(([!#-[]-~_x0001_-_x0008__x000b__x000c__x000e_-_x001f__x007f_])|((\\[!-~ ])|(\\[</t>
  </si>
  <si>
    <t xml:space="preserve">.+</t>
  </si>
  <si>
    <t xml:space="preserve">TEXT-118</t>
  </si>
  <si>
    <t xml:space="preserve">JSON escaping incorrect for the delete control character</t>
  </si>
  <si>
    <t xml:space="preserve">Apache Commons-Text</t>
  </si>
  <si>
    <t xml:space="preserve">https://github.com/apache/commons-text/blob/master/src/main/java/org/apache/commons/text/StringEscapeUtils.java#L584</t>
  </si>
  <si>
    <t xml:space="preserve">((\{\})|(\{((((\"\")|(\"([a-zA-Z0-9,]|\/|\"|\\|[_x0001_- _x007f_]|\\b|\\t|\\f|\\n|\\r)+\")):(((\"\")|(\"([a-zA-Z0-9,]|\/|\"|\\|[_x0001_- _x007f_]|\\b|\\t|\\f|\\n|\\r)+\"))))(,(((\"\")|(\"([a-zA-Z0-9,]|\/|\"|\\|[_x0001_- _x007f_]|\\b|\\t|\\f|\\n|\\r)+\")):(((\"\")|(\"([a-zA-Z0-9,]|\/|\"|\\|[_x0001_- _x007f_]|\\b|\\t|\\f|\\n|\\r)+\")))))*)\}))</t>
  </si>
  <si>
    <t xml:space="preserve">(((([a-zA-Z0-9\}\{\"\[\]:\+\-,\\/         ]*[a-zA-Z0-9\}\{\"\[\]:\+\-,\\/         ]*)&amp;~(([a-zA-Z0-9\}\{\"\[\]:\+\-,\\/         ]*([a-zA-Z0-9\}\{\"\[\]:\+\-,\\/         ]*)([?-?])([a-zA-Z0-9\}\{\"\[\]:\+\-,\\/         ]*)+[a-zA-Z0-9\}\{\"\[\]:\+\-,\\/         ]*)))|(([a-zA-Z0-9\}\{\"\[\]:\+\-,\\/         ]*[a-zA-Z0-9\}\{\"\[\]:\+\-,\\/         ]*)&amp;~(([a-zA-Z0-9\}\{\"\[\]:\+\-,\\/         ]*([a-zA-Z0-9\}\{\"\[\]:\+\-,\\/         ]*)([?-?])([a-zA-Z0-9\}\{\"\[\]:\+\-,\\/         ]*)+[a-zA-Z0-9\}\{\"\[\]:\+\-,\\/         ]*))&amp;~(([a-zA-Z0-9\}\{\"\[\]:\+\-,\\/         ]*([a-zA-Z0-9\}\{\"\[\]:\+\-,\\/         ]*)([?-?])([a-zA-Z0-9\}\{\"\[\]:\+\-,\\/         ]*)+[a-zA-Z0-9\}\{\"\[\]:\+\-,\\/         ]*)))|(~(([a-zA-Z0-9\}\{\"\[\]:\+\-,\\/         ]*([a-zA-Z0-9\}\{\"\[\]:\+\-,\\/         ]*)([?-?])([a-zA-Z0-9\}\{\"\[\]:\+\-,\\/         ]*)+[a-zA-Z0-9\}\{\"\[\]:\+\-,\\/         ]*)))|(([a-zA-Z0-9\}\{\"\[\]:\+\-,\\/         ]*[a-zA-Z0-9\}\{\"\[\]:\+\-,\\/         ]*)&amp;~(([a-zA-Z0-9\}\{\"\[\]:\+\-,\\/         ]*([a-zA-Z0-9\}\{\"\[\]:\+\-,\\/         ]*)([?-?])([a-zA-Z0-9\}\{\"\[\]:\+\-,\\/         ]*)+[a-zA-Z0-9\}\{\"\[\]:\+\-,\\/         ]*))&amp;~(([a-zA-Z0-9\}\{\"\[\]:\+\-,\\/         ]*([a-zA-Z0-9\}\{\"\[\]:\+\-,\\/         ]*)([?-?])([a-zA-Z0-9\}\{\"\[\]:\+\-,\\/         ]*)+[a-zA-Z0-9\}\{\"\[\]:\+\-,\\/         ]*))&amp;(((~[a-zA-Z0-9\}\{\"\[\]:\+\-,\\/         ]*[a-zA-Z0-9\}\{\"\[\]:\+\-,\\/         ]*)|~((~[a-zA-Z0-9\}\{\"\[\]:\+\-,\\/         ]*(~[a-zA-Z0-9\}\{\"\[\]:\+\-,\\/         ]*)(~[?-?])(~[a-zA-Z0-9\}\{\"\[\]:\+\-,\\/         ]*)~+[a-zA-Z0-9\}\{\"\[\]:\+\-,\\/         ]*)))|~((~[a-zA-Z0-9\}\{\"\[\]:\+\-,\\/         ]*(~[a-zA-Z0-9\}\{\"\[\]:\+\-,\\/         ]*)(~[?-?])(~[a-zA-Z0-9\}\{\"\[\]:\+\-,\\/         ]*)~+[a-zA-Z0-9\}\{\"\[\]:\+\-,\\/         ]*))))|(~(([a-zA-Z0-9\}\{\"\[\]:\+\-,\\/         ]*([a-zA-Z0-9\}\{\"\[\]:\+\-,\\/         ]*)([?-?])([a-zA-Z0-9\}\{\"\[\]:\+\-,\\/         ]*)+[a-zA-Z0-9\}\{\"\[\]:\+\-,\\/         ]*))&amp;((~[a-zA-Z0-9\}\{\"\[\]:\+\-,\\/         ]*[a-zA-Z0-9\}\{\"\[\]:\+\-,\\/         ]*)))|(~&amp;((~[a-zA-Z0-9\}\{\"\[\]:\+\-,\\/         ]*[a-zA-Z0-9\}\{\"\[\]:\+\-,\\/         ]*)))|(([a-zA-Z0-9\}\{\"\[\]:\+\-,\\/         ]*[a-zA-Z0-9\}\{\"\[\]:\+\-,\\/         ]*)&amp;~(([a-zA-Z0-9\}\{\"\[\]:\+\-,\\/         ]*([a-zA-Z0-9\}\{\"\[\]:\+\-,\\/         ]*)([?-?])([a-zA-Z0-9\}\{\"\[\]:\+\-,\\/         ]*)+[a-zA-Z0-9\}\{\"\[\]:\+\-,\\/         ]*))&amp;~(([a-zA-Z0-9\}\{\"\[\]:\+\-,\\/         ]*([a-zA-Z0-9\}\{\"\[\]:\+\-,\\/         ]*)([?-?])([a-zA-Z0-9\}\{\"\[\]:\+\-,\\/         ]*)+[a-zA-Z0-9\}\{\"\[\]:\+\-,\\/         ]*))&amp;((([a-zA-Z0-9\}\{\"\[\]:\+\-,\\/         ]*[a-zA-Z0-9\}\{\"\[\]:\+\-,\\/         ]*)&amp;~(([a-zA-Z0-9\}\{\"\[\]:\+\-,\\/         ]*([a-zA-Z0-9\}\{\"\[\]:\+\-,\\/         ]*)([?-?])([a-zA-Z0-9\}\{\"\[\]:\+\-,\\/         ]*)+[a-zA-Z0-9\}\{\"\[\]:\+\-,\\/         ]*)))&amp;~(([a-zA-Z0-9\}\{\"\[\]:\+\-,\\/         ]*([a-zA-Z0-9\}\{\"\[\]:\+\-,\\/         ]*)([?-?])([a-zA-Z0-9\}\{\"\[\]:\+\-,\\/         ]*)+[a-zA-Z0-9\}\{\"\[\]:\+\-,\\/         ]*)))&amp;([a-zA-Z0-9\}\{\"\[\]:\+\-,\\/         ]*[a-zA-Z0-9\}\{\"\[\]:\+\-,\\/         ]*))|(~(([a-zA-Z0-9\}\{\"\[\]:\+\-,\\/         ]*([a-zA-Z0-9\}\{\"\[\]:\+\-,\\/         ]*)([?-?])([a-zA-Z0-9\}\{\"\[\]:\+\-,\\/         ]*)+[a-zA-Z0-9\}\{\"\[\]:\+\-,\\/         ]*))&amp;((([a-zA-Z0-9\}\{\"\[\]:\+\-,\\/         ]*[a-zA-Z0-9\}\{\"\[\]:\+\-,\\/         ]*)&amp;~(([a-zA-Z0-9\}\{\"\[\]:\+\-,\\/         ]*([a-zA-Z0-9\}\{\"\[\]:\+\-,\\/         ]*)([?-?])([a-zA-Z0-9\}\{\"\[\]:\+\-,\\/         ]*)+[a-zA-Z0-9\}\{\"\[\]:\+\-,\\/         ]*)))&amp;~(([a-zA-Z0-9\}\{\"\[\]:\+\-,\\/         ]*([a-zA-Z0-9\}\{\"\[\]:\+\-,\\/         ]*)([?-?])([a-zA-Z0-9\}\{\"\[\]:\+\-,\\/         ]*)+[a-zA-Z0-9\}\{\"\[\]:\+\-,\\/         ]*)))&amp;([a-zA-Z0-9\}\{\"\[\]:\+\-,\\/         ]*[a-zA-Z0-9\}\{\"\[\]:\+\-,\\/         ]*))|(~&amp;((([a-zA-Z0-9\}\{\"\[\]:\+\-,\\/         ]*[a-zA-Z0-9\}\{\"\[\]:\+\-,\\/         ]*)&amp;~(([a-zA-Z0-9\}\{\"\[\]:\+\-,\\/         ]*([a-zA-Z0-9\}\{\"\[\]:\+\-,\\/         ]*)([?-?])([a-zA-Z0-9\}\{\"\[\]:\+\-,\\/         ]*)+[a-zA-Z0-9\}\{\"\[\]:\+\-,\\/         ]*)))&amp;~(([a-zA-Z0-9\}\{\"\[\]:\+\-,\\/         ]*([a-zA-Z0-9\}\{\"\[\]:\+\-,\\/         ]*)([?-?])([a-zA-Z0-9\}\{\"\[\]:\+\-,\\/         ]*)+[a-zA-Z0-9\}\{\"\[\]:\+\-,\\/         ]*)))&amp;([a-zA-Z0-9\}\{\"\[\]:\+\-,\\/         ]*[a-zA-Z0-9\}\{\"\[\]:\+\-,\\/         ]*))|(((([a-zA-Z0-9\}\{\"\[\]:\+\-,\\/         ]*[a-zA-Z0-9\}\{\"\[\]:\+\-,\\/         ]*)&amp;~(([a-zA-Z0-9\}\{\"\[\]:\+\-,\\/         ]*([a-zA-Z0-9\}\{\"\[\]:\+\-,\\/         ]*)([?-?])([a-zA-Z0-9\}\{\"\[\]:\+\-,\\/         ]*)+[a-zA-Z0-9\}\{\"\[\]:\+\-,\\/         ]*)))&amp;~(([a-zA-Z0-9\}\{\"\[\]:\+\-,\\/         ]*([a-zA-Z0-9\}\{\"\[\]:\+\-,\\/         ]*)([?-?])([a-zA-Z0-9\}\{\"\[\]:\+\-,\\/         ]*)+[a-zA-Z0-9\}\{\"\[\]:\+\-,\\/         ]*)))&amp;([a-zA-Z0-9\}\{\"\[\]:\+\-,\\/         ]*[a-zA-Z0-9\}\{\"\[\]:\+\-,\\/         ]*))))</t>
  </si>
  <si>
    <t xml:space="preserve">A method fails with colon values in the arguments</t>
  </si>
  <si>
    <t xml:space="preserve">Spring-Boot</t>
  </si>
  <si>
    <t xml:space="preserve">https://github.com/spring-projects/spring-boot/blob/29c7b936406a2cc2cab0064d41f01b49619bcaaa/spring-boot/src/main/java/org/springframework/boot/builder/SpringApplicationBuilder.java#L397</t>
  </si>
  <si>
    <t xml:space="preserve">(([a-zA-Z0-9/\\+]+[(sep)][a-zA-Z0-9/\\+:=]*))</t>
  </si>
  <si>
    <t xml:space="preserve">((([^:]*)(:)([^:]*)&amp;(([^:]*)(:)([^:]*))&amp;~([^=]*)&amp;([^=]*))|(~(([^:]*)(:)([^:]*))&amp;~(([^:]*)(:)([^:]*))&amp;~([^=]*)&amp;([^=]*))|(([^:]*)(:)([^:]*)&amp;(([^:]*)(:)([^:]*))&amp;~([^=]*)&amp;~([^=]*))|(~(([^:]*)(:)([^:]*))&amp;~(([^:]*)(:)([^:]*))&amp;~([^=]*)&amp;~([^=]*))|(([^:]*)(:)([^:]*)&amp;(([^:]*)(:)([^:]*))&amp;([^=]*)&amp;([^=]*))|(~(([^:]*)(:)([^:]*))&amp;~(([^:]*)(:)([^:]*))&amp;([^=]*)&amp;([^=]*)))</t>
  </si>
  <si>
    <t xml:space="preserve">[" "," :"," ="]</t>
  </si>
  <si>
    <t xml:space="preserve">BasicJsonParser failing to parse string with comma</t>
  </si>
  <si>
    <t xml:space="preserve">https://github.com/spring-projects/spring-boot/blob/2f6d05dc51b695ccd5c8e3fefb31a789b210f5d1/spring-boot/src/main/java/org/springframework/boot/json/BasicJsonParser.java#L122</t>
  </si>
  <si>
    <t xml:space="preserve">((\{\})|(\{((((\"\")|(\"[a-zA-A0-9,\\/]+\")):(((\"\")|(\"[a-zA-A0-9,\\/]+\"))))(,(((\"\")|(\"[a-zA-A0-9,\\/]+\")):(((\"\")|(\"[a-zA-A0-9,\\/]+\")))))*)\}))
</t>
  </si>
  <si>
    <t xml:space="preserve">((~(((\{)[a-zA-Z0-9\}\{\"\[\]:\+\-,\\/         `]*)))|(((\{)[a-zA-Z0-9\}\{\"\[\]:\+\-,\\/         `]*)))</t>
  </si>
  <si>
    <t xml:space="preserve">JsonToStringStyle does not escape double quote in a string value</t>
  </si>
  <si>
    <t xml:space="preserve">https://github.com/apache/commons-lang/blob/362dd935f84ef80b13cced13a74339e42c775809/src/main/java/org/apache/commons/lang3/builder/ToStringStyle.java</t>
  </si>
  <si>
    <t xml:space="preserve">(([a-zA-Z0-9,\\}\\{\\[\\]\\:\\+\\-\\\\/\\\"]|[\b\t\f\n\r\u0000])*)</t>
  </si>
  <si>
    <t xml:space="preserve">.*</t>
  </si>
  <si>
    <t xml:space="preserve">https://github.com/mikaelhg/urlbuilder/issues/5</t>
  </si>
  <si>
    <t xml:space="preserve">Path characters gets double-encoded</t>
  </si>
  <si>
    <t xml:space="preserve">urlbuilder</t>
  </si>
  <si>
    <t xml:space="preserve">https://github.com/mikaelhg/urlbuilder/blob/ac82607201f00809034d920f1650c25709fb36d5/src/main/java/gumi/builders/UrlBuilder.java#L191</t>
  </si>
  <si>
    <t xml:space="preserve">((http://(((((((([a-z])|([A-Z]))|([0-9]))|(((([a-z])|([A-Z]))|([0-9]))(((([a-z])|([A-Z]))|([0-9]))|\-)*((([a-z])|([A-Z]))|([0-9]))))\.)*((([a-z])|([A-Z]))|((([a-z])|([A-Z]))(((([a-z])|([A-Z]))|([0-9]))|\-)*((([a-z])|([A-Z]))|([0-9])))))|([0-9]+\.[0-9]+\.[0-9]+\.[0-9]+))(:[0-9]+)?)(/((((((([a-z])|([A-Z]))|([0-9]))|([\-_\.!\*'\(\)\+\$,]))|(`(([0-9])|[A-Fa-f])(([0-9])|[A-Fa-f])))|[;:\@\&amp;=])*(/(((((([a-z])|([A-Z]))|([0-9]))|([\-_\.!\*'\(\)\+\$,]))|(`(([0-9])|[A-Fa-f])(([0-9])|[A-Fa-f])))|[;:\@\&amp;=])*)*)(\?(((((([a-z])|([A-Z]))|([0-9]))|([\-_\.!\*'\(\)\+\$,]))|(`(([0-9])|[A-Fa-f])(([0-9])|[A-Fa-f])))|[;:\@\&amp;=])*)?)?)|(ftp://((((((((([a-z])|([A-Z]))|([0-9]))|([\-_\.!\*'\(\)\+\$,]))|(`(([0-9])|[A-Fa-f])(([0-9])|[A-Fa-f])))|[;\?\&amp;=])*)(:((((((([a-z])|([A-Z]))|([0-9]))|([\-_\.!\*'\(\)\+\$,]))|(`(([0-9])|[A-Fa-f])(([0-9])|[A-Fa-f])))|[;\?\&amp;=])*))?\@)?)(/((((((([a-z])|([A-Z]))|([0-9]))|([\-_\.!\*'\(\)\+\$,]))|(`(([0-9])|[A-Fa-f])(([0-9])|[A-Fa-f])))|[\?:\@\&amp;=])*(/(((((([a-z])|([A-Z]))|([0-9]))|([\-_\.!\*'\(\)\+\$,]))|(`(([0-9])|[A-Fa-f])(([0-9])|[A-Fa-f])))|[\?:\@\&amp;=])*)*)(;type=[AIDaid])?)?)|(telnet://((((((((([a-z])|([A-Z]))|([0-9]))|([\-_\.!\*'\(\)\+\$,]))|(`(([0-9])|[A-Fa-f])(([0-9])|[A-Fa-f])))|[;\?\&amp;=])*)(:((((((([a-z])|([A-Z]))|([0-9]))|([\-_\.!\*'\(\)\+\$,]))|(`(([0-9])|[A-Fa-f])(([0-9])|[A-Fa-f])))|[;\?\&amp;=])*))?\@)?)(/)?)|(mailto:(((((([a-z])|([A-Z]))|([0-9]))|([\-_\.!\*'\(\)\+\$,]))|([;/:\?\@\&amp;=])|(`(([0-9])|[A-Fa-f])(([0-9])|[A-Fa-f]))))+)|(file://(((((((([a-z])|([A-Z]))|([0-9]))|(((([a-z])|([A-Z]))|([0-9]))(((([a-z])|([A-Z]))|([0-9]))|\-)*((([a-z])|([A-Z]))|([0-9]))))\.)*((([a-z])|([A-Z]))|((([a-z])|([A-Z]))(((([a-z])|([A-Z]))|([0-9]))|\-)*((([a-z])|([A-Z]))|([0-9])))))|([0-9]+\.[0-9]+\.[0-9]+\.[0-9]+))|localhost)?/((((((([a-z])|([A-Z]))|([0-9]))|([\-_\.!\*'\(\)\+\$,]))|(`(([0-9])|[A-Fa-f])(([0-9])|[A-Fa-f])))|[\?:\@\&amp;=])*(/(((((([a-z])|([A-Z]))|([0-9]))|([\-_\.!\*'\(\)\+\$,]))|(`(([0-9])|[A-Fa-f])(([0-9])|[A-Fa-f])))|[\?:\@\&amp;=])*)*)))</t>
  </si>
  <si>
    <t xml:space="preserve">(((([ $-Z_!a-z]*[ $-Z_!a-z]*)+)|((([ $-Z_!a-z]*[ $-Z_!a-z]*)+)&amp;((([ $-Z_!a-z]*(=)[ $-Z_!a-z]*)+))&amp;(((([ $-Z_!a-z]*(\+)[ $-Z_!a-z]*)|([ $-Z_!a-z]*(\+)))&amp;(((~[ $-Z_!a-z]*(~%)~[ $-Z_!a-z]*)&amp;(~[ $-Z_!a-z]*(~%)))))|(([ $-Z_!a-z]*(\+))&amp;(([ $-Z_!a-z]*(%)[ $-Z_!a-z]*)))|(([ $-Z_!a-z]*(%))&amp;(((([ $-Z_!a-z]*(%)[ $-Z_!a-z]*)|([ $-Z_!a-z]*(%)))&amp;([ $-Z_!a-z]*([\-\+]?)([0-9a-fA-F]+)[ $-Z_!a-z]*))))|(([ $-Z_!a-z]*(\+))))&amp;(([ $-Z_!a-z]*(\+)[ $-Z_!a-z]*)|(([ $-Z_!a-z]*(\+)))))))</t>
  </si>
  <si>
    <t xml:space="preserve">https://github.com/mikaelhg/urlbuilder/pull/39</t>
  </si>
  <si>
    <t xml:space="preserve">Plus sign in path portion of URL gets encoded - while still being allowed</t>
  </si>
  <si>
    <t xml:space="preserve">https://github.com/ChristerF/urlbuilder/blob/20ef4126a3e74151788e551aeb817e48fefb7f00/src/main/java/io/mikael/urlbuilder/util/Encoder.java#L99</t>
  </si>
  <si>
    <t xml:space="preserve">((http://(((((((([a-z])|([A-Z]))|([0-9]))|(((([a-z])|([A-Z]))|([0-9]))(((([a-z])|([A-Z]))|([0-9]))|\-)*((([a-z])|([A-Z]))|([0-9]))))\.)*((([a-z])|([A-Z]))|((([a-z])|([A-Z]))(((([a-z])|([A-Z]))|([0-9]))|\-)*((([a-z])|([A-Z]))|([0-9])))))|([0-9]+\.[0-9]+\.[0-9]+\.[0-9]+))(:[0-9]+)?)(/((((((([a-z])|([A-Z]))|([0-9]))|([\-_\.!\*'\(\)`\$,]))|(%(([0-9])|[A-Fa-f])(([0-9])|[A-Fa-f])))|[;:\@\&amp;=])*(/(((((([a-z])|([A-Z]))|([0-9]))|([\-_\.!\*'\(\)`\$,]))|(%(([0-9])|[A-Fa-f])(([0-9])|[A-Fa-f])))|[;:\@\&amp;=])*)*)(\?(((((([a-z])|([A-Z]))|([0-9]))|([\-_\.!\*'\(\)`\$,]))|(%(([0-9])|[A-Fa-f])(([0-9])|[A-Fa-f])))|[;:\@\&amp;=])*)?)?)|(ftp://((((((((([a-z])|([A-Z]))|([0-9]))|([\-_\.!\*'\(\)`\$,]))|(%(([0-9])|[A-Fa-f])(([0-9])|[A-Fa-f])))|[;\?\&amp;=])*)(:((((((([a-z])|([A-Z]))|([0-9]))|([\-_\.!\*'\(\)`\$,]))|(%(([0-9])|[A-Fa-f])(([0-9])|[A-Fa-f])))|[;\?\&amp;=])*))?\@)?)(/((((((([a-z])|([A-Z]))|([0-9]))|([\-_\.!\*'\(\)`\$,]))|(%(([0-9])|[A-Fa-f])(([0-9])|[A-Fa-f])))|[\?:\@\&amp;=])*(/(((((([a-z])|([A-Z]))|([0-9]))|([\-_\.!\*'\(\)`\$,]))|(%(([0-9])|[A-Fa-f])(([0-9])|[A-Fa-f])))|[\?:\@\&amp;=])*)*)(;type=[AIDaid])?)?)|(telnet://((((((((([a-z])|([A-Z]))|([0-9]))|([\-_\.!\*'\(\)`\$,]))|(%(([0-9])|[A-Fa-f])(([0-9])|[A-Fa-f])))|[;\?\&amp;=])*)(:((((((([a-z])|([A-Z]))|([0-9]))|([\-_\.!\*'\(\)`\$,]))|(%(([0-9])|[A-Fa-f])(([0-9])|[A-Fa-f])))|[;\?\&amp;=])*))?\@)?)(/)?)|(mailto:(((((([a-z])|([A-Z]))|([0-9]))|([\-_\.!\*'\(\)`\$,]))|([;/:\?\@\&amp;=])|(%(([0-9])|[A-Fa-f])(([0-9])|[A-Fa-f]))))+)|(file://(((((((([a-z])|([A-Z]))|([0-9]))|(((([a-z])|([A-Z]))|([0-9]))(((([a-z])|([A-Z]))|([0-9]))|\-)*((([a-z])|([A-Z]))|([0-9]))))\.)*((([a-z])|([A-Z]))|((([a-z])|([A-Z]))(((([a-z])|([A-Z]))|([0-9]))|\-)*((([a-z])|([A-Z]))|([0-9])))))|([0-9]+\.[0-9]+\.[0-9]+\.[0-9]+))|localhost)?/((((((([a-z])|([A-Z]))|([0-9]))|([\-_\.!\*'\(\)`\$,]))|(%(([0-9])|[A-Fa-f])(([0-9])|[A-Fa-f])))|[\?:\@\&amp;=])*(/(((((([a-z])|([A-Z]))|([0-9]))|([\-_\.!\*'\(\)`\$,]))|(%(([0-9])|[A-Fa-f])(([0-9])|[A-Fa-f])))|[\?:\@\&amp;=])*)*)))
</t>
  </si>
  <si>
    <t xml:space="preserve">((((([ $-Z_!a-z]*[ $-Z_!a-z]*)+)|((([ $-Z_!a-z]*[ $-Z_!a-z]*)+)&amp;((([ $-Z_!a-z]*(=)[ $-Z_!a-z]*)+))&amp;(((([ $-Z_!a-z]*(\+)[ $-Z_!a-z]*)|([ $-Z_!a-z]*(\+)))&amp;((([ $-Z_!a-z]*(%)[ $-Z_!a-z]*)|([ $-Z_!a-z]*(%))))&amp;(((([ $-Z_!a-z]*(%)[ $-Z_!a-z]*)|([ $-Z_!a-z]*(%)))&amp;([ $-Z_!a-z]*([\-\+]?)([0-9a-fA-F]+)[ $-Z_!a-z]*))))|(([ $-Z_!a-z]*(\+))&amp;((~[ $-Z_!a-z]*(~%)~[ $-Z_!a-z]*)))|(([ $-Z_!a-z]*(\+)))|(([ $-Z_!a-z]*(%))))&amp;(([ $-Z_!a-z]*(\+)[ $-Z_!a-z]*))))([ $-Z_!a-z]*(%))|((([ $-Z_!a-z]*(\+)[ $-Z_!a-z]*)|(([ $-Z_!a-z]*(%))))&amp;((([ $-Z_!a-z]*[ $-Z_!a-z]*)+)))|(([ $-Z_!a-z]*([\-\+]?)([0-9]+)[ $-Z_!a-z]*)&amp;((([ $-Z_!a-z]*[ $-Z_!a-z]*)+)))|(([ $-Z_!a-z]*(%))&amp;([ $-Z_!a-z]*([\-\+]?)([0-9]+)[ $-Z_!a-z]*)&amp;((([ $-Z_!a-z]*[ $-Z_!a-z]*)+)))))</t>
  </si>
  <si>
    <t xml:space="preserve">https://github.com/greenmail-mail-test/greenmail/issues/213</t>
  </si>
  <si>
    <t xml:space="preserve">SimpleMessageAttributes parsing of personal email addresses containing quoted commas</t>
  </si>
  <si>
    <t xml:space="preserve">GreenMail</t>
  </si>
  <si>
    <t xml:space="preserve">https://github.com/greenmail-mail-test/greenmail/blob/b0e1946d974a75a3733845201904485e8c85aeba/greenmail-core/src/main/java/com/icegreen/greenmail/store/SimpleMessageAttributes.java#L364</t>
  </si>
  <si>
    <t xml:space="preserve">((((((((([a-zA-Z0-9//-]))+)+|((\"(([\#\,\-\./0-9A-Za-z ]))*\"))+)))?( ?\&lt;((((([a-zA-Z0-9//-]))+(\.(([a-zA-Z0-9//-]))+)*))\@((([a-zA-Z0-9//-]))+(\.(([a-zA-Z0-9//-]))+)*))\&gt; ?))|((((([a-zA-Z0-9//-]))+(\.(([a-zA-Z0-9//-]))+)*))\@((([a-zA-Z0-9//-]))+(\.(([a-zA-Z0-9//-]))+)*)))|((((((((([a-zA-Z0-9//-]))+)+|((\"(([\#\,\-\./0-9A-Za-z ]))*\"))+)))?( ?\&lt;((((([a-zA-Z0-9//-]))+(\.(([a-zA-Z0-9//-]))+)*))\@((([a-zA-Z0-9//-]))+(\.(([a-zA-Z0-9//-]))+)*))\&gt; ?))(`((((((([a-zA-Z0-9//-]))+)+|((\"(([\#\,\-\./0-9A-Za-z ]))*\"))+)))?( ?\&lt;((((([a-zA-Z0-9//-]))+(\.(([a-zA-Z0-9//-]))+)*))\@((([a-zA-Z0-9//-]))+(\.(([a-zA-Z0-9//-]))+)*))\&gt; ?)))*)|(((((([a-zA-Z0-9//-]))+(\.(([a-zA-Z0-9//-]))+)*))\@((([a-zA-Z0-9//-]))+(\.(([a-zA-Z0-9//-]))+)*))(`((((([a-zA-Z0-9//-]))+(\.(([a-zA-Z0-9//-]))+)*))\@((([a-zA-Z0-9//-]))+(\.(([a-zA-Z0-9//-]))+)*)))*)))</t>
  </si>
  <si>
    <t xml:space="preserve">((~(([^\,]*)(\,)([^\,]*))&amp;~(([^\,]*)(\,)([^\,]*))&amp;(([ \#\,\-\./0-9A-Za-z:;\@\&lt;\&gt;\"]*)(\")([ \#\,\-\./0-9A-Za-z:;\@\&lt;\&gt;\"]*)+))|(~(([^\,]*)(\,)([^\,]*))&amp;~(([^\,]*)(\,)([^\,]*))&amp;(([ \#\,\-\./0-9A-Za-z:;\@\&lt;\&gt;\"]*)(\")([ \#\,\-\./0-9A-Za-z:;\@\&lt;\&gt;\"]*)+))|(([^\,]*)(\,)([^\,]*)&amp;(([^\,]*)(\,)([^\,]*))))</t>
  </si>
  <si>
    <t xml:space="preserve">crash- java.mail classnotfound</t>
  </si>
  <si>
    <t xml:space="preserve">Invalid character in cookie causes exceptions</t>
  </si>
  <si>
    <t xml:space="preserve">https://github.com/square/okhttp/blob/d1e845a4df14b565c44d5fe0ecbbc8eea69f5df7/okhttp/src/main/java/okhttp3/Cookie.java#L221</t>
  </si>
  <si>
    <t xml:space="preserve">(((Set\-Cookie:)|(Set\-Cookie2:))?( )?[A-Za-z0-9]+=[A-Za-z0-9]+(; ([A-Za-z0-9]+=[A-Za-z0-9]+)|(Comment=[A-Za-z0-9]+)|(Domain=[A-Za-z0-9]+)|(Max\-age=[A-Za-z0-9]+)|(Path=[A-Za-z0-9]+)|(Secure)|(Version=[0-9]+))*)</t>
  </si>
  <si>
    <t xml:space="preserve">[((((([a-zA-Z0-9=:]*(;)[a-zA-Z0-9=:]*)|([a-zA-Z0-9=:]*(;)))&amp;((([a-zA-Z0-9=:]*(=)[a-zA-Z0-9=:]*)|([a-zA-Z0-9=:]*(=))))&amp;((([a-zA-Z0-9=:]*([ 
])[a-zA-Z0-9=:]*)&amp;(([a-zA-Z0-9=:]*([ 
])[a-zA-Z0-9=:]*))))&amp;((([a-zA-Z0-9=:]*([ 
])[a-zA-Z0-9=:]*)&amp;(([a-zA-Z0-9=:]*([ 
])[a-zA-Z0-9=:]*))))&amp;(([a-zA-Z0-9=:]*(;)[a-zA-Z0-9=:]*))(([a-zA-Z0-9=:]*(=)))&amp;((([a-zA-Z0-9=:]*([ 
])[a-zA-Z0-9=:]*)&amp;(([a-zA-Z0-9=:]*([ 
])[a-zA-Z0-9=:]*))))&amp;((expires))&amp;(((~[a-zA-Z0-9=:]*(~;)~[a-zA-Z0-9=:]*)(~[a-zA-Z0-9=:]*(~=))|(((~[a-zA-Z0-9=:]*(~[ 
])~[a-zA-Z0-9=:]*)|((~[a-zA-Z0-9=:]*(~[ 
])~[a-zA-Z0-9=:]*))))|~((~expires))|~((~max\-age))|~((~domain))|~((~path))|~((~secure))|~((~httponly))))|(((~[a-zA-Z0-9=:]*(~\.)~[a-zA-Z0-9=:]*)&amp;(~[a-zA-Z0-9=:]*(~\.))))</t>
  </si>
  <si>
    <t xml:space="preserve">[";",";;",";;;".....]</t>
  </si>
  <si>
    <t xml:space="preserve">optimization by ignoring regex length exceeding a million characters- ignore analysis result from parseExpires method</t>
  </si>
  <si>
    <t xml:space="preserve">Unknown bugs discovered by tool</t>
  </si>
  <si>
    <t xml:space="preserve">spring-Boot</t>
  </si>
  <si>
    <t xml:space="preserve">Several validation checks missing in JsonParser- no check on closing }</t>
  </si>
  <si>
    <t xml:space="preserve">spf crashes</t>
  </si>
  <si>
    <t xml:space="preserve">Documentation says the parser is basic</t>
  </si>
  <si>
    <t xml:space="preserve">Guava</t>
  </si>
  <si>
    <t xml:space="preserve">Files.getExtension does not support ADS files supported in NTFS</t>
  </si>
  <si>
    <t xml:space="preserve">Fixed in latest version: documentation</t>
  </si>
  <si>
    <t xml:space="preserve">InetAddresses.isInetAddress returns true for certain invalid IP as well: 804C:404C::0:cC:C0:00C0c</t>
  </si>
  <si>
    <t xml:space="preserve">((((([0-9A-Fa-f:\.]*)(\.)([0-9A-Fa-f:\.]*)+)|((([0-9A-Fa-f:\.]*)(\.)([0-9A-Fa-f:\.]*)+)&amp;((([\-\+]?)([0-9]+)&amp;~(((0)[0-9A-Fa-f:\.]*)))|(([\-\+]?)([0-9]+)&amp;(((0)[0-9A-Fa-f:\.]*))&amp;([0-9A-Fa-f:\./%]*)))))|(([0-9A-Fa-f:\./%]*)&amp;((([0-9A-Fa-f:\.]*)(\.)([0-9A-Fa-f:\.]*)+)))|(([0-9A-Fa-f:\./%]*)&amp;([0-9A-Fa-f:\.]*([A-F0-9])[0-9A-Fa-f:\.]*)&amp;((([0-9A-Fa-f:\.]*)(\.)([0-9A-Fa-f:\.]*)+)))|((((([0-9A-Fa-f:\.]*)(:)([0-9A-Fa-f:\.]*)+)&amp;([0-9A-Fa-f:\./%]*)&amp;([0-9A-Fa-f:\./%]*))|((([0-9A-Fa-f:\.]*)(:)([0-9A-Fa-f:\.]*)+))|((([0-9A-Fa-f:\.]*)(:)([0-9A-Fa-f:\.]*)+)&amp;([0-9A-Fa-f:\./%]*))|((([0-9A-Fa-f:\.]*)(:)([0-9A-Fa-f:\.]*)+)&amp;([0-9A-Fa-f:\./%]*)&amp;(([\-\+]?)([0-9a-fA-F]+)))|((([0-9A-Fa-f:\.]*)(:)([0-9A-Fa-f:\.]*)+)&amp;([0-9A-Fa-f:\./%]*)&amp;(([\-\+]?)([0-9a-fA-F]+))&amp;(([\-\+]?)([0-9a-fA-F]+)))|((([0-9A-Fa-f:\.]*)(:)([0-9A-Fa-f:\.]*)+)&amp;(([\-\+]?)([0-9a-fA-F]+))&amp;(([\-\+]?)([0-9a-fA-F]+)))))|(([0-9A-Fa-f:\./%]*)&amp;(((([0-9A-Fa-f:\.]*)(:)([0-9A-Fa-f:\.]*)+)&amp;([0-9A-Fa-f:\./%]*)&amp;([0-9A-Fa-f:\./%]*))))|(([0-9A-Fa-f:\./%]*)&amp;([0-9A-Fa-f:\.]*([A-F0-9])[0-9A-Fa-f:\.]*)&amp;(((([0-9A-Fa-f:\.]*)(:)([0-9A-Fa-f:\.]*)+)&amp;([0-9A-Fa-f:\./%]*)&amp;([0-9A-Fa-f:\./%]*))))|((([0-9A-Fa-f:\.]*)((:)?)((~(:))*)&amp;((([0-9A-Fa-f:\.]*)(\.)([0-9A-Fa-f:\.]*)+)|((([\-\+]?)([0-9]+)&amp;(((0)[0-9A-Fa-f:\.]*))&amp;([0-9A-Fa-f:\./%]*)))))&amp;(((([0-9A-Fa-f:\.]*)(:)([0-9A-Fa-f:\.]*)+)&amp;([0-9A-Fa-f:\./%]*)&amp;([0-9A-Fa-f:\./%]*))))|(([0-9A-Fa-f:\./%]*)&amp;((([0-9A-Fa-f:\.]*)((:)?)((~(:))*)&amp;((([0-9A-Fa-f:\.]*)(\.)([0-9A-Fa-f:\.]*)+)))))|(([0-9A-Fa-f:\./%]*)&amp;([0-9A-Fa-f:\.]*([A-F0-9])[0-9A-Fa-f:\.]*)&amp;((([0-9A-Fa-f:\.]*)((:)?)((~(:))*)&amp;((([0-9A-Fa-f:\.]*)(\.)([0-9A-Fa-f:\.]*)+)))))))</t>
  </si>
  <si>
    <t xml:space="preserve">Exception- native method</t>
  </si>
  <si>
    <t xml:space="preserve">reported</t>
  </si>
  <si>
    <t xml:space="preserve">libphonenumber</t>
  </si>
  <si>
    <t xml:space="preserve">RFC specifications loose and some strings valid as per grammar specified in RFC are not accepted by code. Documentation requires update</t>
  </si>
  <si>
    <t xml:space="preserve">https://github.com/googlei18n/libphonenumber/blob/079b36843ff25dd5a5553113775b41a17347643d/java/libphonenumber/src/com/google/i18n/phonenumbers/PhoneNumberUtil.java#L3013</t>
  </si>
  <si>
    <t xml:space="preserve">((tel:)?(((\+(([0-9]|([\-\.\(\)         ])))*[0-9](([0-9]|([\-\.\(\)         ])))*)(((;((([a-zA-Z0-9])|\-)+)(=((([\[\]/:\&amp;\+\$])|(([a-zA-Z0-9])|([\-_\.!\~\*'\(\)]))|(%[0-9A-F][0-9A-F]))+))?)|(;ext=(([0-9]|([\-\.\(\)         ])))+)|(;isub=((([;/\?:@\&amp;=\+\$,])|(([a-zA-Z0-9])|([\-_\.!\~\*'\(\)]))|(%[0-9A-F][0-9A-F])))+)))*)|(((([0-9A-F\*#]|([\-\.\(\)         ])))*([0-9A-F\*#])(([0-9A-F\*#]|([\-\.\(\)         ])))*)(((;((([a-zA-Z0-9])|\-)+)(=((([\[\]/:\&amp;\+\$])|(([a-zA-Z0-9])|([\-_\.!\~\*'\(\)]))|(%[0-9A-F][0-9A-F]))+))?)|(;ext=(([0-9]|([\-\.\(\)         ])))+)|(;isub=((([;/\?:@\&amp;=\+\$,])|(([a-zA-Z0-9])|([\-_\.!\~\*'\(\)]))|(%[0-9A-F][0-9A-F])))+)))*(;phone\-context=((((([a-zA-Z0-9])|(([a-zA-Z0-9])(\-|([a-zA-Z0-9]))*([a-zA-Z0-9])))\.)*([A-Za-z]|([A-Za-z](\-|([a-zA-Z0-9]))*([a-zA-Z0-9])))\.?)|(\+(([0-9]|([\-\.\(\)         ])))*[0-9](([0-9]|([\-\.\(\)         ])))*)))(((;((([a-zA-Z0-9])|\-)+)(=((([\[\]/:\&amp;\+\$])|(([a-zA-Z0-9])|([\-_\.!\~\*'\(\)]))|(%[0-9A-F][0-9A-F]))+))?)|(;ext=(([0-9]|([\-\.\(\)         ])))+)|(;isub=((([;/\?:@\&amp;=\+\$,])|(([a-zA-Z0-9])|([\-_\.!\~\*'\(\)]))|(%[0-9A-F][0-9A-F])))+)))*)))
</t>
  </si>
  <si>
    <t xml:space="preserve">(((((~([^;phone\-context=]*)&amp;~([^;phone\-context=]*)&amp;([^;]*)&amp;([^tel:]*)&amp;([^;isub=]*)&amp;([^;isub=]*))|(~([^;phone\-context=]*)&amp;~([^;phone\-context=]*)&amp;~([^;]*)&amp;~([^tel:]*)&amp;([^;isub=]*)&amp;([^;isub=]*))|(~([^;phone\-context=]*)&amp;~([^;phone\-context=]*)&amp;~([^tel:]*)&amp;([^;isub=]*)&amp;([^;isub=]*))|(~([^;phone\-context=]*)&amp;~([^;phone\-context=]*)&amp;([^;]*)&amp;~([^tel:]*)&amp;([^;isub=]*)&amp;([^;isub=]*))|(~([^;phone\-context=]*)&amp;~([^;phone\-context=]*)&amp;~([^;]*)&amp;([^tel:]*)&amp;([^;isub=]*)&amp;([^;isub=]*))|(~([^;phone\-context=]*)&amp;~([^;phone\-context=]*)&amp;([^tel:]*)&amp;([^;isub=]*)&amp;([^;isub=]*))|(([^;phone\-context=]*)&amp;([^;phone\-context=]*)&amp;([^;isub=]*)&amp;([^;isub=]*))|(~([^;phone\-context=]*)&amp;~([^;phone\-context=]*)&amp;([^;]*)&amp;([^tel:]*)&amp;~([^;isub=]*)&amp;~([^;isub=]*))|(~([^;phone\-context=]*)&amp;~([^;phone\-context=]*)&amp;~([^;]*)&amp;~([^tel:]*)&amp;~([^;isub=]*)&amp;~([^;isub=]*))|(~([^;phone\-context=]*)&amp;~([^;phone\-context=]*)&amp;~([^tel:]*)&amp;~([^;isub=]*)&amp;~([^;isub=]*))|(~([^;phone\-context=]*)&amp;~([^;phone\-context=]*)&amp;([^;]*)&amp;~([^tel:]*)&amp;~([^;isub=]*)&amp;~([^;isub=]*))|(~([^;phone\-context=]*)&amp;~([^;phone\-context=]*)&amp;~([^;]*)&amp;([^tel:]*)&amp;~([^;isub=]*)&amp;~([^;isub=]*))|(~([^;phone\-context=]*)&amp;~([^;phone\-context=]*)&amp;([^tel:]*)&amp;~([^;isub=]*)&amp;~([^;isub=]*))|(([^;phone\-context=]*)&amp;([^;phone\-context=]*)&amp;~([^;isub=]*)&amp;~([^;isub=]*)))&amp;(((([a-zA-Z0-9/\+\-#\\ ]*([0-9])[a-zA-Z0-9/\+\-#\\ ]*)&amp;((([a-zA-Z0-9/\+\-#\\ ]*([0-9])[a-zA-Z0-9/\+\-#\\ ]*)&amp;~((0)))))|(([a-zA-Z0-9/\+\-#\\ ]*([0-9])[a-zA-Z0-9/\+\-#\\ ]*)&amp;(((~[a-zA-Z0-9/\+\-#\\ ]*(~[0-9])~[a-zA-Z0-9/\+\-#\\ ]*)|~((~0)))))|(([a-zA-Z0-9/\+\-#\\ ]*([0-9])[a-zA-Z0-9/\+\-#\\ ]*)))|(([a-zA-Z0-9/\+\-#\\ ]*([0-9])[a-zA-Z0-9/\+\-#\\ ]*)&amp;((~(((0)[a-zA-Z0-9/\+\-#\\ ]*))&amp;([a-zA-Z0-9/\+\-#\\ ]*([\-\+]?)([0-9]+)[a-zA-Z0-9/\+\-#\\ ]*)))))&amp;((`defaultRegion`))&amp;(((0)[a-zA-Z0-9/\+\-#\\ ]*)))|((([a-zA-Z0-9/\+\-#\\ ]*([0-9])[a-zA-Z0-9/\+\-#\\ ]*)&amp;((~(((0)[a-zA-Z0-9/\+\-#\\ ]*))&amp;([a-zA-Z0-9/\+\-#\\ ]*([\-\+]?)([0-9]+)[a-zA-Z0-9/\+\-#\\ ]*))))&amp;~((`defaultRegion`))&amp;((ZZ))&amp;(((0)[a-zA-Z0-9/\+\-#\\ ]*)))|((([a-zA-Z0-9/\+\-#\\ ]*([0-9])[a-zA-Z0-9/\+\-#\\ ]*)&amp;((~(((0)[a-zA-Z0-9/\+\-#\\ ]*))&amp;([a-zA-Z0-9/\+\-#\\ ]*([\-\+]?)([0-9]+)[a-zA-Z0-9/\+\-#\\ ]*))))&amp;(((0)[a-zA-Z0-9/\+\-#\\ ]*)))|((([a-zA-Z0-9/\+\-#\\ ]*([0-9])[a-zA-Z0-9/\+\-#\\ ]*)&amp;((([a-zA-Z0-9/\+\-#\\ ]*([0-9])[a-zA-Z0-9/\+\-#\\ ]*)&amp;~((0))))))))</t>
  </si>
  <si>
    <t xml:space="preserve">issue with rfc</t>
  </si>
  <si>
    <t xml:space="preserve">Spring-framework</t>
  </si>
  <si>
    <t xml:space="preserve">Validation check missing on the url path in UriUtils.extractFileExtension</t>
  </si>
  <si>
    <t xml:space="preserve">https://github.com/medbelamachi/spring-framework/blob/3ae84d6dd8af742f1fcf90e4bd3972a4dc66aa68/spring-web/src/main/java/org/springframework/web/util/UriUtils.java#L337</t>
  </si>
  <si>
    <t xml:space="preserve">((/((([;/:\?\@\&amp;=\+\$,!'\(\)\*\+,])|(((([a-z])|([A-Z]))|([0-9]))|([\-_\.\~]))|(%(([0-9])|[A-Fa-f])(([0-9])|[A-Fa-f]))))*)*|(/(((([;/:\?\@\&amp;=\+\$,!'\(\)\*\+,])|(((([a-z])|([A-Z]))|([0-9]))|([\-_\.\~]))|(%(([0-9])|[A-Fa-f])(([0-9])|[A-Fa-f]))))+(/((([;/:\?\@\&amp;=\+\$,!'\(\)\*\+,])|(((([a-z])|([A-Z]))|([0-9]))|([\-_\.\~]))|(%(([0-9])|[A-Fa-f])(([0-9])|[A-Fa-f]))))*)*)?)|(((((([a-z])|([A-Z]))|([0-9]))|([\-_\.\~]))|(%(([0-9])|[A-Fa-f])(([0-9])|[A-Fa-f]))|\@|([!\$\&amp;'\(\)\*\+,;=]))+(/((([;/:\?\@\&amp;=\+\$,!'\(\)\*\+,])|(((([a-z])|([A-Z]))|([0-9]))|([\-_\.\~]))|(%(([0-9])|[A-Fa-f])(([0-9])|[A-Fa-f]))))*)*)|(((([;/:\?\@\&amp;=\+\$,!'\(\)\*\+,])|(((([a-z])|([A-Z]))|([0-9]))|([\-_\.\~]))|(%(([0-9])|[A-Fa-f])(([0-9])|[A-Fa-f]))))+(/((([;/:\?\@\&amp;=\+\$,!'\(\)\*\+,])|(((([a-z])|([A-Z]))|([0-9]))|([\-_\.\~]))|(%(([0-9])|[A-Fa-f])(([0-9])|[A-Fa-f]))))*)*)| )</t>
  </si>
  <si>
    <t xml:space="preserve">((~(([^\?]*)(\?)([^\?]*))&amp;~(([^\?]*)(\?)([^\?]*))&amp;(([^\#]*)(\#)([^\#]*))&amp;(([^/]*)((/)?)(~(/)*))&amp;(([^;]*)(;)([^;]*))&amp;(([^\.]*)((\.)?)(~(\.)*)))|(([^\?]*)(\?)([^\?]*)&amp;(([^\?]*)(\?)([^\?]*))&amp;(([^/]*)((/)?)(~(/)*))&amp;(([^;]*)(;)([^;]*))&amp;(([^\.]*)((\.)?)(~(\.)*)))|(~(([^\?]*)(\?)([^\?]*))&amp;~(([^\?]*)(\?)([^\?]*))&amp;~(([^\#]*)(\#)([^\#]*))&amp;([a-zA-Z0-9:_\-\./\~!\#\?\@\&amp;,'\$=;\+]*)&amp;(([^/]*)((/)?)(~(/)*))&amp;(([^;]*)(;)([^;]*))&amp;(([^\.]*)((\.)?)(~(\.)*)))|(~(([^\?]*)(\?)([^\?]*))&amp;~(([^\?]*)(\?)([^\?]*))&amp;(([^\#]*)(\#)([^\#]*))&amp;(([^/]*)((/)?)(~(/)*))&amp;~(([^;]*)(;)([^;]*))&amp;(([^\.]*)((\.)?)(~(\.)*)))|(([^\?]*)(\?)([^\?]*)&amp;(([^\?]*)(\?)([^\?]*))&amp;(([^/]*)((/)?)(~(/)*))&amp;~(([^;]*)(;)([^;]*))&amp;(([^\.]*)((\.)?)(~(\.)*)))|(~(([^\?]*)(\?)([^\?]*))&amp;~(([^\?]*)(\?)([^\?]*))&amp;~(([^\#]*)(\#)([^\#]*))&amp;([a-zA-Z0-9:_\-\./\~!\#\?\@\&amp;,'\$=;\+]*)&amp;(([^/]*)((/)?)(~(/)*))&amp;~(([^;]*)(;)([^;]*))&amp;(([^\.]*)((\.)?)(~(\.)*))))</t>
  </si>
  <si>
    <t xml:space="preserve">[" .;#","#.; "," .;?","?.; "]</t>
  </si>
  <si>
    <t xml:space="preserve">Apache Validator</t>
  </si>
  <si>
    <t xml:space="preserve">InetAddressValidator().isValidInet6Address does not account for scope id</t>
  </si>
  <si>
    <t xml:space="preserve">Apache Commons Validator</t>
  </si>
  <si>
    <t xml:space="preserve">https://github.com/apache/commons-validator/blob/e2feaed85df37bc91fdeb59220c90fac2d3ade4b/src/main/java/org/apache/commons/validator/routines/InetAddressValidator.java#L128</t>
  </si>
  <si>
    <t xml:space="preserve">(((((([0-9A-Fa-f]{1,4}:){7}([0-9A-Fa-f]{1,4}|:))|(([0-9A-Fa-f]{1,4}:){6}(:[0-9A-Fa-f]{1,4}|((25[0-5]|2[0-4][0-9]|1[0-9][0-9]|[1-9]?[0-9])(\.(25[0-5]|2[0-4][0-9]|1[0-9][0-9]|[1-9]?[0-9])){3})|:))|(([0-9A-Fa-f]{1,4}:){5}(((:[0-9A-Fa-f]{1,4}){1,2})|:((25[0-5]|2[0-4][0-9]|1[0-9][0-9]|[1-9]?[0-9])(\.(25[0-5]|2[0-4][0-9]|1[0-9][0-9]|[1-9]?[0-9])){3})|:))|(([0-9A-Fa-f]{1,4}:){4}(((:[0-9A-Fa-f]{1,4}){1,3})|((:[0-9A-Fa-f]{1,4})?:((25[0-5]|2[0-4][0-9]|1[0-9][0-9]|[1-9]?[0-9])(\.(25[0-5]|2[0-4][0-9]|1[0-9][0-9]|[1-9]?[0-9])){3}))|:))|(([0-9A-Fa-f]{1,4}:){3}(((:[0-9A-Fa-f]{1,4}){1,4})|((:[0-9A-Fa-f]{1,4}){0,2}:((25[0-5]|2[0-4][0-9]|1[0-9][0-9]|[1-9]?[0-9])(\.(25[0-5]|2[0-4][0-9]|1[0-9][0-9]|[1-9]?[0-9])){3}))|:))|(([0-9A-Fa-f]{1,4}:){2}(((:[0-9A-Fa-f]{1,4}){1,5})|((:[0-9A-Fa-f]{1,4}){0,3}:((25[0-5]|2[0-4][0-9]|1[0-9][0-9]|[1-9]?[0-9])(\.(25[0-5]|2[0-4][0-9]|1[0-9][0-9]|[1-9]?[0-9])){3}))|:))|(([0-9A-Fa-f]{1,4}:){1}(((:[0-9A-Fa-f]{1,4}){1,6})|((:[0-9A-Fa-f]{1,4}){0,4}:((25[0-5]|2[0-4][0-9]|1[0-9][0-9]|[1-9]?[0-9])(\.(25[0-5]|2[0-4][0-9]|1[0-9][0-9]|[1-9]?[0-9])){3}))|:))|(:(((:[0-9A-Fa-f]{1,4}){1,7})|((:[0-9A-Fa-f]{1,4}){0,5}:((25[0-5]|2[0-4][0-9]|1[0-9][0-9]|[1-9]?[0-9])(\.(25[0-5]|2[0-4][0-9]|1[0-9][0-9]|[1-9]?[0-9])){3}))|:))))([%/][0-9A-Fa-f]+)?))
</t>
  </si>
  <si>
    <t xml:space="preserve">((([0-9A-Fa-f:\.]*)(::)([0-9A-Fa-f:\.]*)&amp;(([^::]*)(::)([^::]*))&amp;(([^::]*)((::)?)(~(::)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~(([0-9A-Fa-f:\.]*)(::)([0-9A-Fa-f:\.]*))&amp;~(((:)[0-9A-Fa-f:\.]*))&amp;(([0-9A-Fa-f:\.]*)(:))&amp;(([0-9A-Fa-f:\.]*)(::))&amp;~((([0-9A-Fa-f:\.]*(:)[0-9A-Fa-f:\.]*)+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~(([0-9A-Fa-f:\.]*)(::)([0-9A-Fa-f:\.]*))&amp;(((:)[0-9A-Fa-f:\.]*))&amp;~(((::)[0-9A-Fa-f:\.]*))&amp;~(([0-9A-Fa-f:\.]*)(:))&amp;~((([0-9A-Fa-f:\.]*(:)[0-9A-Fa-f:\.]*)+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~(([0-9A-Fa-f:\.]*)(::)([0-9A-Fa-f:\.]*))&amp;~(((:)[0-9A-Fa-f:\.]*))&amp;~(([0-9A-Fa-f:\.]*)(:))&amp;~((([0-9A-Fa-f:\.]*(:)[0-9A-Fa-f:\.]*)+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([0-9A-Fa-f:\.]*)(::)([0-9A-Fa-f:\.]*)&amp;(([^::]*)(::)([^::]*))&amp;(([^::]*)((::)?)(~(::)*))&amp;~(((:)[0-9A-Fa-f:\.]*))&amp;~(([0-9A-Fa-f:\.]*)(:))&amp;~((([0-9A-Fa-f:\.]*(:)[0-9A-Fa-f:\.]*)+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([0-9A-Fa-f:\.]*)(::)([0-9A-Fa-f:\.]*)&amp;(([^::]*)(::)([^::]*))&amp;(([^::]*)((::)?)(~(::)*))&amp;(((:)[0-9A-Fa-f:\.]*))&amp;~(((::)[0-9A-Fa-f:\.]*))&amp;~(([0-9A-Fa-f:\.]*)(:))&amp;~((([0-9A-Fa-f:\.]*(:)[0-9A-Fa-f:\.]*)+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([0-9A-Fa-f:\.]*)(::)([0-9A-Fa-f:\.]*)&amp;(([^::]*)(::)([^::]*))&amp;(([^::]*)((::)?)(~(::)*))&amp;~(((:)[0-9A-Fa-f:\.]*))&amp;(([0-9A-Fa-f:\.]*)(:))&amp;(([0-9A-Fa-f:\.]*)(::))&amp;~((([0-9A-Fa-f:\.]*(:)[0-9A-Fa-f:\.]*)+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~(([0-9A-Fa-f:\.]*)(::)([0-9A-Fa-f:\.]*))&amp;(((:)[0-9A-Fa-f:\.]*))&amp;~(((::)[0-9A-Fa-f:\.]*))&amp;(([0-9A-Fa-f:\.]*)(:))&amp;(([0-9A-Fa-f:\.]*)(::))&amp;~((([0-9A-Fa-f:\.]*(:)[0-9A-Fa-f:\.]*)+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([0-9A-Fa-f:\.]*)(::)([0-9A-Fa-f:\.]*)&amp;(([^::]*)(::)([^::]*))&amp;(([^::]*)((::)?)(~(::)*))&amp;(((:)[0-9A-Fa-f:\.]*))&amp;~(((::)[0-9A-Fa-f:\.]*))&amp;(([0-9A-Fa-f:\.]*)(:))&amp;(([0-9A-Fa-f:\.]*)(::))&amp;~((([0-9A-Fa-f:\.]*(:)[0-9A-Fa-f:\.]*)+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~(([0-9A-Fa-f:\.]*)(::)([0-9A-Fa-f:\.]*))&amp;(((:)[0-9A-Fa-f:\.]*))&amp;~(((::)[0-9A-Fa-f:\.]*))&amp;(([0-9A-Fa-f:\.]*)(:))&amp;((([0-9A-Fa-f:\.]*(:)[0-9A-Fa-f:\.]*)+))&amp;(([0-9A-Fa-f:\.]*)(::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~(([0-9A-Fa-f:\.]*)(::)([0-9A-Fa-f:\.]*))&amp;~(((:)[0-9A-Fa-f:\.]*))&amp;(([0-9A-Fa-f:\.]*)(:))&amp;((([0-9A-Fa-f:\.]*(:)[0-9A-Fa-f:\.]*)+))&amp;(([0-9A-Fa-f:\.]*)(::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~(([0-9A-Fa-f:\.]*)(::)([0-9A-Fa-f:\.]*))&amp;(((:)[0-9A-Fa-f:\.]*))&amp;~(((::)[0-9A-Fa-f:\.]*))&amp;~(([0-9A-Fa-f:\.]*)(:))&amp;((([0-9A-Fa-f:\.]*(:)[0-9A-Fa-f:\.]*)+))&amp;(([0-9A-Fa-f:\.]*)(::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~(([0-9A-Fa-f:\.]*)(::)([0-9A-Fa-f:\.]*))&amp;~(((:)[0-9A-Fa-f:\.]*))&amp;~(([0-9A-Fa-f:\.]*)(:))&amp;((([0-9A-Fa-f:\.]*(:)[0-9A-Fa-f:\.]*)+))&amp;(([0-9A-Fa-f:\.]*)(::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([0-9A-Fa-f:\.]*)(::)([0-9A-Fa-f:\.]*)&amp;(([^::]*)(::)([^::]*))&amp;(([^::]*)((::)?)(~(::)*))&amp;~(((:)[0-9A-Fa-f:\.]*))&amp;~(([0-9A-Fa-f:\.]*)(:))&amp;((([0-9A-Fa-f:\.]*(:)[0-9A-Fa-f:\.]*)+))&amp;(([0-9A-Fa-f:\.]*)(::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([0-9A-Fa-f:\.]*)(::)([0-9A-Fa-f:\.]*)&amp;(([^::]*)(::)([^::]*))&amp;(([^::]*)((::)?)(~(::)*))&amp;(((:)[0-9A-Fa-f:\.]*))&amp;~(((::)[0-9A-Fa-f:\.]*))&amp;~(([0-9A-Fa-f:\.]*)(:))&amp;((([0-9A-Fa-f:\.]*(:)[0-9A-Fa-f:\.]*)+))&amp;(([0-9A-Fa-f:\.]*)(::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([0-9A-Fa-f:\.]*)(::)([0-9A-Fa-f:\.]*)&amp;(([^::]*)(::)([^::]*))&amp;(([^::]*)((::)?)(~(::)*))&amp;~(((:)[0-9A-Fa-f:\.]*))&amp;(([0-9A-Fa-f:\.]*)(:))&amp;((([0-9A-Fa-f:\.]*(:)[0-9A-Fa-f:\.]*)+))&amp;(([0-9A-Fa-f:\.]*)(::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([0-9A-Fa-f:\.]*)(::)([0-9A-Fa-f:\.]*)&amp;(([^::]*)(::)([^::]*))&amp;(([^::]*)((::)?)(~(::)*))&amp;(((:)[0-9A-Fa-f:\.]*))&amp;~(((::)[0-9A-Fa-f:\.]*))&amp;(([0-9A-Fa-f:\.]*)(:))&amp;((([0-9A-Fa-f:\.]*(:)[0-9A-Fa-f:\.]*)+))&amp;(([0-9A-Fa-f:\.]*)(::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([0-9A-Fa-f:\.]*)(::)([0-9A-Fa-f:\.]*)&amp;(([^::]*)(::)([^::]*))&amp;(([^::]*)((::)?)(~(::)*))&amp;~(((:)[0-9A-Fa-f:\.]*))&amp;(([0-9A-Fa-f:\.]*)(:))&amp;((([0-9A-Fa-f:\.]*(:)[0-9A-Fa-f:\.]*)+))&amp;~(([0-9A-Fa-f:\.]*)(::))&amp;~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~(([0-9A-Fa-f:\.]*)(::)([0-9A-Fa-f:\.]*))&amp;(((:)[0-9A-Fa-f:\.]*))&amp;~&amp;(([0-9A-Fa-f:\.]*)(:))&amp;((([0-9A-Fa-f:\.]*(:)[0-9A-Fa-f:\.]*)+))&amp;~(([0-9A-Fa-f:\.]*)(::))&amp;~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~(([0-9A-Fa-f:\.]*)(::)([0-9A-Fa-f:\.]*))&amp;~(((:)[0-9A-Fa-f:\.]*))&amp;(([0-9A-Fa-f:\.]*)(:))&amp;((([0-9A-Fa-f:\.]*(:)[0-9A-Fa-f:\.]*)+))&amp;~(([0-9A-Fa-f:\.]*)(::))&amp;~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~(([0-9A-Fa-f:\.]*)(::)([0-9A-Fa-f:\.]*))&amp;(((:)[0-9A-Fa-f:\.]*))&amp;~&amp;~(([0-9A-Fa-f:\.]*)(:))&amp;((([0-9A-Fa-f:\.]*(:)[0-9A-Fa-f:\.]*)+))&amp;~(([0-9A-Fa-f:\.]*)(::))&amp;~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~(([0-9A-Fa-f:\.]*)(::)([0-9A-Fa-f:\.]*))&amp;~(((:)[0-9A-Fa-f:\.]*))&amp;~(([0-9A-Fa-f:\.]*)(:))&amp;((([0-9A-Fa-f:\.]*(:)[0-9A-Fa-f:\.]*)+))&amp;~(([0-9A-Fa-f:\.]*)(::))&amp;~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([0-9A-Fa-f:\.]*)(::)([0-9A-Fa-f:\.]*)&amp;(([^::]*)(::)([^::]*))&amp;(([^::]*)((::)?)(~(::)*))&amp;~(((:)[0-9A-Fa-f:\.]*))&amp;~(([0-9A-Fa-f:\.]*)(:))&amp;((([0-9A-Fa-f:\.]*(:)[0-9A-Fa-f:\.]*)+))&amp;~(([0-9A-Fa-f:\.]*)(::))&amp;~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([0-9A-Fa-f:\.]*)(::)([0-9A-Fa-f:\.]*)&amp;(([^::]*)(::)([^::]*))&amp;(([^::]*)((::)?)(~(::)*))&amp;(((:)[0-9A-Fa-f:\.]*))&amp;~&amp;~(([0-9A-Fa-f:\.]*)(:))&amp;((([0-9A-Fa-f:\.]*(:)[0-9A-Fa-f:\.]*)+))&amp;~(([0-9A-Fa-f:\.]*)(::))&amp;~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([0-9A-Fa-f:\.]*)(::)([0-9A-Fa-f:\.]*)&amp;(([^::]*)(::)([^::]*))&amp;(([^::]*)((::)?)(~(::)*))&amp;(((:)[0-9A-Fa-f:\.]*))&amp;~&amp;(([0-9A-Fa-f:\.]*)(:))&amp;((([0-9A-Fa-f:\.]*(:)[0-9A-Fa-f:\.]*)+))&amp;~(([0-9A-Fa-f:\.]*)(::))&amp;~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([0-9A-Fa-f:\.]*)(::)([0-9A-Fa-f:\.]*)&amp;(([^::]*)(::)([^::]*))&amp;(([^::]*)((::)?)(~(::)*))&amp;(((:)[0-9A-Fa-f:\.]*))&amp;~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([0-9A-Fa-f:\.]*)(::)([0-9A-Fa-f:\.]*)&amp;(([^::]*)(::)([^::]*))&amp;(([^::]*)((::)?)(~(::)*))&amp;~(((:)[0-9A-Fa-f:\.]*))&amp;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~(([0-9A-Fa-f:\.]*)(::)([0-9A-Fa-f:\.]*))&amp;(((:)[0-9A-Fa-f:\.]*))&amp;~&amp;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&amp;(~(([0-9A-Fa-f:\.]*)(::)([0-9A-Fa-f:\.]*))&amp;~(((:)[0-9A-Fa-f:\.]*))&amp;~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\.]*)(::))&amp;(((::)[0-9A-Fa-f:\.]*))&amp;([0-9A-Fa-f:\./%]*)&amp;(([0-9A-Fa-f:\.]*)(.)([0-9A-Fa-f:\.]*))&amp;([0-9A-Fa-f:\./%]*))))|(~(([0-9A-Fa-f:\.]*)(::)([0-9A-Fa-f:\.]*))&amp;~(((:)[0-9A-Fa-f:\.]*))&amp;(([0-9A-Fa-f:\.]*)(:))&amp;((([0-9A-Fa-f:\.]*(:)[0-9A-Fa-f:\.]*)+))&amp;~(([0-9A-Fa-f:\.]*)(::))&amp;(((::)[0-9A-Fa-f:\.]*))&amp;([0-9A-Fa-f:\./%]*)&amp;(([0-9A-Fa-f:\.]*)(.)([0-9A-Fa-f:\.]*))&amp;([0-9A-Fa-f:\./%]*)&amp;(([0-9A-Fa-f:\.]*)(::)([0-9A-Fa-f:\.]*)&amp;(([^::]*)(::)([^::]*))&amp;(([^::]*)((::)?)(~(::)*))&amp;(((:)[0-9A-Fa-f:\.]*))&amp;~&amp;(([0-9A-Fa-f:\.]*)(:))&amp;((([0-9A-Fa-f:\.]*(:)[0-9A-Fa-f:\.]*)+))&amp;~(([0-9A-Fa-f:</t>
  </si>
  <si>
    <t xml:space="preserve">jpf crash- edge not understood</t>
  </si>
  <si>
    <t xml:space="preserve">Unsolved by Tool</t>
  </si>
  <si>
    <t xml:space="preserve">Parsing error while parsing phone numbers with whitespaces</t>
  </si>
  <si>
    <t xml:space="preserve">Could possibly be categorised as a new bug explored: Was not detected as the RFC grammar is too lose and the implementation is  more tight with constraints- perhaps a change in specification is what's needed. SPec says that it can detect numbers in rfc 3996 format, but it does not actually</t>
  </si>
  <si>
    <t xml:space="preserve">Json structure not correctly inferred. Implementation also has loose contraint checks which covers a much wider set of strings that what document/JSON specs allow</t>
  </si>
  <si>
    <t xml:space="preserve">Security: AHC can be tricked into connecting to a different host</t>
  </si>
  <si>
    <t xml:space="preserve">https://github.com/AsyncHttpClient/async-http-client/blob/e418d627107e1e797ea4d03e6b93e2a356ee995e/client/src/main/java/org/asynchttpclient/uri/UriParser.java#L318</t>
  </si>
  <si>
    <t xml:space="preserve">(((((([a-z])|([A-Z]))((([a-z])|([A-Z]))|([0-9])|[\+\-\.])*):((((//(((((((([a-z])|([A-Z]))|([0-9]))|([\-_\.!\~\*'\(\)]))|(%(([0-9])|[A-Fa-f])(([0-9])|[A-Fa-f]))|[;:\&amp;=\+\$,])*\@)?(((((((([a-z])|([A-Z]))|([0-9]))|((([a-z])|([A-Z]))|([0-9]))(((([a-z])|([A-Z]))|([0-9]))|\-)*((([a-z])|([A-Z]))|([0-9])))\.)*((([a-z])|([A-Z]))|(([a-z])|([A-Z]))(((([a-z])|([A-Z]))|([0-9]))|\-)*((([a-z])|([A-Z]))|([0-9])))\.?)|((([0-9]))+\.(([0-9]))+\.(([0-9]))+\.(([0-9]))))(:(([0-9]))*)?))?|((((([a-z])|([A-Z]))|([0-9]))|([\-_\.!\~\*'\(\)]))|(%(([0-9])|[A-Fa-f])(([0-9])|[A-Fa-f]))|[\$,;:\@\&amp;=\+])+)((/(((((((([a-z])|([A-Z]))|([0-9]))|([\-_\.!\~\*'\(\)]))|(%(([0-9])|[A-Fa-f])(([0-9])|[A-Fa-f]))|[:\@\&amp;=\+\$,]))*(;(((((([a-z])|([A-Z]))|([0-9]))|([\-_\.!\~\*'\(\)]))|(%(([0-9])|[A-Fa-f])(([0-9])|[A-Fa-f]))|[:\@\&amp;=\+\$,]))*)*)(/((((((([a-z])|([A-Z]))|([0-9]))|([\-_\.!\~\*'\(\)]))|(%(([0-9])|[A-Fa-f])(([0-9])|[A-Fa-f]))|[:\@\&amp;=\+\$,]))*(;(((((([a-z])|([A-Z]))|([0-9]))|([\-_\.!\~\*'\(\)]))|(%(([0-9])|[A-Fa-f])(([0-9])|[A-Fa-f]))|[:\@\&amp;=\+\$,]))*)*))*)))?)|(/(((((((([a-z])|([A-Z]))|([0-9]))|([\-_\.!\~\*'\(\)]))|(%(([0-9])|[A-Fa-f])(([0-9])|[A-Fa-f]))|[:\@\&amp;=\+\$,]))*(;(((((([a-z])|([A-Z]))|([0-9]))|([\-_\.!\~\*'\(\)]))|(%(([0-9])|[A-Fa-f])(([0-9])|[A-Fa-f]))|[:\@\&amp;=\+\$,]))*)*)(/((((((([a-z])|([A-Z]))|([0-9]))|([\-_\.!\~\*'\(\)]))|(%(([0-9])|[A-Fa-f])(([0-9])|[A-Fa-f]))|[:\@\&amp;=\+\$,]))*(;(((((([a-z])|([A-Z]))|([0-9]))|([\-_\.!\~\*'\(\)]))|(%(([0-9])|[A-Fa-f])(([0-9])|[A-Fa-f]))|[:\@\&amp;=\+\$,]))*)*))*)))(\?((([;/:\?\@\&amp;=\+\$,])|(((([a-z])|([A-Z]))|([0-9]))|([\-_\.!\~\*'\(\)]))|(%(([0-9])|[A-Fa-f])(([0-9])|[A-Fa-f]))))*)?)|(((((([a-z])|([A-Z]))|([0-9]))|([\-_\.!\~\*'\(\)]))|(%(([0-9])|[A-Fa-f])(([0-9])|[A-Fa-f]))|[;\?\:\@\&amp;=\+\$,])((([;/:\?\@\&amp;=\+\$,])|(((([a-z])|([A-Z]))|([0-9]))|([\-_\.!\~\*'\(\)]))|(%(([0-9])|[A-Fa-f])(([0-9])|[A-Fa-f]))))*)))|(((//(((((((([a-z])|([A-Z]))|([0-9]))|([\-_\.!\~\*'\(\)]))|(%(([0-9])|[A-Fa-f])(([0-9])|[A-Fa-f]))|[;:\&amp;=\+\$,])*\@)?(((((((([a-z])|([A-Z]))|([0-9]))|((([a-z])|([A-Z]))|([0-9]))(((([a-z])|([A-Z]))|([0-9]))|\-)*((([a-z])|([A-Z]))|([0-9])))\.)*((([a-z])|([A-Z]))|(([a-z])|([A-Z]))(((([a-z])|([A-Z]))|([0-9]))|\-)*((([a-z])|([A-Z]))|([0-9])))\.?)|((([0-9]))+\.(([0-9]))+\.(([0-9]))+\.(([0-9]))))(:(([0-9]))*)?))?|((((([a-z])|([A-Z]))|([0-9]))|([\-_\.!\~\*'\(\)]))|(%(([0-9])|[A-Fa-f])(([0-9])|[A-Fa-f]))|[\$,;:\@\&amp;=\+])+)((/(((((((([a-z])|([A-Z]))|([0-9]))|([\-_\.!\~\*'\(\)]))|(%(([0-9])|[A-Fa-f])(([0-9])|[A-Fa-f]))|[:\@\&amp;=\+\$,]))*(;(((((([a-z])|([A-Z]))|([0-9]))|([\-_\.!\~\*'\(\)]))|(%(([0-9])|[A-Fa-f])(([0-9])|[A-Fa-f]))|[:\@\&amp;=\+\$,]))*)*)(/((((((([a-z])|([A-Z]))|([0-9]))|([\-_\.!\~\*'\(\)]))|(%(([0-9])|[A-Fa-f])(([0-9])|[A-Fa-f]))|[:\@\&amp;=\+\$,]))*(;(((((([a-z])|([A-Z]))|([0-9]))|([\-_\.!\~\*'\(\)]))|(%(([0-9])|[A-Fa-f])(([0-9])|[A-Fa-f]))|[:\@\&amp;=\+\$,]))*)*))*)))?)|(/(((((((([a-z])|([A-Z]))|([0-9]))|([\-_\.!\~\*'\(\)]))|(%(([0-9])|[A-Fa-f])(([0-9])|[A-Fa-f]))|[:\@\&amp;=\+\$,]))*(;(((((([a-z])|([A-Z]))|([0-9]))|([\-_\.!\~\*'\(\)]))|(%(([0-9])|[A-Fa-f])(([0-9])|[A-Fa-f]))|[:\@\&amp;=\+\$,]))*)*)(/((((((([a-z])|([A-Z]))|([0-9]))|([\-_\.!\~\*'\(\)]))|(%(([0-9])|[A-Fa-f])(([0-9])|[A-Fa-f]))|[:\@\&amp;=\+\$,]))*(;(((((([a-z])|([A-Z]))|([0-9]))|([\-_\.!\~\*'\(\)]))|(%(([0-9])|[A-Fa-f])(([0-9])|[A-Fa-f]))|[:\@\&amp;=\+\$,]))*)*))*))|(((((([a-z])|([A-Z]))|([0-9]))|([\-_\.!\~\*'\(\)]))|(%(([0-9])|[A-Fa-f])(([0-9])|[A-Fa-f]))|[;\@\&amp;=\+\$,])+((/(((((((([a-z])|([A-Z]))|([0-9]))|([\-_\.!\~\*'\(\)]))|(%(([0-9])|[A-Fa-f])(([0-9])|[A-Fa-f]))|[:\@\&amp;=\+\$,]))*(;(((((([a-z])|([A-Z]))|([0-9]))|([\-_\.!\~\*'\(\)]))|(%(([0-9])|[A-Fa-f])(([0-9])|[A-Fa-f]))|[:\@\&amp;=\+\$,]))*)*)(/((((((([a-z])|([A-Z]))|([0-9]))|([\-_\.!\~\*'\(\)]))|(%(([0-9])|[A-Fa-f])(([0-9])|[A-Fa-f]))|[:\@\&amp;=\+\$,]))*(;(((((([a-z])|([A-Z]))|([0-9]))|([\-_\.!\~\*'\(\)]))|(%(([0-9])|[A-Fa-f])(([0-9])|[A-Fa-f]))|[:\@\&amp;=\+\$,]))*)*))*)))?))(\?((([;/:\?\@\&amp;=\+\$,])|(((([a-z])|([A-Z]))|([0-9]))|([\-_\.!\~\*'\(\)]))|(%(([0-9])|[A-Fa-f])(([0-9])|[A-Fa-f]))))*)?))?(\#((([;/:\?\@\&amp;=\+\$,])|(((([a-z])|([A-Z]))|([0-9]))|([\-_\.!\~\*'\(\)]))|(%(([0-9])|[A-Fa-f])(([0-9])|[A-Fa-f]))))*)?)</t>
  </si>
  <si>
    <t xml:space="preserve">((([a-zA-Z0-9:_\-\./\~!\#\?\@\&amp;,'\$=;\+]*)([\u0000-\u0020])([a-zA-Z0-9:_\-\./\~!\#\?\@\&amp;,'\$=;\+]*)&amp;((([a-zA-Z0-9:_\-\./\~!\#\?\@\&amp;,'\$=;\+]*)([\u0000-\u0020])([a-zA-Z0-9:_\-\./\~!\#\?\@\&amp;,'\$=;\+]*)&amp;~(([a-zA-Z0-9:_\-\./\~!\#\?\@\&amp;,'\$=;\+]*)(url:)([a-zA-Z0-9:_\-\./\~!\#\?\@\&amp;,'\$=;\+]*)))|(([a-zA-Z0-9:_\-\./\~!\#\?\@\&amp;,'\$=;\+]*)(url:)([a-zA-Z0-9:_\-\./\~!\#\?\@\&amp;,'\$=;\+]*))|(([a-zA-Z0-9:_\-\./\~!\#\?\@\&amp;,'\$=;\+]*)([\u0000-\u0020])([a-zA-Z0-9:_\-\./\~!\#\?\@\&amp;,'\$=;\+]*)&amp;~(([a-zA-Z0-9:_\-\./\~!\#\?\@\&amp;,'\$=;\+]*)(url:)([a-zA-Z0-9:_\-\./\~!\#\?\@\&amp;,'\$=;\+]*)))|(([a-zA-Z0-9:_\-\./\~!\#\?\@\&amp;,'\$=;\+]*)(url:)([a-zA-Z0-9:_\-\./\~!\#\?\@\&amp;,'\$=;\+]*))|(([a-zA-Z0-9:_\-\./\~!\#\?\@\&amp;,'\$=;\+]*)</t>
  </si>
  <si>
    <t xml:space="preserve">SPF crashes giving null pointer exception</t>
  </si>
  <si>
    <t xml:space="preserve">Partially solved by Segate- the generater does not generate but accepted by the differential automaton </t>
  </si>
  <si>
    <t xml:space="preserve">Fix UriUtils.extractFileExtension() when the path fragment include '?' character</t>
  </si>
  <si>
    <t xml:space="preserve">((/((([;/:\?\@\&amp;=\+\$,!'\(\)\*\+,])|(((([a-z])|([A-Z]))|([0-9]))|([\-_\.\~]))|(%(([0-9])|[A-Fa-f])(([0-9])|[A-Fa-f]))))*)*|(/(((([;/:\?\@\&amp;=\+\$,!'\(\)\*\+,])|(((([a-z])|([A-Z]))|([0-9]))|([\-_\.\~]))|(%(([0-9])|[A-Fa-f])(([0-9])|[A-Fa-f]))))+(/((([;/:\?\@\&amp;=\+\$,!'\(\)\*\+,])|(((([a-z])|([A-Z]))|([0-9]))|([\-_\.\~]))|(%(([0-9])|[A-Fa-f])(([0-9])|[A-Fa-f]))))*)*)?)|(((((([a-z])|([A-Z]))|([0-9]))|([\-_\.\~]))|(%(([0-9])|[A-Fa-f])(([0-9])|[A-Fa-f]))|\@|([!\$\&amp;'\(\)\*\+,;=]))+(/((([;/:\?\@\&amp;=\+\$,!'\(\)\*\+,])|(((([a-z])|([A-Z]))|([0-9]))|([\-_\.\~]))|(%(([0-9])|[A-Fa-f])(([0-9])|[A-Fa-f]))))*)*)|(((([;/:\?\@\&amp;=\+\$,!'\(\)\*\+,])|(((([a-z])|([A-Z]))|([0-9]))|([\-_\.\~]))|(%(([0-9])|[A-Fa-f])(([0-9])|[A-Fa-f]))))+(/((([;/:\?\@\&amp;=\+\$,!'\(\)\*\+,])|(((([a-z])|([A-Z]))|([0-9]))|([\-_\.\~]))|(%(([0-9])|[A-Fa-f])(([0-9])|[A-Fa-f]))))*)*)| )
</t>
  </si>
  <si>
    <t xml:space="preserve">relative position based manipulation- not supported</t>
  </si>
  <si>
    <t xml:space="preserve">VALIDATOR-420</t>
  </si>
  <si>
    <t xml:space="preserve">Query params validator shouldn't accept whitespaces</t>
  </si>
  <si>
    <t xml:space="preserve">https://github.com/apache/commons-validator/blob/c247c6e361bc1ea677526418cbbc2eb5ab2d54b9/src/main/java/org/apache/commons/validator/routines/UrlValidator.java#L297</t>
  </si>
  <si>
    <t xml:space="preserve">((http://(((((((([a-z])|([A-Z]))|([0-9]))|(((([a-z])|([A-Z]))|([0-9]))(((([a-z])|([A-Z]))|([0-9]))|\-)*((([a-z])|([A-Z]))|([0-9]))))\.)*((([a-z])|([A-Z]))|((([a-z])|([A-Z]))(((([a-z])|([A-Z]))|([0-9]))|\-)*((([a-z])|([A-Z]))|([0-9])))))|([0-9]+\.[0-9]+\.[0-9]+\.[0-9]+))(:[0-9]+)?)(/((((((([a-z])|([A-Z]))|([0-9]))|([\-_\.!\*'\(\)\+\$,]))|(%(([0-9])|[A-Fa-f])(([0-9])|[A-Fa-f])))|[;:\@\&amp;=])*(/(((((([a-z])|([A-Z]))|([0-9]))|([\-_\.!\*'\(\)\+\$,]))|(%(([0-9])|[A-Fa-f])(([0-9])|[A-Fa-f])))|[;:\@\&amp;=])*)*)(\?(((((([a-z])|([A-Z]))|([0-9]))|([\-_\.!\*'\(\)\+\$,]))|(%(([0-9])|[A-Fa-f])(([0-9])|[A-Fa-f])))|[;:\@\&amp;=])*)?)?)|(ftp://((((((((([a-z])|([A-Z]))|([0-9]))|([\-_\.!\*'\(\)\+\$,]))|(%(([0-9])|[A-Fa-f])(([0-9])|[A-Fa-f])))|[;\?\&amp;=])*)(:((((((([a-z])|([A-Z]))|([0-9]))|([\-_\.!\*'\(\)\+\$,]))|(%(([0-9])|[A-Fa-f])(([0-9])|[A-Fa-f])))|[;\?\&amp;=])*))?\@)?)(/((((((([a-z])|([A-Z]))|([0-9]))|([\-_\.!\*'\(\)\+\$,]))|(%(([0-9])|[A-Fa-f])(([0-9])|[A-Fa-f])))|[\?:\@\&amp;=])*(/(((((([a-z])|([A-Z]))|([0-9]))|([\-_\.!\*'\(\)\+\$,]))|(%(([0-9])|[A-Fa-f])(([0-9])|[A-Fa-f])))|[\?:\@\&amp;=])*)*)(;type=[AIDaid])?)?)|(telnet://((((((((([a-z])|([A-Z]))|([0-9]))|([\-_\.!\*'\(\)\+\$,]))|(%(([0-9])|[A-Fa-f])(([0-9])|[A-Fa-f])))|[;\?\&amp;=])*)(:((((((([a-z])|([A-Z]))|([0-9]))|([\-_\.!\*'\(\)\+\$,]))|(%(([0-9])|[A-Fa-f])(([0-9])|[A-Fa-f])))|[;\?\&amp;=])*))?\@)?)(/)?)|(mailto:(((((([a-z])|([A-Z]))|([0-9]))|([\-_\.!\*'\(\)\+\$,]))|([;/:\?\@\&amp;=])|(%(([0-9])|[A-Fa-f])(([0-9])|[A-Fa-f]))))+)|(file://(((((((([a-z])|([A-Z]))|([0-9]))|(((([a-z])|([A-Z]))|([0-9]))(((([a-z])|([A-Z]))|([0-9]))|\-)*((([a-z])|([A-Z]))|([0-9]))))\.)*((([a-z])|([A-Z]))|((([a-z])|([A-Z]))(((([a-z])|([A-Z]))|([0-9]))|\-)*((([a-z])|([A-Z]))|([0-9])))))|([0-9]+\.[0-9]+\.[0-9]+\.[0-9]+))|localhost)?/((((((([a-z])|([A-Z]))|([0-9]))|([\-_\.!\*'\(\)\+\$,]))|(%(([0-9])|[A-Fa-f])(([0-9])|[A-Fa-f])))|[\?:\@\&amp;=])*(/(((((([a-z])|([A-Z]))|([0-9]))|([\-_\.!\*'\(\)\+\$,]))|(%(([0-9])|[A-Fa-f])(([0-9])|[A-Fa-f])))|[\?:\@\&amp;=])*)*)))
</t>
  </si>
  <si>
    <t xml:space="preserve">(((`\$r1`)&amp;~(([a-zA-Z0-9:_\-\./\~!\#\?\@\&amp;,'\$=;\+]*)(:)([a-zA-Z0-9:_\-\./\~!\#\?\@\&amp;,'\$=;\+]*))&amp;((~(((/\.\./)[a-zA-Z0-9:_\-\./\~!\#\?\@\&amp;,'\$=;\+]*))&amp;~((/\.\.))&amp;(([^//]*)(//)([^//]*)))))|((`\$r1`)&amp;((~(((/\.\./)[a-zA-Z0-9:_\-\./\~!\#\?\@\&amp;,'\$=;\+]*))&amp;~((/\.\.))&amp;(([^//]*)(//)([^//]*)))))|(~((`\$r1`))&amp;((~(((/\.\./)[a-zA-Z0-9:_\-\./\~!\#\?\@\&amp;,'\$=;\+]*))&amp;~((/\.\.))&amp;(([^//]*)(//)([^//]*))))))</t>
  </si>
  <si>
    <t xml:space="preserve">VALIDATOR-419</t>
  </si>
  <si>
    <t xml:space="preserve">Invalid IPv6 addresses that are IPv4-mapped pass InetAddressValidator validation</t>
  </si>
  <si>
    <t xml:space="preserve">length based manipulation</t>
  </si>
  <si>
    <t xml:space="preserve">VALIDATOR-411</t>
  </si>
  <si>
    <t xml:space="preserve">UrlValidator accepts ports above max limit of 16-bit unsigned integer</t>
  </si>
  <si>
    <t xml:space="preserve">Missed due to approximation on static analysis- condition on integer obtained after parseInt. Currently, we don;t have support for this.</t>
  </si>
  <si>
    <t xml:space="preserve">Uri create(Uri, String) doesn't handle path with dots</t>
  </si>
  <si>
    <t xml:space="preserve">https://github.com/AsyncHttpClient/async-http-client/blob/e17f8d985f05d8d39c43e8696c62457646ee7795/client/src/main/java/org/asynchttpclient/uri/UriParser.java#L322</t>
  </si>
  <si>
    <t xml:space="preserve">((([a-zA-Z0-9:_\-\~!\#\*\?\@\&amp;,'\$=;\+\./]*)([\u0000-\u0020])([a-zA-Z0-9:_\-\~!\#\*\?\@\&amp;,'\$=;\+\./]*)&amp;((([a-zA-Z0-9:_\-\~!\#\*\?\@\&amp;,'\$=;\+\./]*)([\u0000-\u0020])([a-zA-Z0-9:_\-\~!\#\*\?\@\&amp;,'\$=;\+\./]*)&amp;~(([a-zA-Z0-9:_\-\~!\#\*\?\@\&amp;,'\$=;\+\./]*)(url:)([a-zA-Z0-9:_\-\~!\#\*\?\@\&amp;,'\$=;\+\./]*)))|(([a-zA-Z0-9:_\-\~!\#\*\?\@\&amp;,'\$=;\+\./]*)(url:)([a-zA-Z0-9:_\-\~!\#\*\?\@\&amp;,'\$=;\+\./]*))|(([a-zA-Z0-9:_\-\~!\#\*\?\@\&amp;,'\$=;\+\./]*)([\u0000-\u0020])([a-zA-Z0-9:_\-\~!\#\*\?\@\&amp;,'\$=;\+\./]*)&amp;(([a-zA-Z0-9:_\-\~!\#\*\?\@\&amp;,'\$=;\+\./]*)(url:)([a-zA-Z0-9:_\-\~!\#\*\?\@\&amp;,'\$=;\+\./]*))))&amp;((([^\#]*)&amp;([^\#]*))|(~([^\#]*)&amp;~([^\#]*)))&amp;((([^\?]*)&amp;([^\?]*))|(~([^\?]*)&amp;~([^\?]*)))&amp;(([a-zA-Z0-9:_\-\~!\#\*\?\@\&amp;,'\$=;\+\./]*)(////)([a-zA-Z0-9:_\-\~!\#\*\?\@\&amp;,'\$=;\+\./]*)|(([a-zA-Z0-9:_\-\~!\#\*\?\@\&amp;,'\$=;\+\./]*)(////)([a-zA-Z0-9:_\-\~!\#\*\?\@\&amp;,'\$=;\+\./]*)&amp;(([a-zA-Z0-9:_\-\~!\#\*\?\@\&amp;,'\$=;\+\./]*)(//)([a-zA-Z0-9:_\-\~!\#\*\?\@\&amp;,'\$=;\+\./]*)))|(([a-zA-Z0-9:_\-\~!\#\*\?\@\&amp;,'\$=;\+\./]*)(////)([a-zA-Z0-9:_\-\~!\#\*\?\@\&amp;,'\$=;\+\./]*)&amp;(([a-zA-Z0-9:_\-\~!\#\*\?\@\&amp;,'\$=;\+\./]*)(//)([a-zA-Z0-9:_\-\~!\#\*\?\@\&amp;,'\$=;\+\./]*))&amp;(([^/]*)(/)([^/]*)|(([^/]*)(/)([^/]*)&amp;(([^\?]*)(\?)([^\?]*))))&amp;((~([^\@]*)&amp;~([^\@]*))|(([^\@]*)&amp;([^\@]*)))&amp;((([a-zA-Z0-9:_\-\~!\#\*\?\@\&amp;,'\$=;\+\./]*(\[)[a-zA-Z0-9:_\-\~!\#\*\?\@\&amp;,'\$=;\+\./]*)|([a-zA-Z0-9:_\-\~!\#\*\?\@\&amp;,'\$=;\+\./]*(\[))))&amp;(([^\]]*)(\])([^\]]*)|(([^\]]*)(\])([^\]]*)&amp;((([a-zA-Z0-9:_\-\~!\#\*\?\@\&amp;,'\$=;\+\./]*(:)[a-zA-Z0-9:_\-\~!\#\*\?\@\&amp;,'\$=;\+\./]*)|([a-zA-Z0-9:_\-\~!\#\*\?\@\&amp;,'\$=;\+\./]*(:)))))|(([a-zA-Z0-9:_\-\~!\#\*\?\@\&amp;,'\$=;\+\./]*(:))&amp;(([\-\+]?)([0-9]+)))))|((([^\@]*)&amp;([^\@]*)))|(([a-zA-Z0-9:_\-\~!\#\*\?\@\&amp;,'\$=;\+\./]*(\[))&amp;((([^:]*)&amp;([^:]*))|(~([^:]*)&amp;~([^:]*))|(~([^:]*)&amp;~([^:]*)&amp;(([\-\+]?)([0-9]+))))))&amp;(((([a-zA-Z0-9:_\-\~!\#\*\?\@\&amp;,'\$=;\+\./]*(/)[a-zA-Z0-9:_\-\~!\#\*\?\@\&amp;,'\$=;\+\./]*)|([a-zA-Z0-9:_\-\~!\#\*\?\@\&amp;,'\$=;\+\./]*(/)))|(([a-zA-Z0-9:_\-\~!\#\*\?\@\&amp;,'\$=;\+\./]*(/))&amp;(((([a-zA-Z0-9:_\-\~!\#\*\?\@\&amp;,'\$=;\+\./]*)((/)?)((~(/)&amp;[a-zA-Z0-9:_\-\~!\#\*\?\@\&amp;,'\$=;\+\./])*)|(([a-zA-Z0-9:_\-\~!\#\*\?\@\&amp;,'\$=;\+\./]*)((/)?)((~(/)&amp;[a-zA-Z0-9:_\-\~!\#\*\?\@\&amp;,'\$=;\+\./])*)))&amp;((([^\.]*)&amp;([^\.]*))|(~([^\.]*)&amp;~([^\.]*)&amp;((([a-zA-Z0-9:_\-\~!\#\*\?\@\&amp;,'\$=;\+\./]*)(/\./)([a-zA-Z0-9:_\-\~!\#\*\?\@\&amp;,'\$=;\+\./]*)+))&amp;(([a-zA-Z0-9:_\-\~!\#\*\?\@\&amp;,'\$=;\+\./]*)((/)?)((~(/)&amp;[a-zA-Z0-9:_\-\~!\#\*\?\@\&amp;,'\$=;\+\./])*)|(([^/\.\./]*)(/\.\./)([^/\.\./]*)&amp;(([a-zA-Z0-9:_\-\~!\#\*\?\@\&amp;,'\$=;\+\./]*)((/)?)((~(/)&amp;[a-zA-Z0-9:_\-\~!\#\*\?\@\&amp;,'\$=;\+\./])*)))|(([^/\.\./]*)(/\.\./)([^/\.\./]*)&amp;(([a-zA-Z0-9:_\-\~!\#\*\?\@\&amp;,'\$=;\+\./]*)((/)?)((~(/)&amp;[a-zA-Z0-9:_\-\~!\#\*\?\@\&amp;,'\$=;\+\./])*))&amp;(([^/\.\./]*)(/\.\./)([^/\.\./]*)))|(([^/\.\./]*)(/\.\./)([^/\.\./]*)))&amp;((([a-zA-Z0-9:_\-\~!\#\*\?\@\&amp;,'\$=;\+\./]*)(/\.\.)&amp;(([a-zA-Z0-9:_\-\~!\#\*\?\@\&amp;,'\$=;\+\./]*)((/)?)((~(/)&amp;[a-zA-Z0-9:_\-\~!\#\*\?\@\&amp;,'\$=;\+\./])*))))&amp;(((\./)[a-zA-Z0-9:_\-\~!\#\*\?\@\&amp;,'\$=;\+\./]*))&amp;(([a-zA-Z0-9:_\-\~!\#\*\?\@\&amp;,'\$=;\+\./]*)(/\.))))))))|(([a-zA-Z0-9:_\-\~!\#\*\?\@\&amp;,'\$=;\+\./]*)((/)?)((~(/)&amp;[a-zA-Z0-9:_\-\~!\#\*\?\@\&amp;,'\$=;\+\./])*)))))</t>
  </si>
  <si>
    <t xml:space="preserve">Missed due to approximation on static analysis on position</t>
  </si>
</sst>
</file>

<file path=xl/styles.xml><?xml version="1.0" encoding="utf-8"?>
<styleSheet xmlns="http://schemas.openxmlformats.org/spreadsheetml/2006/main">
  <numFmts count="1">
    <numFmt numFmtId="164" formatCode="General"/>
  </numFmts>
  <fonts count="2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name val="Cambria"/>
      <family val="1"/>
      <charset val="1"/>
    </font>
    <font>
      <b val="true"/>
      <sz val="11"/>
      <name val="Arial"/>
      <family val="2"/>
      <charset val="1"/>
    </font>
    <font>
      <sz val="11"/>
      <name val="Cambria"/>
      <family val="1"/>
      <charset val="1"/>
    </font>
    <font>
      <sz val="11"/>
      <color rgb="FF1155CC"/>
      <name val="Arial"/>
      <family val="2"/>
      <charset val="1"/>
    </font>
    <font>
      <u val="single"/>
      <sz val="11"/>
      <color rgb="FF1155CC"/>
      <name val="Arial"/>
      <family val="2"/>
      <charset val="1"/>
    </font>
    <font>
      <sz val="11"/>
      <color rgb="FF333333"/>
      <name val="Arial"/>
      <family val="2"/>
      <charset val="1"/>
    </font>
    <font>
      <sz val="11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sz val="11"/>
      <color rgb="FF1155CC"/>
      <name val="Cambria"/>
      <family val="1"/>
      <charset val="1"/>
    </font>
    <font>
      <u val="single"/>
      <sz val="11"/>
      <color rgb="FF0000FF"/>
      <name val="Cambria"/>
      <family val="1"/>
      <charset val="1"/>
    </font>
    <font>
      <sz val="10"/>
      <color rgb="FF24292E"/>
      <name val="-apple-system"/>
      <family val="0"/>
      <charset val="1"/>
    </font>
    <font>
      <sz val="10"/>
      <color rgb="FF24292E"/>
      <name val="Arial"/>
      <family val="2"/>
      <charset val="1"/>
    </font>
    <font>
      <sz val="10"/>
      <color rgb="FF333333"/>
      <name val="Arial"/>
      <family val="2"/>
      <charset val="1"/>
    </font>
    <font>
      <sz val="11"/>
      <color rgb="FF000000"/>
      <name val="Inconsolata"/>
      <family val="0"/>
      <charset val="1"/>
    </font>
    <font>
      <u val="single"/>
      <sz val="11"/>
      <color rgb="FF3B73AF"/>
      <name val="Arial"/>
      <family val="2"/>
      <charset val="1"/>
    </font>
    <font>
      <sz val="11"/>
      <color rgb="FF24292E"/>
      <name val="-apple-system"/>
      <family val="0"/>
      <charset val="1"/>
    </font>
    <font>
      <sz val="11"/>
      <color rgb="FF24292E"/>
      <name val="Arial"/>
      <family val="2"/>
      <charset val="1"/>
    </font>
    <font>
      <u val="single"/>
      <sz val="11"/>
      <color rgb="FF000000"/>
      <name val="Arial"/>
      <family val="2"/>
      <charset val="1"/>
    </font>
    <font>
      <u val="single"/>
      <sz val="11"/>
      <color rgb="FF000000"/>
      <name val="Inconsolat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B73AF"/>
      <rgbColor rgb="FF969696"/>
      <rgbColor rgb="FF003366"/>
      <rgbColor rgb="FF339966"/>
      <rgbColor rgb="FF003300"/>
      <rgbColor rgb="FF24292E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issues.apache.org/jira/browse/IO-499" TargetMode="External"/><Relationship Id="rId3" Type="http://schemas.openxmlformats.org/officeDocument/2006/relationships/hyperlink" Target="https://github.com/apache/commons-io/blob/51f13c846dae950e1d27693c9e23c1063945210f/src/main/java/org/apache/commons/io/FilenameUtils.java" TargetMode="External"/><Relationship Id="rId4" Type="http://schemas.openxmlformats.org/officeDocument/2006/relationships/hyperlink" Target="https://github.com/google/guava/blob/c19946804421d2319eab08987f914dd6536c3beb/guava/src/com/google/common/io/Files.java" TargetMode="External"/><Relationship Id="rId5" Type="http://schemas.openxmlformats.org/officeDocument/2006/relationships/hyperlink" Target="https://issues.apache.org/jira/browse/IO-567" TargetMode="External"/><Relationship Id="rId6" Type="http://schemas.openxmlformats.org/officeDocument/2006/relationships/hyperlink" Target="https://github.com/apache/commons-io/blob/6e2ac190ce379fb19acb8b5cf06c0a1b25d19059/src/main/java/org/apache/commons/io/FilenameUtils.java" TargetMode="External"/><Relationship Id="rId7" Type="http://schemas.openxmlformats.org/officeDocument/2006/relationships/hyperlink" Target="https://github.com/apache/shiro/blob/d035211d405d0510567b0d922aaa66ffb4d86bcd/web/src/main/java/org/apache/shiro/web/filter/authc/BasicHttpAuthenticationFilter.java" TargetMode="External"/><Relationship Id="rId8" Type="http://schemas.openxmlformats.org/officeDocument/2006/relationships/hyperlink" Target="https://github.com/spring-projects/spring-boot/blob/cca0b76ac8b9485a73f0a573a6f9edb08523198c/spring-boot/src/main/java/org/springframework/boot/test/EnvironmentTestUtils.java" TargetMode="External"/><Relationship Id="rId9" Type="http://schemas.openxmlformats.org/officeDocument/2006/relationships/hyperlink" Target="https://issues.apache.org/jira/browse/IO-559" TargetMode="External"/><Relationship Id="rId10" Type="http://schemas.openxmlformats.org/officeDocument/2006/relationships/hyperlink" Target="https://github.com/bodewig/commons-io/blob/6e2ac190ce379fb19acb8b5cf06c0a1b25d19059/src/main/java/org/apache/commons/io/FilenameUtils.java" TargetMode="External"/><Relationship Id="rId11" Type="http://schemas.openxmlformats.org/officeDocument/2006/relationships/hyperlink" Target="https://github.com/ananyasaxena/google-http-java-client/blob/c5eab6aad8d719bc4f595ab40a19a68d86daac13/google-http-client/src/main/java/com/google/api/client/http/UrlEncodedParser.java" TargetMode="External"/><Relationship Id="rId12" Type="http://schemas.openxmlformats.org/officeDocument/2006/relationships/hyperlink" Target="https://github.com/square/okhttp/blob/fc5ad89276272de99458a0e43e4c1ca84111c4a9/okhttp/src/main/java/okhttp3/Cookie.java" TargetMode="External"/><Relationship Id="rId13" Type="http://schemas.openxmlformats.org/officeDocument/2006/relationships/hyperlink" Target="https://github.com/square/okhttp/blob/7f4ce6fdd75d142819d612196dd45aff0795d682/okhttp-urlconnection/src/main/java/okhttp3/JavaNetCookieJar.java" TargetMode="External"/><Relationship Id="rId14" Type="http://schemas.openxmlformats.org/officeDocument/2006/relationships/hyperlink" Target="https://github.com/spring-projects/spring-boot/blob/b4a7e1d64bcd01196813c3cccb498db68045e750/spring-boot-tools/spring-boot-loader/src/main/java/org/springframework/boot/loader/PropertiesLauncher.java" TargetMode="External"/><Relationship Id="rId15" Type="http://schemas.openxmlformats.org/officeDocument/2006/relationships/hyperlink" Target="https://github.com/square/okhttp/blob/d1e845a4df14b565c44d5fe0ecbbc8eea69f5df7/okhttp/src/main/java/okhttp3/Headers.java" TargetMode="External"/><Relationship Id="rId16" Type="http://schemas.openxmlformats.org/officeDocument/2006/relationships/hyperlink" Target="https://issues.apache.org/jira/browse/IO-552" TargetMode="External"/><Relationship Id="rId17" Type="http://schemas.openxmlformats.org/officeDocument/2006/relationships/hyperlink" Target="https://github.com/apache/commons-io/blob/a7bd568249f9ec20b69b2a700da6a0648e93a842/src/main/java/org/apache/commons/io/FilenameUtils.java" TargetMode="External"/><Relationship Id="rId18" Type="http://schemas.openxmlformats.org/officeDocument/2006/relationships/hyperlink" Target="https://issues.apache.org/jira/browse/IO-545" TargetMode="External"/><Relationship Id="rId19" Type="http://schemas.openxmlformats.org/officeDocument/2006/relationships/hyperlink" Target="https://github.com/apache/commons-io/blob/a7bd568249f9ec20b69b2a700da6a0648e93a842/src/main/java/org/apache/commons/io/FilenameUtils.java" TargetMode="External"/><Relationship Id="rId20" Type="http://schemas.openxmlformats.org/officeDocument/2006/relationships/hyperlink" Target="https://issues.apache.org/jira/browse/IO-483" TargetMode="External"/><Relationship Id="rId21" Type="http://schemas.openxmlformats.org/officeDocument/2006/relationships/hyperlink" Target="https://github.com/apache/commons-io/blob/51f13c846dae950e1d27693c9e23c1063945210f/src/main/java/org/apache/commons/io/FilenameUtils.java" TargetMode="External"/><Relationship Id="rId22" Type="http://schemas.openxmlformats.org/officeDocument/2006/relationships/hyperlink" Target="https://github.com/rudenvla/guava/blob/d39130651d8a90f5ebe066de7f0b2311806e5152/guava/src/com/google/common/net/InetAddresses.java" TargetMode="External"/><Relationship Id="rId23" Type="http://schemas.openxmlformats.org/officeDocument/2006/relationships/hyperlink" Target="https://github.com/AsyncHttpClient/async-http-client/blob/bd03b19db71cec2a04fd3b4ebc6a65d61727c98e/client/src/main/java/org/asynchttpclient/uri/UriParser.java" TargetMode="External"/><Relationship Id="rId24" Type="http://schemas.openxmlformats.org/officeDocument/2006/relationships/hyperlink" Target="https://issues.apache.org/jira/browse/LANG-1374" TargetMode="External"/><Relationship Id="rId25" Type="http://schemas.openxmlformats.org/officeDocument/2006/relationships/hyperlink" Target="https://github.com/apache/commons-lang/commit/c614fbcc79615f93d2c60a153db6e82d7474c425" TargetMode="External"/><Relationship Id="rId26" Type="http://schemas.openxmlformats.org/officeDocument/2006/relationships/hyperlink" Target="https://issues.apache.org/jira/browse/NET-582" TargetMode="External"/><Relationship Id="rId27" Type="http://schemas.openxmlformats.org/officeDocument/2006/relationships/hyperlink" Target="https://github.com/apache/commons-net/blob/642158f72b2534e29b0db024e761118c67eae3eb/src/main/java/org/apache/commons/net/smtp/SimpleSMTPHeader.java" TargetMode="External"/><Relationship Id="rId28" Type="http://schemas.openxmlformats.org/officeDocument/2006/relationships/hyperlink" Target="https://issues.apache.org/jira/browse/TEXT-118" TargetMode="External"/><Relationship Id="rId29" Type="http://schemas.openxmlformats.org/officeDocument/2006/relationships/hyperlink" Target="https://github.com/apache/commons-text/blob/master/src/main/java/org/apache/commons/text/StringEscapeUtils.java" TargetMode="External"/><Relationship Id="rId30" Type="http://schemas.openxmlformats.org/officeDocument/2006/relationships/hyperlink" Target="https://github.com/spring-projects/spring-boot/blob/29c7b936406a2cc2cab0064d41f01b49619bcaaa/spring-boot/src/main/java/org/springframework/boot/builder/SpringApplicationBuilder.java" TargetMode="External"/><Relationship Id="rId31" Type="http://schemas.openxmlformats.org/officeDocument/2006/relationships/hyperlink" Target="https://github.com/spring-projects/spring-boot/blob/2f6d05dc51b695ccd5c8e3fefb31a789b210f5d1/spring-boot/src/main/java/org/springframework/boot/json/BasicJsonParser.java" TargetMode="External"/><Relationship Id="rId32" Type="http://schemas.openxmlformats.org/officeDocument/2006/relationships/hyperlink" Target="https://github.com/apache/commons-lang/blob/362dd935f84ef80b13cced13a74339e42c775809/src/main/java/org/apache/commons/lang3/builder/ToStringStyle.java" TargetMode="External"/><Relationship Id="rId33" Type="http://schemas.openxmlformats.org/officeDocument/2006/relationships/hyperlink" Target="https://github.com/mikaelhg/urlbuilder/issues/5" TargetMode="External"/><Relationship Id="rId34" Type="http://schemas.openxmlformats.org/officeDocument/2006/relationships/hyperlink" Target="https://github.com/mikaelhg/urlbuilder/blob/ac82607201f00809034d920f1650c25709fb36d5/src/main/java/gumi/builders/UrlBuilder.java" TargetMode="External"/><Relationship Id="rId35" Type="http://schemas.openxmlformats.org/officeDocument/2006/relationships/hyperlink" Target="https://github.com/mikaelhg/urlbuilder/pull/39" TargetMode="External"/><Relationship Id="rId36" Type="http://schemas.openxmlformats.org/officeDocument/2006/relationships/hyperlink" Target="https://github.com/ChristerF/urlbuilder/blob/20ef4126a3e74151788e551aeb817e48fefb7f00/src/main/java/io/mikael/urlbuilder/util/Encoder.java" TargetMode="External"/><Relationship Id="rId37" Type="http://schemas.openxmlformats.org/officeDocument/2006/relationships/hyperlink" Target="https://github.com/greenmail-mail-test/greenmail/issues/213" TargetMode="External"/><Relationship Id="rId38" Type="http://schemas.openxmlformats.org/officeDocument/2006/relationships/hyperlink" Target="https://github.com/greenmail-mail-test/greenmail/blob/b0e1946d974a75a3733845201904485e8c85aeba/greenmail-core/src/main/java/com/icegreen/greenmail/store/SimpleMessageAttributes.java" TargetMode="External"/><Relationship Id="rId39" Type="http://schemas.openxmlformats.org/officeDocument/2006/relationships/hyperlink" Target="https://github.com/square/okhttp/blob/d1e845a4df14b565c44d5fe0ecbbc8eea69f5df7/okhttp/src/main/java/okhttp3/Cookie.java" TargetMode="External"/><Relationship Id="rId40" Type="http://schemas.openxmlformats.org/officeDocument/2006/relationships/hyperlink" Target="https://github.com/spring-projects/spring-boot/blob/2f6d05dc51b695ccd5c8e3fefb31a789b210f5d1/spring-boot/src/main/java/org/springframework/boot/json/BasicJsonParser.java" TargetMode="External"/><Relationship Id="rId41" Type="http://schemas.openxmlformats.org/officeDocument/2006/relationships/hyperlink" Target="https://github.com/google/guava/blob/c19946804421d2319eab08987f914dd6536c3beb/guava/src/com/google/common/io/Files.java" TargetMode="External"/><Relationship Id="rId42" Type="http://schemas.openxmlformats.org/officeDocument/2006/relationships/hyperlink" Target="https://github.com/rudenvla/guava/blob/d39130651d8a90f5ebe066de7f0b2311806e5152/guava/src/com/google/common/net/InetAddresses.java" TargetMode="External"/><Relationship Id="rId43" Type="http://schemas.openxmlformats.org/officeDocument/2006/relationships/hyperlink" Target="https://github.com/googlei18n/libphonenumber/blob/079b36843ff25dd5a5553113775b41a17347643d/java/libphonenumber/src/com/google/i18n/phonenumbers/PhoneNumberUtil.java" TargetMode="External"/><Relationship Id="rId44" Type="http://schemas.openxmlformats.org/officeDocument/2006/relationships/hyperlink" Target="https://github.com/medbelamachi/spring-framework/blob/3ae84d6dd8af742f1fcf90e4bd3972a4dc66aa68/spring-web/src/main/java/org/springframework/web/util/UriUtils.java" TargetMode="External"/><Relationship Id="rId45" Type="http://schemas.openxmlformats.org/officeDocument/2006/relationships/hyperlink" Target="https://github.com/apache/commons-validator/blob/e2feaed85df37bc91fdeb59220c90fac2d3ade4b/src/main/java/org/apache/commons/validator/routines/InetAddressValidator.java" TargetMode="External"/><Relationship Id="rId46" Type="http://schemas.openxmlformats.org/officeDocument/2006/relationships/hyperlink" Target="https://github.com/googlei18n/libphonenumber/blob/079b36843ff25dd5a5553113775b41a17347643d/java/libphonenumber/src/com/google/i18n/phonenumbers/PhoneNumberUtil.java" TargetMode="External"/><Relationship Id="rId47" Type="http://schemas.openxmlformats.org/officeDocument/2006/relationships/hyperlink" Target="https://github.com/spring-projects/spring-boot/blob/2f6d05dc51b695ccd5c8e3fefb31a789b210f5d1/spring-boot/src/main/java/org/springframework/boot/json/BasicJsonParser.java" TargetMode="External"/><Relationship Id="rId48" Type="http://schemas.openxmlformats.org/officeDocument/2006/relationships/hyperlink" Target="https://github.com/AsyncHttpClient/async-http-client/blob/e418d627107e1e797ea4d03e6b93e2a356ee995e/client/src/main/java/org/asynchttpclient/uri/UriParser.java" TargetMode="External"/><Relationship Id="rId49" Type="http://schemas.openxmlformats.org/officeDocument/2006/relationships/hyperlink" Target="https://github.com/medbelamachi/spring-framework/blob/3ae84d6dd8af742f1fcf90e4bd3972a4dc66aa68/spring-web/src/main/java/org/springframework/web/util/UriUtils.java" TargetMode="External"/><Relationship Id="rId50" Type="http://schemas.openxmlformats.org/officeDocument/2006/relationships/hyperlink" Target="https://issues.apache.org/jira/browse/VALIDATOR-420" TargetMode="External"/><Relationship Id="rId51" Type="http://schemas.openxmlformats.org/officeDocument/2006/relationships/hyperlink" Target="https://github.com/apache/commons-validator/blob/c247c6e361bc1ea677526418cbbc2eb5ab2d54b9/src/main/java/org/apache/commons/validator/routines/UrlValidator.java" TargetMode="External"/><Relationship Id="rId52" Type="http://schemas.openxmlformats.org/officeDocument/2006/relationships/hyperlink" Target="https://issues.apache.org/jira/browse/VALIDATOR-419" TargetMode="External"/><Relationship Id="rId53" Type="http://schemas.openxmlformats.org/officeDocument/2006/relationships/hyperlink" Target="https://github.com/apache/commons-validator/blob/e2feaed85df37bc91fdeb59220c90fac2d3ade4b/src/main/java/org/apache/commons/validator/routines/InetAddressValidator.java" TargetMode="External"/><Relationship Id="rId54" Type="http://schemas.openxmlformats.org/officeDocument/2006/relationships/hyperlink" Target="https://issues.apache.org/jira/browse/VALIDATOR-411" TargetMode="External"/><Relationship Id="rId55" Type="http://schemas.openxmlformats.org/officeDocument/2006/relationships/hyperlink" Target="https://github.com/apache/commons-validator/blob/c247c6e361bc1ea677526418cbbc2eb5ab2d54b9/src/main/java/org/apache/commons/validator/routines/UrlValidator.java" TargetMode="External"/><Relationship Id="rId56" Type="http://schemas.openxmlformats.org/officeDocument/2006/relationships/hyperlink" Target="https://github.com/AsyncHttpClient/async-http-client/blob/e17f8d985f05d8d39c43e8696c62457646ee7795/client/src/main/java/org/asynchttpclient/uri/UriParser.java" TargetMode="External"/><Relationship Id="rId57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U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Y43" activePane="bottomRight" state="frozen"/>
      <selection pane="topLeft" activeCell="A1" activeCellId="0" sqref="A1"/>
      <selection pane="topRight" activeCell="Y1" activeCellId="0" sqref="Y1"/>
      <selection pane="bottomLeft" activeCell="A43" activeCellId="0" sqref="A43"/>
      <selection pane="bottomRight" activeCell="AB53" activeCellId="0" sqref="AB53"/>
    </sheetView>
  </sheetViews>
  <sheetFormatPr defaultRowHeight="13.8"/>
  <cols>
    <col collapsed="false" hidden="false" max="1" min="1" style="0" width="12.5"/>
    <col collapsed="false" hidden="false" max="2" min="2" style="1" width="20.25"/>
    <col collapsed="false" hidden="false" max="3" min="3" style="0" width="32.6122448979592"/>
    <col collapsed="false" hidden="false" max="4" min="4" style="0" width="22.1938775510204"/>
    <col collapsed="false" hidden="false" max="5" min="5" style="0" width="23.6938775510204"/>
    <col collapsed="false" hidden="false" max="6" min="6" style="0" width="27.6122448979592"/>
    <col collapsed="false" hidden="false" max="7" min="7" style="0" width="20.2295918367347"/>
    <col collapsed="false" hidden="false" max="9" min="8" style="0" width="16.5255102040816"/>
    <col collapsed="false" hidden="false" max="10" min="10" style="0" width="25.8571428571429"/>
    <col collapsed="false" hidden="false" max="11" min="11" style="0" width="27.0051020408163"/>
    <col collapsed="false" hidden="false" max="12" min="12" style="0" width="16.515306122449"/>
    <col collapsed="false" hidden="false" max="13" min="13" style="0" width="14.1020408163265"/>
    <col collapsed="false" hidden="false" max="14" min="14" style="0" width="9.78061224489796"/>
    <col collapsed="false" hidden="false" max="15" min="15" style="0" width="7.52551020408163"/>
    <col collapsed="false" hidden="false" max="16" min="16" style="0" width="20.734693877551"/>
    <col collapsed="false" hidden="false" max="17" min="17" style="0" width="8.17857142857143"/>
    <col collapsed="false" hidden="false" max="18" min="18" style="0" width="24.1020408163265"/>
    <col collapsed="false" hidden="false" max="19" min="19" style="0" width="7.47959183673469"/>
    <col collapsed="false" hidden="false" max="20" min="20" style="0" width="13.4540816326531"/>
    <col collapsed="false" hidden="false" max="21" min="21" style="0" width="10.0867346938776"/>
    <col collapsed="false" hidden="false" max="22" min="22" style="0" width="9.60204081632653"/>
    <col collapsed="false" hidden="false" max="23" min="23" style="0" width="16.3418367346939"/>
    <col collapsed="false" hidden="false" max="24" min="24" style="0" width="8.72959183673469"/>
    <col collapsed="false" hidden="false" max="25" min="25" style="0" width="16.515306122449"/>
    <col collapsed="false" hidden="false" max="26" min="26" style="0" width="30.0918367346939"/>
    <col collapsed="false" hidden="false" max="27" min="27" style="0" width="26.0255102040816"/>
    <col collapsed="false" hidden="false" max="1025" min="28" style="0" width="16.5255102040816"/>
  </cols>
  <sheetData>
    <row r="1" s="5" customFormat="true" ht="17" hidden="false" customHeight="true" outlineLevel="0" collapsed="false">
      <c r="A1" s="2"/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/>
      <c r="J1" s="2" t="s">
        <v>7</v>
      </c>
      <c r="K1" s="2" t="s">
        <v>8</v>
      </c>
      <c r="L1" s="4" t="s">
        <v>9</v>
      </c>
      <c r="M1" s="4"/>
      <c r="N1" s="4"/>
      <c r="O1" s="4" t="s">
        <v>10</v>
      </c>
      <c r="P1" s="4"/>
      <c r="Q1" s="4" t="s">
        <v>11</v>
      </c>
      <c r="R1" s="4"/>
      <c r="S1" s="4" t="s">
        <v>12</v>
      </c>
      <c r="T1" s="4"/>
      <c r="U1" s="4"/>
      <c r="V1" s="4" t="s">
        <v>13</v>
      </c>
      <c r="W1" s="4"/>
      <c r="X1" s="4" t="s">
        <v>14</v>
      </c>
      <c r="Y1" s="4"/>
      <c r="Z1" s="2" t="s">
        <v>15</v>
      </c>
      <c r="AA1" s="2" t="s">
        <v>16</v>
      </c>
      <c r="AB1" s="2" t="s">
        <v>17</v>
      </c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customFormat="false" ht="28.35" hidden="false" customHeight="true" outlineLevel="0" collapsed="false">
      <c r="A2" s="2"/>
      <c r="B2" s="3"/>
      <c r="C2" s="2"/>
      <c r="D2" s="2"/>
      <c r="E2" s="2"/>
      <c r="F2" s="2"/>
      <c r="G2" s="2"/>
      <c r="H2" s="2" t="s">
        <v>18</v>
      </c>
      <c r="I2" s="2" t="s">
        <v>19</v>
      </c>
      <c r="J2" s="2"/>
      <c r="K2" s="2"/>
      <c r="L2" s="6" t="s">
        <v>20</v>
      </c>
      <c r="M2" s="6" t="s">
        <v>21</v>
      </c>
      <c r="N2" s="2" t="s">
        <v>22</v>
      </c>
      <c r="O2" s="2" t="s">
        <v>23</v>
      </c>
      <c r="P2" s="2" t="s">
        <v>24</v>
      </c>
      <c r="Q2" s="2" t="s">
        <v>23</v>
      </c>
      <c r="R2" s="6" t="s">
        <v>25</v>
      </c>
      <c r="S2" s="2" t="s">
        <v>23</v>
      </c>
      <c r="T2" s="2" t="s">
        <v>26</v>
      </c>
      <c r="U2" s="2" t="s">
        <v>27</v>
      </c>
      <c r="V2" s="2" t="s">
        <v>23</v>
      </c>
      <c r="W2" s="2" t="s">
        <v>26</v>
      </c>
      <c r="X2" s="2" t="s">
        <v>23</v>
      </c>
      <c r="Y2" s="2" t="s">
        <v>26</v>
      </c>
      <c r="Z2" s="2" t="s">
        <v>28</v>
      </c>
      <c r="AA2" s="2" t="s">
        <v>28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customFormat="false" ht="17" hidden="false" customHeight="true" outlineLevel="0" collapsed="false">
      <c r="A3" s="7" t="s">
        <v>29</v>
      </c>
      <c r="B3" s="7"/>
      <c r="R3" s="8"/>
    </row>
    <row r="4" customFormat="false" ht="28.35" hidden="false" customHeight="true" outlineLevel="0" collapsed="false">
      <c r="A4" s="9" t="n">
        <v>1</v>
      </c>
      <c r="B4" s="10" t="s">
        <v>30</v>
      </c>
      <c r="C4" s="11" t="s">
        <v>31</v>
      </c>
      <c r="D4" s="12" t="s">
        <v>32</v>
      </c>
      <c r="E4" s="13" t="s">
        <v>33</v>
      </c>
      <c r="F4" s="12" t="n">
        <v>40</v>
      </c>
      <c r="G4" s="12" t="n">
        <v>3</v>
      </c>
      <c r="H4" s="14" t="n">
        <v>58</v>
      </c>
      <c r="I4" s="14" t="n">
        <v>498</v>
      </c>
      <c r="J4" s="15" t="s">
        <v>34</v>
      </c>
      <c r="K4" s="14" t="s">
        <v>35</v>
      </c>
      <c r="L4" s="14" t="n">
        <v>8</v>
      </c>
      <c r="M4" s="14" t="n">
        <v>0</v>
      </c>
      <c r="N4" s="14" t="n">
        <f aca="false">SUM(L4:M4)</f>
        <v>8</v>
      </c>
      <c r="O4" s="14" t="s">
        <v>36</v>
      </c>
      <c r="P4" s="14" t="n">
        <v>2</v>
      </c>
      <c r="Q4" s="14" t="s">
        <v>37</v>
      </c>
      <c r="R4" s="16"/>
      <c r="S4" s="14" t="s">
        <v>37</v>
      </c>
      <c r="T4" s="14" t="n">
        <v>3</v>
      </c>
      <c r="U4" s="14" t="s">
        <v>38</v>
      </c>
      <c r="V4" s="17" t="s">
        <v>37</v>
      </c>
      <c r="W4" s="17" t="n">
        <v>20</v>
      </c>
      <c r="X4" s="17" t="s">
        <v>37</v>
      </c>
      <c r="Y4" s="17" t="n">
        <v>9</v>
      </c>
      <c r="Z4" s="14" t="n">
        <v>43.19</v>
      </c>
      <c r="AA4" s="12" t="n">
        <v>1.77</v>
      </c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</row>
    <row r="5" customFormat="false" ht="28.35" hidden="false" customHeight="true" outlineLevel="0" collapsed="false">
      <c r="A5" s="9" t="n">
        <v>2</v>
      </c>
      <c r="B5" s="10" t="str">
        <f aca="false">HYPERLINK("https://github.com/google/guava/issues/1462","Guava-1462")</f>
        <v>Guava-1462</v>
      </c>
      <c r="C5" s="12" t="s">
        <v>39</v>
      </c>
      <c r="D5" s="12" t="s">
        <v>40</v>
      </c>
      <c r="E5" s="13" t="s">
        <v>41</v>
      </c>
      <c r="F5" s="12" t="n">
        <v>15</v>
      </c>
      <c r="G5" s="12" t="n">
        <v>2</v>
      </c>
      <c r="H5" s="14" t="n">
        <v>271</v>
      </c>
      <c r="I5" s="14" t="n">
        <v>2523</v>
      </c>
      <c r="J5" s="18" t="s">
        <v>42</v>
      </c>
      <c r="K5" s="14" t="s">
        <v>43</v>
      </c>
      <c r="L5" s="14" t="n">
        <v>76</v>
      </c>
      <c r="M5" s="14" t="n">
        <v>127</v>
      </c>
      <c r="N5" s="14" t="n">
        <f aca="false">SUM(L5:M5)</f>
        <v>203</v>
      </c>
      <c r="O5" s="14" t="s">
        <v>36</v>
      </c>
      <c r="P5" s="14" t="n">
        <v>12</v>
      </c>
      <c r="Q5" s="14" t="s">
        <v>36</v>
      </c>
      <c r="R5" s="16" t="n">
        <v>125</v>
      </c>
      <c r="S5" s="14" t="s">
        <v>37</v>
      </c>
      <c r="T5" s="14" t="n">
        <v>1</v>
      </c>
      <c r="U5" s="14" t="s">
        <v>44</v>
      </c>
      <c r="V5" s="17" t="s">
        <v>37</v>
      </c>
      <c r="W5" s="17" t="n">
        <v>8</v>
      </c>
      <c r="X5" s="17" t="s">
        <v>37</v>
      </c>
      <c r="Y5" s="17" t="n">
        <v>3</v>
      </c>
      <c r="Z5" s="14" t="n">
        <v>48.6</v>
      </c>
      <c r="AA5" s="12" t="n">
        <v>2.61</v>
      </c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</row>
    <row r="6" customFormat="false" ht="28.35" hidden="false" customHeight="true" outlineLevel="0" collapsed="false">
      <c r="A6" s="9" t="n">
        <v>3</v>
      </c>
      <c r="B6" s="10" t="s">
        <v>45</v>
      </c>
      <c r="C6" s="19" t="s">
        <v>46</v>
      </c>
      <c r="D6" s="12" t="s">
        <v>32</v>
      </c>
      <c r="E6" s="13" t="s">
        <v>47</v>
      </c>
      <c r="F6" s="12" t="n">
        <v>26</v>
      </c>
      <c r="G6" s="12" t="n">
        <v>3</v>
      </c>
      <c r="H6" s="14" t="n">
        <v>252</v>
      </c>
      <c r="I6" s="14" t="n">
        <v>2039</v>
      </c>
      <c r="J6" s="20" t="s">
        <v>48</v>
      </c>
      <c r="K6" s="20" t="s">
        <v>49</v>
      </c>
      <c r="L6" s="14" t="n">
        <v>82</v>
      </c>
      <c r="M6" s="14" t="n">
        <v>113</v>
      </c>
      <c r="N6" s="14" t="n">
        <f aca="false">SUM(L6:M6)</f>
        <v>195</v>
      </c>
      <c r="O6" s="14" t="s">
        <v>36</v>
      </c>
      <c r="P6" s="14" t="n">
        <v>9</v>
      </c>
      <c r="Q6" s="14" t="s">
        <v>36</v>
      </c>
      <c r="R6" s="16" t="n">
        <v>25</v>
      </c>
      <c r="S6" s="14" t="s">
        <v>37</v>
      </c>
      <c r="T6" s="14" t="n">
        <v>1</v>
      </c>
      <c r="U6" s="14" t="s">
        <v>50</v>
      </c>
      <c r="V6" s="17" t="s">
        <v>37</v>
      </c>
      <c r="W6" s="17" t="n">
        <v>27</v>
      </c>
      <c r="X6" s="17" t="s">
        <v>37</v>
      </c>
      <c r="Y6" s="17" t="n">
        <v>3</v>
      </c>
      <c r="Z6" s="14" t="n">
        <v>47.28</v>
      </c>
      <c r="AA6" s="12" t="n">
        <v>2.67</v>
      </c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</row>
    <row r="7" customFormat="false" ht="28.35" hidden="false" customHeight="true" outlineLevel="0" collapsed="false">
      <c r="A7" s="21" t="n">
        <v>4</v>
      </c>
      <c r="B7" s="10" t="str">
        <f aca="false">HYPERLINK("https://issues.apache.org/jira/projects/SHIRO/issues/SHIRO-375?filter=doneissues","SHIRO-375")</f>
        <v>SHIRO-375</v>
      </c>
      <c r="C7" s="22" t="s">
        <v>51</v>
      </c>
      <c r="D7" s="20" t="s">
        <v>52</v>
      </c>
      <c r="E7" s="23" t="s">
        <v>53</v>
      </c>
      <c r="F7" s="22" t="n">
        <v>370</v>
      </c>
      <c r="G7" s="22" t="n">
        <v>12</v>
      </c>
      <c r="H7" s="14" t="n">
        <v>85</v>
      </c>
      <c r="I7" s="14" t="n">
        <v>1209</v>
      </c>
      <c r="J7" s="20" t="s">
        <v>54</v>
      </c>
      <c r="K7" s="20" t="s">
        <v>55</v>
      </c>
      <c r="L7" s="20" t="n">
        <v>95</v>
      </c>
      <c r="M7" s="20" t="n">
        <v>0</v>
      </c>
      <c r="N7" s="14" t="n">
        <f aca="false">SUM(L7:M7)</f>
        <v>95</v>
      </c>
      <c r="O7" s="20" t="s">
        <v>36</v>
      </c>
      <c r="P7" s="20" t="n">
        <v>2</v>
      </c>
      <c r="Q7" s="20" t="s">
        <v>36</v>
      </c>
      <c r="R7" s="8" t="n">
        <v>23</v>
      </c>
      <c r="S7" s="20" t="s">
        <v>37</v>
      </c>
      <c r="T7" s="20"/>
      <c r="U7" s="20" t="s">
        <v>56</v>
      </c>
      <c r="V7" s="17" t="s">
        <v>37</v>
      </c>
      <c r="W7" s="17" t="n">
        <v>24</v>
      </c>
      <c r="X7" s="24"/>
      <c r="Y7" s="17" t="s">
        <v>57</v>
      </c>
      <c r="Z7" s="20" t="n">
        <v>48.29</v>
      </c>
      <c r="AA7" s="20" t="n">
        <v>2.18</v>
      </c>
    </row>
    <row r="8" customFormat="false" ht="28.35" hidden="false" customHeight="true" outlineLevel="0" collapsed="false">
      <c r="A8" s="21" t="n">
        <v>5</v>
      </c>
      <c r="B8" s="10" t="str">
        <f aca="false">HYPERLINK("https://github.com/spring-projects/spring-boot/issues/3273","Spring-Boot-3273")</f>
        <v>Spring-Boot-3273</v>
      </c>
      <c r="C8" s="20" t="s">
        <v>58</v>
      </c>
      <c r="D8" s="20" t="s">
        <v>59</v>
      </c>
      <c r="E8" s="25" t="s">
        <v>60</v>
      </c>
      <c r="F8" s="20" t="n">
        <v>2041</v>
      </c>
      <c r="G8" s="20" t="n">
        <v>176</v>
      </c>
      <c r="H8" s="14" t="n">
        <v>34</v>
      </c>
      <c r="I8" s="14" t="n">
        <v>238</v>
      </c>
      <c r="J8" s="20" t="s">
        <v>61</v>
      </c>
      <c r="K8" s="20" t="s">
        <v>62</v>
      </c>
      <c r="L8" s="20" t="n">
        <v>28</v>
      </c>
      <c r="M8" s="20" t="n">
        <v>28</v>
      </c>
      <c r="N8" s="14" t="n">
        <f aca="false">SUM(L8:M8)</f>
        <v>56</v>
      </c>
      <c r="O8" s="20" t="s">
        <v>36</v>
      </c>
      <c r="P8" s="20" t="n">
        <v>3</v>
      </c>
      <c r="Q8" s="26" t="s">
        <v>36</v>
      </c>
      <c r="R8" s="8" t="n">
        <v>44</v>
      </c>
      <c r="S8" s="20" t="s">
        <v>37</v>
      </c>
      <c r="T8" s="20" t="n">
        <v>3</v>
      </c>
      <c r="U8" s="20" t="s">
        <v>63</v>
      </c>
      <c r="V8" s="17" t="s">
        <v>37</v>
      </c>
      <c r="W8" s="17" t="n">
        <v>25</v>
      </c>
      <c r="X8" s="17" t="s">
        <v>37</v>
      </c>
      <c r="Y8" s="17" t="n">
        <v>512</v>
      </c>
      <c r="Z8" s="20" t="n">
        <v>69.18</v>
      </c>
      <c r="AA8" s="20" t="n">
        <v>6.23</v>
      </c>
    </row>
    <row r="9" customFormat="false" ht="28.35" hidden="false" customHeight="true" outlineLevel="0" collapsed="false">
      <c r="A9" s="9" t="n">
        <v>6</v>
      </c>
      <c r="B9" s="27" t="s">
        <v>64</v>
      </c>
      <c r="C9" s="28" t="s">
        <v>65</v>
      </c>
      <c r="D9" s="20" t="s">
        <v>32</v>
      </c>
      <c r="E9" s="25" t="s">
        <v>66</v>
      </c>
      <c r="F9" s="20" t="n">
        <v>233</v>
      </c>
      <c r="G9" s="20" t="n">
        <v>5</v>
      </c>
      <c r="H9" s="14" t="n">
        <v>149</v>
      </c>
      <c r="I9" s="14" t="n">
        <v>2038</v>
      </c>
      <c r="J9" s="20" t="s">
        <v>67</v>
      </c>
      <c r="K9" s="20" t="s">
        <v>68</v>
      </c>
      <c r="L9" s="20" t="n">
        <v>95</v>
      </c>
      <c r="M9" s="20" t="n">
        <v>0</v>
      </c>
      <c r="N9" s="14" t="n">
        <f aca="false">SUM(L9:M9)</f>
        <v>95</v>
      </c>
      <c r="O9" s="20" t="s">
        <v>36</v>
      </c>
      <c r="P9" s="26" t="n">
        <v>64</v>
      </c>
      <c r="Q9" s="20" t="s">
        <v>37</v>
      </c>
      <c r="R9" s="8"/>
      <c r="S9" s="20" t="s">
        <v>37</v>
      </c>
      <c r="T9" s="20" t="n">
        <v>1</v>
      </c>
      <c r="U9" s="20" t="s">
        <v>50</v>
      </c>
      <c r="V9" s="17" t="s">
        <v>37</v>
      </c>
      <c r="W9" s="17" t="n">
        <v>39</v>
      </c>
      <c r="X9" s="17" t="s">
        <v>37</v>
      </c>
      <c r="Y9" s="17" t="n">
        <v>24</v>
      </c>
      <c r="Z9" s="20" t="n">
        <v>50.6</v>
      </c>
      <c r="AA9" s="20" t="n">
        <v>2.39</v>
      </c>
    </row>
    <row r="10" customFormat="false" ht="28.35" hidden="false" customHeight="true" outlineLevel="0" collapsed="false">
      <c r="A10" s="21" t="n">
        <v>7</v>
      </c>
      <c r="B10" s="10" t="str">
        <f aca="false">HYPERLINK("https://github.com/google/google-http-java-client/issues/392","http-392")</f>
        <v>http-392</v>
      </c>
      <c r="C10" s="29" t="s">
        <v>69</v>
      </c>
      <c r="D10" s="20" t="s">
        <v>70</v>
      </c>
      <c r="E10" s="25" t="s">
        <v>71</v>
      </c>
      <c r="F10" s="20" t="n">
        <v>1756</v>
      </c>
      <c r="G10" s="20" t="n">
        <v>122</v>
      </c>
      <c r="H10" s="14" t="n">
        <v>64</v>
      </c>
      <c r="I10" s="14" t="n">
        <v>892</v>
      </c>
      <c r="J10" s="20" t="s">
        <v>72</v>
      </c>
      <c r="K10" s="20" t="s">
        <v>73</v>
      </c>
      <c r="L10" s="20" t="n">
        <v>0</v>
      </c>
      <c r="M10" s="20" t="n">
        <v>91</v>
      </c>
      <c r="N10" s="14" t="n">
        <f aca="false">SUM(L10:M10)</f>
        <v>91</v>
      </c>
      <c r="O10" s="20" t="s">
        <v>36</v>
      </c>
      <c r="P10" s="20" t="n">
        <v>4</v>
      </c>
      <c r="Q10" s="20" t="s">
        <v>36</v>
      </c>
      <c r="R10" s="8" t="n">
        <v>3</v>
      </c>
      <c r="S10" s="0" t="s">
        <v>37</v>
      </c>
      <c r="T10" s="0" t="s">
        <v>74</v>
      </c>
      <c r="U10" s="0" t="s">
        <v>74</v>
      </c>
      <c r="V10" s="17" t="s">
        <v>37</v>
      </c>
      <c r="W10" s="17" t="n">
        <v>17</v>
      </c>
      <c r="X10" s="17" t="s">
        <v>37</v>
      </c>
      <c r="Y10" s="17" t="n">
        <v>1302</v>
      </c>
      <c r="Z10" s="20" t="n">
        <v>67.7</v>
      </c>
      <c r="AA10" s="20" t="n">
        <v>4.88</v>
      </c>
    </row>
    <row r="11" customFormat="false" ht="28.35" hidden="false" customHeight="true" outlineLevel="0" collapsed="false">
      <c r="A11" s="21" t="n">
        <v>8</v>
      </c>
      <c r="B11" s="10" t="str">
        <f aca="false">HYPERLINK("https://github.com/square/okhttp/issues/2549","okhttp-2549")</f>
        <v>okhttp-2549</v>
      </c>
      <c r="C11" s="18" t="s">
        <v>75</v>
      </c>
      <c r="D11" s="20" t="s">
        <v>76</v>
      </c>
      <c r="E11" s="25" t="s">
        <v>77</v>
      </c>
      <c r="F11" s="20" t="n">
        <v>44</v>
      </c>
      <c r="G11" s="20" t="n">
        <v>3</v>
      </c>
      <c r="H11" s="14" t="n">
        <v>232</v>
      </c>
      <c r="I11" s="14" t="n">
        <v>1550</v>
      </c>
      <c r="J11" s="20" t="s">
        <v>78</v>
      </c>
      <c r="K11" s="20" t="s">
        <v>79</v>
      </c>
      <c r="L11" s="20" t="n">
        <v>127</v>
      </c>
      <c r="M11" s="20" t="n">
        <v>0</v>
      </c>
      <c r="N11" s="14" t="n">
        <f aca="false">SUM(L11:M11)</f>
        <v>127</v>
      </c>
      <c r="O11" s="20" t="s">
        <v>36</v>
      </c>
      <c r="P11" s="20" t="n">
        <v>8</v>
      </c>
      <c r="Q11" s="20" t="s">
        <v>37</v>
      </c>
      <c r="R11" s="8"/>
      <c r="S11" s="20" t="s">
        <v>37</v>
      </c>
      <c r="T11" s="20" t="n">
        <v>2</v>
      </c>
      <c r="U11" s="20" t="s">
        <v>80</v>
      </c>
      <c r="V11" s="17" t="s">
        <v>37</v>
      </c>
      <c r="W11" s="17" t="n">
        <v>10</v>
      </c>
      <c r="X11" s="17" t="s">
        <v>37</v>
      </c>
      <c r="Y11" s="17" t="n">
        <v>9</v>
      </c>
      <c r="Z11" s="20" t="n">
        <v>55.5</v>
      </c>
      <c r="AA11" s="20" t="n">
        <v>5.05</v>
      </c>
    </row>
    <row r="12" customFormat="false" ht="28.35" hidden="false" customHeight="true" outlineLevel="0" collapsed="false">
      <c r="A12" s="21" t="n">
        <v>9</v>
      </c>
      <c r="B12" s="10" t="str">
        <f aca="false">HYPERLINK("https://github.com/square/okhttp/issues/2202","okhttp-2202")</f>
        <v>okhttp-2202</v>
      </c>
      <c r="C12" s="30" t="s">
        <v>81</v>
      </c>
      <c r="D12" s="20" t="s">
        <v>76</v>
      </c>
      <c r="E12" s="25" t="s">
        <v>82</v>
      </c>
      <c r="F12" s="20" t="n">
        <v>205</v>
      </c>
      <c r="G12" s="20" t="n">
        <v>15</v>
      </c>
      <c r="H12" s="14" t="n">
        <v>367</v>
      </c>
      <c r="I12" s="18" t="n">
        <v>3412</v>
      </c>
      <c r="J12" s="20" t="s">
        <v>83</v>
      </c>
      <c r="K12" s="20" t="s">
        <v>84</v>
      </c>
      <c r="L12" s="20" t="n">
        <v>135</v>
      </c>
      <c r="M12" s="20" t="n">
        <v>0</v>
      </c>
      <c r="N12" s="14" t="n">
        <f aca="false">SUM(L12:M12)</f>
        <v>135</v>
      </c>
      <c r="O12" s="20" t="s">
        <v>36</v>
      </c>
      <c r="P12" s="20" t="n">
        <v>1</v>
      </c>
      <c r="Q12" s="20" t="s">
        <v>37</v>
      </c>
      <c r="R12" s="8"/>
      <c r="S12" s="20" t="s">
        <v>37</v>
      </c>
      <c r="U12" s="20" t="s">
        <v>56</v>
      </c>
      <c r="V12" s="17" t="s">
        <v>37</v>
      </c>
      <c r="W12" s="17" t="n">
        <v>8</v>
      </c>
      <c r="X12" s="17" t="s">
        <v>37</v>
      </c>
      <c r="Y12" s="17" t="n">
        <v>1006</v>
      </c>
      <c r="Z12" s="20" t="n">
        <v>70.13</v>
      </c>
      <c r="AA12" s="20" t="n">
        <v>5.22</v>
      </c>
    </row>
    <row r="13" customFormat="false" ht="28.35" hidden="false" customHeight="true" outlineLevel="0" collapsed="false">
      <c r="A13" s="21" t="n">
        <v>10</v>
      </c>
      <c r="B13" s="10" t="str">
        <f aca="false">HYPERLINK("https://github.com/spring-projects/spring-boot/issues/12325","spring-Boot-12325")</f>
        <v>spring-Boot-12325</v>
      </c>
      <c r="C13" s="14" t="s">
        <v>85</v>
      </c>
      <c r="D13" s="20" t="s">
        <v>59</v>
      </c>
      <c r="E13" s="25" t="s">
        <v>86</v>
      </c>
      <c r="F13" s="20" t="n">
        <v>1279</v>
      </c>
      <c r="G13" s="20" t="n">
        <v>107</v>
      </c>
      <c r="H13" s="14" t="n">
        <v>945</v>
      </c>
      <c r="I13" s="14" t="n">
        <v>24816</v>
      </c>
      <c r="J13" s="20" t="s">
        <v>87</v>
      </c>
      <c r="K13" s="20" t="s">
        <v>88</v>
      </c>
      <c r="L13" s="20" t="n">
        <v>2820</v>
      </c>
      <c r="M13" s="20" t="n">
        <v>1631</v>
      </c>
      <c r="N13" s="14" t="n">
        <f aca="false">SUM(L13:M13)</f>
        <v>4451</v>
      </c>
      <c r="O13" s="20" t="s">
        <v>36</v>
      </c>
      <c r="P13" s="20" t="n">
        <v>5</v>
      </c>
      <c r="Q13" s="20" t="s">
        <v>36</v>
      </c>
      <c r="R13" s="16" t="n">
        <v>75</v>
      </c>
      <c r="S13" s="20" t="s">
        <v>37</v>
      </c>
      <c r="T13" s="20"/>
      <c r="U13" s="20" t="s">
        <v>56</v>
      </c>
      <c r="V13" s="17" t="s">
        <v>37</v>
      </c>
      <c r="W13" s="17" t="n">
        <v>0</v>
      </c>
      <c r="X13" s="17" t="s">
        <v>37</v>
      </c>
      <c r="Y13" s="17" t="n">
        <v>50</v>
      </c>
      <c r="Z13" s="20" t="n">
        <v>68.18</v>
      </c>
      <c r="AA13" s="20" t="n">
        <v>9.18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</row>
    <row r="14" customFormat="false" ht="28.35" hidden="false" customHeight="true" outlineLevel="0" collapsed="false">
      <c r="A14" s="21" t="n">
        <v>11</v>
      </c>
      <c r="B14" s="10" t="str">
        <f aca="false">HYPERLINK("https://github.com/square/okhttp/issues/2842","okhttp-2842")</f>
        <v>okhttp-2842</v>
      </c>
      <c r="C14" s="31" t="s">
        <v>89</v>
      </c>
      <c r="D14" s="20" t="s">
        <v>76</v>
      </c>
      <c r="E14" s="25" t="s">
        <v>90</v>
      </c>
      <c r="F14" s="20" t="n">
        <v>88</v>
      </c>
      <c r="G14" s="20" t="n">
        <v>4</v>
      </c>
      <c r="H14" s="14" t="n">
        <v>21</v>
      </c>
      <c r="I14" s="14" t="n">
        <v>186</v>
      </c>
      <c r="J14" s="20" t="s">
        <v>91</v>
      </c>
      <c r="K14" s="20" t="s">
        <v>92</v>
      </c>
      <c r="L14" s="20" t="n">
        <v>137</v>
      </c>
      <c r="M14" s="20" t="n">
        <v>91</v>
      </c>
      <c r="N14" s="14" t="n">
        <f aca="false">SUM(L14:M14)</f>
        <v>228</v>
      </c>
      <c r="O14" s="20" t="s">
        <v>36</v>
      </c>
      <c r="P14" s="20" t="n">
        <v>8</v>
      </c>
      <c r="Q14" s="20" t="s">
        <v>37</v>
      </c>
      <c r="R14" s="8"/>
      <c r="S14" s="20" t="s">
        <v>37</v>
      </c>
      <c r="T14" s="20" t="n">
        <v>1</v>
      </c>
      <c r="U14" s="20" t="s">
        <v>93</v>
      </c>
      <c r="V14" s="17" t="s">
        <v>36</v>
      </c>
      <c r="W14" s="17" t="n">
        <v>8</v>
      </c>
      <c r="X14" s="17" t="s">
        <v>37</v>
      </c>
      <c r="Y14" s="17" t="n">
        <v>959</v>
      </c>
      <c r="Z14" s="20" t="n">
        <v>49.78</v>
      </c>
      <c r="AA14" s="20" t="n">
        <v>1.9</v>
      </c>
    </row>
    <row r="15" customFormat="false" ht="28.35" hidden="false" customHeight="true" outlineLevel="0" collapsed="false">
      <c r="A15" s="21" t="n">
        <v>12</v>
      </c>
      <c r="B15" s="27" t="s">
        <v>94</v>
      </c>
      <c r="C15" s="32" t="s">
        <v>95</v>
      </c>
      <c r="D15" s="20" t="s">
        <v>32</v>
      </c>
      <c r="E15" s="25" t="s">
        <v>96</v>
      </c>
      <c r="F15" s="20" t="n">
        <v>266</v>
      </c>
      <c r="G15" s="20" t="n">
        <v>6</v>
      </c>
      <c r="H15" s="14" t="n">
        <v>185</v>
      </c>
      <c r="I15" s="14" t="n">
        <v>2591</v>
      </c>
      <c r="J15" s="20" t="s">
        <v>97</v>
      </c>
      <c r="K15" s="20" t="s">
        <v>98</v>
      </c>
      <c r="L15" s="20" t="n">
        <v>122</v>
      </c>
      <c r="M15" s="20" t="n">
        <v>11</v>
      </c>
      <c r="N15" s="14" t="n">
        <f aca="false">SUM(L15:M15)</f>
        <v>133</v>
      </c>
      <c r="O15" s="20" t="s">
        <v>36</v>
      </c>
      <c r="P15" s="20" t="n">
        <v>1</v>
      </c>
      <c r="Q15" s="20" t="s">
        <v>37</v>
      </c>
      <c r="R15" s="8"/>
      <c r="S15" s="33" t="s">
        <v>36</v>
      </c>
      <c r="T15" s="20" t="n">
        <v>1</v>
      </c>
      <c r="U15" s="20" t="s">
        <v>99</v>
      </c>
      <c r="V15" s="17" t="s">
        <v>36</v>
      </c>
      <c r="W15" s="17" t="n">
        <v>30</v>
      </c>
      <c r="X15" s="17" t="s">
        <v>37</v>
      </c>
      <c r="Y15" s="17" t="n">
        <v>17</v>
      </c>
      <c r="Z15" s="20" t="n">
        <v>52.73</v>
      </c>
      <c r="AA15" s="20" t="n">
        <v>3.31</v>
      </c>
    </row>
    <row r="16" customFormat="false" ht="28.35" hidden="false" customHeight="true" outlineLevel="0" collapsed="false">
      <c r="A16" s="21" t="n">
        <v>13</v>
      </c>
      <c r="B16" s="34" t="s">
        <v>100</v>
      </c>
      <c r="C16" s="18" t="s">
        <v>101</v>
      </c>
      <c r="D16" s="20" t="s">
        <v>32</v>
      </c>
      <c r="E16" s="25" t="s">
        <v>102</v>
      </c>
      <c r="F16" s="20" t="n">
        <v>156</v>
      </c>
      <c r="G16" s="20" t="n">
        <v>7</v>
      </c>
      <c r="H16" s="14" t="n">
        <v>164</v>
      </c>
      <c r="I16" s="14" t="n">
        <v>1865</v>
      </c>
      <c r="J16" s="20" t="s">
        <v>103</v>
      </c>
      <c r="K16" s="20" t="s">
        <v>104</v>
      </c>
      <c r="L16" s="20" t="n">
        <v>49</v>
      </c>
      <c r="M16" s="20" t="n">
        <v>194</v>
      </c>
      <c r="N16" s="14" t="n">
        <f aca="false">SUM(L16:M16)</f>
        <v>243</v>
      </c>
      <c r="O16" s="20" t="s">
        <v>36</v>
      </c>
      <c r="P16" s="26" t="n">
        <v>176</v>
      </c>
      <c r="Q16" s="20" t="s">
        <v>36</v>
      </c>
      <c r="R16" s="8" t="n">
        <v>244</v>
      </c>
      <c r="S16" s="20" t="s">
        <v>37</v>
      </c>
      <c r="T16" s="20" t="n">
        <v>5</v>
      </c>
      <c r="U16" s="20" t="s">
        <v>105</v>
      </c>
      <c r="V16" s="17" t="s">
        <v>36</v>
      </c>
      <c r="W16" s="17" t="n">
        <v>27</v>
      </c>
      <c r="X16" s="17" t="s">
        <v>37</v>
      </c>
      <c r="Y16" s="17" t="n">
        <v>10</v>
      </c>
      <c r="Z16" s="20" t="n">
        <v>51.73</v>
      </c>
      <c r="AA16" s="20" t="n">
        <v>2.6</v>
      </c>
    </row>
    <row r="17" customFormat="false" ht="28.35" hidden="false" customHeight="true" outlineLevel="0" collapsed="false">
      <c r="A17" s="21" t="n">
        <v>14</v>
      </c>
      <c r="B17" s="27" t="s">
        <v>106</v>
      </c>
      <c r="C17" s="35" t="s">
        <v>107</v>
      </c>
      <c r="D17" s="20" t="s">
        <v>32</v>
      </c>
      <c r="E17" s="25" t="s">
        <v>108</v>
      </c>
      <c r="F17" s="20" t="n">
        <v>85</v>
      </c>
      <c r="G17" s="20" t="n">
        <v>2</v>
      </c>
      <c r="H17" s="14" t="n">
        <v>124</v>
      </c>
      <c r="I17" s="14" t="n">
        <v>1556</v>
      </c>
      <c r="J17" s="20" t="s">
        <v>109</v>
      </c>
      <c r="K17" s="20" t="s">
        <v>110</v>
      </c>
      <c r="L17" s="20" t="n">
        <v>64</v>
      </c>
      <c r="M17" s="20" t="n">
        <v>6</v>
      </c>
      <c r="N17" s="14" t="n">
        <f aca="false">SUM(L17:M17)</f>
        <v>70</v>
      </c>
      <c r="O17" s="20" t="s">
        <v>36</v>
      </c>
      <c r="P17" s="20" t="n">
        <v>1</v>
      </c>
      <c r="Q17" s="20" t="s">
        <v>37</v>
      </c>
      <c r="R17" s="8"/>
      <c r="S17" s="20" t="s">
        <v>37</v>
      </c>
      <c r="T17" s="20" t="n">
        <v>2</v>
      </c>
      <c r="U17" s="20" t="s">
        <v>111</v>
      </c>
      <c r="V17" s="17" t="s">
        <v>36</v>
      </c>
      <c r="W17" s="17" t="n">
        <v>31</v>
      </c>
      <c r="X17" s="17" t="s">
        <v>37</v>
      </c>
      <c r="Y17" s="17" t="n">
        <v>13</v>
      </c>
      <c r="Z17" s="20" t="n">
        <v>46.7</v>
      </c>
      <c r="AA17" s="20" t="n">
        <v>1.868</v>
      </c>
    </row>
    <row r="18" customFormat="false" ht="28.35" hidden="false" customHeight="true" outlineLevel="0" collapsed="false">
      <c r="A18" s="21" t="n">
        <v>15</v>
      </c>
      <c r="B18" s="10" t="str">
        <f aca="false">HYPERLINK("https://github.com/google/guava/issues/1557","Guava-1557")</f>
        <v>Guava-1557</v>
      </c>
      <c r="C18" s="36" t="s">
        <v>112</v>
      </c>
      <c r="D18" s="20" t="s">
        <v>113</v>
      </c>
      <c r="E18" s="25" t="s">
        <v>114</v>
      </c>
      <c r="F18" s="20" t="n">
        <v>182</v>
      </c>
      <c r="G18" s="20" t="n">
        <v>7</v>
      </c>
      <c r="H18" s="14" t="n">
        <v>1256</v>
      </c>
      <c r="I18" s="18" t="n">
        <v>8450</v>
      </c>
      <c r="J18" s="20" t="s">
        <v>115</v>
      </c>
      <c r="K18" s="20" t="s">
        <v>116</v>
      </c>
      <c r="L18" s="20" t="n">
        <v>1082</v>
      </c>
      <c r="M18" s="20" t="n">
        <v>11</v>
      </c>
      <c r="N18" s="14" t="n">
        <f aca="false">SUM(L18:M18)</f>
        <v>1093</v>
      </c>
      <c r="O18" s="20" t="s">
        <v>36</v>
      </c>
      <c r="P18" s="20" t="n">
        <v>1</v>
      </c>
      <c r="Q18" s="20" t="s">
        <v>36</v>
      </c>
      <c r="R18" s="8" t="n">
        <v>8</v>
      </c>
      <c r="S18" s="20" t="s">
        <v>117</v>
      </c>
      <c r="T18" s="20" t="n">
        <v>0</v>
      </c>
      <c r="U18" s="20" t="s">
        <v>118</v>
      </c>
      <c r="V18" s="17" t="s">
        <v>37</v>
      </c>
      <c r="W18" s="17" t="n">
        <v>10</v>
      </c>
      <c r="X18" s="17" t="s">
        <v>37</v>
      </c>
      <c r="Y18" s="17" t="n">
        <v>21</v>
      </c>
      <c r="Z18" s="20" t="n">
        <v>50.08</v>
      </c>
      <c r="AA18" s="20" t="n">
        <v>5.43</v>
      </c>
    </row>
    <row r="19" customFormat="false" ht="28.35" hidden="false" customHeight="true" outlineLevel="0" collapsed="false">
      <c r="A19" s="8" t="n">
        <v>16</v>
      </c>
      <c r="B19" s="13" t="str">
        <f aca="false">HYPERLINK("https://github.com/AsyncHttpClient/async-http-client/issues/1110","async-http-client-1110")</f>
        <v>async-http-client-1110</v>
      </c>
      <c r="C19" s="37" t="s">
        <v>119</v>
      </c>
      <c r="D19" s="20" t="s">
        <v>120</v>
      </c>
      <c r="E19" s="25" t="s">
        <v>121</v>
      </c>
      <c r="F19" s="20" t="n">
        <v>1090</v>
      </c>
      <c r="G19" s="20" t="n">
        <v>71</v>
      </c>
      <c r="H19" s="20" t="n">
        <v>1367</v>
      </c>
      <c r="I19" s="38" t="n">
        <v>44648</v>
      </c>
      <c r="J19" s="20" t="s">
        <v>122</v>
      </c>
      <c r="K19" s="20" t="s">
        <v>123</v>
      </c>
      <c r="L19" s="20" t="n">
        <v>793</v>
      </c>
      <c r="M19" s="38" t="n">
        <v>2646</v>
      </c>
      <c r="N19" s="0" t="n">
        <f aca="false">SUM(L19:M19)</f>
        <v>3439</v>
      </c>
      <c r="O19" s="20" t="s">
        <v>36</v>
      </c>
      <c r="P19" s="20" t="n">
        <v>1</v>
      </c>
      <c r="Q19" s="20" t="s">
        <v>36</v>
      </c>
      <c r="R19" s="8" t="n">
        <v>1</v>
      </c>
      <c r="S19" s="20" t="s">
        <v>37</v>
      </c>
      <c r="T19" s="20" t="n">
        <v>1</v>
      </c>
      <c r="U19" s="20" t="s">
        <v>124</v>
      </c>
      <c r="V19" s="17" t="s">
        <v>36</v>
      </c>
      <c r="W19" s="17" t="n">
        <v>156</v>
      </c>
      <c r="X19" s="17" t="s">
        <v>37</v>
      </c>
      <c r="Y19" s="17" t="n">
        <v>1029</v>
      </c>
      <c r="Z19" s="20" t="n">
        <v>58.03</v>
      </c>
      <c r="AA19" s="20" t="n">
        <v>9.72</v>
      </c>
    </row>
    <row r="20" customFormat="false" ht="28.35" hidden="false" customHeight="true" outlineLevel="0" collapsed="false">
      <c r="A20" s="20" t="n">
        <v>17</v>
      </c>
      <c r="B20" s="39" t="s">
        <v>125</v>
      </c>
      <c r="C20" s="35" t="s">
        <v>126</v>
      </c>
      <c r="D20" s="20" t="s">
        <v>127</v>
      </c>
      <c r="E20" s="25" t="s">
        <v>128</v>
      </c>
      <c r="F20" s="20" t="n">
        <v>14</v>
      </c>
      <c r="G20" s="20" t="n">
        <v>3</v>
      </c>
      <c r="H20" s="20" t="n">
        <v>264</v>
      </c>
      <c r="I20" s="20" t="n">
        <v>1301</v>
      </c>
      <c r="J20" s="20" t="s">
        <v>129</v>
      </c>
      <c r="K20" s="20" t="s">
        <v>130</v>
      </c>
      <c r="L20" s="20" t="n">
        <v>0</v>
      </c>
      <c r="M20" s="20" t="n">
        <v>3</v>
      </c>
      <c r="N20" s="0" t="n">
        <f aca="false">SUM(L20:M20)</f>
        <v>3</v>
      </c>
      <c r="O20" s="20" t="s">
        <v>36</v>
      </c>
      <c r="P20" s="20" t="n">
        <v>1</v>
      </c>
      <c r="Q20" s="20" t="s">
        <v>36</v>
      </c>
      <c r="R20" s="8" t="n">
        <v>1</v>
      </c>
      <c r="S20" s="20" t="s">
        <v>37</v>
      </c>
      <c r="T20" s="20" t="n">
        <v>0</v>
      </c>
      <c r="V20" s="17" t="s">
        <v>37</v>
      </c>
      <c r="W20" s="17" t="n">
        <v>1</v>
      </c>
      <c r="X20" s="17" t="s">
        <v>37</v>
      </c>
      <c r="Y20" s="17" t="n">
        <v>6355</v>
      </c>
      <c r="Z20" s="20" t="n">
        <v>55.6</v>
      </c>
      <c r="AA20" s="20" t="n">
        <v>2.75</v>
      </c>
    </row>
    <row r="21" customFormat="false" ht="28.35" hidden="false" customHeight="true" outlineLevel="0" collapsed="false">
      <c r="A21" s="8" t="n">
        <v>18</v>
      </c>
      <c r="B21" s="40" t="s">
        <v>131</v>
      </c>
      <c r="C21" s="35" t="s">
        <v>132</v>
      </c>
      <c r="D21" s="20" t="s">
        <v>133</v>
      </c>
      <c r="E21" s="25" t="s">
        <v>134</v>
      </c>
      <c r="F21" s="20" t="n">
        <v>29</v>
      </c>
      <c r="G21" s="20" t="n">
        <v>1</v>
      </c>
      <c r="H21" s="20" t="n">
        <v>1242</v>
      </c>
      <c r="I21" s="20" t="n">
        <v>16039</v>
      </c>
      <c r="J21" s="20" t="s">
        <v>135</v>
      </c>
      <c r="K21" s="20" t="s">
        <v>136</v>
      </c>
      <c r="L21" s="20" t="n">
        <v>201</v>
      </c>
      <c r="M21" s="20" t="n">
        <v>1</v>
      </c>
      <c r="N21" s="0" t="n">
        <f aca="false">SUM(L21:M21)</f>
        <v>202</v>
      </c>
      <c r="O21" s="20" t="s">
        <v>36</v>
      </c>
      <c r="P21" s="20" t="n">
        <v>1</v>
      </c>
      <c r="Q21" s="20" t="s">
        <v>37</v>
      </c>
      <c r="R21" s="8"/>
      <c r="S21" s="20" t="s">
        <v>37</v>
      </c>
      <c r="T21" s="20" t="n">
        <v>0</v>
      </c>
      <c r="V21" s="17" t="s">
        <v>36</v>
      </c>
      <c r="W21" s="17" t="n">
        <v>10</v>
      </c>
      <c r="X21" s="17" t="s">
        <v>37</v>
      </c>
      <c r="Y21" s="17" t="n">
        <v>2294</v>
      </c>
      <c r="Z21" s="20" t="n">
        <v>47.15</v>
      </c>
      <c r="AA21" s="20" t="n">
        <v>28.36</v>
      </c>
    </row>
    <row r="22" customFormat="false" ht="28.35" hidden="false" customHeight="true" outlineLevel="0" collapsed="false">
      <c r="A22" s="8" t="n">
        <v>19</v>
      </c>
      <c r="B22" s="39" t="s">
        <v>137</v>
      </c>
      <c r="C22" s="41" t="s">
        <v>138</v>
      </c>
      <c r="D22" s="20" t="s">
        <v>139</v>
      </c>
      <c r="E22" s="25" t="s">
        <v>140</v>
      </c>
      <c r="F22" s="20" t="n">
        <v>949</v>
      </c>
      <c r="G22" s="20" t="n">
        <v>58</v>
      </c>
      <c r="H22" s="20" t="n">
        <v>275</v>
      </c>
      <c r="I22" s="20" t="n">
        <v>2916</v>
      </c>
      <c r="J22" s="20" t="s">
        <v>141</v>
      </c>
      <c r="K22" s="20" t="s">
        <v>142</v>
      </c>
      <c r="L22" s="20" t="n">
        <v>0</v>
      </c>
      <c r="M22" s="20" t="n">
        <v>2</v>
      </c>
      <c r="N22" s="0" t="n">
        <f aca="false">SUM(L22:M22)</f>
        <v>2</v>
      </c>
      <c r="O22" s="20" t="s">
        <v>36</v>
      </c>
      <c r="P22" s="20" t="n">
        <v>1</v>
      </c>
      <c r="Q22" s="20" t="s">
        <v>36</v>
      </c>
      <c r="R22" s="8" t="n">
        <v>1</v>
      </c>
      <c r="S22" s="20" t="s">
        <v>37</v>
      </c>
      <c r="T22" s="20" t="n">
        <v>0</v>
      </c>
      <c r="V22" s="17" t="s">
        <v>36</v>
      </c>
      <c r="W22" s="17" t="n">
        <v>10</v>
      </c>
      <c r="X22" s="17" t="s">
        <v>37</v>
      </c>
      <c r="Y22" s="17" t="n">
        <v>57</v>
      </c>
      <c r="Z22" s="20" t="n">
        <v>90.75</v>
      </c>
      <c r="AA22" s="20" t="n">
        <v>8.6</v>
      </c>
    </row>
    <row r="23" customFormat="false" ht="28.35" hidden="false" customHeight="true" outlineLevel="0" collapsed="false">
      <c r="A23" s="8" t="n">
        <v>20</v>
      </c>
      <c r="B23" s="10" t="str">
        <f aca="false">HYPERLINK("https://github.com/spring-projects/spring-boot/issues/6121","Spring-Boot-6121")</f>
        <v>Spring-Boot-6121</v>
      </c>
      <c r="C23" s="42" t="s">
        <v>143</v>
      </c>
      <c r="D23" s="20" t="s">
        <v>144</v>
      </c>
      <c r="E23" s="25" t="s">
        <v>145</v>
      </c>
      <c r="F23" s="20" t="n">
        <v>21</v>
      </c>
      <c r="G23" s="20" t="n">
        <v>1</v>
      </c>
      <c r="H23" s="20" t="n">
        <v>34</v>
      </c>
      <c r="I23" s="20" t="n">
        <v>296</v>
      </c>
      <c r="J23" s="20" t="s">
        <v>146</v>
      </c>
      <c r="K23" s="20" t="s">
        <v>147</v>
      </c>
      <c r="L23" s="20" t="n">
        <v>62</v>
      </c>
      <c r="M23" s="20" t="n">
        <v>0</v>
      </c>
      <c r="N23" s="0" t="n">
        <f aca="false">SUM(L23:M23)</f>
        <v>62</v>
      </c>
      <c r="O23" s="20" t="s">
        <v>36</v>
      </c>
      <c r="P23" s="26" t="n">
        <v>13</v>
      </c>
      <c r="Q23" s="20" t="s">
        <v>36</v>
      </c>
      <c r="R23" s="8" t="n">
        <v>31</v>
      </c>
      <c r="S23" s="20" t="s">
        <v>37</v>
      </c>
      <c r="T23" s="20" t="n">
        <v>3</v>
      </c>
      <c r="U23" s="20" t="s">
        <v>148</v>
      </c>
      <c r="V23" s="17" t="s">
        <v>37</v>
      </c>
      <c r="W23" s="17" t="n">
        <v>0</v>
      </c>
      <c r="X23" s="17" t="s">
        <v>37</v>
      </c>
      <c r="Y23" s="17" t="n">
        <v>486</v>
      </c>
      <c r="Z23" s="20" t="n">
        <v>76.8</v>
      </c>
      <c r="AA23" s="20" t="n">
        <v>4.5</v>
      </c>
    </row>
    <row r="24" customFormat="false" ht="28.35" hidden="false" customHeight="true" outlineLevel="0" collapsed="false">
      <c r="A24" s="20" t="n">
        <v>21</v>
      </c>
      <c r="B24" s="10" t="str">
        <f aca="false">HYPERLINK("https://github.com/spring-projects/spring-boot/issues/12297","spring-Boot-12297")</f>
        <v>spring-Boot-12297</v>
      </c>
      <c r="C24" s="43" t="s">
        <v>149</v>
      </c>
      <c r="D24" s="20" t="s">
        <v>59</v>
      </c>
      <c r="E24" s="25" t="s">
        <v>150</v>
      </c>
      <c r="F24" s="20" t="n">
        <v>183</v>
      </c>
      <c r="G24" s="20" t="n">
        <v>12</v>
      </c>
      <c r="H24" s="20" t="n">
        <v>272</v>
      </c>
      <c r="I24" s="20" t="n">
        <v>4349</v>
      </c>
      <c r="J24" s="20" t="s">
        <v>151</v>
      </c>
      <c r="K24" s="20" t="s">
        <v>152</v>
      </c>
      <c r="L24" s="20" t="n">
        <v>151</v>
      </c>
      <c r="M24" s="20" t="n">
        <v>1</v>
      </c>
      <c r="N24" s="20" t="n">
        <f aca="false">SUM(L24:M24)</f>
        <v>152</v>
      </c>
      <c r="O24" s="20" t="s">
        <v>36</v>
      </c>
      <c r="P24" s="20" t="n">
        <v>1</v>
      </c>
      <c r="Q24" s="20" t="s">
        <v>37</v>
      </c>
      <c r="R24" s="8"/>
      <c r="S24" s="20" t="s">
        <v>37</v>
      </c>
      <c r="V24" s="17" t="s">
        <v>37</v>
      </c>
      <c r="W24" s="17" t="n">
        <v>115</v>
      </c>
      <c r="X24" s="17" t="s">
        <v>37</v>
      </c>
      <c r="Y24" s="17" t="n">
        <v>10548</v>
      </c>
      <c r="Z24" s="20" t="n">
        <v>51.84</v>
      </c>
      <c r="AA24" s="20" t="n">
        <v>2.036</v>
      </c>
    </row>
    <row r="25" customFormat="false" ht="28.35" hidden="false" customHeight="true" outlineLevel="0" collapsed="false">
      <c r="A25" s="20" t="n">
        <v>22</v>
      </c>
      <c r="B25" s="10" t="str">
        <f aca="false">HYPERLINK("https://issues.apache.org/jira/browse/LANG-1395","LANG-1395")</f>
        <v>LANG-1395</v>
      </c>
      <c r="C25" s="11" t="s">
        <v>153</v>
      </c>
      <c r="D25" s="12" t="s">
        <v>127</v>
      </c>
      <c r="E25" s="10" t="s">
        <v>154</v>
      </c>
      <c r="F25" s="12" t="n">
        <v>1379</v>
      </c>
      <c r="G25" s="10" t="n">
        <v>114</v>
      </c>
      <c r="H25" s="12" t="n">
        <v>32</v>
      </c>
      <c r="I25" s="12" t="n">
        <v>340</v>
      </c>
      <c r="J25" s="12" t="s">
        <v>155</v>
      </c>
      <c r="K25" s="12" t="s">
        <v>156</v>
      </c>
      <c r="L25" s="12" t="n">
        <v>0</v>
      </c>
      <c r="M25" s="12" t="n">
        <v>239</v>
      </c>
      <c r="N25" s="20" t="n">
        <f aca="false">SUM(L25:M25)</f>
        <v>239</v>
      </c>
      <c r="O25" s="12" t="s">
        <v>36</v>
      </c>
      <c r="P25" s="12" t="n">
        <v>1</v>
      </c>
      <c r="Q25" s="12" t="s">
        <v>36</v>
      </c>
      <c r="R25" s="44" t="n">
        <v>1</v>
      </c>
      <c r="S25" s="12" t="s">
        <v>37</v>
      </c>
      <c r="T25" s="12"/>
      <c r="U25" s="12"/>
      <c r="V25" s="17" t="s">
        <v>37</v>
      </c>
      <c r="W25" s="17" t="n">
        <v>147</v>
      </c>
      <c r="X25" s="17" t="s">
        <v>37</v>
      </c>
      <c r="Y25" s="17" t="n">
        <v>6355</v>
      </c>
      <c r="Z25" s="12" t="n">
        <v>57.4</v>
      </c>
      <c r="AA25" s="12" t="n">
        <v>2.36</v>
      </c>
      <c r="AB25" s="12"/>
      <c r="AC25" s="12"/>
      <c r="AD25" s="12"/>
      <c r="AE25" s="12"/>
    </row>
    <row r="26" customFormat="false" ht="28.35" hidden="false" customHeight="true" outlineLevel="0" collapsed="false">
      <c r="A26" s="8" t="n">
        <v>23</v>
      </c>
      <c r="B26" s="13" t="s">
        <v>157</v>
      </c>
      <c r="C26" s="45" t="s">
        <v>158</v>
      </c>
      <c r="D26" s="20" t="s">
        <v>159</v>
      </c>
      <c r="E26" s="25" t="s">
        <v>160</v>
      </c>
      <c r="F26" s="20" t="n">
        <v>131</v>
      </c>
      <c r="G26" s="20" t="n">
        <v>8</v>
      </c>
      <c r="H26" s="20" t="n">
        <v>2037</v>
      </c>
      <c r="I26" s="20" t="n">
        <v>40630</v>
      </c>
      <c r="J26" s="20" t="s">
        <v>161</v>
      </c>
      <c r="K26" s="20" t="s">
        <v>162</v>
      </c>
      <c r="L26" s="20" t="n">
        <v>256</v>
      </c>
      <c r="M26" s="20" t="n">
        <v>14</v>
      </c>
      <c r="N26" s="20" t="n">
        <f aca="false">SUM(L26:M26)</f>
        <v>270</v>
      </c>
      <c r="O26" s="20" t="s">
        <v>36</v>
      </c>
      <c r="P26" s="20" t="n">
        <v>1</v>
      </c>
      <c r="Q26" s="20" t="s">
        <v>36</v>
      </c>
      <c r="R26" s="8" t="n">
        <v>5</v>
      </c>
      <c r="S26" s="20" t="s">
        <v>37</v>
      </c>
      <c r="V26" s="17" t="s">
        <v>37</v>
      </c>
      <c r="W26" s="17" t="n">
        <v>214</v>
      </c>
      <c r="X26" s="17" t="s">
        <v>37</v>
      </c>
      <c r="Y26" s="17" t="n">
        <v>1</v>
      </c>
      <c r="Z26" s="20" t="n">
        <v>48.1</v>
      </c>
      <c r="AA26" s="20" t="n">
        <v>4.63</v>
      </c>
    </row>
    <row r="27" customFormat="false" ht="28.35" hidden="false" customHeight="true" outlineLevel="0" collapsed="false">
      <c r="A27" s="8" t="n">
        <v>24</v>
      </c>
      <c r="B27" s="13" t="s">
        <v>163</v>
      </c>
      <c r="C27" s="46" t="s">
        <v>164</v>
      </c>
      <c r="D27" s="20" t="s">
        <v>159</v>
      </c>
      <c r="E27" s="25" t="s">
        <v>165</v>
      </c>
      <c r="F27" s="20" t="n">
        <v>228</v>
      </c>
      <c r="G27" s="20" t="n">
        <v>13</v>
      </c>
      <c r="H27" s="20" t="n">
        <v>3548</v>
      </c>
      <c r="I27" s="20" t="n">
        <v>73667</v>
      </c>
      <c r="J27" s="20" t="s">
        <v>166</v>
      </c>
      <c r="K27" s="20" t="s">
        <v>167</v>
      </c>
      <c r="L27" s="20" t="n">
        <v>186</v>
      </c>
      <c r="M27" s="20" t="n">
        <v>28</v>
      </c>
      <c r="N27" s="20" t="n">
        <f aca="false">SUM(L27:M27)</f>
        <v>214</v>
      </c>
      <c r="O27" s="20" t="s">
        <v>36</v>
      </c>
      <c r="P27" s="20" t="n">
        <v>7</v>
      </c>
      <c r="Q27" s="20" t="s">
        <v>37</v>
      </c>
      <c r="R27" s="8"/>
      <c r="S27" s="20" t="s">
        <v>37</v>
      </c>
      <c r="V27" s="17" t="s">
        <v>37</v>
      </c>
      <c r="W27" s="17" t="n">
        <v>8</v>
      </c>
      <c r="X27" s="17" t="s">
        <v>37</v>
      </c>
      <c r="Y27" s="17" t="n">
        <v>5844</v>
      </c>
      <c r="Z27" s="20" t="n">
        <v>51.5</v>
      </c>
      <c r="AA27" s="20" t="n">
        <v>4.6</v>
      </c>
    </row>
    <row r="28" customFormat="false" ht="28.35" hidden="false" customHeight="true" outlineLevel="0" collapsed="false">
      <c r="A28" s="8" t="n">
        <v>25</v>
      </c>
      <c r="B28" s="13" t="s">
        <v>168</v>
      </c>
      <c r="C28" s="46" t="s">
        <v>169</v>
      </c>
      <c r="D28" s="20" t="s">
        <v>170</v>
      </c>
      <c r="E28" s="47" t="s">
        <v>171</v>
      </c>
      <c r="F28" s="20" t="n">
        <v>226</v>
      </c>
      <c r="G28" s="20" t="n">
        <v>14</v>
      </c>
      <c r="H28" s="20" t="n">
        <v>1593</v>
      </c>
      <c r="I28" s="20" t="n">
        <v>30133</v>
      </c>
      <c r="J28" s="20" t="s">
        <v>172</v>
      </c>
      <c r="K28" s="20" t="s">
        <v>173</v>
      </c>
      <c r="L28" s="20" t="n">
        <v>1558</v>
      </c>
      <c r="M28" s="20" t="n">
        <v>80</v>
      </c>
      <c r="N28" s="20" t="n">
        <f aca="false">SUM(L28:M28)</f>
        <v>1638</v>
      </c>
      <c r="O28" s="20" t="s">
        <v>36</v>
      </c>
      <c r="P28" s="20" t="n">
        <v>2</v>
      </c>
      <c r="Q28" s="20" t="s">
        <v>37</v>
      </c>
      <c r="R28" s="8"/>
      <c r="S28" s="20" t="s">
        <v>37</v>
      </c>
      <c r="V28" s="17" t="s">
        <v>37</v>
      </c>
      <c r="W28" s="17" t="n">
        <v>7</v>
      </c>
      <c r="X28" s="17" t="s">
        <v>174</v>
      </c>
      <c r="Y28" s="24"/>
      <c r="Z28" s="20" t="n">
        <v>72.8</v>
      </c>
      <c r="AA28" s="20" t="n">
        <v>18.9</v>
      </c>
    </row>
    <row r="29" customFormat="false" ht="28.35" hidden="false" customHeight="true" outlineLevel="0" collapsed="false">
      <c r="A29" s="8" t="n">
        <v>26</v>
      </c>
      <c r="B29" s="13" t="str">
        <f aca="false">HYPERLINK("https://github.com/square/okhttp/issues/2939","okhttp-2939")</f>
        <v>okhttp-2939</v>
      </c>
      <c r="C29" s="20" t="s">
        <v>175</v>
      </c>
      <c r="D29" s="20" t="s">
        <v>76</v>
      </c>
      <c r="E29" s="25" t="s">
        <v>176</v>
      </c>
      <c r="F29" s="17" t="n">
        <v>411</v>
      </c>
      <c r="G29" s="17" t="n">
        <v>17</v>
      </c>
      <c r="H29" s="17" t="n">
        <v>4432</v>
      </c>
      <c r="I29" s="17" t="n">
        <v>238183</v>
      </c>
      <c r="J29" s="17" t="s">
        <v>177</v>
      </c>
      <c r="K29" s="17" t="s">
        <v>178</v>
      </c>
      <c r="L29" s="17" t="n">
        <v>0</v>
      </c>
      <c r="M29" s="17" t="n">
        <v>9679</v>
      </c>
      <c r="N29" s="17" t="n">
        <v>9679</v>
      </c>
      <c r="O29" s="17" t="s">
        <v>36</v>
      </c>
      <c r="P29" s="20" t="n">
        <v>181</v>
      </c>
      <c r="Q29" s="20" t="s">
        <v>37</v>
      </c>
      <c r="R29" s="8"/>
      <c r="S29" s="20" t="s">
        <v>37</v>
      </c>
      <c r="T29" s="20" t="n">
        <v>29</v>
      </c>
      <c r="U29" s="20" t="s">
        <v>179</v>
      </c>
      <c r="V29" s="17" t="s">
        <v>36</v>
      </c>
      <c r="W29" s="17" t="n">
        <v>10</v>
      </c>
      <c r="X29" s="17" t="s">
        <v>37</v>
      </c>
      <c r="Y29" s="17" t="n">
        <v>10</v>
      </c>
      <c r="Z29" s="17" t="n">
        <v>88.9</v>
      </c>
      <c r="AA29" s="17" t="n">
        <v>31.9</v>
      </c>
      <c r="AB29" s="20" t="s">
        <v>180</v>
      </c>
    </row>
    <row r="30" customFormat="false" ht="28.35" hidden="false" customHeight="true" outlineLevel="0" collapsed="false">
      <c r="A30" s="48"/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48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</row>
    <row r="31" customFormat="false" ht="28.35" hidden="false" customHeight="true" outlineLevel="0" collapsed="false">
      <c r="A31" s="51" t="s">
        <v>181</v>
      </c>
      <c r="B31" s="51"/>
      <c r="R31" s="8"/>
      <c r="AC31" s="20"/>
    </row>
    <row r="32" customFormat="false" ht="28.35" hidden="false" customHeight="true" outlineLevel="0" collapsed="false">
      <c r="A32" s="8" t="n">
        <v>1</v>
      </c>
      <c r="B32" s="12" t="s">
        <v>182</v>
      </c>
      <c r="C32" s="20" t="s">
        <v>183</v>
      </c>
      <c r="D32" s="38" t="s">
        <v>182</v>
      </c>
      <c r="E32" s="25" t="s">
        <v>150</v>
      </c>
      <c r="F32" s="20" t="n">
        <v>183</v>
      </c>
      <c r="G32" s="20" t="n">
        <v>12</v>
      </c>
      <c r="H32" s="20" t="n">
        <v>272</v>
      </c>
      <c r="I32" s="20" t="n">
        <v>4349</v>
      </c>
      <c r="J32" s="20" t="s">
        <v>151</v>
      </c>
      <c r="K32" s="20" t="s">
        <v>152</v>
      </c>
      <c r="L32" s="20" t="n">
        <v>151</v>
      </c>
      <c r="M32" s="20" t="n">
        <v>1</v>
      </c>
      <c r="N32" s="20" t="n">
        <f aca="false">SUM(L32:M32)</f>
        <v>152</v>
      </c>
      <c r="O32" s="20" t="s">
        <v>36</v>
      </c>
      <c r="P32" s="26" t="n">
        <v>78</v>
      </c>
      <c r="Q32" s="20" t="s">
        <v>37</v>
      </c>
      <c r="R32" s="16"/>
      <c r="S32" s="20" t="s">
        <v>37</v>
      </c>
      <c r="T32" s="20" t="s">
        <v>184</v>
      </c>
      <c r="V32" s="17" t="s">
        <v>36</v>
      </c>
      <c r="W32" s="17" t="n">
        <v>130</v>
      </c>
      <c r="X32" s="17" t="s">
        <v>37</v>
      </c>
      <c r="Y32" s="17" t="n">
        <v>10548</v>
      </c>
      <c r="Z32" s="20" t="n">
        <v>51.84</v>
      </c>
      <c r="AA32" s="20" t="n">
        <v>2.036</v>
      </c>
      <c r="AB32" s="20" t="s">
        <v>185</v>
      </c>
      <c r="AC32" s="20"/>
    </row>
    <row r="33" customFormat="false" ht="28.35" hidden="false" customHeight="true" outlineLevel="0" collapsed="false">
      <c r="A33" s="8" t="n">
        <v>2</v>
      </c>
      <c r="B33" s="12" t="s">
        <v>186</v>
      </c>
      <c r="C33" s="20" t="s">
        <v>187</v>
      </c>
      <c r="D33" s="20" t="s">
        <v>40</v>
      </c>
      <c r="E33" s="13" t="s">
        <v>41</v>
      </c>
      <c r="F33" s="12" t="n">
        <v>15</v>
      </c>
      <c r="G33" s="12" t="n">
        <v>2</v>
      </c>
      <c r="H33" s="14" t="n">
        <v>271</v>
      </c>
      <c r="I33" s="14" t="n">
        <v>2523</v>
      </c>
      <c r="J33" s="18" t="s">
        <v>42</v>
      </c>
      <c r="K33" s="14" t="s">
        <v>43</v>
      </c>
      <c r="L33" s="14" t="n">
        <v>76</v>
      </c>
      <c r="M33" s="14" t="n">
        <v>127</v>
      </c>
      <c r="N33" s="14" t="n">
        <f aca="false">SUM(L33:M33)</f>
        <v>203</v>
      </c>
      <c r="O33" s="14" t="s">
        <v>36</v>
      </c>
      <c r="P33" s="14" t="n">
        <v>2</v>
      </c>
      <c r="Q33" s="14" t="s">
        <v>36</v>
      </c>
      <c r="R33" s="16" t="n">
        <v>14</v>
      </c>
      <c r="S33" s="14" t="s">
        <v>37</v>
      </c>
      <c r="T33" s="14" t="n">
        <v>1</v>
      </c>
      <c r="U33" s="14" t="s">
        <v>44</v>
      </c>
      <c r="V33" s="17" t="s">
        <v>37</v>
      </c>
      <c r="W33" s="17" t="n">
        <v>8</v>
      </c>
      <c r="X33" s="17" t="s">
        <v>37</v>
      </c>
      <c r="Y33" s="17" t="n">
        <v>3</v>
      </c>
      <c r="Z33" s="14" t="n">
        <v>48.6</v>
      </c>
      <c r="AA33" s="12" t="n">
        <v>2.61</v>
      </c>
      <c r="AB33" s="20" t="s">
        <v>188</v>
      </c>
      <c r="AC33" s="20"/>
    </row>
    <row r="34" customFormat="false" ht="28.35" hidden="false" customHeight="true" outlineLevel="0" collapsed="false">
      <c r="A34" s="8" t="n">
        <v>3</v>
      </c>
      <c r="B34" s="12" t="s">
        <v>186</v>
      </c>
      <c r="C34" s="20" t="s">
        <v>189</v>
      </c>
      <c r="D34" s="20" t="s">
        <v>40</v>
      </c>
      <c r="E34" s="25" t="s">
        <v>114</v>
      </c>
      <c r="F34" s="20" t="n">
        <v>182</v>
      </c>
      <c r="G34" s="20" t="n">
        <v>7</v>
      </c>
      <c r="H34" s="20" t="n">
        <v>1256</v>
      </c>
      <c r="I34" s="20" t="n">
        <v>8450</v>
      </c>
      <c r="J34" s="20" t="s">
        <v>115</v>
      </c>
      <c r="K34" s="20" t="s">
        <v>190</v>
      </c>
      <c r="L34" s="20" t="n">
        <v>1030</v>
      </c>
      <c r="M34" s="20" t="n">
        <v>12</v>
      </c>
      <c r="N34" s="20" t="n">
        <f aca="false">SUM(L34:M34)</f>
        <v>1042</v>
      </c>
      <c r="O34" s="20" t="s">
        <v>36</v>
      </c>
      <c r="P34" s="26" t="n">
        <v>119</v>
      </c>
      <c r="Q34" s="20" t="s">
        <v>37</v>
      </c>
      <c r="R34" s="8"/>
      <c r="S34" s="20" t="s">
        <v>37</v>
      </c>
      <c r="T34" s="20" t="s">
        <v>191</v>
      </c>
      <c r="U34" s="20"/>
      <c r="V34" s="17" t="s">
        <v>37</v>
      </c>
      <c r="W34" s="17" t="n">
        <v>10</v>
      </c>
      <c r="X34" s="17" t="s">
        <v>37</v>
      </c>
      <c r="Y34" s="17" t="n">
        <v>21</v>
      </c>
      <c r="Z34" s="20" t="n">
        <v>49.5</v>
      </c>
      <c r="AA34" s="20" t="n">
        <v>5.8</v>
      </c>
      <c r="AB34" s="20" t="s">
        <v>192</v>
      </c>
      <c r="AC34" s="20"/>
      <c r="AD34" s="25"/>
    </row>
    <row r="35" customFormat="false" ht="28.35" hidden="false" customHeight="true" outlineLevel="0" collapsed="false">
      <c r="A35" s="8" t="n">
        <v>4</v>
      </c>
      <c r="B35" s="12" t="s">
        <v>193</v>
      </c>
      <c r="C35" s="20" t="s">
        <v>194</v>
      </c>
      <c r="D35" s="20" t="s">
        <v>193</v>
      </c>
      <c r="E35" s="25" t="s">
        <v>195</v>
      </c>
      <c r="F35" s="20" t="n">
        <v>2955</v>
      </c>
      <c r="G35" s="20" t="n">
        <v>116</v>
      </c>
      <c r="H35" s="20" t="n">
        <v>6866</v>
      </c>
      <c r="I35" s="18" t="n">
        <v>248135</v>
      </c>
      <c r="J35" s="20" t="s">
        <v>196</v>
      </c>
      <c r="K35" s="20" t="s">
        <v>197</v>
      </c>
      <c r="L35" s="20" t="n">
        <v>267</v>
      </c>
      <c r="M35" s="20" t="n">
        <v>11999</v>
      </c>
      <c r="N35" s="20" t="n">
        <f aca="false">SUM(L35:M35)</f>
        <v>12266</v>
      </c>
      <c r="O35" s="20" t="s">
        <v>36</v>
      </c>
      <c r="P35" s="20" t="n">
        <v>1</v>
      </c>
      <c r="Q35" s="20" t="s">
        <v>37</v>
      </c>
      <c r="R35" s="20"/>
      <c r="S35" s="20" t="s">
        <v>37</v>
      </c>
      <c r="T35" s="26" t="s">
        <v>191</v>
      </c>
      <c r="U35" s="20"/>
      <c r="V35" s="17" t="s">
        <v>37</v>
      </c>
      <c r="W35" s="17" t="n">
        <v>12</v>
      </c>
      <c r="X35" s="17" t="s">
        <v>37</v>
      </c>
      <c r="Y35" s="17" t="n">
        <v>83</v>
      </c>
      <c r="Z35" s="20" t="n">
        <v>76.2</v>
      </c>
      <c r="AA35" s="20" t="n">
        <v>39.22</v>
      </c>
      <c r="AB35" s="20" t="s">
        <v>198</v>
      </c>
      <c r="AC35" s="20"/>
    </row>
    <row r="36" customFormat="false" ht="28.35" hidden="false" customHeight="true" outlineLevel="0" collapsed="false">
      <c r="A36" s="8" t="n">
        <v>5</v>
      </c>
      <c r="B36" s="12" t="s">
        <v>199</v>
      </c>
      <c r="C36" s="36" t="s">
        <v>200</v>
      </c>
      <c r="D36" s="20" t="s">
        <v>199</v>
      </c>
      <c r="E36" s="25" t="s">
        <v>201</v>
      </c>
      <c r="F36" s="20" t="n">
        <v>22</v>
      </c>
      <c r="G36" s="20" t="n">
        <v>1</v>
      </c>
      <c r="H36" s="20" t="n">
        <v>377</v>
      </c>
      <c r="I36" s="20" t="n">
        <v>4755</v>
      </c>
      <c r="J36" s="20" t="s">
        <v>202</v>
      </c>
      <c r="K36" s="20" t="s">
        <v>203</v>
      </c>
      <c r="L36" s="20" t="n">
        <v>0</v>
      </c>
      <c r="M36" s="20" t="n">
        <v>36</v>
      </c>
      <c r="N36" s="20" t="n">
        <f aca="false">SUM(L36:M36)</f>
        <v>36</v>
      </c>
      <c r="O36" s="20" t="s">
        <v>36</v>
      </c>
      <c r="P36" s="20" t="n">
        <v>3</v>
      </c>
      <c r="Q36" s="20" t="s">
        <v>37</v>
      </c>
      <c r="R36" s="8"/>
      <c r="S36" s="20" t="s">
        <v>37</v>
      </c>
      <c r="T36" s="20" t="n">
        <v>4</v>
      </c>
      <c r="U36" s="20" t="s">
        <v>204</v>
      </c>
      <c r="V36" s="17" t="s">
        <v>37</v>
      </c>
      <c r="W36" s="17" t="n">
        <v>18</v>
      </c>
      <c r="X36" s="17" t="s">
        <v>37</v>
      </c>
      <c r="Y36" s="17" t="n">
        <v>2</v>
      </c>
      <c r="Z36" s="20" t="n">
        <v>49.7</v>
      </c>
      <c r="AA36" s="20" t="n">
        <v>6.05</v>
      </c>
      <c r="AB36" s="0" t="s">
        <v>192</v>
      </c>
    </row>
    <row r="37" customFormat="false" ht="28.35" hidden="false" customHeight="true" outlineLevel="0" collapsed="false">
      <c r="A37" s="8" t="n">
        <v>6</v>
      </c>
      <c r="B37" s="12" t="s">
        <v>205</v>
      </c>
      <c r="C37" s="52" t="s">
        <v>206</v>
      </c>
      <c r="D37" s="20" t="s">
        <v>207</v>
      </c>
      <c r="E37" s="25" t="s">
        <v>208</v>
      </c>
      <c r="F37" s="20" t="n">
        <v>143</v>
      </c>
      <c r="G37" s="20" t="n">
        <v>3</v>
      </c>
      <c r="H37" s="20" t="n">
        <v>928</v>
      </c>
      <c r="I37" s="20" t="n">
        <v>4907</v>
      </c>
      <c r="J37" s="20" t="s">
        <v>209</v>
      </c>
      <c r="K37" s="20" t="s">
        <v>210</v>
      </c>
      <c r="L37" s="20" t="n">
        <v>0</v>
      </c>
      <c r="M37" s="20" t="n">
        <v>254</v>
      </c>
      <c r="N37" s="20" t="n">
        <f aca="false">SUM(L37:M37)</f>
        <v>254</v>
      </c>
      <c r="O37" s="20" t="s">
        <v>36</v>
      </c>
      <c r="P37" s="20" t="n">
        <v>2</v>
      </c>
      <c r="Q37" s="20" t="s">
        <v>36</v>
      </c>
      <c r="R37" s="8" t="n">
        <v>23</v>
      </c>
      <c r="S37" s="20" t="s">
        <v>37</v>
      </c>
      <c r="T37" s="20" t="n">
        <v>0</v>
      </c>
      <c r="U37" s="20" t="s">
        <v>211</v>
      </c>
      <c r="V37" s="17" t="s">
        <v>37</v>
      </c>
      <c r="W37" s="17" t="n">
        <v>62</v>
      </c>
      <c r="X37" s="17" t="s">
        <v>37</v>
      </c>
      <c r="Y37" s="17" t="n">
        <v>6331</v>
      </c>
      <c r="Z37" s="20" t="n">
        <v>61.6</v>
      </c>
      <c r="AA37" s="20" t="n">
        <v>9.3</v>
      </c>
      <c r="AB37" s="0" t="s">
        <v>192</v>
      </c>
      <c r="AD37" s="40"/>
    </row>
    <row r="38" customFormat="false" ht="28.35" hidden="false" customHeight="true" outlineLevel="0" collapsed="false">
      <c r="A38" s="48"/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48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</row>
    <row r="39" customFormat="false" ht="28.35" hidden="false" customHeight="true" outlineLevel="0" collapsed="false">
      <c r="A39" s="7" t="s">
        <v>212</v>
      </c>
      <c r="B39" s="7"/>
      <c r="R39" s="8"/>
    </row>
    <row r="40" customFormat="false" ht="28.35" hidden="false" customHeight="true" outlineLevel="0" collapsed="false">
      <c r="A40" s="8" t="n">
        <v>1</v>
      </c>
      <c r="B40" s="13" t="str">
        <f aca="false">HYPERLINK("https://github.com/googlei18n/libphonenumber/issues/1672","libphonenumber-1672")</f>
        <v>libphonenumber-1672</v>
      </c>
      <c r="C40" s="30" t="s">
        <v>213</v>
      </c>
      <c r="D40" s="20" t="s">
        <v>193</v>
      </c>
      <c r="E40" s="25" t="s">
        <v>195</v>
      </c>
      <c r="F40" s="20" t="n">
        <v>2955</v>
      </c>
      <c r="G40" s="20" t="n">
        <v>116</v>
      </c>
      <c r="H40" s="20" t="n">
        <v>6866</v>
      </c>
      <c r="I40" s="18" t="n">
        <v>248135</v>
      </c>
      <c r="J40" s="20" t="s">
        <v>196</v>
      </c>
      <c r="K40" s="20" t="s">
        <v>197</v>
      </c>
      <c r="L40" s="20" t="n">
        <v>267</v>
      </c>
      <c r="M40" s="20" t="n">
        <v>11999</v>
      </c>
      <c r="N40" s="20" t="n">
        <f aca="false">SUM(L40:M40)</f>
        <v>12266</v>
      </c>
      <c r="O40" s="20" t="s">
        <v>37</v>
      </c>
      <c r="P40" s="20"/>
      <c r="Q40" s="20" t="s">
        <v>37</v>
      </c>
      <c r="R40" s="8"/>
      <c r="S40" s="20" t="s">
        <v>37</v>
      </c>
      <c r="T40" s="26" t="s">
        <v>191</v>
      </c>
      <c r="U40" s="20"/>
      <c r="V40" s="17" t="s">
        <v>37</v>
      </c>
      <c r="W40" s="17" t="n">
        <v>12</v>
      </c>
      <c r="X40" s="17" t="s">
        <v>37</v>
      </c>
      <c r="Y40" s="17" t="n">
        <v>83</v>
      </c>
      <c r="Z40" s="20" t="n">
        <v>76.2</v>
      </c>
      <c r="AA40" s="20" t="n">
        <v>39.22</v>
      </c>
      <c r="AB40" s="20" t="s">
        <v>214</v>
      </c>
    </row>
    <row r="41" customFormat="false" ht="28.35" hidden="false" customHeight="true" outlineLevel="0" collapsed="false">
      <c r="A41" s="8" t="n">
        <v>2</v>
      </c>
      <c r="B41" s="13" t="str">
        <f aca="false">HYPERLINK("https://github.com/spring-projects/spring-boot/issues/11992","spring-Boot-11992")</f>
        <v>spring-Boot-11992</v>
      </c>
      <c r="C41" s="20" t="s">
        <v>215</v>
      </c>
      <c r="D41" s="20" t="s">
        <v>59</v>
      </c>
      <c r="E41" s="25" t="s">
        <v>150</v>
      </c>
      <c r="F41" s="20" t="n">
        <v>183</v>
      </c>
      <c r="G41" s="20" t="n">
        <v>12</v>
      </c>
      <c r="H41" s="20" t="n">
        <v>272</v>
      </c>
      <c r="I41" s="20" t="n">
        <v>4349</v>
      </c>
      <c r="J41" s="20" t="s">
        <v>151</v>
      </c>
      <c r="K41" s="20" t="s">
        <v>152</v>
      </c>
      <c r="L41" s="20" t="n">
        <v>151</v>
      </c>
      <c r="M41" s="20" t="n">
        <v>1</v>
      </c>
      <c r="N41" s="20" t="n">
        <f aca="false">SUM(L41:M41)</f>
        <v>152</v>
      </c>
      <c r="O41" s="20" t="s">
        <v>37</v>
      </c>
      <c r="P41" s="20"/>
      <c r="Q41" s="20" t="s">
        <v>37</v>
      </c>
      <c r="R41" s="8"/>
      <c r="S41" s="20" t="s">
        <v>37</v>
      </c>
      <c r="V41" s="17" t="s">
        <v>37</v>
      </c>
      <c r="W41" s="17" t="n">
        <v>130</v>
      </c>
      <c r="X41" s="17" t="s">
        <v>37</v>
      </c>
      <c r="Y41" s="17" t="n">
        <v>10548</v>
      </c>
      <c r="Z41" s="20" t="n">
        <v>51.84</v>
      </c>
      <c r="AA41" s="20" t="n">
        <v>2.036</v>
      </c>
    </row>
    <row r="42" customFormat="false" ht="28.35" hidden="false" customHeight="true" outlineLevel="0" collapsed="false">
      <c r="A42" s="20" t="n">
        <v>3</v>
      </c>
      <c r="B42" s="53" t="str">
        <f aca="false">HYPERLINK("https://github.com/AsyncHttpClient/async-http-client/issues/1455","async-http-client-1455")</f>
        <v>async-http-client-1455</v>
      </c>
      <c r="C42" s="52" t="s">
        <v>216</v>
      </c>
      <c r="D42" s="20" t="s">
        <v>120</v>
      </c>
      <c r="E42" s="54" t="s">
        <v>217</v>
      </c>
      <c r="F42" s="20" t="n">
        <v>545</v>
      </c>
      <c r="G42" s="20" t="n">
        <v>38</v>
      </c>
      <c r="H42" s="20" t="n">
        <v>1476</v>
      </c>
      <c r="I42" s="38" t="n">
        <v>24566</v>
      </c>
      <c r="J42" s="20" t="s">
        <v>218</v>
      </c>
      <c r="K42" s="20" t="s">
        <v>219</v>
      </c>
      <c r="L42" s="20" t="n">
        <v>718</v>
      </c>
      <c r="M42" s="20" t="n">
        <v>1650</v>
      </c>
      <c r="N42" s="20" t="n">
        <f aca="false">SUM(L42:M42)</f>
        <v>2368</v>
      </c>
      <c r="O42" s="20" t="s">
        <v>37</v>
      </c>
      <c r="P42" s="20"/>
      <c r="Q42" s="20" t="s">
        <v>37</v>
      </c>
      <c r="R42" s="8"/>
      <c r="S42" s="20" t="s">
        <v>37</v>
      </c>
      <c r="T42" s="20" t="n">
        <v>0</v>
      </c>
      <c r="U42" s="20" t="s">
        <v>220</v>
      </c>
      <c r="V42" s="17" t="s">
        <v>37</v>
      </c>
      <c r="W42" s="17" t="n">
        <v>156</v>
      </c>
      <c r="X42" s="17" t="s">
        <v>37</v>
      </c>
      <c r="Y42" s="17" t="n">
        <v>1029</v>
      </c>
      <c r="Z42" s="20" t="n">
        <v>56.5</v>
      </c>
      <c r="AA42" s="20" t="n">
        <v>10.15</v>
      </c>
      <c r="AB42" s="20" t="s">
        <v>221</v>
      </c>
    </row>
    <row r="43" customFormat="false" ht="28.35" hidden="false" customHeight="true" outlineLevel="0" collapsed="false">
      <c r="A43" s="20" t="n">
        <v>4</v>
      </c>
      <c r="B43" s="13" t="str">
        <f aca="false">HYPERLINK("https://github.com/spring-projects/spring-framework/pull/1480","Spring-framework-15786")</f>
        <v>Spring-framework-15786</v>
      </c>
      <c r="C43" s="36" t="s">
        <v>222</v>
      </c>
      <c r="D43" s="20" t="s">
        <v>199</v>
      </c>
      <c r="E43" s="25" t="s">
        <v>201</v>
      </c>
      <c r="F43" s="20" t="n">
        <v>22</v>
      </c>
      <c r="G43" s="20" t="n">
        <v>1</v>
      </c>
      <c r="H43" s="20" t="n">
        <v>48</v>
      </c>
      <c r="I43" s="20" t="n">
        <v>435</v>
      </c>
      <c r="J43" s="20" t="s">
        <v>223</v>
      </c>
      <c r="K43" s="20" t="s">
        <v>203</v>
      </c>
      <c r="L43" s="20" t="n">
        <v>0</v>
      </c>
      <c r="M43" s="20" t="n">
        <v>36</v>
      </c>
      <c r="N43" s="20" t="n">
        <f aca="false">SUM(L43:M43)</f>
        <v>36</v>
      </c>
      <c r="O43" s="20" t="s">
        <v>37</v>
      </c>
      <c r="P43" s="20"/>
      <c r="Q43" s="20" t="s">
        <v>37</v>
      </c>
      <c r="R43" s="8"/>
      <c r="S43" s="20" t="s">
        <v>37</v>
      </c>
      <c r="T43" s="20" t="n">
        <v>4</v>
      </c>
      <c r="U43" s="20" t="s">
        <v>204</v>
      </c>
      <c r="V43" s="17" t="s">
        <v>37</v>
      </c>
      <c r="W43" s="17" t="n">
        <v>18</v>
      </c>
      <c r="X43" s="17" t="s">
        <v>37</v>
      </c>
      <c r="Y43" s="17" t="n">
        <v>2</v>
      </c>
      <c r="Z43" s="20" t="n">
        <v>49.7</v>
      </c>
      <c r="AA43" s="20" t="n">
        <v>2.5</v>
      </c>
      <c r="AB43" s="20" t="s">
        <v>224</v>
      </c>
    </row>
    <row r="44" customFormat="false" ht="28.35" hidden="false" customHeight="true" outlineLevel="0" collapsed="false">
      <c r="A44" s="20" t="n">
        <v>5</v>
      </c>
      <c r="B44" s="39" t="s">
        <v>225</v>
      </c>
      <c r="C44" s="55" t="s">
        <v>226</v>
      </c>
      <c r="D44" s="20" t="s">
        <v>207</v>
      </c>
      <c r="E44" s="25" t="s">
        <v>227</v>
      </c>
      <c r="F44" s="20" t="n">
        <v>485</v>
      </c>
      <c r="G44" s="20" t="n">
        <v>26</v>
      </c>
      <c r="H44" s="20" t="n">
        <v>2227</v>
      </c>
      <c r="I44" s="20" t="n">
        <v>49519</v>
      </c>
      <c r="J44" s="20" t="s">
        <v>228</v>
      </c>
      <c r="K44" s="20" t="s">
        <v>229</v>
      </c>
      <c r="L44" s="20" t="n">
        <v>180</v>
      </c>
      <c r="M44" s="20" t="n">
        <v>0</v>
      </c>
      <c r="N44" s="20" t="n">
        <f aca="false">SUM(L44:M44)</f>
        <v>180</v>
      </c>
      <c r="O44" s="20" t="s">
        <v>37</v>
      </c>
      <c r="P44" s="20"/>
      <c r="Q44" s="20" t="s">
        <v>37</v>
      </c>
      <c r="R44" s="8"/>
      <c r="S44" s="20" t="s">
        <v>37</v>
      </c>
      <c r="T44" s="20" t="n">
        <v>0</v>
      </c>
      <c r="V44" s="17" t="s">
        <v>37</v>
      </c>
      <c r="W44" s="17" t="n">
        <v>11</v>
      </c>
      <c r="X44" s="17" t="s">
        <v>37</v>
      </c>
      <c r="Y44" s="17" t="n">
        <v>970</v>
      </c>
      <c r="Z44" s="20" t="n">
        <v>100.2</v>
      </c>
      <c r="AA44" s="20" t="n">
        <v>12.9</v>
      </c>
    </row>
    <row r="45" customFormat="false" ht="28.35" hidden="false" customHeight="true" outlineLevel="0" collapsed="false">
      <c r="A45" s="20" t="n">
        <v>6</v>
      </c>
      <c r="B45" s="39" t="s">
        <v>230</v>
      </c>
      <c r="C45" s="55" t="s">
        <v>231</v>
      </c>
      <c r="D45" s="20" t="s">
        <v>207</v>
      </c>
      <c r="E45" s="25" t="s">
        <v>208</v>
      </c>
      <c r="F45" s="20" t="n">
        <v>143</v>
      </c>
      <c r="G45" s="20" t="n">
        <v>3</v>
      </c>
      <c r="H45" s="20" t="n">
        <v>928</v>
      </c>
      <c r="I45" s="20" t="n">
        <v>4907</v>
      </c>
      <c r="J45" s="20" t="s">
        <v>209</v>
      </c>
      <c r="K45" s="20" t="s">
        <v>210</v>
      </c>
      <c r="L45" s="20" t="n">
        <v>0</v>
      </c>
      <c r="M45" s="20" t="n">
        <v>254</v>
      </c>
      <c r="N45" s="20" t="n">
        <f aca="false">SUM(L45:M45)</f>
        <v>254</v>
      </c>
      <c r="O45" s="20" t="s">
        <v>37</v>
      </c>
      <c r="P45" s="20"/>
      <c r="Q45" s="20" t="s">
        <v>37</v>
      </c>
      <c r="R45" s="8"/>
      <c r="S45" s="20" t="s">
        <v>37</v>
      </c>
      <c r="T45" s="20" t="n">
        <v>0</v>
      </c>
      <c r="U45" s="20" t="s">
        <v>211</v>
      </c>
      <c r="V45" s="17" t="s">
        <v>37</v>
      </c>
      <c r="W45" s="17" t="n">
        <v>62</v>
      </c>
      <c r="X45" s="17" t="s">
        <v>37</v>
      </c>
      <c r="Y45" s="17" t="n">
        <v>6331</v>
      </c>
      <c r="Z45" s="20" t="n">
        <v>61.6</v>
      </c>
      <c r="AA45" s="20" t="n">
        <v>9.3</v>
      </c>
      <c r="AB45" s="20" t="s">
        <v>232</v>
      </c>
    </row>
    <row r="46" customFormat="false" ht="28.35" hidden="false" customHeight="true" outlineLevel="0" collapsed="false">
      <c r="A46" s="8" t="n">
        <v>7</v>
      </c>
      <c r="B46" s="39" t="s">
        <v>233</v>
      </c>
      <c r="C46" s="55" t="s">
        <v>234</v>
      </c>
      <c r="D46" s="20" t="s">
        <v>207</v>
      </c>
      <c r="E46" s="25" t="s">
        <v>227</v>
      </c>
      <c r="F46" s="20" t="n">
        <v>485</v>
      </c>
      <c r="G46" s="20" t="n">
        <v>26</v>
      </c>
      <c r="H46" s="20" t="n">
        <v>2227</v>
      </c>
      <c r="I46" s="20" t="n">
        <v>49519</v>
      </c>
      <c r="J46" s="20" t="s">
        <v>228</v>
      </c>
      <c r="K46" s="20" t="s">
        <v>229</v>
      </c>
      <c r="L46" s="20" t="n">
        <v>180</v>
      </c>
      <c r="M46" s="20" t="n">
        <v>0</v>
      </c>
      <c r="N46" s="20" t="n">
        <f aca="false">SUM(L46:M46)</f>
        <v>180</v>
      </c>
      <c r="O46" s="20" t="s">
        <v>37</v>
      </c>
      <c r="P46" s="20"/>
      <c r="Q46" s="20" t="s">
        <v>37</v>
      </c>
      <c r="R46" s="8"/>
      <c r="S46" s="20" t="s">
        <v>37</v>
      </c>
      <c r="T46" s="20" t="n">
        <v>0</v>
      </c>
      <c r="V46" s="17" t="s">
        <v>37</v>
      </c>
      <c r="W46" s="17" t="n">
        <v>11</v>
      </c>
      <c r="X46" s="17" t="s">
        <v>37</v>
      </c>
      <c r="Y46" s="17" t="n">
        <v>970</v>
      </c>
      <c r="Z46" s="20" t="n">
        <v>100.2</v>
      </c>
      <c r="AA46" s="20" t="n">
        <v>12.9</v>
      </c>
      <c r="AB46" s="20" t="s">
        <v>235</v>
      </c>
    </row>
    <row r="47" customFormat="false" ht="28.35" hidden="false" customHeight="true" outlineLevel="0" collapsed="false">
      <c r="A47" s="8" t="n">
        <v>8</v>
      </c>
      <c r="B47" s="13" t="str">
        <f aca="false">HYPERLINK("https://github.com/AsyncHttpClient/async-http-client/issues/1071","async-http-client-1071")</f>
        <v>async-http-client-1071</v>
      </c>
      <c r="C47" s="14" t="s">
        <v>236</v>
      </c>
      <c r="D47" s="20" t="s">
        <v>120</v>
      </c>
      <c r="E47" s="25" t="s">
        <v>237</v>
      </c>
      <c r="F47" s="20" t="n">
        <v>561</v>
      </c>
      <c r="G47" s="20" t="n">
        <v>40</v>
      </c>
      <c r="H47" s="20" t="n">
        <v>3101</v>
      </c>
      <c r="I47" s="56" t="n">
        <v>105090</v>
      </c>
      <c r="J47" s="20" t="s">
        <v>218</v>
      </c>
      <c r="K47" s="20" t="s">
        <v>238</v>
      </c>
      <c r="L47" s="20" t="n">
        <v>2230</v>
      </c>
      <c r="M47" s="56" t="n">
        <v>4987</v>
      </c>
      <c r="N47" s="0" t="n">
        <f aca="false">SUM(L47:M47)</f>
        <v>7217</v>
      </c>
      <c r="O47" s="20" t="s">
        <v>37</v>
      </c>
      <c r="Q47" s="20" t="s">
        <v>37</v>
      </c>
      <c r="R47" s="8"/>
      <c r="S47" s="20" t="s">
        <v>37</v>
      </c>
      <c r="T47" s="20" t="n">
        <v>1</v>
      </c>
      <c r="U47" s="20" t="s">
        <v>124</v>
      </c>
      <c r="V47" s="17" t="s">
        <v>36</v>
      </c>
      <c r="W47" s="17" t="n">
        <v>45</v>
      </c>
      <c r="X47" s="17" t="s">
        <v>37</v>
      </c>
      <c r="Y47" s="17" t="n">
        <v>1029</v>
      </c>
      <c r="Z47" s="20" t="n">
        <v>55.5</v>
      </c>
      <c r="AA47" s="20" t="n">
        <v>15.1</v>
      </c>
      <c r="AB47" s="20" t="s">
        <v>239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0">
    <mergeCell ref="H1:I1"/>
    <mergeCell ref="L1:N1"/>
    <mergeCell ref="O1:P1"/>
    <mergeCell ref="Q1:R1"/>
    <mergeCell ref="S1:U1"/>
    <mergeCell ref="V1:W1"/>
    <mergeCell ref="X1:Y1"/>
    <mergeCell ref="A3:B3"/>
    <mergeCell ref="A31:B31"/>
    <mergeCell ref="A39:B39"/>
  </mergeCells>
  <hyperlinks>
    <hyperlink ref="B4" r:id="rId2" display="IO-499"/>
    <hyperlink ref="E4" r:id="rId3" location="L532" display="https://github.com/apache/commons-io/blob/51f13c846dae950e1d27693c9e23c1063945210f/src/main/java/org/apache/commons/io/FilenameUtils.java#L532"/>
    <hyperlink ref="E5" r:id="rId4" location="L780" display="https://github.com/google/guava/blob/c19946804421d2319eab08987f914dd6536c3beb/guava/src/com/google/common/io/Files.java#L780"/>
    <hyperlink ref="B6" r:id="rId5" display="IO-567"/>
    <hyperlink ref="E6" r:id="rId6" location="L1035" display="https://github.com/apache/commons-io/blob/6e2ac190ce379fb19acb8b5cf06c0a1b25d19059/src/main/java/org/apache/commons/io/FilenameUtils.java#L1035"/>
    <hyperlink ref="E7" r:id="rId7" location="L363" display="https://github.com/apache/shiro/blob/d035211d405d0510567b0d922aaa66ffb4d86bcd/web/src/main/java/org/apache/shiro/web/filter/authc/BasicHttpAuthenticationFilter.java#L363"/>
    <hyperlink ref="E8" r:id="rId8" location="L66" display="https://github.com/spring-projects/spring-boot/blob/cca0b76ac8b9485a73f0a573a6f9edb08523198c/spring-boot/src/main/java/org/springframework/boot/test/EnvironmentTestUtils.java#L66"/>
    <hyperlink ref="B9" r:id="rId9" display="IO-559"/>
    <hyperlink ref="E9" r:id="rId10" location="L194" display="https://github.com/bodewig/commons-io/blob/6e2ac190ce379fb19acb8b5cf06c0a1b25d19059/src/main/java/org/apache/commons/io/FilenameUtils.java#L194"/>
    <hyperlink ref="E10" r:id="rId11" location="L198" display="https://github.com/ananyasaxena/google-http-java-client/blob/c5eab6aad8d719bc4f595ab40a19a68d86daac13/google-http-client/src/main/java/com/google/api/client/http/UrlEncodedParser.java#L198"/>
    <hyperlink ref="E11" r:id="rId12" location="L416" display="https://github.com/square/okhttp/blob/fc5ad89276272de99458a0e43e4c1ca84111c4a9/okhttp/src/main/java/okhttp3/Cookie.java#L416"/>
    <hyperlink ref="E12" r:id="rId13" location="L84" display="https://github.com/square/okhttp/blob/7f4ce6fdd75d142819d612196dd45aff0795d682/okhttp-urlconnection/src/main/java/okhttp3/JavaNetCookieJar.java#L84"/>
    <hyperlink ref="E13" r:id="rId14" location="L460" display="https://github.com/spring-projects/spring-boot/blob/b4a7e1d64bcd01196813c3cccb498db68045e750/spring-boot-tools/spring-boot-loader/src/main/java/org/springframework/boot/loader/PropertiesLauncher.java#L460"/>
    <hyperlink ref="E14" r:id="rId15" location="L260" display="https://github.com/square/okhttp/blob/d1e845a4df14b565c44d5fe0ecbbc8eea69f5df7/okhttp/src/main/java/okhttp3/Headers.java#L260"/>
    <hyperlink ref="B15" r:id="rId16" display="IO-552"/>
    <hyperlink ref="E15" r:id="rId17" location="L486" display="https://github.com/apache/commons-io/blob/a7bd568249f9ec20b69b2a700da6a0648e93a842/src/main/java/org/apache/commons/io/FilenameUtils.java#L486"/>
    <hyperlink ref="B16" r:id="rId18" display="IO-545"/>
    <hyperlink ref="E16" r:id="rId19" location="L886" display="https://github.com/apache/commons-io/blob/a7bd568249f9ec20b69b2a700da6a0648e93a842/src/main/java/org/apache/commons/io/FilenameUtils.java#L886"/>
    <hyperlink ref="B17" r:id="rId20" display="IO-483"/>
    <hyperlink ref="E17" r:id="rId21" location="L634" display="https://github.com/apache/commons-io/blob/51f13c846dae950e1d27693c9e23c1063945210f/src/main/java/org/apache/commons/io/FilenameUtils.java#L634"/>
    <hyperlink ref="E18" r:id="rId22" location="L167" display="https://github.com/rudenvla/guava/blob/d39130651d8a90f5ebe066de7f0b2311806e5152/guava/src/com/google/common/net/InetAddresses.java#L167"/>
    <hyperlink ref="E19" r:id="rId23" location="L318" display="https://github.com/AsyncHttpClient/async-http-client/blob/bd03b19db71cec2a04fd3b4ebc6a65d61727c98e/client/src/main/java/org/asynchttpclient/uri/UriParser.java#L318"/>
    <hyperlink ref="B20" r:id="rId24" display="LANG-1374"/>
    <hyperlink ref="E20" r:id="rId25" location="diff-3631b9c5e1b8b0bb86ed99ea5dc661a2" display="https://github.com/apache/commons-lang/commit/c614fbcc79615f93d2c60a153db6e82d7474c425#diff-3631b9c5e1b8b0bb86ed99ea5dc661a2"/>
    <hyperlink ref="B21" r:id="rId26" display="NET-582"/>
    <hyperlink ref="E21" r:id="rId27" display="https://github.com/apache/commons-net/blob/642158f72b2534e29b0db024e761118c67eae3eb/src/main/java/org/apache/commons/net/smtp/SimpleSMTPHeader.java"/>
    <hyperlink ref="B22" r:id="rId28" display="TEXT-118"/>
    <hyperlink ref="E22" r:id="rId29" location="L584" display="https://github.com/apache/commons-text/blob/master/src/main/java/org/apache/commons/text/StringEscapeUtils.java#L584"/>
    <hyperlink ref="E23" r:id="rId30" location="L397" display="https://github.com/spring-projects/spring-boot/blob/29c7b936406a2cc2cab0064d41f01b49619bcaaa/spring-boot/src/main/java/org/springframework/boot/builder/SpringApplicationBuilder.java#L397"/>
    <hyperlink ref="E24" r:id="rId31" location="L122" display="https://github.com/spring-projects/spring-boot/blob/2f6d05dc51b695ccd5c8e3fefb31a789b210f5d1/spring-boot/src/main/java/org/springframework/boot/json/BasicJsonParser.java#L122"/>
    <hyperlink ref="E25" r:id="rId32" display="https://github.com/apache/commons-lang/blob/362dd935f84ef80b13cced13a74339e42c775809/src/main/java/org/apache/commons/lang3/builder/ToStringStyle.java"/>
    <hyperlink ref="B26" r:id="rId33" display="https://github.com/mikaelhg/urlbuilder/issues/5"/>
    <hyperlink ref="E26" r:id="rId34" location="L191" display="https://github.com/mikaelhg/urlbuilder/blob/ac82607201f00809034d920f1650c25709fb36d5/src/main/java/gumi/builders/UrlBuilder.java#L191"/>
    <hyperlink ref="B27" r:id="rId35" display="https://github.com/mikaelhg/urlbuilder/pull/39"/>
    <hyperlink ref="E27" r:id="rId36" location="L99" display="https://github.com/ChristerF/urlbuilder/blob/20ef4126a3e74151788e551aeb817e48fefb7f00/src/main/java/io/mikael/urlbuilder/util/Encoder.java#L99"/>
    <hyperlink ref="B28" r:id="rId37" display="https://github.com/greenmail-mail-test/greenmail/issues/213"/>
    <hyperlink ref="E28" r:id="rId38" location="L364" display="https://github.com/greenmail-mail-test/greenmail/blob/b0e1946d974a75a3733845201904485e8c85aeba/greenmail-core/src/main/java/com/icegreen/greenmail/store/SimpleMessageAttributes.java#L364"/>
    <hyperlink ref="E29" r:id="rId39" location="L221" display="https://github.com/square/okhttp/blob/d1e845a4df14b565c44d5fe0ecbbc8eea69f5df7/okhttp/src/main/java/okhttp3/Cookie.java#L221"/>
    <hyperlink ref="E32" r:id="rId40" location="L122" display="https://github.com/spring-projects/spring-boot/blob/2f6d05dc51b695ccd5c8e3fefb31a789b210f5d1/spring-boot/src/main/java/org/springframework/boot/json/BasicJsonParser.java#L122"/>
    <hyperlink ref="E33" r:id="rId41" location="L780" display="https://github.com/google/guava/blob/c19946804421d2319eab08987f914dd6536c3beb/guava/src/com/google/common/io/Files.java#L780"/>
    <hyperlink ref="E34" r:id="rId42" location="L167" display="https://github.com/rudenvla/guava/blob/d39130651d8a90f5ebe066de7f0b2311806e5152/guava/src/com/google/common/net/InetAddresses.java#L167"/>
    <hyperlink ref="E35" r:id="rId43" location="L3013" display="https://github.com/googlei18n/libphonenumber/blob/079b36843ff25dd5a5553113775b41a17347643d/java/libphonenumber/src/com/google/i18n/phonenumbers/PhoneNumberUtil.java#L3013"/>
    <hyperlink ref="E36" r:id="rId44" location="L337" display="https://github.com/medbelamachi/spring-framework/blob/3ae84d6dd8af742f1fcf90e4bd3972a4dc66aa68/spring-web/src/main/java/org/springframework/web/util/UriUtils.java#L337"/>
    <hyperlink ref="E37" r:id="rId45" location="L128" display="https://github.com/apache/commons-validator/blob/e2feaed85df37bc91fdeb59220c90fac2d3ade4b/src/main/java/org/apache/commons/validator/routines/InetAddressValidator.java#L128"/>
    <hyperlink ref="E40" r:id="rId46" location="L3013" display="https://github.com/googlei18n/libphonenumber/blob/079b36843ff25dd5a5553113775b41a17347643d/java/libphonenumber/src/com/google/i18n/phonenumbers/PhoneNumberUtil.java#L3013"/>
    <hyperlink ref="E41" r:id="rId47" location="L122" display="https://github.com/spring-projects/spring-boot/blob/2f6d05dc51b695ccd5c8e3fefb31a789b210f5d1/spring-boot/src/main/java/org/springframework/boot/json/BasicJsonParser.java#L122"/>
    <hyperlink ref="E42" r:id="rId48" location="L318" display="https://github.com/AsyncHttpClient/async-http-client/blob/e418d627107e1e797ea4d03e6b93e2a356ee995e/client/src/main/java/org/asynchttpclient/uri/UriParser.java#L318"/>
    <hyperlink ref="E43" r:id="rId49" location="L337" display="https://github.com/medbelamachi/spring-framework/blob/3ae84d6dd8af742f1fcf90e4bd3972a4dc66aa68/spring-web/src/main/java/org/springframework/web/util/UriUtils.java#L337"/>
    <hyperlink ref="B44" r:id="rId50" display="VALIDATOR-420"/>
    <hyperlink ref="E44" r:id="rId51" location="L297" display="https://github.com/apache/commons-validator/blob/c247c6e361bc1ea677526418cbbc2eb5ab2d54b9/src/main/java/org/apache/commons/validator/routines/UrlValidator.java#L297"/>
    <hyperlink ref="B45" r:id="rId52" display="VALIDATOR-419"/>
    <hyperlink ref="E45" r:id="rId53" location="L128" display="https://github.com/apache/commons-validator/blob/e2feaed85df37bc91fdeb59220c90fac2d3ade4b/src/main/java/org/apache/commons/validator/routines/InetAddressValidator.java#L128"/>
    <hyperlink ref="B46" r:id="rId54" display="VALIDATOR-411"/>
    <hyperlink ref="E46" r:id="rId55" location="L297" display="https://github.com/apache/commons-validator/blob/c247c6e361bc1ea677526418cbbc2eb5ab2d54b9/src/main/java/org/apache/commons/validator/routines/UrlValidator.java#L297"/>
    <hyperlink ref="E47" r:id="rId56" location="L322" display="https://github.com/AsyncHttpClient/async-http-client/blob/e17f8d985f05d8d39c43e8696c62457646ee7795/client/src/main/java/org/asynchttpclient/uri/UriParser.java#L322"/>
  </hyperlink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5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LibreOffice/5.1.4.2$Windows_x86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2019-01-28T11:55:16Z</dcterms:modified>
  <cp:revision>4</cp:revision>
  <dc:subject/>
  <dc:title/>
</cp:coreProperties>
</file>