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1_FEM\3.16.1.2_LoadCases\"/>
    </mc:Choice>
  </mc:AlternateContent>
  <xr:revisionPtr revIDLastSave="0" documentId="13_ncr:1_{5197FBD7-1D53-4BB2-8D72-3D63148B5327}" xr6:coauthVersionLast="47" xr6:coauthVersionMax="47" xr10:uidLastSave="{00000000-0000-0000-0000-000000000000}"/>
  <bookViews>
    <workbookView xWindow="810" yWindow="-120" windowWidth="37710" windowHeight="16440" xr2:uid="{00000000-000D-0000-FFFF-FFFF00000000}"/>
  </bookViews>
  <sheets>
    <sheet name="FRONT_CoiloverONLY" sheetId="10" r:id="rId1"/>
    <sheet name="FRONT_BypassONLY" sheetId="13" r:id="rId2"/>
    <sheet name="REAR_CoiloverONLY" sheetId="12" r:id="rId3"/>
    <sheet name="REAR_BypassONLY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9" i="10" l="1"/>
  <c r="F38" i="10"/>
  <c r="F37" i="10"/>
  <c r="E90" i="10"/>
  <c r="E92" i="10" s="1"/>
  <c r="G37" i="10"/>
  <c r="H37" i="10"/>
  <c r="I37" i="10"/>
  <c r="J37" i="10"/>
  <c r="K37" i="10"/>
  <c r="L37" i="10"/>
  <c r="M37" i="10"/>
  <c r="N37" i="10"/>
  <c r="O37" i="10"/>
  <c r="P37" i="10"/>
  <c r="Q37" i="10"/>
  <c r="G38" i="10"/>
  <c r="H38" i="10"/>
  <c r="I38" i="10"/>
  <c r="J38" i="10"/>
  <c r="K38" i="10"/>
  <c r="L38" i="10"/>
  <c r="M38" i="10"/>
  <c r="N38" i="10"/>
  <c r="O38" i="10"/>
  <c r="P38" i="10"/>
  <c r="Q38" i="10"/>
  <c r="G39" i="10"/>
  <c r="H39" i="10"/>
  <c r="I39" i="10"/>
  <c r="J39" i="10"/>
  <c r="K39" i="10"/>
  <c r="L39" i="10"/>
  <c r="M39" i="10"/>
  <c r="N39" i="10"/>
  <c r="O39" i="10"/>
  <c r="P39" i="10"/>
  <c r="Q39" i="10"/>
  <c r="E93" i="10" l="1"/>
  <c r="Q105" i="14"/>
  <c r="P105" i="14"/>
  <c r="M105" i="14"/>
  <c r="L105" i="14"/>
  <c r="I105" i="14"/>
  <c r="E105" i="14"/>
  <c r="Q104" i="14"/>
  <c r="N104" i="14"/>
  <c r="M104" i="14"/>
  <c r="I104" i="14"/>
  <c r="H104" i="14"/>
  <c r="E104" i="14"/>
  <c r="Q103" i="14"/>
  <c r="Q106" i="14" s="1"/>
  <c r="O103" i="14"/>
  <c r="M103" i="14"/>
  <c r="K103" i="14"/>
  <c r="I103" i="14"/>
  <c r="E103" i="14"/>
  <c r="E106" i="14" s="1"/>
  <c r="Q102" i="14"/>
  <c r="P102" i="14"/>
  <c r="P103" i="14" s="1"/>
  <c r="O102" i="14"/>
  <c r="N102" i="14"/>
  <c r="M102" i="14"/>
  <c r="L102" i="14"/>
  <c r="L103" i="14" s="1"/>
  <c r="K102" i="14"/>
  <c r="K104" i="14" s="1"/>
  <c r="J102" i="14"/>
  <c r="I102" i="14"/>
  <c r="H102" i="14"/>
  <c r="H103" i="14" s="1"/>
  <c r="G102" i="14"/>
  <c r="G105" i="14" s="1"/>
  <c r="F102" i="14"/>
  <c r="E102" i="14"/>
  <c r="P100" i="14"/>
  <c r="K100" i="14"/>
  <c r="P99" i="14"/>
  <c r="N99" i="14"/>
  <c r="J99" i="14"/>
  <c r="I99" i="14"/>
  <c r="H99" i="14"/>
  <c r="F99" i="14"/>
  <c r="N98" i="14"/>
  <c r="M98" i="14"/>
  <c r="K98" i="14"/>
  <c r="J98" i="14"/>
  <c r="G98" i="14"/>
  <c r="F98" i="14"/>
  <c r="P97" i="14"/>
  <c r="O97" i="14"/>
  <c r="N97" i="14"/>
  <c r="L97" i="14"/>
  <c r="K97" i="14"/>
  <c r="J97" i="14"/>
  <c r="F97" i="14"/>
  <c r="Q96" i="14"/>
  <c r="P96" i="14"/>
  <c r="P98" i="14" s="1"/>
  <c r="O96" i="14"/>
  <c r="O99" i="14" s="1"/>
  <c r="N96" i="14"/>
  <c r="M96" i="14"/>
  <c r="M97" i="14" s="1"/>
  <c r="L96" i="14"/>
  <c r="L98" i="14" s="1"/>
  <c r="K96" i="14"/>
  <c r="K99" i="14" s="1"/>
  <c r="J96" i="14"/>
  <c r="I96" i="14"/>
  <c r="H96" i="14"/>
  <c r="H98" i="14" s="1"/>
  <c r="G96" i="14"/>
  <c r="G99" i="14" s="1"/>
  <c r="F96" i="14"/>
  <c r="E96" i="14"/>
  <c r="M93" i="14"/>
  <c r="F93" i="14"/>
  <c r="J92" i="14"/>
  <c r="F92" i="14"/>
  <c r="I91" i="14"/>
  <c r="Q90" i="14"/>
  <c r="Q93" i="14" s="1"/>
  <c r="P90" i="14"/>
  <c r="O90" i="14"/>
  <c r="O91" i="14" s="1"/>
  <c r="N90" i="14"/>
  <c r="N91" i="14" s="1"/>
  <c r="M90" i="14"/>
  <c r="M92" i="14" s="1"/>
  <c r="L90" i="14"/>
  <c r="K90" i="14"/>
  <c r="K93" i="14" s="1"/>
  <c r="J90" i="14"/>
  <c r="J91" i="14" s="1"/>
  <c r="I90" i="14"/>
  <c r="H90" i="14"/>
  <c r="G90" i="14"/>
  <c r="G91" i="14" s="1"/>
  <c r="F90" i="14"/>
  <c r="F91" i="14" s="1"/>
  <c r="E90" i="14"/>
  <c r="AF87" i="14"/>
  <c r="AA87" i="14"/>
  <c r="Y87" i="14"/>
  <c r="P87" i="14"/>
  <c r="O87" i="14"/>
  <c r="AG87" i="14" s="1"/>
  <c r="L87" i="14"/>
  <c r="K87" i="14"/>
  <c r="AE87" i="14" s="1"/>
  <c r="J87" i="14"/>
  <c r="AB87" i="14" s="1"/>
  <c r="H87" i="14"/>
  <c r="X87" i="14" s="1"/>
  <c r="F87" i="14"/>
  <c r="W87" i="14" s="1"/>
  <c r="P86" i="14"/>
  <c r="O86" i="14"/>
  <c r="M86" i="14"/>
  <c r="L86" i="14"/>
  <c r="I86" i="14"/>
  <c r="H86" i="14"/>
  <c r="Q85" i="14"/>
  <c r="P85" i="14"/>
  <c r="N85" i="14"/>
  <c r="M85" i="14"/>
  <c r="M88" i="14" s="1"/>
  <c r="L85" i="14"/>
  <c r="H85" i="14"/>
  <c r="F85" i="14"/>
  <c r="Q84" i="14"/>
  <c r="Q87" i="14" s="1"/>
  <c r="P84" i="14"/>
  <c r="O84" i="14"/>
  <c r="O85" i="14" s="1"/>
  <c r="N84" i="14"/>
  <c r="N86" i="14" s="1"/>
  <c r="M84" i="14"/>
  <c r="M87" i="14" s="1"/>
  <c r="L84" i="14"/>
  <c r="K84" i="14"/>
  <c r="J84" i="14"/>
  <c r="J86" i="14" s="1"/>
  <c r="I84" i="14"/>
  <c r="I87" i="14" s="1"/>
  <c r="H84" i="14"/>
  <c r="G84" i="14"/>
  <c r="F84" i="14"/>
  <c r="F86" i="14" s="1"/>
  <c r="E84" i="14"/>
  <c r="E87" i="14" s="1"/>
  <c r="AH81" i="14"/>
  <c r="AD81" i="14"/>
  <c r="Q81" i="14"/>
  <c r="O81" i="14"/>
  <c r="AG81" i="14" s="1"/>
  <c r="M81" i="14"/>
  <c r="AF81" i="14" s="1"/>
  <c r="L81" i="14"/>
  <c r="Y81" i="14" s="1"/>
  <c r="I81" i="14"/>
  <c r="G81" i="14"/>
  <c r="AC81" i="14" s="1"/>
  <c r="E81" i="14"/>
  <c r="AH80" i="14"/>
  <c r="AD80" i="14"/>
  <c r="Q80" i="14"/>
  <c r="M80" i="14"/>
  <c r="L80" i="14"/>
  <c r="Y80" i="14" s="1"/>
  <c r="I80" i="14"/>
  <c r="E80" i="14"/>
  <c r="Q79" i="14"/>
  <c r="O79" i="14"/>
  <c r="M79" i="14"/>
  <c r="I79" i="14"/>
  <c r="G79" i="14"/>
  <c r="E79" i="14"/>
  <c r="E82" i="14" s="1"/>
  <c r="Q78" i="14"/>
  <c r="P78" i="14"/>
  <c r="O78" i="14"/>
  <c r="O80" i="14" s="1"/>
  <c r="AG80" i="14" s="1"/>
  <c r="N78" i="14"/>
  <c r="M78" i="14"/>
  <c r="L78" i="14"/>
  <c r="L79" i="14" s="1"/>
  <c r="K78" i="14"/>
  <c r="K80" i="14" s="1"/>
  <c r="AE80" i="14" s="1"/>
  <c r="J78" i="14"/>
  <c r="J79" i="14" s="1"/>
  <c r="I78" i="14"/>
  <c r="H78" i="14"/>
  <c r="G78" i="14"/>
  <c r="G80" i="14" s="1"/>
  <c r="AC80" i="14" s="1"/>
  <c r="F78" i="14"/>
  <c r="E78" i="14"/>
  <c r="P75" i="14"/>
  <c r="M75" i="14"/>
  <c r="H75" i="14"/>
  <c r="E75" i="14"/>
  <c r="AC75" i="14" s="1"/>
  <c r="L74" i="14"/>
  <c r="Y74" i="14" s="1"/>
  <c r="Q73" i="14"/>
  <c r="O73" i="14"/>
  <c r="M73" i="14"/>
  <c r="M76" i="14" s="1"/>
  <c r="K73" i="14"/>
  <c r="I73" i="14"/>
  <c r="AD73" i="14" s="1"/>
  <c r="G73" i="14"/>
  <c r="E73" i="14"/>
  <c r="E76" i="14" s="1"/>
  <c r="Q72" i="14"/>
  <c r="Q75" i="14" s="1"/>
  <c r="P72" i="14"/>
  <c r="P73" i="14" s="1"/>
  <c r="O72" i="14"/>
  <c r="O75" i="14" s="1"/>
  <c r="N72" i="14"/>
  <c r="M72" i="14"/>
  <c r="M74" i="14" s="1"/>
  <c r="AF74" i="14" s="1"/>
  <c r="L72" i="14"/>
  <c r="K72" i="14"/>
  <c r="K75" i="14" s="1"/>
  <c r="J72" i="14"/>
  <c r="J73" i="14" s="1"/>
  <c r="I72" i="14"/>
  <c r="I74" i="14" s="1"/>
  <c r="AD74" i="14" s="1"/>
  <c r="H72" i="14"/>
  <c r="H73" i="14" s="1"/>
  <c r="G72" i="14"/>
  <c r="G75" i="14" s="1"/>
  <c r="F72" i="14"/>
  <c r="E72" i="14"/>
  <c r="E74" i="14" s="1"/>
  <c r="P69" i="14"/>
  <c r="N69" i="14"/>
  <c r="L69" i="14"/>
  <c r="J69" i="14"/>
  <c r="H69" i="14"/>
  <c r="F69" i="14"/>
  <c r="AB68" i="14"/>
  <c r="Q68" i="14"/>
  <c r="AH68" i="14" s="1"/>
  <c r="M68" i="14"/>
  <c r="AF68" i="14" s="1"/>
  <c r="I68" i="14"/>
  <c r="AD68" i="14" s="1"/>
  <c r="E68" i="14"/>
  <c r="P67" i="14"/>
  <c r="P70" i="14" s="1"/>
  <c r="N67" i="14"/>
  <c r="L67" i="14"/>
  <c r="J67" i="14"/>
  <c r="H67" i="14"/>
  <c r="F67" i="14"/>
  <c r="Q66" i="14"/>
  <c r="P66" i="14"/>
  <c r="P68" i="14" s="1"/>
  <c r="AA68" i="14" s="1"/>
  <c r="O66" i="14"/>
  <c r="N66" i="14"/>
  <c r="N68" i="14" s="1"/>
  <c r="Z68" i="14" s="1"/>
  <c r="M66" i="14"/>
  <c r="L66" i="14"/>
  <c r="L68" i="14" s="1"/>
  <c r="Y68" i="14" s="1"/>
  <c r="K66" i="14"/>
  <c r="J66" i="14"/>
  <c r="J68" i="14" s="1"/>
  <c r="I66" i="14"/>
  <c r="H66" i="14"/>
  <c r="H68" i="14" s="1"/>
  <c r="X68" i="14" s="1"/>
  <c r="G66" i="14"/>
  <c r="F66" i="14"/>
  <c r="F68" i="14" s="1"/>
  <c r="W68" i="14" s="1"/>
  <c r="E66" i="14"/>
  <c r="O63" i="14"/>
  <c r="G63" i="14"/>
  <c r="P62" i="14"/>
  <c r="O62" i="14"/>
  <c r="AG62" i="14" s="1"/>
  <c r="L62" i="14"/>
  <c r="Y62" i="14" s="1"/>
  <c r="K62" i="14"/>
  <c r="AE62" i="14" s="1"/>
  <c r="H62" i="14"/>
  <c r="G62" i="14"/>
  <c r="AC62" i="14" s="1"/>
  <c r="P61" i="14"/>
  <c r="O61" i="14"/>
  <c r="L61" i="14"/>
  <c r="L64" i="14" s="1"/>
  <c r="K61" i="14"/>
  <c r="H61" i="14"/>
  <c r="G61" i="14"/>
  <c r="Q60" i="14"/>
  <c r="Q62" i="14" s="1"/>
  <c r="P60" i="14"/>
  <c r="P63" i="14" s="1"/>
  <c r="O60" i="14"/>
  <c r="N60" i="14"/>
  <c r="N63" i="14" s="1"/>
  <c r="M60" i="14"/>
  <c r="M62" i="14" s="1"/>
  <c r="L60" i="14"/>
  <c r="L63" i="14" s="1"/>
  <c r="K60" i="14"/>
  <c r="K63" i="14" s="1"/>
  <c r="J60" i="14"/>
  <c r="J63" i="14" s="1"/>
  <c r="I60" i="14"/>
  <c r="I62" i="14" s="1"/>
  <c r="H60" i="14"/>
  <c r="H63" i="14" s="1"/>
  <c r="G60" i="14"/>
  <c r="F60" i="14"/>
  <c r="F63" i="14" s="1"/>
  <c r="E60" i="14"/>
  <c r="E62" i="14" s="1"/>
  <c r="X62" i="14" s="1"/>
  <c r="Q57" i="14"/>
  <c r="P57" i="14"/>
  <c r="O57" i="14"/>
  <c r="N57" i="14"/>
  <c r="M57" i="14"/>
  <c r="L57" i="14"/>
  <c r="K57" i="14"/>
  <c r="J57" i="14"/>
  <c r="I57" i="14"/>
  <c r="H57" i="14"/>
  <c r="G57" i="14"/>
  <c r="T57" i="14" s="1"/>
  <c r="F57" i="14"/>
  <c r="S57" i="14" s="1"/>
  <c r="Q56" i="14"/>
  <c r="P56" i="14"/>
  <c r="O56" i="14"/>
  <c r="N56" i="14"/>
  <c r="M56" i="14"/>
  <c r="L56" i="14"/>
  <c r="K56" i="14"/>
  <c r="J56" i="14"/>
  <c r="I56" i="14"/>
  <c r="H56" i="14"/>
  <c r="G56" i="14"/>
  <c r="F56" i="14"/>
  <c r="T56" i="14" s="1"/>
  <c r="Q50" i="14"/>
  <c r="P50" i="14"/>
  <c r="O50" i="14"/>
  <c r="N50" i="14"/>
  <c r="M50" i="14"/>
  <c r="L50" i="14"/>
  <c r="K50" i="14"/>
  <c r="J50" i="14"/>
  <c r="I50" i="14"/>
  <c r="H50" i="14"/>
  <c r="G50" i="14"/>
  <c r="T50" i="14" s="1"/>
  <c r="F50" i="14"/>
  <c r="S50" i="14" s="1"/>
  <c r="Q49" i="14"/>
  <c r="P49" i="14"/>
  <c r="O49" i="14"/>
  <c r="N49" i="14"/>
  <c r="M49" i="14"/>
  <c r="L49" i="14"/>
  <c r="K49" i="14"/>
  <c r="J49" i="14"/>
  <c r="I49" i="14"/>
  <c r="H49" i="14"/>
  <c r="G49" i="14"/>
  <c r="F49" i="14"/>
  <c r="S49" i="14" s="1"/>
  <c r="Q48" i="14"/>
  <c r="P48" i="14"/>
  <c r="O48" i="14"/>
  <c r="N48" i="14"/>
  <c r="M48" i="14"/>
  <c r="L48" i="14"/>
  <c r="K48" i="14"/>
  <c r="J48" i="14"/>
  <c r="I48" i="14"/>
  <c r="H48" i="14"/>
  <c r="G48" i="14"/>
  <c r="F48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T47" i="14" s="1"/>
  <c r="Q46" i="14"/>
  <c r="P46" i="14"/>
  <c r="O46" i="14"/>
  <c r="N46" i="14"/>
  <c r="M46" i="14"/>
  <c r="L46" i="14"/>
  <c r="K46" i="14"/>
  <c r="J46" i="14"/>
  <c r="I46" i="14"/>
  <c r="H46" i="14"/>
  <c r="G46" i="14"/>
  <c r="T46" i="14" s="1"/>
  <c r="F46" i="14"/>
  <c r="S46" i="14" s="1"/>
  <c r="Q45" i="14"/>
  <c r="P45" i="14"/>
  <c r="O45" i="14"/>
  <c r="N45" i="14"/>
  <c r="M45" i="14"/>
  <c r="L45" i="14"/>
  <c r="K45" i="14"/>
  <c r="J45" i="14"/>
  <c r="I45" i="14"/>
  <c r="H45" i="14"/>
  <c r="G45" i="14"/>
  <c r="F45" i="14"/>
  <c r="S45" i="14" s="1"/>
  <c r="Q44" i="14"/>
  <c r="P44" i="14"/>
  <c r="O44" i="14"/>
  <c r="N44" i="14"/>
  <c r="M44" i="14"/>
  <c r="L44" i="14"/>
  <c r="K44" i="14"/>
  <c r="J44" i="14"/>
  <c r="I44" i="14"/>
  <c r="H44" i="14"/>
  <c r="G44" i="14"/>
  <c r="T44" i="14" s="1"/>
  <c r="F44" i="14"/>
  <c r="S44" i="14" s="1"/>
  <c r="Q43" i="14"/>
  <c r="P43" i="14"/>
  <c r="O43" i="14"/>
  <c r="N43" i="14"/>
  <c r="M43" i="14"/>
  <c r="L43" i="14"/>
  <c r="K43" i="14"/>
  <c r="J43" i="14"/>
  <c r="I43" i="14"/>
  <c r="H43" i="14"/>
  <c r="G43" i="14"/>
  <c r="F43" i="14"/>
  <c r="T43" i="14" s="1"/>
  <c r="Q105" i="12"/>
  <c r="P105" i="12"/>
  <c r="O105" i="12"/>
  <c r="M105" i="12"/>
  <c r="L105" i="12"/>
  <c r="K105" i="12"/>
  <c r="I105" i="12"/>
  <c r="E105" i="12"/>
  <c r="Q104" i="12"/>
  <c r="M104" i="12"/>
  <c r="L104" i="12"/>
  <c r="L106" i="12" s="1"/>
  <c r="I104" i="12"/>
  <c r="H104" i="12"/>
  <c r="E104" i="12"/>
  <c r="Q103" i="12"/>
  <c r="O103" i="12"/>
  <c r="M103" i="12"/>
  <c r="J103" i="12"/>
  <c r="I103" i="12"/>
  <c r="E103" i="12"/>
  <c r="Q102" i="12"/>
  <c r="P102" i="12"/>
  <c r="P103" i="12" s="1"/>
  <c r="O102" i="12"/>
  <c r="O104" i="12" s="1"/>
  <c r="N102" i="12"/>
  <c r="M102" i="12"/>
  <c r="L102" i="12"/>
  <c r="L103" i="12" s="1"/>
  <c r="K102" i="12"/>
  <c r="K104" i="12" s="1"/>
  <c r="J102" i="12"/>
  <c r="I102" i="12"/>
  <c r="H102" i="12"/>
  <c r="H103" i="12" s="1"/>
  <c r="G102" i="12"/>
  <c r="G104" i="12" s="1"/>
  <c r="F102" i="12"/>
  <c r="E102" i="12"/>
  <c r="N99" i="12"/>
  <c r="M99" i="12"/>
  <c r="L99" i="12"/>
  <c r="J99" i="12"/>
  <c r="F99" i="12"/>
  <c r="Q98" i="12"/>
  <c r="AH98" i="12" s="1"/>
  <c r="O98" i="12"/>
  <c r="N98" i="12"/>
  <c r="K98" i="12"/>
  <c r="AE98" i="12" s="1"/>
  <c r="J98" i="12"/>
  <c r="AB98" i="12" s="1"/>
  <c r="G98" i="12"/>
  <c r="F98" i="12"/>
  <c r="E98" i="12"/>
  <c r="Z98" i="12" s="1"/>
  <c r="O97" i="12"/>
  <c r="N97" i="12"/>
  <c r="K97" i="12"/>
  <c r="J97" i="12"/>
  <c r="H97" i="12"/>
  <c r="F97" i="12"/>
  <c r="Q96" i="12"/>
  <c r="Q97" i="12" s="1"/>
  <c r="P96" i="12"/>
  <c r="O96" i="12"/>
  <c r="O99" i="12" s="1"/>
  <c r="N96" i="12"/>
  <c r="M96" i="12"/>
  <c r="L96" i="12"/>
  <c r="K96" i="12"/>
  <c r="K99" i="12" s="1"/>
  <c r="J96" i="12"/>
  <c r="I96" i="12"/>
  <c r="H96" i="12"/>
  <c r="H98" i="12" s="1"/>
  <c r="X98" i="12" s="1"/>
  <c r="G96" i="12"/>
  <c r="G99" i="12" s="1"/>
  <c r="F96" i="12"/>
  <c r="E96" i="12"/>
  <c r="M93" i="12"/>
  <c r="E93" i="12"/>
  <c r="O92" i="12"/>
  <c r="H92" i="12"/>
  <c r="M91" i="12"/>
  <c r="I91" i="12"/>
  <c r="H91" i="12"/>
  <c r="G91" i="12"/>
  <c r="Q90" i="12"/>
  <c r="Q92" i="12" s="1"/>
  <c r="P90" i="12"/>
  <c r="O90" i="12"/>
  <c r="O93" i="12" s="1"/>
  <c r="N90" i="12"/>
  <c r="N91" i="12" s="1"/>
  <c r="M90" i="12"/>
  <c r="M92" i="12" s="1"/>
  <c r="L90" i="12"/>
  <c r="K90" i="12"/>
  <c r="K91" i="12" s="1"/>
  <c r="J90" i="12"/>
  <c r="J91" i="12" s="1"/>
  <c r="I90" i="12"/>
  <c r="H90" i="12"/>
  <c r="H93" i="12" s="1"/>
  <c r="G90" i="12"/>
  <c r="G93" i="12" s="1"/>
  <c r="F90" i="12"/>
  <c r="F91" i="12" s="1"/>
  <c r="E90" i="12"/>
  <c r="O88" i="12"/>
  <c r="AF87" i="12"/>
  <c r="AA87" i="12"/>
  <c r="Y87" i="12"/>
  <c r="X87" i="12"/>
  <c r="P87" i="12"/>
  <c r="O87" i="12"/>
  <c r="AG87" i="12" s="1"/>
  <c r="N87" i="12"/>
  <c r="Z87" i="12" s="1"/>
  <c r="L87" i="12"/>
  <c r="H87" i="12"/>
  <c r="F87" i="12"/>
  <c r="W87" i="12" s="1"/>
  <c r="Q86" i="12"/>
  <c r="P86" i="12"/>
  <c r="O86" i="12"/>
  <c r="M86" i="12"/>
  <c r="L86" i="12"/>
  <c r="I86" i="12"/>
  <c r="H86" i="12"/>
  <c r="G86" i="12"/>
  <c r="AH85" i="12"/>
  <c r="Q85" i="12"/>
  <c r="Q88" i="12" s="1"/>
  <c r="P85" i="12"/>
  <c r="P88" i="12" s="1"/>
  <c r="M85" i="12"/>
  <c r="L85" i="12"/>
  <c r="J85" i="12"/>
  <c r="AB85" i="12" s="1"/>
  <c r="H85" i="12"/>
  <c r="E85" i="12"/>
  <c r="Q84" i="12"/>
  <c r="Q87" i="12" s="1"/>
  <c r="P84" i="12"/>
  <c r="O84" i="12"/>
  <c r="O85" i="12" s="1"/>
  <c r="AG85" i="12" s="1"/>
  <c r="N84" i="12"/>
  <c r="M84" i="12"/>
  <c r="M87" i="12" s="1"/>
  <c r="L84" i="12"/>
  <c r="K84" i="12"/>
  <c r="J84" i="12"/>
  <c r="J86" i="12" s="1"/>
  <c r="I84" i="12"/>
  <c r="I87" i="12" s="1"/>
  <c r="H84" i="12"/>
  <c r="G84" i="12"/>
  <c r="F84" i="12"/>
  <c r="F86" i="12" s="1"/>
  <c r="E84" i="12"/>
  <c r="E87" i="12" s="1"/>
  <c r="P82" i="12"/>
  <c r="AH81" i="12"/>
  <c r="Y81" i="12"/>
  <c r="P81" i="12"/>
  <c r="AA81" i="12" s="1"/>
  <c r="L81" i="12"/>
  <c r="J81" i="12"/>
  <c r="AB81" i="12" s="1"/>
  <c r="H81" i="12"/>
  <c r="X81" i="12" s="1"/>
  <c r="F81" i="12"/>
  <c r="W81" i="12" s="1"/>
  <c r="P80" i="12"/>
  <c r="M80" i="12"/>
  <c r="L80" i="12"/>
  <c r="I80" i="12"/>
  <c r="H80" i="12"/>
  <c r="Q79" i="12"/>
  <c r="P79" i="12"/>
  <c r="N79" i="12"/>
  <c r="M79" i="12"/>
  <c r="L79" i="12"/>
  <c r="L82" i="12" s="1"/>
  <c r="H79" i="12"/>
  <c r="F79" i="12"/>
  <c r="F82" i="12" s="1"/>
  <c r="Q78" i="12"/>
  <c r="Q81" i="12" s="1"/>
  <c r="P78" i="12"/>
  <c r="O78" i="12"/>
  <c r="O79" i="12" s="1"/>
  <c r="N78" i="12"/>
  <c r="N80" i="12" s="1"/>
  <c r="M78" i="12"/>
  <c r="M81" i="12" s="1"/>
  <c r="L78" i="12"/>
  <c r="K78" i="12"/>
  <c r="K79" i="12" s="1"/>
  <c r="J78" i="12"/>
  <c r="J80" i="12" s="1"/>
  <c r="I78" i="12"/>
  <c r="I81" i="12" s="1"/>
  <c r="AD81" i="12" s="1"/>
  <c r="H78" i="12"/>
  <c r="G78" i="12"/>
  <c r="G79" i="12" s="1"/>
  <c r="F78" i="12"/>
  <c r="F80" i="12" s="1"/>
  <c r="E78" i="12"/>
  <c r="E81" i="12" s="1"/>
  <c r="AH75" i="12"/>
  <c r="Q75" i="12"/>
  <c r="M75" i="12"/>
  <c r="AF75" i="12" s="1"/>
  <c r="I75" i="12"/>
  <c r="AD75" i="12" s="1"/>
  <c r="H75" i="12"/>
  <c r="X75" i="12" s="1"/>
  <c r="E75" i="12"/>
  <c r="AG74" i="12"/>
  <c r="Q74" i="12"/>
  <c r="AH74" i="12" s="1"/>
  <c r="M74" i="12"/>
  <c r="AF74" i="12" s="1"/>
  <c r="L74" i="12"/>
  <c r="Y74" i="12" s="1"/>
  <c r="I74" i="12"/>
  <c r="AD74" i="12" s="1"/>
  <c r="H74" i="12"/>
  <c r="X74" i="12" s="1"/>
  <c r="E74" i="12"/>
  <c r="Q73" i="12"/>
  <c r="O73" i="12"/>
  <c r="M73" i="12"/>
  <c r="I73" i="12"/>
  <c r="E73" i="12"/>
  <c r="E76" i="12" s="1"/>
  <c r="Q72" i="12"/>
  <c r="P72" i="12"/>
  <c r="P73" i="12" s="1"/>
  <c r="O72" i="12"/>
  <c r="O74" i="12" s="1"/>
  <c r="N72" i="12"/>
  <c r="N75" i="12" s="1"/>
  <c r="Z75" i="12" s="1"/>
  <c r="M72" i="12"/>
  <c r="L72" i="12"/>
  <c r="L73" i="12" s="1"/>
  <c r="K72" i="12"/>
  <c r="K74" i="12" s="1"/>
  <c r="AE74" i="12" s="1"/>
  <c r="J72" i="12"/>
  <c r="J75" i="12" s="1"/>
  <c r="AB75" i="12" s="1"/>
  <c r="I72" i="12"/>
  <c r="H72" i="12"/>
  <c r="H73" i="12" s="1"/>
  <c r="H76" i="12" s="1"/>
  <c r="G72" i="12"/>
  <c r="G74" i="12" s="1"/>
  <c r="AC74" i="12" s="1"/>
  <c r="F72" i="12"/>
  <c r="F75" i="12" s="1"/>
  <c r="W75" i="12" s="1"/>
  <c r="E72" i="12"/>
  <c r="P69" i="12"/>
  <c r="N69" i="12"/>
  <c r="J69" i="12"/>
  <c r="H69" i="12"/>
  <c r="F69" i="12"/>
  <c r="N68" i="12"/>
  <c r="K68" i="12"/>
  <c r="J68" i="12"/>
  <c r="G68" i="12"/>
  <c r="F68" i="12"/>
  <c r="P67" i="12"/>
  <c r="P70" i="12" s="1"/>
  <c r="O67" i="12"/>
  <c r="AG67" i="12" s="1"/>
  <c r="N67" i="12"/>
  <c r="L67" i="12"/>
  <c r="K67" i="12"/>
  <c r="K70" i="12" s="1"/>
  <c r="J67" i="12"/>
  <c r="J70" i="12" s="1"/>
  <c r="F67" i="12"/>
  <c r="Q66" i="12"/>
  <c r="Q67" i="12" s="1"/>
  <c r="P66" i="12"/>
  <c r="P68" i="12" s="1"/>
  <c r="O66" i="12"/>
  <c r="O69" i="12" s="1"/>
  <c r="N66" i="12"/>
  <c r="M66" i="12"/>
  <c r="M67" i="12" s="1"/>
  <c r="L66" i="12"/>
  <c r="L68" i="12" s="1"/>
  <c r="K66" i="12"/>
  <c r="K69" i="12" s="1"/>
  <c r="J66" i="12"/>
  <c r="I66" i="12"/>
  <c r="I67" i="12" s="1"/>
  <c r="H66" i="12"/>
  <c r="H68" i="12" s="1"/>
  <c r="G66" i="12"/>
  <c r="G69" i="12" s="1"/>
  <c r="F66" i="12"/>
  <c r="E66" i="12"/>
  <c r="E67" i="12" s="1"/>
  <c r="Q63" i="12"/>
  <c r="O63" i="12"/>
  <c r="K63" i="12"/>
  <c r="G63" i="12"/>
  <c r="F63" i="12"/>
  <c r="AE62" i="12"/>
  <c r="O62" i="12"/>
  <c r="AG62" i="12" s="1"/>
  <c r="K62" i="12"/>
  <c r="J62" i="12"/>
  <c r="AB62" i="12" s="1"/>
  <c r="G62" i="12"/>
  <c r="AC62" i="12" s="1"/>
  <c r="F62" i="12"/>
  <c r="W62" i="12" s="1"/>
  <c r="O61" i="12"/>
  <c r="M61" i="12"/>
  <c r="K61" i="12"/>
  <c r="H61" i="12"/>
  <c r="G61" i="12"/>
  <c r="Q60" i="12"/>
  <c r="Q62" i="12" s="1"/>
  <c r="P60" i="12"/>
  <c r="O60" i="12"/>
  <c r="N60" i="12"/>
  <c r="N61" i="12" s="1"/>
  <c r="M60" i="12"/>
  <c r="M62" i="12" s="1"/>
  <c r="AF62" i="12" s="1"/>
  <c r="L60" i="12"/>
  <c r="K60" i="12"/>
  <c r="J60" i="12"/>
  <c r="J61" i="12" s="1"/>
  <c r="I60" i="12"/>
  <c r="I62" i="12" s="1"/>
  <c r="H60" i="12"/>
  <c r="G60" i="12"/>
  <c r="F60" i="12"/>
  <c r="F61" i="12" s="1"/>
  <c r="E60" i="12"/>
  <c r="E62" i="12" s="1"/>
  <c r="T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S57" i="12" s="1"/>
  <c r="Q56" i="12"/>
  <c r="P56" i="12"/>
  <c r="O56" i="12"/>
  <c r="N56" i="12"/>
  <c r="M56" i="12"/>
  <c r="L56" i="12"/>
  <c r="K56" i="12"/>
  <c r="J56" i="12"/>
  <c r="I56" i="12"/>
  <c r="H56" i="12"/>
  <c r="G56" i="12"/>
  <c r="F56" i="12"/>
  <c r="T56" i="12" s="1"/>
  <c r="Q50" i="12"/>
  <c r="P50" i="12"/>
  <c r="O50" i="12"/>
  <c r="N50" i="12"/>
  <c r="M50" i="12"/>
  <c r="L50" i="12"/>
  <c r="K50" i="12"/>
  <c r="J50" i="12"/>
  <c r="I50" i="12"/>
  <c r="T50" i="12" s="1"/>
  <c r="H50" i="12"/>
  <c r="G50" i="12"/>
  <c r="F50" i="12"/>
  <c r="T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S49" i="12" s="1"/>
  <c r="Q48" i="12"/>
  <c r="P48" i="12"/>
  <c r="O48" i="12"/>
  <c r="N48" i="12"/>
  <c r="M48" i="12"/>
  <c r="L48" i="12"/>
  <c r="K48" i="12"/>
  <c r="J48" i="12"/>
  <c r="I48" i="12"/>
  <c r="H48" i="12"/>
  <c r="T48" i="12" s="1"/>
  <c r="G48" i="12"/>
  <c r="F48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T47" i="12" s="1"/>
  <c r="Q46" i="12"/>
  <c r="P46" i="12"/>
  <c r="O46" i="12"/>
  <c r="N46" i="12"/>
  <c r="M46" i="12"/>
  <c r="L46" i="12"/>
  <c r="K46" i="12"/>
  <c r="J46" i="12"/>
  <c r="I46" i="12"/>
  <c r="H46" i="12"/>
  <c r="G46" i="12"/>
  <c r="T46" i="12" s="1"/>
  <c r="F46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T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S44" i="12" s="1"/>
  <c r="Q43" i="12"/>
  <c r="P43" i="12"/>
  <c r="O43" i="12"/>
  <c r="N43" i="12"/>
  <c r="M43" i="12"/>
  <c r="L43" i="12"/>
  <c r="K43" i="12"/>
  <c r="J43" i="12"/>
  <c r="I43" i="12"/>
  <c r="H43" i="12"/>
  <c r="G43" i="12"/>
  <c r="F43" i="12"/>
  <c r="T43" i="12" s="1"/>
  <c r="E91" i="10"/>
  <c r="E94" i="10" s="1"/>
  <c r="E93" i="13"/>
  <c r="E92" i="13"/>
  <c r="E91" i="13"/>
  <c r="E94" i="13"/>
  <c r="E90" i="13"/>
  <c r="G48" i="13"/>
  <c r="F48" i="13"/>
  <c r="Q105" i="13"/>
  <c r="P105" i="13"/>
  <c r="O105" i="13"/>
  <c r="M105" i="13"/>
  <c r="L105" i="13"/>
  <c r="K105" i="13"/>
  <c r="I105" i="13"/>
  <c r="E105" i="13"/>
  <c r="Q104" i="13"/>
  <c r="M104" i="13"/>
  <c r="L104" i="13"/>
  <c r="L106" i="13" s="1"/>
  <c r="I104" i="13"/>
  <c r="H104" i="13"/>
  <c r="E104" i="13"/>
  <c r="Q103" i="13"/>
  <c r="O103" i="13"/>
  <c r="M103" i="13"/>
  <c r="J103" i="13"/>
  <c r="I103" i="13"/>
  <c r="E103" i="13"/>
  <c r="Q102" i="13"/>
  <c r="P102" i="13"/>
  <c r="P103" i="13" s="1"/>
  <c r="O102" i="13"/>
  <c r="O104" i="13" s="1"/>
  <c r="N102" i="13"/>
  <c r="M102" i="13"/>
  <c r="L102" i="13"/>
  <c r="L103" i="13" s="1"/>
  <c r="K102" i="13"/>
  <c r="K104" i="13" s="1"/>
  <c r="J102" i="13"/>
  <c r="I102" i="13"/>
  <c r="H102" i="13"/>
  <c r="H103" i="13" s="1"/>
  <c r="G102" i="13"/>
  <c r="G104" i="13" s="1"/>
  <c r="F102" i="13"/>
  <c r="E102" i="13"/>
  <c r="N99" i="13"/>
  <c r="M99" i="13"/>
  <c r="L99" i="13"/>
  <c r="J99" i="13"/>
  <c r="F99" i="13"/>
  <c r="Q98" i="13"/>
  <c r="AH98" i="13" s="1"/>
  <c r="O98" i="13"/>
  <c r="N98" i="13"/>
  <c r="K98" i="13"/>
  <c r="AE98" i="13" s="1"/>
  <c r="J98" i="13"/>
  <c r="AB98" i="13" s="1"/>
  <c r="G98" i="13"/>
  <c r="F98" i="13"/>
  <c r="E98" i="13"/>
  <c r="Z98" i="13" s="1"/>
  <c r="O97" i="13"/>
  <c r="N97" i="13"/>
  <c r="K97" i="13"/>
  <c r="J97" i="13"/>
  <c r="H97" i="13"/>
  <c r="F97" i="13"/>
  <c r="Q96" i="13"/>
  <c r="Q97" i="13" s="1"/>
  <c r="P96" i="13"/>
  <c r="O96" i="13"/>
  <c r="O99" i="13" s="1"/>
  <c r="N96" i="13"/>
  <c r="M96" i="13"/>
  <c r="L96" i="13"/>
  <c r="K96" i="13"/>
  <c r="K99" i="13" s="1"/>
  <c r="J96" i="13"/>
  <c r="I96" i="13"/>
  <c r="H96" i="13"/>
  <c r="H98" i="13" s="1"/>
  <c r="X98" i="13" s="1"/>
  <c r="G96" i="13"/>
  <c r="G99" i="13" s="1"/>
  <c r="F96" i="13"/>
  <c r="E96" i="13"/>
  <c r="M93" i="13"/>
  <c r="O92" i="13"/>
  <c r="H92" i="13"/>
  <c r="M91" i="13"/>
  <c r="I91" i="13"/>
  <c r="H91" i="13"/>
  <c r="G91" i="13"/>
  <c r="Q90" i="13"/>
  <c r="Q92" i="13" s="1"/>
  <c r="P90" i="13"/>
  <c r="O90" i="13"/>
  <c r="O93" i="13" s="1"/>
  <c r="N90" i="13"/>
  <c r="N91" i="13" s="1"/>
  <c r="M90" i="13"/>
  <c r="M92" i="13" s="1"/>
  <c r="L90" i="13"/>
  <c r="K90" i="13"/>
  <c r="K91" i="13" s="1"/>
  <c r="J90" i="13"/>
  <c r="J91" i="13" s="1"/>
  <c r="I90" i="13"/>
  <c r="H90" i="13"/>
  <c r="H93" i="13" s="1"/>
  <c r="G90" i="13"/>
  <c r="G93" i="13" s="1"/>
  <c r="F90" i="13"/>
  <c r="F91" i="13" s="1"/>
  <c r="O88" i="13"/>
  <c r="AF87" i="13"/>
  <c r="AA87" i="13"/>
  <c r="Y87" i="13"/>
  <c r="X87" i="13"/>
  <c r="P87" i="13"/>
  <c r="O87" i="13"/>
  <c r="AG87" i="13" s="1"/>
  <c r="N87" i="13"/>
  <c r="Z87" i="13" s="1"/>
  <c r="L87" i="13"/>
  <c r="H87" i="13"/>
  <c r="F87" i="13"/>
  <c r="W87" i="13" s="1"/>
  <c r="Q86" i="13"/>
  <c r="P86" i="13"/>
  <c r="O86" i="13"/>
  <c r="M86" i="13"/>
  <c r="L86" i="13"/>
  <c r="I86" i="13"/>
  <c r="H86" i="13"/>
  <c r="G86" i="13"/>
  <c r="AH85" i="13"/>
  <c r="Q85" i="13"/>
  <c r="Q88" i="13" s="1"/>
  <c r="P85" i="13"/>
  <c r="P88" i="13" s="1"/>
  <c r="M85" i="13"/>
  <c r="L85" i="13"/>
  <c r="J85" i="13"/>
  <c r="AB85" i="13" s="1"/>
  <c r="H85" i="13"/>
  <c r="E85" i="13"/>
  <c r="Q84" i="13"/>
  <c r="Q87" i="13" s="1"/>
  <c r="P84" i="13"/>
  <c r="O84" i="13"/>
  <c r="O85" i="13" s="1"/>
  <c r="AG85" i="13" s="1"/>
  <c r="N84" i="13"/>
  <c r="M84" i="13"/>
  <c r="M87" i="13" s="1"/>
  <c r="L84" i="13"/>
  <c r="K84" i="13"/>
  <c r="J84" i="13"/>
  <c r="J86" i="13" s="1"/>
  <c r="I84" i="13"/>
  <c r="I87" i="13" s="1"/>
  <c r="H84" i="13"/>
  <c r="G84" i="13"/>
  <c r="F84" i="13"/>
  <c r="F86" i="13" s="1"/>
  <c r="E84" i="13"/>
  <c r="E87" i="13" s="1"/>
  <c r="P82" i="13"/>
  <c r="AH81" i="13"/>
  <c r="Y81" i="13"/>
  <c r="P81" i="13"/>
  <c r="AA81" i="13" s="1"/>
  <c r="L81" i="13"/>
  <c r="J81" i="13"/>
  <c r="AB81" i="13" s="1"/>
  <c r="H81" i="13"/>
  <c r="X81" i="13" s="1"/>
  <c r="F81" i="13"/>
  <c r="W81" i="13" s="1"/>
  <c r="P80" i="13"/>
  <c r="M80" i="13"/>
  <c r="L80" i="13"/>
  <c r="I80" i="13"/>
  <c r="H80" i="13"/>
  <c r="Q79" i="13"/>
  <c r="P79" i="13"/>
  <c r="N79" i="13"/>
  <c r="M79" i="13"/>
  <c r="L79" i="13"/>
  <c r="L82" i="13" s="1"/>
  <c r="H79" i="13"/>
  <c r="F79" i="13"/>
  <c r="F82" i="13" s="1"/>
  <c r="Q78" i="13"/>
  <c r="Q81" i="13" s="1"/>
  <c r="P78" i="13"/>
  <c r="O78" i="13"/>
  <c r="O79" i="13" s="1"/>
  <c r="N78" i="13"/>
  <c r="N80" i="13" s="1"/>
  <c r="M78" i="13"/>
  <c r="M81" i="13" s="1"/>
  <c r="L78" i="13"/>
  <c r="K78" i="13"/>
  <c r="K79" i="13" s="1"/>
  <c r="J78" i="13"/>
  <c r="J80" i="13" s="1"/>
  <c r="I78" i="13"/>
  <c r="I81" i="13" s="1"/>
  <c r="AD81" i="13" s="1"/>
  <c r="H78" i="13"/>
  <c r="G78" i="13"/>
  <c r="G79" i="13" s="1"/>
  <c r="F78" i="13"/>
  <c r="F80" i="13" s="1"/>
  <c r="E78" i="13"/>
  <c r="E81" i="13" s="1"/>
  <c r="AH75" i="13"/>
  <c r="Q75" i="13"/>
  <c r="M75" i="13"/>
  <c r="AF75" i="13" s="1"/>
  <c r="I75" i="13"/>
  <c r="AD75" i="13" s="1"/>
  <c r="H75" i="13"/>
  <c r="X75" i="13" s="1"/>
  <c r="E75" i="13"/>
  <c r="AG74" i="13"/>
  <c r="Q74" i="13"/>
  <c r="AH74" i="13" s="1"/>
  <c r="M74" i="13"/>
  <c r="AF74" i="13" s="1"/>
  <c r="L74" i="13"/>
  <c r="Y74" i="13" s="1"/>
  <c r="I74" i="13"/>
  <c r="AD74" i="13" s="1"/>
  <c r="H74" i="13"/>
  <c r="X74" i="13" s="1"/>
  <c r="E74" i="13"/>
  <c r="Q73" i="13"/>
  <c r="O73" i="13"/>
  <c r="M73" i="13"/>
  <c r="I73" i="13"/>
  <c r="E73" i="13"/>
  <c r="E76" i="13" s="1"/>
  <c r="Q72" i="13"/>
  <c r="P72" i="13"/>
  <c r="P73" i="13" s="1"/>
  <c r="O72" i="13"/>
  <c r="O74" i="13" s="1"/>
  <c r="N72" i="13"/>
  <c r="N75" i="13" s="1"/>
  <c r="Z75" i="13" s="1"/>
  <c r="M72" i="13"/>
  <c r="L72" i="13"/>
  <c r="L73" i="13" s="1"/>
  <c r="K72" i="13"/>
  <c r="K74" i="13" s="1"/>
  <c r="AE74" i="13" s="1"/>
  <c r="J72" i="13"/>
  <c r="J75" i="13" s="1"/>
  <c r="AB75" i="13" s="1"/>
  <c r="I72" i="13"/>
  <c r="H72" i="13"/>
  <c r="H73" i="13" s="1"/>
  <c r="H76" i="13" s="1"/>
  <c r="G72" i="13"/>
  <c r="G74" i="13" s="1"/>
  <c r="AC74" i="13" s="1"/>
  <c r="F72" i="13"/>
  <c r="F75" i="13" s="1"/>
  <c r="W75" i="13" s="1"/>
  <c r="E72" i="13"/>
  <c r="P69" i="13"/>
  <c r="N69" i="13"/>
  <c r="J69" i="13"/>
  <c r="H69" i="13"/>
  <c r="F69" i="13"/>
  <c r="N68" i="13"/>
  <c r="K68" i="13"/>
  <c r="J68" i="13"/>
  <c r="G68" i="13"/>
  <c r="F68" i="13"/>
  <c r="P67" i="13"/>
  <c r="P70" i="13" s="1"/>
  <c r="O67" i="13"/>
  <c r="AG67" i="13" s="1"/>
  <c r="N67" i="13"/>
  <c r="L67" i="13"/>
  <c r="K67" i="13"/>
  <c r="K70" i="13" s="1"/>
  <c r="J67" i="13"/>
  <c r="J70" i="13" s="1"/>
  <c r="F67" i="13"/>
  <c r="Q66" i="13"/>
  <c r="Q67" i="13" s="1"/>
  <c r="P66" i="13"/>
  <c r="P68" i="13" s="1"/>
  <c r="O66" i="13"/>
  <c r="O69" i="13" s="1"/>
  <c r="N66" i="13"/>
  <c r="M66" i="13"/>
  <c r="M67" i="13" s="1"/>
  <c r="L66" i="13"/>
  <c r="L68" i="13" s="1"/>
  <c r="K66" i="13"/>
  <c r="K69" i="13" s="1"/>
  <c r="J66" i="13"/>
  <c r="I66" i="13"/>
  <c r="I67" i="13" s="1"/>
  <c r="H66" i="13"/>
  <c r="H68" i="13" s="1"/>
  <c r="G66" i="13"/>
  <c r="G69" i="13" s="1"/>
  <c r="F66" i="13"/>
  <c r="E66" i="13"/>
  <c r="E67" i="13" s="1"/>
  <c r="Q63" i="13"/>
  <c r="O63" i="13"/>
  <c r="K63" i="13"/>
  <c r="G63" i="13"/>
  <c r="F63" i="13"/>
  <c r="AE62" i="13"/>
  <c r="O62" i="13"/>
  <c r="AG62" i="13" s="1"/>
  <c r="K62" i="13"/>
  <c r="J62" i="13"/>
  <c r="AB62" i="13" s="1"/>
  <c r="G62" i="13"/>
  <c r="AC62" i="13" s="1"/>
  <c r="F62" i="13"/>
  <c r="W62" i="13" s="1"/>
  <c r="O61" i="13"/>
  <c r="M61" i="13"/>
  <c r="K61" i="13"/>
  <c r="H61" i="13"/>
  <c r="G61" i="13"/>
  <c r="Q60" i="13"/>
  <c r="Q62" i="13" s="1"/>
  <c r="P60" i="13"/>
  <c r="O60" i="13"/>
  <c r="N60" i="13"/>
  <c r="N61" i="13" s="1"/>
  <c r="M60" i="13"/>
  <c r="M62" i="13" s="1"/>
  <c r="AF62" i="13" s="1"/>
  <c r="L60" i="13"/>
  <c r="K60" i="13"/>
  <c r="J60" i="13"/>
  <c r="J61" i="13" s="1"/>
  <c r="I60" i="13"/>
  <c r="I62" i="13" s="1"/>
  <c r="H60" i="13"/>
  <c r="G60" i="13"/>
  <c r="F60" i="13"/>
  <c r="F61" i="13" s="1"/>
  <c r="E60" i="13"/>
  <c r="E62" i="13" s="1"/>
  <c r="T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S57" i="13" s="1"/>
  <c r="Q56" i="13"/>
  <c r="P56" i="13"/>
  <c r="O56" i="13"/>
  <c r="N56" i="13"/>
  <c r="M56" i="13"/>
  <c r="L56" i="13"/>
  <c r="K56" i="13"/>
  <c r="J56" i="13"/>
  <c r="I56" i="13"/>
  <c r="H56" i="13"/>
  <c r="G56" i="13"/>
  <c r="F56" i="13"/>
  <c r="T56" i="13" s="1"/>
  <c r="Q50" i="13"/>
  <c r="P50" i="13"/>
  <c r="O50" i="13"/>
  <c r="N50" i="13"/>
  <c r="M50" i="13"/>
  <c r="L50" i="13"/>
  <c r="K50" i="13"/>
  <c r="J50" i="13"/>
  <c r="I50" i="13"/>
  <c r="T50" i="13" s="1"/>
  <c r="H50" i="13"/>
  <c r="G50" i="13"/>
  <c r="F50" i="13"/>
  <c r="T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S49" i="13" s="1"/>
  <c r="Q48" i="13"/>
  <c r="P48" i="13"/>
  <c r="O48" i="13"/>
  <c r="N48" i="13"/>
  <c r="M48" i="13"/>
  <c r="L48" i="13"/>
  <c r="K48" i="13"/>
  <c r="J48" i="13"/>
  <c r="I48" i="13"/>
  <c r="H48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T47" i="13" s="1"/>
  <c r="Q46" i="13"/>
  <c r="P46" i="13"/>
  <c r="O46" i="13"/>
  <c r="N46" i="13"/>
  <c r="M46" i="13"/>
  <c r="L46" i="13"/>
  <c r="K46" i="13"/>
  <c r="J46" i="13"/>
  <c r="I46" i="13"/>
  <c r="H46" i="13"/>
  <c r="G46" i="13"/>
  <c r="T46" i="13" s="1"/>
  <c r="F46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T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S44" i="13" s="1"/>
  <c r="Q43" i="13"/>
  <c r="P43" i="13"/>
  <c r="O43" i="13"/>
  <c r="N43" i="13"/>
  <c r="M43" i="13"/>
  <c r="L43" i="13"/>
  <c r="K43" i="13"/>
  <c r="J43" i="13"/>
  <c r="I43" i="13"/>
  <c r="H43" i="13"/>
  <c r="G43" i="13"/>
  <c r="F43" i="13"/>
  <c r="T43" i="13" s="1"/>
  <c r="G90" i="10"/>
  <c r="H90" i="10"/>
  <c r="H91" i="10" s="1"/>
  <c r="I90" i="10"/>
  <c r="I92" i="10" s="1"/>
  <c r="J90" i="10"/>
  <c r="J93" i="10" s="1"/>
  <c r="K90" i="10"/>
  <c r="L90" i="10"/>
  <c r="L91" i="10" s="1"/>
  <c r="M90" i="10"/>
  <c r="M92" i="10" s="1"/>
  <c r="N90" i="10"/>
  <c r="N93" i="10" s="1"/>
  <c r="O90" i="10"/>
  <c r="P90" i="10"/>
  <c r="P91" i="10" s="1"/>
  <c r="Q90" i="10"/>
  <c r="Q92" i="10" s="1"/>
  <c r="G91" i="10"/>
  <c r="G94" i="10" s="1"/>
  <c r="K91" i="10"/>
  <c r="O91" i="10"/>
  <c r="G92" i="10"/>
  <c r="H92" i="10"/>
  <c r="K92" i="10"/>
  <c r="L92" i="10"/>
  <c r="O92" i="10"/>
  <c r="P92" i="10"/>
  <c r="G93" i="10"/>
  <c r="H93" i="10"/>
  <c r="I93" i="10"/>
  <c r="K93" i="10"/>
  <c r="O93" i="10"/>
  <c r="P93" i="10"/>
  <c r="F93" i="10"/>
  <c r="F92" i="10"/>
  <c r="F90" i="10"/>
  <c r="F91" i="10" s="1"/>
  <c r="F94" i="10" s="1"/>
  <c r="G48" i="10"/>
  <c r="F48" i="10"/>
  <c r="S47" i="10"/>
  <c r="Q48" i="10"/>
  <c r="P48" i="10"/>
  <c r="O48" i="10"/>
  <c r="N48" i="10"/>
  <c r="M48" i="10"/>
  <c r="L48" i="10"/>
  <c r="K48" i="10"/>
  <c r="J48" i="10"/>
  <c r="I48" i="10"/>
  <c r="H48" i="10"/>
  <c r="G47" i="10"/>
  <c r="F47" i="10"/>
  <c r="E96" i="10"/>
  <c r="T29" i="14"/>
  <c r="S29" i="14"/>
  <c r="T28" i="14"/>
  <c r="S28" i="14"/>
  <c r="T27" i="14"/>
  <c r="S27" i="14"/>
  <c r="T29" i="12"/>
  <c r="S29" i="12"/>
  <c r="T28" i="12"/>
  <c r="S28" i="12"/>
  <c r="T27" i="12"/>
  <c r="S27" i="12"/>
  <c r="T29" i="10"/>
  <c r="S29" i="10"/>
  <c r="T28" i="10"/>
  <c r="S28" i="10"/>
  <c r="T27" i="10"/>
  <c r="S27" i="10"/>
  <c r="T29" i="13"/>
  <c r="S29" i="13"/>
  <c r="T28" i="13"/>
  <c r="S28" i="13"/>
  <c r="T27" i="13"/>
  <c r="S27" i="13"/>
  <c r="O92" i="14" l="1"/>
  <c r="S48" i="14"/>
  <c r="K91" i="14"/>
  <c r="G92" i="14"/>
  <c r="O93" i="14"/>
  <c r="T48" i="14"/>
  <c r="M91" i="14"/>
  <c r="AF91" i="14" s="1"/>
  <c r="G93" i="14"/>
  <c r="F94" i="14"/>
  <c r="K92" i="14"/>
  <c r="J93" i="12"/>
  <c r="AB93" i="12" s="1"/>
  <c r="O91" i="12"/>
  <c r="O94" i="12" s="1"/>
  <c r="J92" i="12"/>
  <c r="K93" i="12"/>
  <c r="AE93" i="12" s="1"/>
  <c r="F92" i="12"/>
  <c r="W92" i="12" s="1"/>
  <c r="K92" i="12"/>
  <c r="F93" i="12"/>
  <c r="W93" i="12" s="1"/>
  <c r="G92" i="12"/>
  <c r="N92" i="12"/>
  <c r="Z92" i="12" s="1"/>
  <c r="AF93" i="12"/>
  <c r="AB79" i="14"/>
  <c r="AD62" i="14"/>
  <c r="AF62" i="14"/>
  <c r="AH62" i="14"/>
  <c r="AA62" i="14"/>
  <c r="Q76" i="14"/>
  <c r="Z63" i="14"/>
  <c r="X61" i="14"/>
  <c r="AA61" i="14"/>
  <c r="S43" i="14"/>
  <c r="S47" i="14"/>
  <c r="S56" i="14"/>
  <c r="Y61" i="14"/>
  <c r="AG63" i="14"/>
  <c r="G67" i="14"/>
  <c r="G69" i="14"/>
  <c r="O67" i="14"/>
  <c r="O69" i="14"/>
  <c r="H70" i="14"/>
  <c r="G68" i="14"/>
  <c r="AC68" i="14" s="1"/>
  <c r="O68" i="14"/>
  <c r="AG68" i="14" s="1"/>
  <c r="F75" i="14"/>
  <c r="W75" i="14" s="1"/>
  <c r="F73" i="14"/>
  <c r="N73" i="14"/>
  <c r="N75" i="14"/>
  <c r="Z75" i="14" s="1"/>
  <c r="AE75" i="14"/>
  <c r="T45" i="14"/>
  <c r="T49" i="14"/>
  <c r="I61" i="14"/>
  <c r="Q63" i="14"/>
  <c r="AH63" i="14" s="1"/>
  <c r="H64" i="14"/>
  <c r="P64" i="14"/>
  <c r="AG75" i="14"/>
  <c r="AG73" i="14"/>
  <c r="X75" i="14"/>
  <c r="AH75" i="14"/>
  <c r="G82" i="14"/>
  <c r="AC79" i="14"/>
  <c r="F88" i="14"/>
  <c r="J94" i="14"/>
  <c r="J100" i="14"/>
  <c r="AG97" i="14"/>
  <c r="K106" i="14"/>
  <c r="G64" i="14"/>
  <c r="K64" i="14"/>
  <c r="O64" i="14"/>
  <c r="F62" i="14"/>
  <c r="W62" i="14" s="1"/>
  <c r="J62" i="14"/>
  <c r="AB62" i="14" s="1"/>
  <c r="N62" i="14"/>
  <c r="Z62" i="14" s="1"/>
  <c r="E63" i="14"/>
  <c r="AB63" i="14" s="1"/>
  <c r="M63" i="14"/>
  <c r="F70" i="14"/>
  <c r="N70" i="14"/>
  <c r="AE73" i="14"/>
  <c r="K76" i="14"/>
  <c r="X73" i="14"/>
  <c r="AF73" i="14"/>
  <c r="J74" i="14"/>
  <c r="AB74" i="14" s="1"/>
  <c r="AF75" i="14"/>
  <c r="AH79" i="14"/>
  <c r="H93" i="14"/>
  <c r="H92" i="14"/>
  <c r="H91" i="14"/>
  <c r="L93" i="14"/>
  <c r="L92" i="14"/>
  <c r="L91" i="14"/>
  <c r="P93" i="14"/>
  <c r="P91" i="14"/>
  <c r="E97" i="14"/>
  <c r="AF97" i="14" s="1"/>
  <c r="E99" i="14"/>
  <c r="AE99" i="14" s="1"/>
  <c r="E98" i="14"/>
  <c r="I97" i="14"/>
  <c r="I98" i="14"/>
  <c r="AD98" i="14" s="1"/>
  <c r="M100" i="14"/>
  <c r="Q97" i="14"/>
  <c r="Q99" i="14"/>
  <c r="L100" i="14"/>
  <c r="Q98" i="14"/>
  <c r="AH98" i="14" s="1"/>
  <c r="F105" i="14"/>
  <c r="F104" i="14"/>
  <c r="F103" i="14"/>
  <c r="F106" i="14" s="1"/>
  <c r="J105" i="14"/>
  <c r="J104" i="14"/>
  <c r="J103" i="14"/>
  <c r="J106" i="14" s="1"/>
  <c r="N105" i="14"/>
  <c r="N103" i="14"/>
  <c r="AC63" i="14"/>
  <c r="K67" i="14"/>
  <c r="K69" i="14"/>
  <c r="AH73" i="14"/>
  <c r="AA75" i="14"/>
  <c r="F81" i="14"/>
  <c r="W81" i="14" s="1"/>
  <c r="F79" i="14"/>
  <c r="J81" i="14"/>
  <c r="AB81" i="14" s="1"/>
  <c r="J80" i="14"/>
  <c r="AB80" i="14" s="1"/>
  <c r="N81" i="14"/>
  <c r="Z81" i="14" s="1"/>
  <c r="N79" i="14"/>
  <c r="M82" i="14"/>
  <c r="AF79" i="14"/>
  <c r="N88" i="14"/>
  <c r="E61" i="14"/>
  <c r="M61" i="14"/>
  <c r="Q61" i="14"/>
  <c r="I63" i="14"/>
  <c r="AD63" i="14" s="1"/>
  <c r="J70" i="14"/>
  <c r="AC73" i="14"/>
  <c r="AB73" i="14"/>
  <c r="F74" i="14"/>
  <c r="W74" i="14" s="1"/>
  <c r="N74" i="14"/>
  <c r="Z74" i="14" s="1"/>
  <c r="AG79" i="14"/>
  <c r="O82" i="14"/>
  <c r="F80" i="14"/>
  <c r="W80" i="14" s="1"/>
  <c r="N80" i="14"/>
  <c r="Z80" i="14" s="1"/>
  <c r="W98" i="14"/>
  <c r="F61" i="14"/>
  <c r="J61" i="14"/>
  <c r="N61" i="14"/>
  <c r="AE61" i="14"/>
  <c r="E69" i="14"/>
  <c r="AA69" i="14" s="1"/>
  <c r="E67" i="14"/>
  <c r="I69" i="14"/>
  <c r="I67" i="14"/>
  <c r="M69" i="14"/>
  <c r="AF69" i="14" s="1"/>
  <c r="M67" i="14"/>
  <c r="Q69" i="14"/>
  <c r="Q67" i="14"/>
  <c r="L70" i="14"/>
  <c r="Y67" i="14"/>
  <c r="K68" i="14"/>
  <c r="AE68" i="14" s="1"/>
  <c r="H76" i="14"/>
  <c r="L75" i="14"/>
  <c r="Y75" i="14" s="1"/>
  <c r="L73" i="14"/>
  <c r="AA73" i="14"/>
  <c r="P76" i="14"/>
  <c r="H74" i="14"/>
  <c r="X74" i="14" s="1"/>
  <c r="P74" i="14"/>
  <c r="AA74" i="14" s="1"/>
  <c r="J75" i="14"/>
  <c r="AB75" i="14" s="1"/>
  <c r="G76" i="14"/>
  <c r="H79" i="14"/>
  <c r="H81" i="14"/>
  <c r="X81" i="14" s="1"/>
  <c r="H80" i="14"/>
  <c r="X80" i="14" s="1"/>
  <c r="L82" i="14"/>
  <c r="Y79" i="14"/>
  <c r="P79" i="14"/>
  <c r="P81" i="14"/>
  <c r="AA81" i="14" s="1"/>
  <c r="P80" i="14"/>
  <c r="AA80" i="14" s="1"/>
  <c r="L88" i="14"/>
  <c r="AH85" i="14"/>
  <c r="AD86" i="14"/>
  <c r="P92" i="14"/>
  <c r="M94" i="14"/>
  <c r="AA97" i="14"/>
  <c r="M99" i="14"/>
  <c r="G74" i="14"/>
  <c r="AC74" i="14" s="1"/>
  <c r="K74" i="14"/>
  <c r="AE74" i="14" s="1"/>
  <c r="O74" i="14"/>
  <c r="AG74" i="14" s="1"/>
  <c r="I75" i="14"/>
  <c r="AD75" i="14" s="1"/>
  <c r="K79" i="14"/>
  <c r="Q82" i="14"/>
  <c r="AF80" i="14"/>
  <c r="G85" i="14"/>
  <c r="G87" i="14"/>
  <c r="AC87" i="14" s="1"/>
  <c r="G86" i="14"/>
  <c r="K85" i="14"/>
  <c r="K86" i="14"/>
  <c r="O88" i="14"/>
  <c r="H88" i="14"/>
  <c r="X85" i="14"/>
  <c r="O94" i="14"/>
  <c r="F100" i="14"/>
  <c r="AC98" i="14"/>
  <c r="Z98" i="14"/>
  <c r="X99" i="14"/>
  <c r="Q74" i="14"/>
  <c r="AH74" i="14" s="1"/>
  <c r="I82" i="14"/>
  <c r="AD79" i="14"/>
  <c r="K81" i="14"/>
  <c r="AE81" i="14" s="1"/>
  <c r="E92" i="14"/>
  <c r="AF92" i="14" s="1"/>
  <c r="E91" i="14"/>
  <c r="E93" i="14"/>
  <c r="W93" i="14" s="1"/>
  <c r="I92" i="14"/>
  <c r="I93" i="14"/>
  <c r="AD93" i="14" s="1"/>
  <c r="Q92" i="14"/>
  <c r="Q91" i="14"/>
  <c r="AE93" i="14"/>
  <c r="AE98" i="14"/>
  <c r="G104" i="14"/>
  <c r="G103" i="14"/>
  <c r="G106" i="14" s="1"/>
  <c r="O104" i="14"/>
  <c r="O106" i="14" s="1"/>
  <c r="O105" i="14"/>
  <c r="K105" i="14"/>
  <c r="W86" i="14"/>
  <c r="E85" i="14"/>
  <c r="J85" i="14"/>
  <c r="P88" i="14"/>
  <c r="Z85" i="14"/>
  <c r="Q86" i="14"/>
  <c r="N87" i="14"/>
  <c r="Z87" i="14" s="1"/>
  <c r="G94" i="14"/>
  <c r="AB91" i="14"/>
  <c r="N92" i="14"/>
  <c r="J93" i="14"/>
  <c r="AG93" i="14"/>
  <c r="Y98" i="14"/>
  <c r="H97" i="14"/>
  <c r="N100" i="14"/>
  <c r="Z97" i="14"/>
  <c r="O98" i="14"/>
  <c r="AG98" i="14" s="1"/>
  <c r="L99" i="14"/>
  <c r="I106" i="14"/>
  <c r="L104" i="14"/>
  <c r="L106" i="14" s="1"/>
  <c r="AD87" i="14"/>
  <c r="AH87" i="14"/>
  <c r="I85" i="14"/>
  <c r="E86" i="14"/>
  <c r="X86" i="14" s="1"/>
  <c r="AA86" i="14"/>
  <c r="W91" i="14"/>
  <c r="K94" i="14"/>
  <c r="AE91" i="14"/>
  <c r="N93" i="14"/>
  <c r="Z93" i="14" s="1"/>
  <c r="G97" i="14"/>
  <c r="M106" i="14"/>
  <c r="P104" i="14"/>
  <c r="P106" i="14" s="1"/>
  <c r="H105" i="14"/>
  <c r="H106" i="14" s="1"/>
  <c r="AE63" i="12"/>
  <c r="W68" i="12"/>
  <c r="Z68" i="12"/>
  <c r="AG86" i="12"/>
  <c r="H63" i="12"/>
  <c r="H62" i="12"/>
  <c r="X62" i="12" s="1"/>
  <c r="L63" i="12"/>
  <c r="Y63" i="12" s="1"/>
  <c r="L61" i="12"/>
  <c r="L62" i="12"/>
  <c r="Y62" i="12" s="1"/>
  <c r="P63" i="12"/>
  <c r="AA63" i="12" s="1"/>
  <c r="P61" i="12"/>
  <c r="P62" i="12"/>
  <c r="AA62" i="12" s="1"/>
  <c r="W63" i="12"/>
  <c r="AB80" i="12"/>
  <c r="Y86" i="12"/>
  <c r="AH86" i="12"/>
  <c r="T45" i="12"/>
  <c r="S47" i="12"/>
  <c r="AB61" i="12"/>
  <c r="AE68" i="12"/>
  <c r="AE79" i="12"/>
  <c r="AD67" i="12"/>
  <c r="AH67" i="12"/>
  <c r="Y67" i="12"/>
  <c r="AE67" i="12"/>
  <c r="Q68" i="12"/>
  <c r="AH68" i="12" s="1"/>
  <c r="M69" i="12"/>
  <c r="O70" i="12"/>
  <c r="J73" i="12"/>
  <c r="AG73" i="12"/>
  <c r="F74" i="12"/>
  <c r="W74" i="12" s="1"/>
  <c r="Q82" i="12"/>
  <c r="AG79" i="12"/>
  <c r="O81" i="12"/>
  <c r="AG81" i="12" s="1"/>
  <c r="H88" i="12"/>
  <c r="X85" i="12"/>
  <c r="AA85" i="12"/>
  <c r="H94" i="12"/>
  <c r="AG97" i="12"/>
  <c r="O100" i="12"/>
  <c r="P106" i="12"/>
  <c r="J106" i="12"/>
  <c r="S45" i="12"/>
  <c r="S50" i="12"/>
  <c r="AD62" i="12"/>
  <c r="AH62" i="12"/>
  <c r="I61" i="12"/>
  <c r="O64" i="12"/>
  <c r="AC63" i="12"/>
  <c r="M63" i="12"/>
  <c r="AF63" i="12" s="1"/>
  <c r="F70" i="12"/>
  <c r="AA67" i="12"/>
  <c r="AF67" i="12"/>
  <c r="AC68" i="12"/>
  <c r="M68" i="12"/>
  <c r="I69" i="12"/>
  <c r="F73" i="12"/>
  <c r="K73" i="12"/>
  <c r="Q76" i="12"/>
  <c r="AA73" i="12"/>
  <c r="AF73" i="12"/>
  <c r="O75" i="12"/>
  <c r="AG75" i="12" s="1"/>
  <c r="M82" i="12"/>
  <c r="AF79" i="12"/>
  <c r="W79" i="12"/>
  <c r="O80" i="12"/>
  <c r="AG80" i="12" s="1"/>
  <c r="K81" i="12"/>
  <c r="AE81" i="12" s="1"/>
  <c r="X93" i="12"/>
  <c r="L93" i="12"/>
  <c r="Y93" i="12" s="1"/>
  <c r="L92" i="12"/>
  <c r="P93" i="12"/>
  <c r="AA93" i="12" s="1"/>
  <c r="P91" i="12"/>
  <c r="P92" i="12"/>
  <c r="AA92" i="12" s="1"/>
  <c r="L98" i="12"/>
  <c r="Y98" i="12" s="1"/>
  <c r="L97" i="12"/>
  <c r="P98" i="12"/>
  <c r="AA98" i="12" s="1"/>
  <c r="P99" i="12"/>
  <c r="AA99" i="12" s="1"/>
  <c r="P97" i="12"/>
  <c r="J100" i="12"/>
  <c r="AB97" i="12"/>
  <c r="X97" i="12"/>
  <c r="S43" i="12"/>
  <c r="S48" i="12"/>
  <c r="S56" i="12"/>
  <c r="E61" i="12"/>
  <c r="K64" i="12"/>
  <c r="AE61" i="12"/>
  <c r="I63" i="12"/>
  <c r="N63" i="12"/>
  <c r="Z63" i="12" s="1"/>
  <c r="J64" i="12"/>
  <c r="G67" i="12"/>
  <c r="W67" i="12"/>
  <c r="AB67" i="12"/>
  <c r="I68" i="12"/>
  <c r="AD68" i="12" s="1"/>
  <c r="E69" i="12"/>
  <c r="Y73" i="12"/>
  <c r="G73" i="12"/>
  <c r="M76" i="12"/>
  <c r="AH73" i="12"/>
  <c r="N74" i="12"/>
  <c r="Z74" i="12" s="1"/>
  <c r="K75" i="12"/>
  <c r="AE75" i="12" s="1"/>
  <c r="P75" i="12"/>
  <c r="AA75" i="12" s="1"/>
  <c r="AF81" i="12"/>
  <c r="I79" i="12"/>
  <c r="E80" i="12"/>
  <c r="K80" i="12"/>
  <c r="AE80" i="12" s="1"/>
  <c r="AA80" i="12"/>
  <c r="G81" i="12"/>
  <c r="AC81" i="12" s="1"/>
  <c r="W86" i="12"/>
  <c r="N86" i="12"/>
  <c r="Z86" i="12" s="1"/>
  <c r="N85" i="12"/>
  <c r="L88" i="12"/>
  <c r="Y85" i="12"/>
  <c r="J87" i="12"/>
  <c r="AB87" i="12" s="1"/>
  <c r="E92" i="12"/>
  <c r="AC92" i="12" s="1"/>
  <c r="E91" i="12"/>
  <c r="X91" i="12" s="1"/>
  <c r="I92" i="12"/>
  <c r="AD92" i="12" s="1"/>
  <c r="I93" i="12"/>
  <c r="AD93" i="12" s="1"/>
  <c r="AH92" i="12"/>
  <c r="Q91" i="12"/>
  <c r="AC93" i="12"/>
  <c r="AG93" i="12"/>
  <c r="E97" i="12"/>
  <c r="E99" i="12"/>
  <c r="I97" i="12"/>
  <c r="I98" i="12"/>
  <c r="AD98" i="12" s="1"/>
  <c r="I99" i="12"/>
  <c r="M97" i="12"/>
  <c r="M98" i="12"/>
  <c r="AF98" i="12" s="1"/>
  <c r="K100" i="12"/>
  <c r="W98" i="12"/>
  <c r="H99" i="12"/>
  <c r="F105" i="12"/>
  <c r="F103" i="12"/>
  <c r="F106" i="12" s="1"/>
  <c r="J105" i="12"/>
  <c r="J104" i="12"/>
  <c r="N105" i="12"/>
  <c r="N104" i="12"/>
  <c r="E106" i="12"/>
  <c r="N103" i="12"/>
  <c r="F104" i="12"/>
  <c r="S46" i="12"/>
  <c r="G64" i="12"/>
  <c r="Q61" i="12"/>
  <c r="AG61" i="12"/>
  <c r="N62" i="12"/>
  <c r="E63" i="12"/>
  <c r="AH63" i="12" s="1"/>
  <c r="J63" i="12"/>
  <c r="AB63" i="12" s="1"/>
  <c r="AG63" i="12"/>
  <c r="F64" i="12"/>
  <c r="H67" i="12"/>
  <c r="N70" i="12"/>
  <c r="Z67" i="12"/>
  <c r="E68" i="12"/>
  <c r="O68" i="12"/>
  <c r="AG68" i="12" s="1"/>
  <c r="L69" i="12"/>
  <c r="Q69" i="12"/>
  <c r="AH69" i="12" s="1"/>
  <c r="I76" i="12"/>
  <c r="N73" i="12"/>
  <c r="X73" i="12"/>
  <c r="AD73" i="12"/>
  <c r="J74" i="12"/>
  <c r="AB74" i="12" s="1"/>
  <c r="P74" i="12"/>
  <c r="G75" i="12"/>
  <c r="AC75" i="12" s="1"/>
  <c r="L75" i="12"/>
  <c r="Y75" i="12" s="1"/>
  <c r="E79" i="12"/>
  <c r="J79" i="12"/>
  <c r="G80" i="12"/>
  <c r="AC80" i="12" s="1"/>
  <c r="Q80" i="12"/>
  <c r="N81" i="12"/>
  <c r="Z81" i="12" s="1"/>
  <c r="H82" i="12"/>
  <c r="G85" i="12"/>
  <c r="G87" i="12"/>
  <c r="AC87" i="12" s="1"/>
  <c r="K85" i="12"/>
  <c r="K86" i="12"/>
  <c r="AE86" i="12" s="1"/>
  <c r="F85" i="12"/>
  <c r="AF85" i="12"/>
  <c r="K87" i="12"/>
  <c r="AE87" i="12" s="1"/>
  <c r="M88" i="12"/>
  <c r="G94" i="12"/>
  <c r="L91" i="12"/>
  <c r="Q93" i="12"/>
  <c r="AH93" i="12" s="1"/>
  <c r="M94" i="12"/>
  <c r="N100" i="12"/>
  <c r="AG98" i="12"/>
  <c r="Q99" i="12"/>
  <c r="AH99" i="12" s="1"/>
  <c r="I106" i="12"/>
  <c r="O106" i="12"/>
  <c r="F100" i="12"/>
  <c r="AC98" i="12"/>
  <c r="K103" i="12"/>
  <c r="K106" i="12" s="1"/>
  <c r="Q106" i="12"/>
  <c r="G105" i="12"/>
  <c r="AD87" i="12"/>
  <c r="AH87" i="12"/>
  <c r="I85" i="12"/>
  <c r="E86" i="12"/>
  <c r="AA86" i="12"/>
  <c r="K94" i="12"/>
  <c r="AE91" i="12"/>
  <c r="N93" i="12"/>
  <c r="G97" i="12"/>
  <c r="G103" i="12"/>
  <c r="G106" i="12" s="1"/>
  <c r="M106" i="12"/>
  <c r="P104" i="12"/>
  <c r="H105" i="12"/>
  <c r="H106" i="12" s="1"/>
  <c r="J93" i="13"/>
  <c r="AB93" i="13" s="1"/>
  <c r="T48" i="13"/>
  <c r="O91" i="13"/>
  <c r="J92" i="13"/>
  <c r="K93" i="13"/>
  <c r="AE93" i="13" s="1"/>
  <c r="F92" i="13"/>
  <c r="F94" i="13" s="1"/>
  <c r="K92" i="13"/>
  <c r="F93" i="13"/>
  <c r="W93" i="13" s="1"/>
  <c r="G92" i="13"/>
  <c r="AC92" i="13" s="1"/>
  <c r="N92" i="13"/>
  <c r="AF93" i="13"/>
  <c r="AE63" i="13"/>
  <c r="W68" i="13"/>
  <c r="Z68" i="13"/>
  <c r="AG86" i="13"/>
  <c r="X91" i="13"/>
  <c r="H63" i="13"/>
  <c r="H62" i="13"/>
  <c r="X62" i="13" s="1"/>
  <c r="L63" i="13"/>
  <c r="Y63" i="13" s="1"/>
  <c r="L61" i="13"/>
  <c r="L62" i="13"/>
  <c r="Y62" i="13" s="1"/>
  <c r="P63" i="13"/>
  <c r="AA63" i="13" s="1"/>
  <c r="P61" i="13"/>
  <c r="P62" i="13"/>
  <c r="AA62" i="13" s="1"/>
  <c r="AD91" i="13"/>
  <c r="W63" i="13"/>
  <c r="AB80" i="13"/>
  <c r="Y86" i="13"/>
  <c r="AH86" i="13"/>
  <c r="T45" i="13"/>
  <c r="S47" i="13"/>
  <c r="AB61" i="13"/>
  <c r="AE68" i="13"/>
  <c r="AE79" i="13"/>
  <c r="AD67" i="13"/>
  <c r="AH67" i="13"/>
  <c r="Y67" i="13"/>
  <c r="AE67" i="13"/>
  <c r="Q68" i="13"/>
  <c r="AH68" i="13" s="1"/>
  <c r="M69" i="13"/>
  <c r="O70" i="13"/>
  <c r="J73" i="13"/>
  <c r="AG73" i="13"/>
  <c r="F74" i="13"/>
  <c r="W74" i="13" s="1"/>
  <c r="Q82" i="13"/>
  <c r="AG79" i="13"/>
  <c r="O81" i="13"/>
  <c r="AG81" i="13" s="1"/>
  <c r="H88" i="13"/>
  <c r="X85" i="13"/>
  <c r="AA85" i="13"/>
  <c r="AF91" i="13"/>
  <c r="H94" i="13"/>
  <c r="AG97" i="13"/>
  <c r="O100" i="13"/>
  <c r="P106" i="13"/>
  <c r="J106" i="13"/>
  <c r="S45" i="13"/>
  <c r="S50" i="13"/>
  <c r="AD62" i="13"/>
  <c r="AH62" i="13"/>
  <c r="I61" i="13"/>
  <c r="O64" i="13"/>
  <c r="AC63" i="13"/>
  <c r="M63" i="13"/>
  <c r="AF63" i="13" s="1"/>
  <c r="F70" i="13"/>
  <c r="AA67" i="13"/>
  <c r="AF67" i="13"/>
  <c r="AC68" i="13"/>
  <c r="M68" i="13"/>
  <c r="I69" i="13"/>
  <c r="F73" i="13"/>
  <c r="K73" i="13"/>
  <c r="Q76" i="13"/>
  <c r="AA73" i="13"/>
  <c r="AF73" i="13"/>
  <c r="O75" i="13"/>
  <c r="AG75" i="13" s="1"/>
  <c r="M82" i="13"/>
  <c r="AF79" i="13"/>
  <c r="W79" i="13"/>
  <c r="O80" i="13"/>
  <c r="AG80" i="13" s="1"/>
  <c r="K81" i="13"/>
  <c r="AE81" i="13" s="1"/>
  <c r="X93" i="13"/>
  <c r="L93" i="13"/>
  <c r="Y93" i="13" s="1"/>
  <c r="L92" i="13"/>
  <c r="P93" i="13"/>
  <c r="AA93" i="13" s="1"/>
  <c r="P91" i="13"/>
  <c r="O94" i="13"/>
  <c r="P92" i="13"/>
  <c r="L98" i="13"/>
  <c r="Y98" i="13" s="1"/>
  <c r="L97" i="13"/>
  <c r="P98" i="13"/>
  <c r="AA98" i="13" s="1"/>
  <c r="P99" i="13"/>
  <c r="AA99" i="13" s="1"/>
  <c r="P97" i="13"/>
  <c r="J100" i="13"/>
  <c r="AB97" i="13"/>
  <c r="X97" i="13"/>
  <c r="S43" i="13"/>
  <c r="S48" i="13"/>
  <c r="S56" i="13"/>
  <c r="E61" i="13"/>
  <c r="K64" i="13"/>
  <c r="AE61" i="13"/>
  <c r="I63" i="13"/>
  <c r="N63" i="13"/>
  <c r="Z63" i="13" s="1"/>
  <c r="J64" i="13"/>
  <c r="G67" i="13"/>
  <c r="W67" i="13"/>
  <c r="AB67" i="13"/>
  <c r="I68" i="13"/>
  <c r="AD68" i="13" s="1"/>
  <c r="E69" i="13"/>
  <c r="Y73" i="13"/>
  <c r="G73" i="13"/>
  <c r="M76" i="13"/>
  <c r="AH73" i="13"/>
  <c r="N74" i="13"/>
  <c r="Z74" i="13" s="1"/>
  <c r="K75" i="13"/>
  <c r="AE75" i="13" s="1"/>
  <c r="P75" i="13"/>
  <c r="AA75" i="13" s="1"/>
  <c r="AF81" i="13"/>
  <c r="I79" i="13"/>
  <c r="E80" i="13"/>
  <c r="K80" i="13"/>
  <c r="AE80" i="13" s="1"/>
  <c r="AA80" i="13"/>
  <c r="G81" i="13"/>
  <c r="AC81" i="13" s="1"/>
  <c r="W86" i="13"/>
  <c r="N86" i="13"/>
  <c r="Z86" i="13" s="1"/>
  <c r="N85" i="13"/>
  <c r="L88" i="13"/>
  <c r="Y85" i="13"/>
  <c r="J87" i="13"/>
  <c r="AB87" i="13" s="1"/>
  <c r="AE91" i="13"/>
  <c r="I92" i="13"/>
  <c r="I93" i="13"/>
  <c r="AD93" i="13" s="1"/>
  <c r="AH92" i="13"/>
  <c r="Q91" i="13"/>
  <c r="AC93" i="13"/>
  <c r="AG93" i="13"/>
  <c r="E97" i="13"/>
  <c r="E99" i="13"/>
  <c r="I97" i="13"/>
  <c r="I98" i="13"/>
  <c r="AD98" i="13" s="1"/>
  <c r="I99" i="13"/>
  <c r="M97" i="13"/>
  <c r="M98" i="13"/>
  <c r="AF98" i="13" s="1"/>
  <c r="K100" i="13"/>
  <c r="W98" i="13"/>
  <c r="H99" i="13"/>
  <c r="F105" i="13"/>
  <c r="F103" i="13"/>
  <c r="F106" i="13" s="1"/>
  <c r="J105" i="13"/>
  <c r="J104" i="13"/>
  <c r="N105" i="13"/>
  <c r="N104" i="13"/>
  <c r="E106" i="13"/>
  <c r="N103" i="13"/>
  <c r="F104" i="13"/>
  <c r="S46" i="13"/>
  <c r="G64" i="13"/>
  <c r="Q61" i="13"/>
  <c r="AG61" i="13"/>
  <c r="N62" i="13"/>
  <c r="E63" i="13"/>
  <c r="AH63" i="13" s="1"/>
  <c r="J63" i="13"/>
  <c r="AB63" i="13" s="1"/>
  <c r="AG63" i="13"/>
  <c r="F64" i="13"/>
  <c r="H67" i="13"/>
  <c r="N70" i="13"/>
  <c r="Z67" i="13"/>
  <c r="E68" i="13"/>
  <c r="O68" i="13"/>
  <c r="AG68" i="13" s="1"/>
  <c r="L69" i="13"/>
  <c r="Q69" i="13"/>
  <c r="AH69" i="13" s="1"/>
  <c r="I76" i="13"/>
  <c r="N73" i="13"/>
  <c r="X73" i="13"/>
  <c r="AD73" i="13"/>
  <c r="J74" i="13"/>
  <c r="AB74" i="13" s="1"/>
  <c r="P74" i="13"/>
  <c r="G75" i="13"/>
  <c r="AC75" i="13" s="1"/>
  <c r="L75" i="13"/>
  <c r="Y75" i="13" s="1"/>
  <c r="E79" i="13"/>
  <c r="J79" i="13"/>
  <c r="G80" i="13"/>
  <c r="AC80" i="13" s="1"/>
  <c r="Q80" i="13"/>
  <c r="N81" i="13"/>
  <c r="Z81" i="13" s="1"/>
  <c r="H82" i="13"/>
  <c r="G85" i="13"/>
  <c r="G87" i="13"/>
  <c r="AC87" i="13" s="1"/>
  <c r="K85" i="13"/>
  <c r="K86" i="13"/>
  <c r="AE86" i="13" s="1"/>
  <c r="F85" i="13"/>
  <c r="AF85" i="13"/>
  <c r="K87" i="13"/>
  <c r="AE87" i="13" s="1"/>
  <c r="M88" i="13"/>
  <c r="G94" i="13"/>
  <c r="L91" i="13"/>
  <c r="Q93" i="13"/>
  <c r="AH93" i="13" s="1"/>
  <c r="M94" i="13"/>
  <c r="N100" i="13"/>
  <c r="AG98" i="13"/>
  <c r="Q99" i="13"/>
  <c r="AH99" i="13" s="1"/>
  <c r="I106" i="13"/>
  <c r="O106" i="13"/>
  <c r="F100" i="13"/>
  <c r="AC98" i="13"/>
  <c r="K103" i="13"/>
  <c r="K106" i="13" s="1"/>
  <c r="Q106" i="13"/>
  <c r="G105" i="13"/>
  <c r="AD87" i="13"/>
  <c r="AH87" i="13"/>
  <c r="I85" i="13"/>
  <c r="E86" i="13"/>
  <c r="AA86" i="13"/>
  <c r="W91" i="13"/>
  <c r="K94" i="13"/>
  <c r="N93" i="13"/>
  <c r="G97" i="13"/>
  <c r="G103" i="13"/>
  <c r="G106" i="13" s="1"/>
  <c r="M106" i="13"/>
  <c r="P104" i="13"/>
  <c r="H105" i="13"/>
  <c r="H106" i="13" s="1"/>
  <c r="M93" i="10"/>
  <c r="O94" i="10"/>
  <c r="P94" i="10"/>
  <c r="L94" i="10"/>
  <c r="H94" i="10"/>
  <c r="Q93" i="10"/>
  <c r="L93" i="10"/>
  <c r="K94" i="10"/>
  <c r="W92" i="10"/>
  <c r="N91" i="10"/>
  <c r="J91" i="10"/>
  <c r="N92" i="10"/>
  <c r="J92" i="10"/>
  <c r="Q91" i="10"/>
  <c r="M91" i="10"/>
  <c r="I91" i="10"/>
  <c r="I94" i="10" s="1"/>
  <c r="W93" i="10"/>
  <c r="S48" i="10"/>
  <c r="T48" i="10"/>
  <c r="X91" i="10"/>
  <c r="E60" i="10"/>
  <c r="E61" i="10" s="1"/>
  <c r="F43" i="10"/>
  <c r="P39" i="14"/>
  <c r="T35" i="14"/>
  <c r="S35" i="14"/>
  <c r="T34" i="14"/>
  <c r="S34" i="14"/>
  <c r="T33" i="14"/>
  <c r="S33" i="14"/>
  <c r="T32" i="14"/>
  <c r="S32" i="14"/>
  <c r="T31" i="14"/>
  <c r="S31" i="14"/>
  <c r="T30" i="14"/>
  <c r="S30" i="14"/>
  <c r="T26" i="14"/>
  <c r="S26" i="14"/>
  <c r="T25" i="14"/>
  <c r="S25" i="14"/>
  <c r="T24" i="14"/>
  <c r="S24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T20" i="14"/>
  <c r="S20" i="14"/>
  <c r="T19" i="14"/>
  <c r="S19" i="14"/>
  <c r="T18" i="14"/>
  <c r="S18" i="14"/>
  <c r="T17" i="14"/>
  <c r="S17" i="14"/>
  <c r="T16" i="14"/>
  <c r="S16" i="14"/>
  <c r="T15" i="14"/>
  <c r="S15" i="14"/>
  <c r="Q14" i="14"/>
  <c r="Q39" i="14" s="1"/>
  <c r="P14" i="14"/>
  <c r="O14" i="14"/>
  <c r="O39" i="14" s="1"/>
  <c r="N14" i="14"/>
  <c r="N39" i="14" s="1"/>
  <c r="M14" i="14"/>
  <c r="M39" i="14" s="1"/>
  <c r="L14" i="14"/>
  <c r="K14" i="14"/>
  <c r="K39" i="14" s="1"/>
  <c r="J14" i="14"/>
  <c r="J39" i="14" s="1"/>
  <c r="I14" i="14"/>
  <c r="I39" i="14" s="1"/>
  <c r="H14" i="14"/>
  <c r="H39" i="14" s="1"/>
  <c r="G14" i="14"/>
  <c r="G39" i="14" s="1"/>
  <c r="F14" i="14"/>
  <c r="Q13" i="14"/>
  <c r="Q38" i="14" s="1"/>
  <c r="P13" i="14"/>
  <c r="P38" i="14" s="1"/>
  <c r="O13" i="14"/>
  <c r="O38" i="14" s="1"/>
  <c r="N13" i="14"/>
  <c r="M13" i="14"/>
  <c r="M38" i="14" s="1"/>
  <c r="L13" i="14"/>
  <c r="L38" i="14" s="1"/>
  <c r="K13" i="14"/>
  <c r="K38" i="14" s="1"/>
  <c r="J13" i="14"/>
  <c r="I13" i="14"/>
  <c r="I38" i="14" s="1"/>
  <c r="H13" i="14"/>
  <c r="G13" i="14"/>
  <c r="G38" i="14" s="1"/>
  <c r="F13" i="14"/>
  <c r="F38" i="14" s="1"/>
  <c r="Q12" i="14"/>
  <c r="P12" i="14"/>
  <c r="O12" i="14"/>
  <c r="N12" i="14"/>
  <c r="M12" i="14"/>
  <c r="L12" i="14"/>
  <c r="K12" i="14"/>
  <c r="J12" i="14"/>
  <c r="I12" i="14"/>
  <c r="H12" i="14"/>
  <c r="H37" i="14" s="1"/>
  <c r="G12" i="14"/>
  <c r="F12" i="14"/>
  <c r="F37" i="14" s="1"/>
  <c r="T11" i="14"/>
  <c r="S11" i="14"/>
  <c r="T10" i="14"/>
  <c r="S10" i="14"/>
  <c r="T9" i="14"/>
  <c r="S9" i="14"/>
  <c r="T8" i="14"/>
  <c r="S8" i="14"/>
  <c r="T7" i="14"/>
  <c r="S7" i="14"/>
  <c r="T6" i="14"/>
  <c r="S6" i="14"/>
  <c r="T35" i="13"/>
  <c r="S35" i="13"/>
  <c r="T34" i="13"/>
  <c r="S34" i="13"/>
  <c r="T33" i="13"/>
  <c r="S33" i="13"/>
  <c r="T32" i="13"/>
  <c r="S32" i="13"/>
  <c r="T31" i="13"/>
  <c r="S31" i="13"/>
  <c r="T30" i="13"/>
  <c r="S30" i="13"/>
  <c r="T26" i="13"/>
  <c r="S26" i="13"/>
  <c r="T25" i="13"/>
  <c r="S25" i="13"/>
  <c r="T24" i="13"/>
  <c r="S24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Q14" i="13"/>
  <c r="Q39" i="13" s="1"/>
  <c r="P14" i="13"/>
  <c r="O14" i="13"/>
  <c r="O39" i="13" s="1"/>
  <c r="N14" i="13"/>
  <c r="N39" i="13" s="1"/>
  <c r="M14" i="13"/>
  <c r="L14" i="13"/>
  <c r="K14" i="13"/>
  <c r="J14" i="13"/>
  <c r="J39" i="13" s="1"/>
  <c r="I14" i="13"/>
  <c r="I39" i="13" s="1"/>
  <c r="H14" i="13"/>
  <c r="G14" i="13"/>
  <c r="F14" i="13"/>
  <c r="F39" i="13" s="1"/>
  <c r="Q13" i="13"/>
  <c r="P13" i="13"/>
  <c r="P38" i="13" s="1"/>
  <c r="O13" i="13"/>
  <c r="O38" i="13" s="1"/>
  <c r="N13" i="13"/>
  <c r="N38" i="13" s="1"/>
  <c r="M13" i="13"/>
  <c r="M38" i="13" s="1"/>
  <c r="L13" i="13"/>
  <c r="L38" i="13" s="1"/>
  <c r="K13" i="13"/>
  <c r="K38" i="13" s="1"/>
  <c r="J13" i="13"/>
  <c r="J38" i="13" s="1"/>
  <c r="I13" i="13"/>
  <c r="H13" i="13"/>
  <c r="H38" i="13" s="1"/>
  <c r="G13" i="13"/>
  <c r="G38" i="13" s="1"/>
  <c r="F13" i="13"/>
  <c r="F38" i="13" s="1"/>
  <c r="Q12" i="13"/>
  <c r="P12" i="13"/>
  <c r="O12" i="13"/>
  <c r="N12" i="13"/>
  <c r="M12" i="13"/>
  <c r="L12" i="13"/>
  <c r="K12" i="13"/>
  <c r="J12" i="13"/>
  <c r="I12" i="13"/>
  <c r="H12" i="13"/>
  <c r="G12" i="13"/>
  <c r="F12" i="13"/>
  <c r="T11" i="13"/>
  <c r="S11" i="13"/>
  <c r="T10" i="13"/>
  <c r="S10" i="13"/>
  <c r="T9" i="13"/>
  <c r="S9" i="13"/>
  <c r="T8" i="13"/>
  <c r="S8" i="13"/>
  <c r="T7" i="13"/>
  <c r="S7" i="13"/>
  <c r="T6" i="13"/>
  <c r="S6" i="13"/>
  <c r="F102" i="10"/>
  <c r="F103" i="10" s="1"/>
  <c r="G102" i="10"/>
  <c r="G105" i="10" s="1"/>
  <c r="H102" i="10"/>
  <c r="H105" i="10" s="1"/>
  <c r="I102" i="10"/>
  <c r="I103" i="10" s="1"/>
  <c r="J102" i="10"/>
  <c r="J104" i="10" s="1"/>
  <c r="K102" i="10"/>
  <c r="K104" i="10" s="1"/>
  <c r="L102" i="10"/>
  <c r="L103" i="10" s="1"/>
  <c r="M102" i="10"/>
  <c r="M103" i="10" s="1"/>
  <c r="N102" i="10"/>
  <c r="N103" i="10" s="1"/>
  <c r="O102" i="10"/>
  <c r="O103" i="10" s="1"/>
  <c r="P102" i="10"/>
  <c r="P103" i="10" s="1"/>
  <c r="Q102" i="10"/>
  <c r="Q104" i="10" s="1"/>
  <c r="E102" i="10"/>
  <c r="E104" i="10" s="1"/>
  <c r="AG92" i="14" l="1"/>
  <c r="X93" i="14"/>
  <c r="AB93" i="14"/>
  <c r="F94" i="12"/>
  <c r="J94" i="12"/>
  <c r="AB92" i="12"/>
  <c r="Y92" i="12"/>
  <c r="AE92" i="12"/>
  <c r="W91" i="12"/>
  <c r="AF91" i="12"/>
  <c r="AD91" i="12"/>
  <c r="X92" i="12"/>
  <c r="AA92" i="14"/>
  <c r="O76" i="14"/>
  <c r="Q64" i="14"/>
  <c r="AH61" i="14"/>
  <c r="X92" i="14"/>
  <c r="AG69" i="14"/>
  <c r="AD92" i="14"/>
  <c r="AB92" i="14"/>
  <c r="AC86" i="14"/>
  <c r="AC92" i="14"/>
  <c r="AB69" i="14"/>
  <c r="AD67" i="14"/>
  <c r="I70" i="14"/>
  <c r="M64" i="14"/>
  <c r="AF61" i="14"/>
  <c r="F82" i="14"/>
  <c r="W79" i="14"/>
  <c r="Y92" i="14"/>
  <c r="AB97" i="14"/>
  <c r="X69" i="14"/>
  <c r="AA99" i="14"/>
  <c r="N76" i="14"/>
  <c r="Z73" i="14"/>
  <c r="AG67" i="14"/>
  <c r="O70" i="14"/>
  <c r="AD99" i="14"/>
  <c r="W69" i="14"/>
  <c r="G100" i="14"/>
  <c r="AC97" i="14"/>
  <c r="Y99" i="14"/>
  <c r="H100" i="14"/>
  <c r="X97" i="14"/>
  <c r="Z92" i="14"/>
  <c r="N94" i="14"/>
  <c r="Q88" i="14"/>
  <c r="AH86" i="14"/>
  <c r="E88" i="14"/>
  <c r="AA85" i="14"/>
  <c r="AG85" i="14"/>
  <c r="AH92" i="14"/>
  <c r="E94" i="14"/>
  <c r="AC91" i="14"/>
  <c r="Z99" i="14"/>
  <c r="W97" i="14"/>
  <c r="AE86" i="14"/>
  <c r="G88" i="14"/>
  <c r="AC85" i="14"/>
  <c r="AF99" i="14"/>
  <c r="AC93" i="14"/>
  <c r="I94" i="14"/>
  <c r="H82" i="14"/>
  <c r="X79" i="14"/>
  <c r="AF67" i="14"/>
  <c r="M70" i="14"/>
  <c r="E70" i="14"/>
  <c r="W67" i="14"/>
  <c r="J64" i="14"/>
  <c r="AB61" i="14"/>
  <c r="Z91" i="14"/>
  <c r="AE92" i="14"/>
  <c r="AE69" i="14"/>
  <c r="N106" i="14"/>
  <c r="X98" i="14"/>
  <c r="AB98" i="14"/>
  <c r="AA98" i="14"/>
  <c r="AA93" i="14"/>
  <c r="X91" i="14"/>
  <c r="H94" i="14"/>
  <c r="I76" i="14"/>
  <c r="Z67" i="14"/>
  <c r="Y63" i="14"/>
  <c r="O100" i="14"/>
  <c r="G70" i="14"/>
  <c r="AC67" i="14"/>
  <c r="Y69" i="14"/>
  <c r="AE85" i="14"/>
  <c r="K88" i="14"/>
  <c r="W61" i="14"/>
  <c r="F64" i="14"/>
  <c r="AE67" i="14"/>
  <c r="K70" i="14"/>
  <c r="W99" i="14"/>
  <c r="AC99" i="14"/>
  <c r="L94" i="14"/>
  <c r="Y91" i="14"/>
  <c r="J82" i="14"/>
  <c r="Z86" i="14"/>
  <c r="Y86" i="14"/>
  <c r="W92" i="14"/>
  <c r="AF86" i="14"/>
  <c r="AH67" i="14"/>
  <c r="Q70" i="14"/>
  <c r="N82" i="14"/>
  <c r="Z79" i="14"/>
  <c r="J76" i="14"/>
  <c r="AH99" i="14"/>
  <c r="E100" i="14"/>
  <c r="Y97" i="14"/>
  <c r="AE97" i="14"/>
  <c r="I64" i="14"/>
  <c r="AD61" i="14"/>
  <c r="AB99" i="14"/>
  <c r="I88" i="14"/>
  <c r="AD85" i="14"/>
  <c r="AB85" i="14"/>
  <c r="J88" i="14"/>
  <c r="Q94" i="14"/>
  <c r="AH91" i="14"/>
  <c r="AF85" i="14"/>
  <c r="AG91" i="14"/>
  <c r="AE79" i="14"/>
  <c r="K82" i="14"/>
  <c r="AH93" i="14"/>
  <c r="AD91" i="14"/>
  <c r="Y85" i="14"/>
  <c r="AA79" i="14"/>
  <c r="P82" i="14"/>
  <c r="Y73" i="14"/>
  <c r="L76" i="14"/>
  <c r="AH69" i="14"/>
  <c r="AD69" i="14"/>
  <c r="N64" i="14"/>
  <c r="Z61" i="14"/>
  <c r="AG99" i="14"/>
  <c r="AB67" i="14"/>
  <c r="E64" i="14"/>
  <c r="AG61" i="14"/>
  <c r="AC61" i="14"/>
  <c r="AB86" i="14"/>
  <c r="Z69" i="14"/>
  <c r="AH97" i="14"/>
  <c r="Q100" i="14"/>
  <c r="AD97" i="14"/>
  <c r="I100" i="14"/>
  <c r="AA91" i="14"/>
  <c r="P94" i="14"/>
  <c r="Y93" i="14"/>
  <c r="AA67" i="14"/>
  <c r="AF63" i="14"/>
  <c r="AA63" i="14"/>
  <c r="AG86" i="14"/>
  <c r="W63" i="14"/>
  <c r="W85" i="14"/>
  <c r="F76" i="14"/>
  <c r="W73" i="14"/>
  <c r="X67" i="14"/>
  <c r="AC69" i="14"/>
  <c r="AF98" i="14"/>
  <c r="AE63" i="14"/>
  <c r="AF93" i="14"/>
  <c r="X63" i="14"/>
  <c r="G100" i="12"/>
  <c r="AC97" i="12"/>
  <c r="F88" i="12"/>
  <c r="W85" i="12"/>
  <c r="AC85" i="12"/>
  <c r="G88" i="12"/>
  <c r="Z62" i="12"/>
  <c r="N64" i="12"/>
  <c r="AD97" i="12"/>
  <c r="I100" i="12"/>
  <c r="I82" i="12"/>
  <c r="AD79" i="12"/>
  <c r="AC73" i="12"/>
  <c r="G76" i="12"/>
  <c r="AC69" i="12"/>
  <c r="W69" i="12"/>
  <c r="AC67" i="12"/>
  <c r="G70" i="12"/>
  <c r="I94" i="12"/>
  <c r="AA91" i="12"/>
  <c r="P94" i="12"/>
  <c r="K76" i="12"/>
  <c r="AE73" i="12"/>
  <c r="O76" i="12"/>
  <c r="O82" i="12"/>
  <c r="L64" i="12"/>
  <c r="Y61" i="12"/>
  <c r="E70" i="12"/>
  <c r="Z93" i="12"/>
  <c r="N94" i="12"/>
  <c r="L94" i="12"/>
  <c r="Y91" i="12"/>
  <c r="AB79" i="12"/>
  <c r="J82" i="12"/>
  <c r="Y69" i="12"/>
  <c r="AF97" i="12"/>
  <c r="M100" i="12"/>
  <c r="AG99" i="12"/>
  <c r="AC99" i="12"/>
  <c r="W99" i="12"/>
  <c r="J88" i="12"/>
  <c r="W73" i="12"/>
  <c r="F76" i="12"/>
  <c r="AE99" i="12"/>
  <c r="I70" i="12"/>
  <c r="AG69" i="12"/>
  <c r="M64" i="12"/>
  <c r="AA61" i="12"/>
  <c r="P64" i="12"/>
  <c r="AB99" i="12"/>
  <c r="AD86" i="12"/>
  <c r="X86" i="12"/>
  <c r="AC86" i="12"/>
  <c r="K88" i="12"/>
  <c r="AE85" i="12"/>
  <c r="E82" i="12"/>
  <c r="AA79" i="12"/>
  <c r="P76" i="12"/>
  <c r="AA74" i="12"/>
  <c r="N76" i="12"/>
  <c r="Z73" i="12"/>
  <c r="H70" i="12"/>
  <c r="X67" i="12"/>
  <c r="Q64" i="12"/>
  <c r="AH61" i="12"/>
  <c r="N106" i="12"/>
  <c r="Z99" i="12"/>
  <c r="Q100" i="12"/>
  <c r="AD99" i="12"/>
  <c r="E100" i="12"/>
  <c r="AE97" i="12"/>
  <c r="Q94" i="12"/>
  <c r="AH91" i="12"/>
  <c r="E94" i="12"/>
  <c r="AC91" i="12"/>
  <c r="AB91" i="12"/>
  <c r="AG91" i="12"/>
  <c r="N82" i="12"/>
  <c r="Z80" i="12"/>
  <c r="Y80" i="12"/>
  <c r="L76" i="12"/>
  <c r="Q70" i="12"/>
  <c r="E64" i="12"/>
  <c r="AC61" i="12"/>
  <c r="L100" i="12"/>
  <c r="Y97" i="12"/>
  <c r="AF86" i="12"/>
  <c r="AH79" i="12"/>
  <c r="AD69" i="12"/>
  <c r="AF69" i="12"/>
  <c r="E88" i="12"/>
  <c r="AD80" i="12"/>
  <c r="AE69" i="12"/>
  <c r="AF61" i="12"/>
  <c r="X80" i="12"/>
  <c r="AF80" i="12"/>
  <c r="L70" i="12"/>
  <c r="X61" i="12"/>
  <c r="W97" i="12"/>
  <c r="I88" i="12"/>
  <c r="AD85" i="12"/>
  <c r="Z97" i="12"/>
  <c r="Z91" i="12"/>
  <c r="AH80" i="12"/>
  <c r="W80" i="12"/>
  <c r="X68" i="12"/>
  <c r="AB68" i="12"/>
  <c r="AA68" i="12"/>
  <c r="Y68" i="12"/>
  <c r="X99" i="12"/>
  <c r="AH97" i="12"/>
  <c r="N88" i="12"/>
  <c r="Z85" i="12"/>
  <c r="Y79" i="12"/>
  <c r="AB69" i="12"/>
  <c r="AD63" i="12"/>
  <c r="W61" i="12"/>
  <c r="AF99" i="12"/>
  <c r="P100" i="12"/>
  <c r="AA97" i="12"/>
  <c r="K82" i="12"/>
  <c r="AC79" i="12"/>
  <c r="X79" i="12"/>
  <c r="AF68" i="12"/>
  <c r="I64" i="12"/>
  <c r="AD61" i="12"/>
  <c r="Y99" i="12"/>
  <c r="AG92" i="12"/>
  <c r="G82" i="12"/>
  <c r="AB73" i="12"/>
  <c r="J76" i="12"/>
  <c r="X69" i="12"/>
  <c r="AB86" i="12"/>
  <c r="Z61" i="12"/>
  <c r="AF92" i="12"/>
  <c r="Z79" i="12"/>
  <c r="H100" i="12"/>
  <c r="AA69" i="12"/>
  <c r="X63" i="12"/>
  <c r="Z69" i="12"/>
  <c r="M70" i="12"/>
  <c r="H64" i="12"/>
  <c r="J94" i="13"/>
  <c r="X92" i="13"/>
  <c r="W92" i="13"/>
  <c r="AD92" i="13"/>
  <c r="AA92" i="13"/>
  <c r="Z92" i="13"/>
  <c r="AB92" i="13"/>
  <c r="Y92" i="13"/>
  <c r="AE92" i="13"/>
  <c r="G100" i="13"/>
  <c r="AC97" i="13"/>
  <c r="F88" i="13"/>
  <c r="W85" i="13"/>
  <c r="AC85" i="13"/>
  <c r="G88" i="13"/>
  <c r="Z62" i="13"/>
  <c r="N64" i="13"/>
  <c r="AD97" i="13"/>
  <c r="I100" i="13"/>
  <c r="I82" i="13"/>
  <c r="AD79" i="13"/>
  <c r="AC73" i="13"/>
  <c r="G76" i="13"/>
  <c r="AC69" i="13"/>
  <c r="W69" i="13"/>
  <c r="AC67" i="13"/>
  <c r="G70" i="13"/>
  <c r="I94" i="13"/>
  <c r="AA91" i="13"/>
  <c r="P94" i="13"/>
  <c r="K76" i="13"/>
  <c r="AE73" i="13"/>
  <c r="O76" i="13"/>
  <c r="O82" i="13"/>
  <c r="L64" i="13"/>
  <c r="Y61" i="13"/>
  <c r="E70" i="13"/>
  <c r="Z93" i="13"/>
  <c r="N94" i="13"/>
  <c r="L94" i="13"/>
  <c r="Y91" i="13"/>
  <c r="AB79" i="13"/>
  <c r="J82" i="13"/>
  <c r="Y69" i="13"/>
  <c r="AF97" i="13"/>
  <c r="M100" i="13"/>
  <c r="AG99" i="13"/>
  <c r="AC99" i="13"/>
  <c r="W99" i="13"/>
  <c r="J88" i="13"/>
  <c r="W73" i="13"/>
  <c r="F76" i="13"/>
  <c r="AE99" i="13"/>
  <c r="I70" i="13"/>
  <c r="AG69" i="13"/>
  <c r="M64" i="13"/>
  <c r="AA61" i="13"/>
  <c r="P64" i="13"/>
  <c r="AB99" i="13"/>
  <c r="AD86" i="13"/>
  <c r="X86" i="13"/>
  <c r="AC86" i="13"/>
  <c r="K88" i="13"/>
  <c r="AE85" i="13"/>
  <c r="E82" i="13"/>
  <c r="AA79" i="13"/>
  <c r="P76" i="13"/>
  <c r="AA74" i="13"/>
  <c r="N76" i="13"/>
  <c r="Z73" i="13"/>
  <c r="H70" i="13"/>
  <c r="X67" i="13"/>
  <c r="Q64" i="13"/>
  <c r="AH61" i="13"/>
  <c r="N106" i="13"/>
  <c r="Z99" i="13"/>
  <c r="Q100" i="13"/>
  <c r="AD99" i="13"/>
  <c r="E100" i="13"/>
  <c r="AE97" i="13"/>
  <c r="Q94" i="13"/>
  <c r="AH91" i="13"/>
  <c r="AC91" i="13"/>
  <c r="AB91" i="13"/>
  <c r="AG91" i="13"/>
  <c r="N82" i="13"/>
  <c r="Z80" i="13"/>
  <c r="Y80" i="13"/>
  <c r="L76" i="13"/>
  <c r="Q70" i="13"/>
  <c r="E64" i="13"/>
  <c r="AC61" i="13"/>
  <c r="L100" i="13"/>
  <c r="Y97" i="13"/>
  <c r="AF86" i="13"/>
  <c r="AH79" i="13"/>
  <c r="AD69" i="13"/>
  <c r="AF69" i="13"/>
  <c r="E88" i="13"/>
  <c r="AD80" i="13"/>
  <c r="AE69" i="13"/>
  <c r="AF61" i="13"/>
  <c r="X80" i="13"/>
  <c r="AF80" i="13"/>
  <c r="L70" i="13"/>
  <c r="X61" i="13"/>
  <c r="W97" i="13"/>
  <c r="I88" i="13"/>
  <c r="AD85" i="13"/>
  <c r="Z97" i="13"/>
  <c r="Z91" i="13"/>
  <c r="AH80" i="13"/>
  <c r="W80" i="13"/>
  <c r="X68" i="13"/>
  <c r="AB68" i="13"/>
  <c r="AA68" i="13"/>
  <c r="Y68" i="13"/>
  <c r="X99" i="13"/>
  <c r="AH97" i="13"/>
  <c r="N88" i="13"/>
  <c r="Z85" i="13"/>
  <c r="Y79" i="13"/>
  <c r="AB69" i="13"/>
  <c r="AD63" i="13"/>
  <c r="W61" i="13"/>
  <c r="AF99" i="13"/>
  <c r="P100" i="13"/>
  <c r="AA97" i="13"/>
  <c r="K82" i="13"/>
  <c r="AC79" i="13"/>
  <c r="X79" i="13"/>
  <c r="AF68" i="13"/>
  <c r="I64" i="13"/>
  <c r="AD61" i="13"/>
  <c r="Y99" i="13"/>
  <c r="AG92" i="13"/>
  <c r="G82" i="13"/>
  <c r="AB73" i="13"/>
  <c r="J76" i="13"/>
  <c r="X69" i="13"/>
  <c r="AB86" i="13"/>
  <c r="Z61" i="13"/>
  <c r="AF92" i="13"/>
  <c r="Z79" i="13"/>
  <c r="H100" i="13"/>
  <c r="AA69" i="13"/>
  <c r="X63" i="13"/>
  <c r="Z69" i="13"/>
  <c r="M70" i="13"/>
  <c r="H64" i="13"/>
  <c r="M94" i="10"/>
  <c r="Q94" i="10"/>
  <c r="J94" i="10"/>
  <c r="N94" i="10"/>
  <c r="AB91" i="10"/>
  <c r="E103" i="10"/>
  <c r="AC91" i="10"/>
  <c r="E105" i="10"/>
  <c r="AD91" i="10"/>
  <c r="W91" i="10"/>
  <c r="N37" i="14"/>
  <c r="F37" i="13"/>
  <c r="M39" i="13"/>
  <c r="T22" i="14"/>
  <c r="P37" i="14"/>
  <c r="N38" i="14"/>
  <c r="L39" i="14"/>
  <c r="T14" i="14"/>
  <c r="J38" i="14"/>
  <c r="H38" i="14"/>
  <c r="T21" i="14"/>
  <c r="I37" i="14"/>
  <c r="S12" i="14"/>
  <c r="J37" i="14"/>
  <c r="O37" i="14"/>
  <c r="S13" i="14"/>
  <c r="S21" i="14"/>
  <c r="T23" i="14"/>
  <c r="S23" i="14"/>
  <c r="M37" i="14"/>
  <c r="F39" i="14"/>
  <c r="T13" i="14"/>
  <c r="S14" i="14"/>
  <c r="S22" i="14"/>
  <c r="G37" i="14"/>
  <c r="K37" i="14"/>
  <c r="T12" i="14"/>
  <c r="L37" i="14"/>
  <c r="Q37" i="14"/>
  <c r="Q38" i="13"/>
  <c r="K37" i="13"/>
  <c r="I38" i="13"/>
  <c r="P39" i="13"/>
  <c r="P37" i="13"/>
  <c r="L37" i="13"/>
  <c r="L39" i="13"/>
  <c r="S21" i="13"/>
  <c r="H37" i="13"/>
  <c r="T12" i="13"/>
  <c r="H39" i="13"/>
  <c r="T14" i="13"/>
  <c r="P105" i="10"/>
  <c r="L105" i="10"/>
  <c r="L104" i="10"/>
  <c r="H104" i="10"/>
  <c r="F104" i="10"/>
  <c r="F105" i="10"/>
  <c r="T21" i="13"/>
  <c r="T23" i="13"/>
  <c r="M37" i="13"/>
  <c r="S22" i="13"/>
  <c r="T22" i="13"/>
  <c r="O37" i="13"/>
  <c r="G39" i="13"/>
  <c r="T13" i="13"/>
  <c r="S23" i="13"/>
  <c r="I37" i="13"/>
  <c r="Q37" i="13"/>
  <c r="S14" i="13"/>
  <c r="K39" i="13"/>
  <c r="G37" i="13"/>
  <c r="S13" i="13"/>
  <c r="J37" i="13"/>
  <c r="N37" i="13"/>
  <c r="S12" i="13"/>
  <c r="P104" i="10"/>
  <c r="N104" i="10"/>
  <c r="J105" i="10"/>
  <c r="H103" i="10"/>
  <c r="Q105" i="10"/>
  <c r="Q103" i="10"/>
  <c r="O105" i="10"/>
  <c r="K103" i="10"/>
  <c r="I105" i="10"/>
  <c r="I104" i="10"/>
  <c r="N105" i="10"/>
  <c r="J103" i="10"/>
  <c r="G104" i="10"/>
  <c r="K105" i="10"/>
  <c r="O104" i="10"/>
  <c r="G103" i="10"/>
  <c r="M104" i="10"/>
  <c r="M105" i="10"/>
  <c r="G50" i="10"/>
  <c r="G49" i="10"/>
  <c r="F49" i="10"/>
  <c r="F50" i="10"/>
  <c r="T35" i="12"/>
  <c r="S35" i="12"/>
  <c r="T34" i="12"/>
  <c r="S34" i="12"/>
  <c r="T33" i="12"/>
  <c r="S33" i="12"/>
  <c r="T32" i="12"/>
  <c r="S32" i="12"/>
  <c r="T31" i="12"/>
  <c r="S31" i="12"/>
  <c r="T30" i="12"/>
  <c r="S30" i="12"/>
  <c r="T26" i="12"/>
  <c r="S26" i="12"/>
  <c r="T25" i="12"/>
  <c r="S25" i="12"/>
  <c r="T24" i="12"/>
  <c r="S24" i="12"/>
  <c r="Q23" i="12"/>
  <c r="P23" i="12"/>
  <c r="O23" i="12"/>
  <c r="N23" i="12"/>
  <c r="M23" i="12"/>
  <c r="L23" i="12"/>
  <c r="H23" i="12"/>
  <c r="K23" i="12"/>
  <c r="J23" i="12"/>
  <c r="I23" i="12"/>
  <c r="G23" i="12"/>
  <c r="F23" i="12"/>
  <c r="Q22" i="12"/>
  <c r="P22" i="12"/>
  <c r="O22" i="12"/>
  <c r="N22" i="12"/>
  <c r="M22" i="12"/>
  <c r="L22" i="12"/>
  <c r="H22" i="12"/>
  <c r="K22" i="12"/>
  <c r="J22" i="12"/>
  <c r="I22" i="12"/>
  <c r="G22" i="12"/>
  <c r="F22" i="12"/>
  <c r="Q21" i="12"/>
  <c r="P21" i="12"/>
  <c r="O21" i="12"/>
  <c r="N21" i="12"/>
  <c r="M21" i="12"/>
  <c r="L21" i="12"/>
  <c r="H21" i="12"/>
  <c r="K21" i="12"/>
  <c r="J21" i="12"/>
  <c r="I21" i="12"/>
  <c r="G21" i="12"/>
  <c r="F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Q14" i="12"/>
  <c r="Q39" i="12" s="1"/>
  <c r="P14" i="12"/>
  <c r="P39" i="12" s="1"/>
  <c r="O14" i="12"/>
  <c r="O39" i="12" s="1"/>
  <c r="N14" i="12"/>
  <c r="N39" i="12" s="1"/>
  <c r="M14" i="12"/>
  <c r="M39" i="12" s="1"/>
  <c r="L14" i="12"/>
  <c r="H14" i="12"/>
  <c r="K14" i="12"/>
  <c r="K39" i="12" s="1"/>
  <c r="J14" i="12"/>
  <c r="I14" i="12"/>
  <c r="I39" i="12" s="1"/>
  <c r="G14" i="12"/>
  <c r="G39" i="12" s="1"/>
  <c r="F14" i="12"/>
  <c r="F39" i="12" s="1"/>
  <c r="Q13" i="12"/>
  <c r="Q38" i="12" s="1"/>
  <c r="P13" i="12"/>
  <c r="P38" i="12" s="1"/>
  <c r="O13" i="12"/>
  <c r="O38" i="12" s="1"/>
  <c r="N13" i="12"/>
  <c r="N38" i="12" s="1"/>
  <c r="M13" i="12"/>
  <c r="M38" i="12" s="1"/>
  <c r="L13" i="12"/>
  <c r="H13" i="12"/>
  <c r="H38" i="12" s="1"/>
  <c r="K13" i="12"/>
  <c r="K38" i="12" s="1"/>
  <c r="J13" i="12"/>
  <c r="J38" i="12" s="1"/>
  <c r="I13" i="12"/>
  <c r="I38" i="12" s="1"/>
  <c r="G13" i="12"/>
  <c r="G38" i="12" s="1"/>
  <c r="F13" i="12"/>
  <c r="F38" i="12" s="1"/>
  <c r="Q12" i="12"/>
  <c r="P12" i="12"/>
  <c r="O12" i="12"/>
  <c r="N12" i="12"/>
  <c r="N37" i="12" s="1"/>
  <c r="M12" i="12"/>
  <c r="M37" i="12" s="1"/>
  <c r="L12" i="12"/>
  <c r="H12" i="12"/>
  <c r="K12" i="12"/>
  <c r="J12" i="12"/>
  <c r="I12" i="12"/>
  <c r="G12" i="12"/>
  <c r="F12" i="12"/>
  <c r="F37" i="12" s="1"/>
  <c r="T11" i="12"/>
  <c r="S11" i="12"/>
  <c r="T10" i="12"/>
  <c r="S10" i="12"/>
  <c r="T9" i="12"/>
  <c r="S9" i="12"/>
  <c r="T8" i="12"/>
  <c r="S8" i="12"/>
  <c r="T7" i="12"/>
  <c r="S7" i="12"/>
  <c r="T6" i="12"/>
  <c r="S6" i="12"/>
  <c r="E78" i="10"/>
  <c r="E84" i="10"/>
  <c r="H50" i="10"/>
  <c r="L50" i="10"/>
  <c r="N50" i="10"/>
  <c r="P50" i="10"/>
  <c r="J50" i="10"/>
  <c r="I50" i="10"/>
  <c r="K50" i="10"/>
  <c r="M50" i="10"/>
  <c r="O50" i="10"/>
  <c r="Q50" i="10"/>
  <c r="H49" i="10"/>
  <c r="L49" i="10"/>
  <c r="N49" i="10"/>
  <c r="P49" i="10"/>
  <c r="J49" i="10"/>
  <c r="I49" i="10"/>
  <c r="K49" i="10"/>
  <c r="M49" i="10"/>
  <c r="O49" i="10"/>
  <c r="Q49" i="10"/>
  <c r="T35" i="10"/>
  <c r="S35" i="10"/>
  <c r="T34" i="10"/>
  <c r="S34" i="10"/>
  <c r="T33" i="10"/>
  <c r="S33" i="10"/>
  <c r="L43" i="10"/>
  <c r="G43" i="10"/>
  <c r="T49" i="10" l="1"/>
  <c r="L38" i="12"/>
  <c r="J39" i="12"/>
  <c r="S50" i="10"/>
  <c r="S49" i="10"/>
  <c r="L39" i="12"/>
  <c r="T22" i="12"/>
  <c r="S23" i="12"/>
  <c r="T12" i="12"/>
  <c r="T21" i="12"/>
  <c r="S22" i="12"/>
  <c r="T23" i="12"/>
  <c r="H39" i="12"/>
  <c r="S14" i="12"/>
  <c r="I37" i="12"/>
  <c r="P37" i="12"/>
  <c r="G37" i="12"/>
  <c r="O37" i="12"/>
  <c r="T14" i="12"/>
  <c r="J37" i="12"/>
  <c r="Q37" i="12"/>
  <c r="S13" i="12"/>
  <c r="S21" i="12"/>
  <c r="K37" i="12"/>
  <c r="T13" i="12"/>
  <c r="H37" i="12"/>
  <c r="S12" i="12"/>
  <c r="L37" i="12"/>
  <c r="T50" i="10"/>
  <c r="H43" i="10"/>
  <c r="N43" i="10"/>
  <c r="P43" i="10"/>
  <c r="J43" i="10"/>
  <c r="I43" i="10"/>
  <c r="K43" i="10"/>
  <c r="M43" i="10"/>
  <c r="O43" i="10"/>
  <c r="Q43" i="10"/>
  <c r="H44" i="10"/>
  <c r="L44" i="10"/>
  <c r="N44" i="10"/>
  <c r="P44" i="10"/>
  <c r="J44" i="10"/>
  <c r="G44" i="10"/>
  <c r="I44" i="10"/>
  <c r="K44" i="10"/>
  <c r="M44" i="10"/>
  <c r="O44" i="10"/>
  <c r="Q44" i="10"/>
  <c r="H45" i="10"/>
  <c r="L45" i="10"/>
  <c r="N45" i="10"/>
  <c r="P45" i="10"/>
  <c r="J45" i="10"/>
  <c r="G45" i="10"/>
  <c r="I45" i="10"/>
  <c r="K45" i="10"/>
  <c r="M45" i="10"/>
  <c r="O45" i="10"/>
  <c r="Q45" i="10"/>
  <c r="H46" i="10"/>
  <c r="L46" i="10"/>
  <c r="N46" i="10"/>
  <c r="P46" i="10"/>
  <c r="J46" i="10"/>
  <c r="G46" i="10"/>
  <c r="I46" i="10"/>
  <c r="K46" i="10"/>
  <c r="M46" i="10"/>
  <c r="O46" i="10"/>
  <c r="Q46" i="10"/>
  <c r="H47" i="10"/>
  <c r="L47" i="10"/>
  <c r="N47" i="10"/>
  <c r="P47" i="10"/>
  <c r="J47" i="10"/>
  <c r="I47" i="10"/>
  <c r="K47" i="10"/>
  <c r="M47" i="10"/>
  <c r="O47" i="10"/>
  <c r="Q47" i="10"/>
  <c r="F46" i="10"/>
  <c r="F45" i="10"/>
  <c r="F44" i="10"/>
  <c r="H21" i="10"/>
  <c r="L21" i="10"/>
  <c r="N21" i="10"/>
  <c r="P21" i="10"/>
  <c r="J21" i="10"/>
  <c r="G21" i="10"/>
  <c r="I21" i="10"/>
  <c r="K21" i="10"/>
  <c r="M21" i="10"/>
  <c r="O21" i="10"/>
  <c r="Q21" i="10"/>
  <c r="H22" i="10"/>
  <c r="L22" i="10"/>
  <c r="N22" i="10"/>
  <c r="P22" i="10"/>
  <c r="J22" i="10"/>
  <c r="G22" i="10"/>
  <c r="I22" i="10"/>
  <c r="K22" i="10"/>
  <c r="M22" i="10"/>
  <c r="O22" i="10"/>
  <c r="Q22" i="10"/>
  <c r="H23" i="10"/>
  <c r="L23" i="10"/>
  <c r="N23" i="10"/>
  <c r="P23" i="10"/>
  <c r="J23" i="10"/>
  <c r="G23" i="10"/>
  <c r="I23" i="10"/>
  <c r="K23" i="10"/>
  <c r="M23" i="10"/>
  <c r="O23" i="10"/>
  <c r="Q23" i="10"/>
  <c r="F22" i="10"/>
  <c r="F23" i="10"/>
  <c r="F21" i="10"/>
  <c r="H12" i="10"/>
  <c r="L12" i="10"/>
  <c r="N12" i="10"/>
  <c r="P12" i="10"/>
  <c r="J12" i="10"/>
  <c r="G12" i="10"/>
  <c r="I12" i="10"/>
  <c r="K12" i="10"/>
  <c r="M12" i="10"/>
  <c r="O12" i="10"/>
  <c r="Q12" i="10"/>
  <c r="H13" i="10"/>
  <c r="L13" i="10"/>
  <c r="N13" i="10"/>
  <c r="P13" i="10"/>
  <c r="J13" i="10"/>
  <c r="G13" i="10"/>
  <c r="I13" i="10"/>
  <c r="K13" i="10"/>
  <c r="M13" i="10"/>
  <c r="O13" i="10"/>
  <c r="Q13" i="10"/>
  <c r="H14" i="10"/>
  <c r="L14" i="10"/>
  <c r="N14" i="10"/>
  <c r="P14" i="10"/>
  <c r="J14" i="10"/>
  <c r="G14" i="10"/>
  <c r="I14" i="10"/>
  <c r="K14" i="10"/>
  <c r="M14" i="10"/>
  <c r="O14" i="10"/>
  <c r="Q14" i="10"/>
  <c r="F13" i="10"/>
  <c r="F14" i="10"/>
  <c r="F12" i="10"/>
  <c r="Y91" i="10" l="1"/>
  <c r="F57" i="10"/>
  <c r="F56" i="10"/>
  <c r="T47" i="10"/>
  <c r="E106" i="10"/>
  <c r="L56" i="10"/>
  <c r="F96" i="10"/>
  <c r="E99" i="10"/>
  <c r="H96" i="10"/>
  <c r="H99" i="10" s="1"/>
  <c r="E79" i="10"/>
  <c r="Q72" i="10"/>
  <c r="Q73" i="10" s="1"/>
  <c r="Q78" i="10"/>
  <c r="Q81" i="10" s="1"/>
  <c r="Q84" i="10"/>
  <c r="Q96" i="10"/>
  <c r="Q97" i="10" s="1"/>
  <c r="L96" i="10"/>
  <c r="L97" i="10" s="1"/>
  <c r="N96" i="10"/>
  <c r="N97" i="10" s="1"/>
  <c r="P96" i="10"/>
  <c r="P98" i="10" s="1"/>
  <c r="J96" i="10"/>
  <c r="J98" i="10" s="1"/>
  <c r="G96" i="10"/>
  <c r="G97" i="10" s="1"/>
  <c r="I96" i="10"/>
  <c r="I99" i="10" s="1"/>
  <c r="K96" i="10"/>
  <c r="K98" i="10" s="1"/>
  <c r="M96" i="10"/>
  <c r="M98" i="10" s="1"/>
  <c r="O96" i="10"/>
  <c r="O97" i="10" s="1"/>
  <c r="H84" i="10"/>
  <c r="L84" i="10"/>
  <c r="N84" i="10"/>
  <c r="P84" i="10"/>
  <c r="J84" i="10"/>
  <c r="G84" i="10"/>
  <c r="I84" i="10"/>
  <c r="K84" i="10"/>
  <c r="M84" i="10"/>
  <c r="O84" i="10"/>
  <c r="F84" i="10"/>
  <c r="O78" i="10"/>
  <c r="O80" i="10" s="1"/>
  <c r="H78" i="10"/>
  <c r="H81" i="10" s="1"/>
  <c r="L78" i="10"/>
  <c r="L81" i="10" s="1"/>
  <c r="N78" i="10"/>
  <c r="N79" i="10" s="1"/>
  <c r="P78" i="10"/>
  <c r="P79" i="10" s="1"/>
  <c r="J78" i="10"/>
  <c r="J79" i="10" s="1"/>
  <c r="G78" i="10"/>
  <c r="G79" i="10" s="1"/>
  <c r="I78" i="10"/>
  <c r="I79" i="10" s="1"/>
  <c r="K78" i="10"/>
  <c r="K81" i="10" s="1"/>
  <c r="M78" i="10"/>
  <c r="F78" i="10"/>
  <c r="F80" i="10" s="1"/>
  <c r="F66" i="10"/>
  <c r="F68" i="10" s="1"/>
  <c r="F60" i="10"/>
  <c r="F72" i="10"/>
  <c r="F74" i="10" s="1"/>
  <c r="E72" i="10"/>
  <c r="E75" i="10" s="1"/>
  <c r="O72" i="10"/>
  <c r="O73" i="10" s="1"/>
  <c r="M72" i="10"/>
  <c r="M73" i="10" s="1"/>
  <c r="K72" i="10"/>
  <c r="K74" i="10" s="1"/>
  <c r="I72" i="10"/>
  <c r="I74" i="10" s="1"/>
  <c r="G72" i="10"/>
  <c r="G75" i="10" s="1"/>
  <c r="J72" i="10"/>
  <c r="J75" i="10" s="1"/>
  <c r="P72" i="10"/>
  <c r="P73" i="10" s="1"/>
  <c r="N72" i="10"/>
  <c r="N73" i="10" s="1"/>
  <c r="L72" i="10"/>
  <c r="L73" i="10" s="1"/>
  <c r="H72" i="10"/>
  <c r="H73" i="10" s="1"/>
  <c r="AH93" i="10" l="1"/>
  <c r="Z91" i="10"/>
  <c r="M85" i="10"/>
  <c r="AF93" i="10"/>
  <c r="AF92" i="10"/>
  <c r="J87" i="10"/>
  <c r="AB93" i="10"/>
  <c r="AB92" i="10"/>
  <c r="H85" i="10"/>
  <c r="X93" i="10"/>
  <c r="X92" i="10"/>
  <c r="K85" i="10"/>
  <c r="AE92" i="10"/>
  <c r="AE93" i="10"/>
  <c r="P87" i="10"/>
  <c r="I85" i="10"/>
  <c r="AD93" i="10"/>
  <c r="AD92" i="10"/>
  <c r="N87" i="10"/>
  <c r="Z92" i="10"/>
  <c r="O87" i="10"/>
  <c r="AG92" i="10"/>
  <c r="AG93" i="10"/>
  <c r="G86" i="10"/>
  <c r="AC92" i="10"/>
  <c r="AC93" i="10"/>
  <c r="L87" i="10"/>
  <c r="Y93" i="10"/>
  <c r="Y92" i="10"/>
  <c r="Q85" i="10"/>
  <c r="F99" i="10"/>
  <c r="W99" i="10" s="1"/>
  <c r="F98" i="10"/>
  <c r="F97" i="10"/>
  <c r="F86" i="10"/>
  <c r="F85" i="10"/>
  <c r="I86" i="10"/>
  <c r="E86" i="10"/>
  <c r="E85" i="10"/>
  <c r="N85" i="10"/>
  <c r="G99" i="10"/>
  <c r="AC99" i="10" s="1"/>
  <c r="AB75" i="10"/>
  <c r="O85" i="10"/>
  <c r="J99" i="10"/>
  <c r="AB99" i="10" s="1"/>
  <c r="L86" i="10"/>
  <c r="G98" i="10"/>
  <c r="O86" i="10"/>
  <c r="L85" i="10"/>
  <c r="M97" i="10"/>
  <c r="P97" i="10"/>
  <c r="AC75" i="10"/>
  <c r="M99" i="10"/>
  <c r="AF99" i="10" s="1"/>
  <c r="E97" i="10"/>
  <c r="E98" i="10"/>
  <c r="AB98" i="10" s="1"/>
  <c r="J97" i="10"/>
  <c r="K99" i="10"/>
  <c r="AE99" i="10" s="1"/>
  <c r="O98" i="10"/>
  <c r="L98" i="10"/>
  <c r="I98" i="10"/>
  <c r="Q80" i="10"/>
  <c r="H97" i="10"/>
  <c r="H98" i="10"/>
  <c r="E80" i="10"/>
  <c r="AG80" i="10" s="1"/>
  <c r="AC79" i="10"/>
  <c r="AB79" i="10"/>
  <c r="AD99" i="10"/>
  <c r="F87" i="10"/>
  <c r="P99" i="10"/>
  <c r="K97" i="10"/>
  <c r="F67" i="10"/>
  <c r="N99" i="10"/>
  <c r="Z99" i="10" s="1"/>
  <c r="I97" i="10"/>
  <c r="Q87" i="10"/>
  <c r="I87" i="10"/>
  <c r="O99" i="10"/>
  <c r="L99" i="10"/>
  <c r="Y99" i="10" s="1"/>
  <c r="Q86" i="10"/>
  <c r="N98" i="10"/>
  <c r="X99" i="10"/>
  <c r="E73" i="10"/>
  <c r="Y73" i="10" s="1"/>
  <c r="E87" i="10"/>
  <c r="E74" i="10"/>
  <c r="AD74" i="10" s="1"/>
  <c r="Q75" i="10"/>
  <c r="AH75" i="10" s="1"/>
  <c r="Q99" i="10"/>
  <c r="AH99" i="10" s="1"/>
  <c r="Q74" i="10"/>
  <c r="Q98" i="10"/>
  <c r="Q79" i="10"/>
  <c r="P80" i="10"/>
  <c r="J80" i="10"/>
  <c r="E81" i="10"/>
  <c r="Y81" i="10" s="1"/>
  <c r="G87" i="10"/>
  <c r="G85" i="10"/>
  <c r="Z79" i="10"/>
  <c r="M75" i="10"/>
  <c r="AF75" i="10" s="1"/>
  <c r="F81" i="10"/>
  <c r="F79" i="10"/>
  <c r="W79" i="10" s="1"/>
  <c r="J74" i="10"/>
  <c r="L79" i="10"/>
  <c r="Y79" i="10" s="1"/>
  <c r="J86" i="10"/>
  <c r="I81" i="10"/>
  <c r="N86" i="10"/>
  <c r="O79" i="10"/>
  <c r="AG79" i="10" s="1"/>
  <c r="F73" i="10"/>
  <c r="F75" i="10"/>
  <c r="W75" i="10" s="1"/>
  <c r="I80" i="10"/>
  <c r="M87" i="10"/>
  <c r="H87" i="10"/>
  <c r="J85" i="10"/>
  <c r="P86" i="10"/>
  <c r="K87" i="10"/>
  <c r="P85" i="10"/>
  <c r="M86" i="10"/>
  <c r="H86" i="10"/>
  <c r="K86" i="10"/>
  <c r="J81" i="10"/>
  <c r="N75" i="10"/>
  <c r="Z75" i="10" s="1"/>
  <c r="P81" i="10"/>
  <c r="L80" i="10"/>
  <c r="K75" i="10"/>
  <c r="AE75" i="10" s="1"/>
  <c r="N80" i="10"/>
  <c r="H75" i="10"/>
  <c r="X75" i="10" s="1"/>
  <c r="N81" i="10"/>
  <c r="H80" i="10"/>
  <c r="N74" i="10"/>
  <c r="I73" i="10"/>
  <c r="O74" i="10"/>
  <c r="G81" i="10"/>
  <c r="P75" i="10"/>
  <c r="AA75" i="10" s="1"/>
  <c r="G74" i="10"/>
  <c r="K73" i="10"/>
  <c r="O75" i="10"/>
  <c r="AG75" i="10" s="1"/>
  <c r="L75" i="10"/>
  <c r="Y75" i="10" s="1"/>
  <c r="P74" i="10"/>
  <c r="G73" i="10"/>
  <c r="M81" i="10"/>
  <c r="M80" i="10"/>
  <c r="M79" i="10"/>
  <c r="AF79" i="10" s="1"/>
  <c r="J73" i="10"/>
  <c r="I75" i="10"/>
  <c r="AD75" i="10" s="1"/>
  <c r="M74" i="10"/>
  <c r="H74" i="10"/>
  <c r="H79" i="10"/>
  <c r="X79" i="10" s="1"/>
  <c r="L74" i="10"/>
  <c r="G80" i="10"/>
  <c r="O81" i="10"/>
  <c r="K80" i="10"/>
  <c r="K79" i="10"/>
  <c r="AE79" i="10" s="1"/>
  <c r="AA91" i="10" l="1"/>
  <c r="AH92" i="10"/>
  <c r="AA93" i="10"/>
  <c r="Z93" i="10"/>
  <c r="AA92" i="10"/>
  <c r="AF91" i="10"/>
  <c r="AE91" i="10"/>
  <c r="AG91" i="10"/>
  <c r="AH91" i="10"/>
  <c r="AG87" i="10"/>
  <c r="F100" i="10"/>
  <c r="W86" i="10"/>
  <c r="N106" i="10"/>
  <c r="AD85" i="10"/>
  <c r="E88" i="10"/>
  <c r="AC80" i="10"/>
  <c r="AF80" i="10"/>
  <c r="Z80" i="10"/>
  <c r="AC74" i="10"/>
  <c r="AE80" i="10"/>
  <c r="AD80" i="10"/>
  <c r="AB80" i="10"/>
  <c r="AA80" i="10"/>
  <c r="X80" i="10"/>
  <c r="Y80" i="10"/>
  <c r="W80" i="10"/>
  <c r="AH80" i="10"/>
  <c r="AB74" i="10"/>
  <c r="Y74" i="10"/>
  <c r="AA81" i="10"/>
  <c r="X74" i="10"/>
  <c r="AF74" i="10"/>
  <c r="AG74" i="10"/>
  <c r="AA74" i="10"/>
  <c r="J100" i="10"/>
  <c r="L88" i="10"/>
  <c r="M100" i="10"/>
  <c r="G100" i="10"/>
  <c r="X86" i="10"/>
  <c r="Y86" i="10"/>
  <c r="AB86" i="10"/>
  <c r="AH86" i="10"/>
  <c r="AC86" i="10"/>
  <c r="AE86" i="10"/>
  <c r="AD86" i="10"/>
  <c r="AG86" i="10"/>
  <c r="AA86" i="10"/>
  <c r="AC73" i="10"/>
  <c r="AD73" i="10"/>
  <c r="E76" i="10"/>
  <c r="O88" i="10"/>
  <c r="AG73" i="10"/>
  <c r="I82" i="10"/>
  <c r="AE73" i="10"/>
  <c r="W73" i="10"/>
  <c r="W74" i="10"/>
  <c r="H100" i="10"/>
  <c r="F88" i="10"/>
  <c r="W98" i="10"/>
  <c r="AE98" i="10"/>
  <c r="Y98" i="10"/>
  <c r="AF98" i="10"/>
  <c r="AC98" i="10"/>
  <c r="AG98" i="10"/>
  <c r="X98" i="10"/>
  <c r="E100" i="10"/>
  <c r="AD98" i="10"/>
  <c r="AA98" i="10"/>
  <c r="AB97" i="10"/>
  <c r="Q88" i="10"/>
  <c r="AH97" i="10"/>
  <c r="AA97" i="10"/>
  <c r="AB85" i="10"/>
  <c r="AF87" i="10"/>
  <c r="AH85" i="10"/>
  <c r="AC85" i="10"/>
  <c r="AD87" i="10"/>
  <c r="Y85" i="10"/>
  <c r="AE85" i="10"/>
  <c r="AC87" i="10"/>
  <c r="X87" i="10"/>
  <c r="AA85" i="10"/>
  <c r="AE87" i="10"/>
  <c r="Z97" i="10"/>
  <c r="AF97" i="10"/>
  <c r="N88" i="10"/>
  <c r="Z86" i="10"/>
  <c r="J82" i="10"/>
  <c r="AB81" i="10"/>
  <c r="E82" i="10"/>
  <c r="I88" i="10"/>
  <c r="Q100" i="10"/>
  <c r="AH98" i="10"/>
  <c r="O100" i="10"/>
  <c r="AG99" i="10"/>
  <c r="K100" i="10"/>
  <c r="AE97" i="10"/>
  <c r="AA79" i="10"/>
  <c r="W85" i="10"/>
  <c r="AE81" i="10"/>
  <c r="N100" i="10"/>
  <c r="Z98" i="10"/>
  <c r="AH87" i="10"/>
  <c r="X85" i="10"/>
  <c r="AA87" i="10"/>
  <c r="AD79" i="10"/>
  <c r="Y97" i="10"/>
  <c r="AB87" i="10"/>
  <c r="P100" i="10"/>
  <c r="AA99" i="10"/>
  <c r="P82" i="10"/>
  <c r="J76" i="10"/>
  <c r="AB73" i="10"/>
  <c r="N82" i="10"/>
  <c r="Z81" i="10"/>
  <c r="G88" i="10"/>
  <c r="F82" i="10"/>
  <c r="W81" i="10"/>
  <c r="I100" i="10"/>
  <c r="AD97" i="10"/>
  <c r="W87" i="10"/>
  <c r="AF85" i="10"/>
  <c r="AG85" i="10"/>
  <c r="L100" i="10"/>
  <c r="X81" i="10"/>
  <c r="Q76" i="10"/>
  <c r="AH74" i="10"/>
  <c r="Y87" i="10"/>
  <c r="AE74" i="10"/>
  <c r="AG97" i="10"/>
  <c r="AC97" i="10"/>
  <c r="N76" i="10"/>
  <c r="Z74" i="10"/>
  <c r="AG81" i="10"/>
  <c r="W97" i="10"/>
  <c r="AH81" i="10"/>
  <c r="Z87" i="10"/>
  <c r="Z85" i="10"/>
  <c r="AD81" i="10"/>
  <c r="AF81" i="10"/>
  <c r="AC81" i="10"/>
  <c r="M88" i="10"/>
  <c r="AF86" i="10"/>
  <c r="Q82" i="10"/>
  <c r="AH79" i="10"/>
  <c r="X73" i="10"/>
  <c r="AF73" i="10"/>
  <c r="AH73" i="10"/>
  <c r="AA73" i="10"/>
  <c r="Z73" i="10"/>
  <c r="X97" i="10"/>
  <c r="H82" i="10"/>
  <c r="H76" i="10"/>
  <c r="M76" i="10"/>
  <c r="G82" i="10"/>
  <c r="H88" i="10"/>
  <c r="L82" i="10"/>
  <c r="F76" i="10"/>
  <c r="J88" i="10"/>
  <c r="O82" i="10"/>
  <c r="M82" i="10"/>
  <c r="K88" i="10"/>
  <c r="P76" i="10"/>
  <c r="O76" i="10"/>
  <c r="K76" i="10"/>
  <c r="P88" i="10"/>
  <c r="I76" i="10"/>
  <c r="L76" i="10"/>
  <c r="K82" i="10"/>
  <c r="G76" i="10"/>
  <c r="Q66" i="10"/>
  <c r="Q69" i="10" s="1"/>
  <c r="O66" i="10"/>
  <c r="O68" i="10" s="1"/>
  <c r="M66" i="10"/>
  <c r="M67" i="10" s="1"/>
  <c r="K66" i="10"/>
  <c r="K68" i="10" s="1"/>
  <c r="I66" i="10"/>
  <c r="I69" i="10" s="1"/>
  <c r="G66" i="10"/>
  <c r="G67" i="10" s="1"/>
  <c r="J66" i="10"/>
  <c r="J68" i="10" s="1"/>
  <c r="P66" i="10"/>
  <c r="P69" i="10" s="1"/>
  <c r="N66" i="10"/>
  <c r="N69" i="10" s="1"/>
  <c r="L66" i="10"/>
  <c r="L68" i="10" s="1"/>
  <c r="H66" i="10"/>
  <c r="H67" i="10" s="1"/>
  <c r="E66" i="10"/>
  <c r="E69" i="10" s="1"/>
  <c r="Q60" i="10"/>
  <c r="Q62" i="10" s="1"/>
  <c r="O60" i="10"/>
  <c r="O61" i="10" s="1"/>
  <c r="M60" i="10"/>
  <c r="M62" i="10" s="1"/>
  <c r="K60" i="10"/>
  <c r="K63" i="10" s="1"/>
  <c r="I60" i="10"/>
  <c r="I61" i="10" s="1"/>
  <c r="G60" i="10"/>
  <c r="G62" i="10" s="1"/>
  <c r="J60" i="10"/>
  <c r="J63" i="10" s="1"/>
  <c r="P60" i="10"/>
  <c r="P63" i="10" s="1"/>
  <c r="N60" i="10"/>
  <c r="N62" i="10" s="1"/>
  <c r="L60" i="10"/>
  <c r="L61" i="10" s="1"/>
  <c r="H60" i="10"/>
  <c r="H62" i="10" s="1"/>
  <c r="F63" i="10"/>
  <c r="T32" i="10"/>
  <c r="S32" i="10"/>
  <c r="T31" i="10"/>
  <c r="S31" i="10"/>
  <c r="T30" i="10"/>
  <c r="S30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I106" i="10" l="1"/>
  <c r="G106" i="10"/>
  <c r="O106" i="10"/>
  <c r="P106" i="10"/>
  <c r="J106" i="10"/>
  <c r="M106" i="10"/>
  <c r="L106" i="10"/>
  <c r="F106" i="10"/>
  <c r="K106" i="10"/>
  <c r="H106" i="10"/>
  <c r="Q106" i="10"/>
  <c r="AA69" i="10"/>
  <c r="AD61" i="10"/>
  <c r="Z69" i="10"/>
  <c r="AH69" i="10"/>
  <c r="Y61" i="10"/>
  <c r="AG61" i="10"/>
  <c r="AD69" i="10"/>
  <c r="L57" i="10"/>
  <c r="E63" i="10"/>
  <c r="AB63" i="10" s="1"/>
  <c r="O57" i="10"/>
  <c r="H57" i="10"/>
  <c r="M57" i="10"/>
  <c r="J57" i="10"/>
  <c r="G57" i="10"/>
  <c r="I57" i="10"/>
  <c r="T45" i="10"/>
  <c r="K57" i="10"/>
  <c r="G56" i="10"/>
  <c r="O67" i="10"/>
  <c r="Q68" i="10"/>
  <c r="O69" i="10"/>
  <c r="AG69" i="10" s="1"/>
  <c r="H56" i="10"/>
  <c r="M56" i="10"/>
  <c r="N56" i="10"/>
  <c r="Q56" i="10"/>
  <c r="T43" i="10"/>
  <c r="I63" i="10"/>
  <c r="T46" i="10"/>
  <c r="S21" i="10"/>
  <c r="T23" i="10"/>
  <c r="S46" i="10"/>
  <c r="N57" i="10"/>
  <c r="P57" i="10"/>
  <c r="S22" i="10"/>
  <c r="S45" i="10"/>
  <c r="Q57" i="10"/>
  <c r="T22" i="10"/>
  <c r="N68" i="10"/>
  <c r="H61" i="10"/>
  <c r="X61" i="10" s="1"/>
  <c r="H63" i="10"/>
  <c r="P68" i="10"/>
  <c r="I56" i="10"/>
  <c r="J61" i="10"/>
  <c r="AB61" i="10" s="1"/>
  <c r="F69" i="10"/>
  <c r="W69" i="10" s="1"/>
  <c r="K56" i="10"/>
  <c r="S14" i="10"/>
  <c r="S44" i="10"/>
  <c r="M61" i="10"/>
  <c r="AF61" i="10" s="1"/>
  <c r="M63" i="10"/>
  <c r="L67" i="10"/>
  <c r="L69" i="10"/>
  <c r="Y69" i="10" s="1"/>
  <c r="T13" i="10"/>
  <c r="T14" i="10"/>
  <c r="T44" i="10"/>
  <c r="Q61" i="10"/>
  <c r="AH61" i="10" s="1"/>
  <c r="Q63" i="10"/>
  <c r="P67" i="10"/>
  <c r="G69" i="10"/>
  <c r="AC69" i="10" s="1"/>
  <c r="N63" i="10"/>
  <c r="O56" i="10"/>
  <c r="P62" i="10"/>
  <c r="K67" i="10"/>
  <c r="K69" i="10"/>
  <c r="AE69" i="10" s="1"/>
  <c r="N61" i="10"/>
  <c r="Z61" i="10" s="1"/>
  <c r="J62" i="10"/>
  <c r="S12" i="10"/>
  <c r="P56" i="10"/>
  <c r="P61" i="10"/>
  <c r="AA61" i="10" s="1"/>
  <c r="E62" i="10"/>
  <c r="X62" i="10" s="1"/>
  <c r="I62" i="10"/>
  <c r="L63" i="10"/>
  <c r="O63" i="10"/>
  <c r="N67" i="10"/>
  <c r="Q67" i="10"/>
  <c r="G68" i="10"/>
  <c r="H69" i="10"/>
  <c r="X69" i="10" s="1"/>
  <c r="M69" i="10"/>
  <c r="AF69" i="10" s="1"/>
  <c r="T12" i="10"/>
  <c r="J56" i="10"/>
  <c r="F62" i="10"/>
  <c r="K62" i="10"/>
  <c r="E68" i="10"/>
  <c r="W68" i="10" s="1"/>
  <c r="I68" i="10"/>
  <c r="S23" i="10"/>
  <c r="S43" i="10"/>
  <c r="G61" i="10"/>
  <c r="AC61" i="10" s="1"/>
  <c r="J67" i="10"/>
  <c r="L62" i="10"/>
  <c r="O62" i="10"/>
  <c r="H68" i="10"/>
  <c r="M68" i="10"/>
  <c r="F61" i="10"/>
  <c r="W61" i="10" s="1"/>
  <c r="K61" i="10"/>
  <c r="AE61" i="10" s="1"/>
  <c r="G63" i="10"/>
  <c r="E67" i="10"/>
  <c r="W67" i="10" s="1"/>
  <c r="I67" i="10"/>
  <c r="J69" i="10"/>
  <c r="AB69" i="10" s="1"/>
  <c r="S13" i="10"/>
  <c r="T21" i="10"/>
  <c r="AD67" i="10" l="1"/>
  <c r="X63" i="10"/>
  <c r="AD62" i="10"/>
  <c r="Y63" i="10"/>
  <c r="AH63" i="10"/>
  <c r="Z63" i="10"/>
  <c r="AE62" i="10"/>
  <c r="AB62" i="10"/>
  <c r="AG62" i="10"/>
  <c r="Y62" i="10"/>
  <c r="AA63" i="10"/>
  <c r="AF68" i="10"/>
  <c r="AF62" i="10"/>
  <c r="X68" i="10"/>
  <c r="AC63" i="10"/>
  <c r="AB67" i="10"/>
  <c r="W62" i="10"/>
  <c r="AG63" i="10"/>
  <c r="AA67" i="10"/>
  <c r="AF63" i="10"/>
  <c r="AD63" i="10"/>
  <c r="AG67" i="10"/>
  <c r="AA68" i="10"/>
  <c r="Z67" i="10"/>
  <c r="Y67" i="10"/>
  <c r="AH68" i="10"/>
  <c r="AE68" i="10"/>
  <c r="AB68" i="10"/>
  <c r="AE67" i="10"/>
  <c r="Y68" i="10"/>
  <c r="AE63" i="10"/>
  <c r="AG68" i="10"/>
  <c r="AA62" i="10"/>
  <c r="AC62" i="10"/>
  <c r="AH62" i="10"/>
  <c r="Z68" i="10"/>
  <c r="AF67" i="10"/>
  <c r="Z62" i="10"/>
  <c r="AD68" i="10"/>
  <c r="AC68" i="10"/>
  <c r="X67" i="10"/>
  <c r="W63" i="10"/>
  <c r="AH67" i="10"/>
  <c r="AC67" i="10"/>
  <c r="E64" i="10"/>
  <c r="O70" i="10"/>
  <c r="F64" i="10"/>
  <c r="P70" i="10"/>
  <c r="I64" i="10"/>
  <c r="N64" i="10"/>
  <c r="E70" i="10"/>
  <c r="K70" i="10"/>
  <c r="G70" i="10"/>
  <c r="Q70" i="10"/>
  <c r="Q64" i="10"/>
  <c r="I70" i="10"/>
  <c r="H70" i="10"/>
  <c r="H64" i="10"/>
  <c r="P64" i="10"/>
  <c r="F70" i="10"/>
  <c r="N70" i="10"/>
  <c r="M64" i="10"/>
  <c r="J64" i="10"/>
  <c r="O64" i="10"/>
  <c r="L70" i="10"/>
  <c r="M70" i="10"/>
  <c r="J70" i="10"/>
  <c r="L64" i="10"/>
  <c r="S56" i="10"/>
  <c r="T56" i="10"/>
  <c r="G64" i="10"/>
  <c r="K64" i="10"/>
  <c r="T57" i="10"/>
  <c r="S57" i="10"/>
</calcChain>
</file>

<file path=xl/sharedStrings.xml><?xml version="1.0" encoding="utf-8"?>
<sst xmlns="http://schemas.openxmlformats.org/spreadsheetml/2006/main" count="866" uniqueCount="59">
  <si>
    <t>Front</t>
  </si>
  <si>
    <t>LCA</t>
  </si>
  <si>
    <t>X</t>
  </si>
  <si>
    <t>Y</t>
  </si>
  <si>
    <t>Z</t>
  </si>
  <si>
    <t>Rear</t>
  </si>
  <si>
    <t>Outer</t>
  </si>
  <si>
    <t>UCA</t>
  </si>
  <si>
    <t>TROD</t>
  </si>
  <si>
    <t>Max</t>
  </si>
  <si>
    <t>Min</t>
  </si>
  <si>
    <t xml:space="preserve">Front </t>
  </si>
  <si>
    <t>Mag</t>
  </si>
  <si>
    <t xml:space="preserve">Rear </t>
  </si>
  <si>
    <t xml:space="preserve">Outer </t>
  </si>
  <si>
    <t>Date</t>
  </si>
  <si>
    <t>Notes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</si>
  <si>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</si>
  <si>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</si>
  <si>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</si>
  <si>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</si>
  <si>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</si>
  <si>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</si>
  <si>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</si>
  <si>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</si>
  <si>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</si>
  <si>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</si>
  <si>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</si>
  <si>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</si>
  <si>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</si>
  <si>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</si>
  <si>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y</t>
  </si>
  <si>
    <t>z</t>
  </si>
  <si>
    <t>Sign of Fy applied to magnitude, Negative -&gt; Compression of the link, Positive -&gt; Tension of the link (had to reverse tierod sign)</t>
  </si>
  <si>
    <t>Link Loads</t>
  </si>
  <si>
    <t>Reaction forces from FEA</t>
  </si>
  <si>
    <t>Red, maximum compression</t>
  </si>
  <si>
    <t>Blue, maximum tension</t>
  </si>
  <si>
    <t>SUM CALCULATED IN EXCEL</t>
  </si>
  <si>
    <t>Outer ball joint loads</t>
  </si>
  <si>
    <t>Coord (Vehicle Ref Frame)</t>
  </si>
  <si>
    <t>Coilover</t>
  </si>
  <si>
    <t>Bypass</t>
  </si>
  <si>
    <t xml:space="preserve">Coilover </t>
  </si>
  <si>
    <t>Upper x</t>
  </si>
  <si>
    <t>inner x</t>
  </si>
  <si>
    <t>(RHS)</t>
  </si>
  <si>
    <t>Front Lateral Bump (LHS)</t>
  </si>
  <si>
    <t>Rear Lateral Bump (LHS)</t>
  </si>
  <si>
    <t>Acceleration + Bump (LHS)</t>
  </si>
  <si>
    <t>Brake + Bump (LHS)</t>
  </si>
  <si>
    <t>Lateral + Bump (LHS)</t>
  </si>
  <si>
    <t>IMU Peak vertical acceleration (LHS)</t>
  </si>
  <si>
    <t>COILOVER ONLY HYPOTHESIS</t>
  </si>
  <si>
    <t>BYPASS ONLY HYPOTHESIS</t>
  </si>
  <si>
    <t>CHECK!</t>
  </si>
  <si>
    <t>Outer x</t>
  </si>
  <si>
    <t>Modification not good, take as Ref V01.2</t>
  </si>
  <si>
    <t>Even if think in that version Computation at Upright needs a 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</si>
</sst>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1" fillId="6" borderId="36" applyNumberFormat="0" applyAlignment="0" applyProtection="0"/>
  </cellStyleXfs>
  <cellXfs count="12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164" fontId="0" fillId="0" borderId="0" xfId="0" applyNumberFormat="1"/>
    <xf numFmtId="1" fontId="0" fillId="0" borderId="11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2" fontId="1" fillId="5" borderId="2" xfId="0" applyNumberFormat="1" applyFont="1" applyFill="1" applyBorder="1"/>
    <xf numFmtId="2" fontId="1" fillId="5" borderId="0" xfId="0" applyNumberFormat="1" applyFont="1" applyFill="1" applyBorder="1"/>
    <xf numFmtId="2" fontId="1" fillId="5" borderId="7" xfId="0" applyNumberFormat="1" applyFont="1" applyFill="1" applyBorder="1"/>
    <xf numFmtId="0" fontId="0" fillId="0" borderId="0" xfId="0" applyFont="1"/>
    <xf numFmtId="1" fontId="0" fillId="0" borderId="11" xfId="0" applyNumberFormat="1" applyFont="1" applyFill="1" applyBorder="1"/>
    <xf numFmtId="1" fontId="0" fillId="0" borderId="10" xfId="0" applyNumberFormat="1" applyFont="1" applyFill="1" applyBorder="1"/>
    <xf numFmtId="1" fontId="0" fillId="0" borderId="9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Border="1"/>
    <xf numFmtId="0" fontId="0" fillId="0" borderId="0" xfId="0" applyFont="1" applyBorder="1"/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" fontId="0" fillId="0" borderId="14" xfId="0" applyNumberFormat="1" applyFill="1" applyBorder="1"/>
    <xf numFmtId="1" fontId="0" fillId="0" borderId="16" xfId="0" applyNumberFormat="1" applyFill="1" applyBorder="1"/>
    <xf numFmtId="1" fontId="0" fillId="0" borderId="18" xfId="0" applyNumberFormat="1" applyFill="1" applyBorder="1"/>
    <xf numFmtId="1" fontId="6" fillId="2" borderId="14" xfId="0" applyNumberFormat="1" applyFont="1" applyFill="1" applyBorder="1"/>
    <xf numFmtId="1" fontId="0" fillId="0" borderId="20" xfId="0" applyNumberFormat="1" applyFill="1" applyBorder="1"/>
    <xf numFmtId="1" fontId="0" fillId="0" borderId="14" xfId="0" applyNumberFormat="1" applyFont="1" applyFill="1" applyBorder="1"/>
    <xf numFmtId="1" fontId="0" fillId="0" borderId="16" xfId="0" applyNumberFormat="1" applyFont="1" applyFill="1" applyBorder="1"/>
    <xf numFmtId="1" fontId="0" fillId="0" borderId="18" xfId="0" applyNumberFormat="1" applyFont="1" applyFill="1" applyBorder="1"/>
    <xf numFmtId="1" fontId="0" fillId="0" borderId="20" xfId="0" applyNumberFormat="1" applyFont="1" applyFill="1" applyBorder="1"/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7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32" xfId="0" applyFont="1" applyBorder="1"/>
    <xf numFmtId="2" fontId="1" fillId="5" borderId="32" xfId="0" applyNumberFormat="1" applyFont="1" applyFill="1" applyBorder="1"/>
    <xf numFmtId="0" fontId="0" fillId="0" borderId="32" xfId="0" applyBorder="1"/>
    <xf numFmtId="1" fontId="0" fillId="0" borderId="15" xfId="0" applyNumberFormat="1" applyFont="1" applyFill="1" applyBorder="1"/>
    <xf numFmtId="1" fontId="0" fillId="0" borderId="17" xfId="0" applyNumberFormat="1" applyFont="1" applyFill="1" applyBorder="1"/>
    <xf numFmtId="1" fontId="0" fillId="0" borderId="19" xfId="0" applyNumberFormat="1" applyFont="1" applyFill="1" applyBorder="1"/>
    <xf numFmtId="1" fontId="6" fillId="2" borderId="15" xfId="0" applyNumberFormat="1" applyFont="1" applyFill="1" applyBorder="1"/>
    <xf numFmtId="1" fontId="0" fillId="0" borderId="21" xfId="0" applyNumberFormat="1" applyFont="1" applyFill="1" applyBorder="1"/>
    <xf numFmtId="0" fontId="1" fillId="0" borderId="34" xfId="0" applyFont="1" applyBorder="1"/>
    <xf numFmtId="14" fontId="1" fillId="0" borderId="35" xfId="0" applyNumberFormat="1" applyFont="1" applyBorder="1"/>
    <xf numFmtId="1" fontId="0" fillId="0" borderId="26" xfId="0" applyNumberFormat="1" applyBorder="1"/>
    <xf numFmtId="1" fontId="0" fillId="0" borderId="28" xfId="0" applyNumberFormat="1" applyBorder="1"/>
    <xf numFmtId="1" fontId="0" fillId="0" borderId="30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0" fontId="1" fillId="0" borderId="22" xfId="0" applyFont="1" applyFill="1" applyBorder="1"/>
    <xf numFmtId="0" fontId="1" fillId="0" borderId="23" xfId="0" applyFont="1" applyFill="1" applyBorder="1"/>
    <xf numFmtId="164" fontId="0" fillId="0" borderId="23" xfId="0" applyNumberFormat="1" applyBorder="1"/>
    <xf numFmtId="164" fontId="0" fillId="0" borderId="23" xfId="0" applyNumberFormat="1" applyFont="1" applyBorder="1"/>
    <xf numFmtId="164" fontId="0" fillId="0" borderId="24" xfId="0" applyNumberFormat="1" applyFont="1" applyBorder="1"/>
    <xf numFmtId="0" fontId="1" fillId="0" borderId="27" xfId="0" applyFont="1" applyFill="1" applyBorder="1"/>
    <xf numFmtId="164" fontId="0" fillId="0" borderId="28" xfId="0" applyNumberFormat="1" applyFont="1" applyBorder="1"/>
    <xf numFmtId="0" fontId="0" fillId="0" borderId="27" xfId="0" applyBorder="1"/>
    <xf numFmtId="164" fontId="0" fillId="0" borderId="28" xfId="0" applyNumberFormat="1" applyBorder="1"/>
    <xf numFmtId="0" fontId="0" fillId="0" borderId="31" xfId="0" applyBorder="1"/>
    <xf numFmtId="0" fontId="1" fillId="0" borderId="32" xfId="0" applyFont="1" applyFill="1" applyBorder="1"/>
    <xf numFmtId="164" fontId="0" fillId="0" borderId="32" xfId="0" applyNumberFormat="1" applyBorder="1"/>
    <xf numFmtId="164" fontId="0" fillId="0" borderId="32" xfId="0" applyNumberFormat="1" applyFont="1" applyBorder="1"/>
    <xf numFmtId="164" fontId="0" fillId="0" borderId="33" xfId="0" applyNumberFormat="1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164" fontId="0" fillId="0" borderId="7" xfId="0" applyNumberFormat="1" applyBorder="1"/>
    <xf numFmtId="164" fontId="0" fillId="0" borderId="7" xfId="0" applyNumberFormat="1" applyFont="1" applyBorder="1"/>
    <xf numFmtId="0" fontId="0" fillId="0" borderId="29" xfId="0" applyBorder="1"/>
    <xf numFmtId="164" fontId="0" fillId="0" borderId="30" xfId="0" applyNumberFormat="1" applyFont="1" applyBorder="1"/>
    <xf numFmtId="0" fontId="1" fillId="0" borderId="25" xfId="0" applyFont="1" applyFill="1" applyBorder="1"/>
    <xf numFmtId="164" fontId="0" fillId="0" borderId="26" xfId="0" applyNumberFormat="1" applyFont="1" applyBorder="1"/>
    <xf numFmtId="164" fontId="0" fillId="0" borderId="26" xfId="0" applyNumberFormat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23" xfId="0" applyFont="1" applyBorder="1" applyAlignment="1">
      <alignment horizontal="left" vertical="top" wrapText="1"/>
    </xf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7" borderId="0" xfId="0" applyFill="1"/>
    <xf numFmtId="0" fontId="11" fillId="6" borderId="36" xfId="1"/>
    <xf numFmtId="164" fontId="0" fillId="0" borderId="30" xfId="0" applyNumberForma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106</xdr:row>
      <xdr:rowOff>68036</xdr:rowOff>
    </xdr:from>
    <xdr:to>
      <xdr:col>38</xdr:col>
      <xdr:colOff>171036</xdr:colOff>
      <xdr:row>142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E67F6-2040-425F-BE94-32F21D10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1" y="18587357"/>
          <a:ext cx="11777928" cy="6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99</xdr:row>
      <xdr:rowOff>68036</xdr:rowOff>
    </xdr:from>
    <xdr:to>
      <xdr:col>38</xdr:col>
      <xdr:colOff>171036</xdr:colOff>
      <xdr:row>135</xdr:row>
      <xdr:rowOff>158334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ADA325-859B-4139-B43D-971E79278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71897" y="18632261"/>
          <a:ext cx="11731664" cy="69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100</xdr:row>
      <xdr:rowOff>27214</xdr:rowOff>
    </xdr:from>
    <xdr:to>
      <xdr:col>13</xdr:col>
      <xdr:colOff>606465</xdr:colOff>
      <xdr:row>136</xdr:row>
      <xdr:rowOff>117512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C98E3-7452-47EB-81FD-1CD8B0319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18724789"/>
          <a:ext cx="11779289" cy="6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A1:AH106"/>
  <sheetViews>
    <sheetView showGridLines="0" tabSelected="1" zoomScale="70" zoomScaleNormal="70" workbookViewId="0">
      <selection activeCell="V38" sqref="V38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49" customWidth="1"/>
    <col min="8" max="8" width="15.7109375" customWidth="1"/>
    <col min="9" max="9" width="15.7109375" style="49" customWidth="1"/>
    <col min="10" max="10" width="17.28515625" style="49" bestFit="1" customWidth="1"/>
    <col min="11" max="11" width="15.7109375" style="49" customWidth="1"/>
    <col min="12" max="12" width="15.7109375" customWidth="1"/>
    <col min="13" max="13" width="15.7109375" style="49" customWidth="1"/>
    <col min="14" max="14" width="15.7109375" customWidth="1"/>
    <col min="15" max="15" width="15.7109375" style="49" customWidth="1"/>
    <col min="16" max="16" width="23.42578125" bestFit="1" customWidth="1"/>
    <col min="17" max="17" width="15.7109375" style="49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85" t="s">
        <v>15</v>
      </c>
      <c r="C2" s="86">
        <v>44504</v>
      </c>
      <c r="F2" s="22" t="s">
        <v>16</v>
      </c>
      <c r="G2" s="23" t="s">
        <v>53</v>
      </c>
    </row>
    <row r="4" spans="2:23" ht="16.5" thickBot="1" x14ac:dyDescent="0.3">
      <c r="B4" s="117" t="s">
        <v>35</v>
      </c>
      <c r="C4" s="117"/>
      <c r="D4" s="117"/>
      <c r="E4" s="117"/>
      <c r="F4" s="118">
        <v>1</v>
      </c>
      <c r="G4" s="118">
        <v>2</v>
      </c>
      <c r="H4" s="118">
        <v>3</v>
      </c>
      <c r="I4" s="118">
        <v>4</v>
      </c>
      <c r="J4" s="118">
        <v>5</v>
      </c>
      <c r="K4" s="118">
        <v>5</v>
      </c>
      <c r="L4" s="118">
        <v>6</v>
      </c>
      <c r="M4" s="118">
        <v>6</v>
      </c>
      <c r="N4" s="118">
        <v>7</v>
      </c>
      <c r="O4" s="118">
        <v>8</v>
      </c>
      <c r="P4" s="118">
        <v>9</v>
      </c>
      <c r="Q4" s="118">
        <v>9</v>
      </c>
    </row>
    <row r="5" spans="2:23" s="4" customFormat="1" ht="30" customHeight="1" x14ac:dyDescent="0.25">
      <c r="B5" s="68"/>
      <c r="C5" s="69"/>
      <c r="D5" s="69"/>
      <c r="E5" s="70" t="s">
        <v>40</v>
      </c>
      <c r="F5" s="57" t="s">
        <v>47</v>
      </c>
      <c r="G5" s="58" t="s">
        <v>46</v>
      </c>
      <c r="H5" s="57" t="s">
        <v>48</v>
      </c>
      <c r="I5" s="58" t="s">
        <v>46</v>
      </c>
      <c r="J5" s="57" t="s">
        <v>49</v>
      </c>
      <c r="K5" s="58" t="s">
        <v>46</v>
      </c>
      <c r="L5" s="57" t="s">
        <v>50</v>
      </c>
      <c r="M5" s="58" t="s">
        <v>46</v>
      </c>
      <c r="N5" s="57" t="s">
        <v>51</v>
      </c>
      <c r="O5" s="58" t="s">
        <v>46</v>
      </c>
      <c r="P5" s="57" t="s">
        <v>52</v>
      </c>
      <c r="Q5" s="58" t="s">
        <v>46</v>
      </c>
      <c r="R5" s="69"/>
      <c r="S5" s="71" t="s">
        <v>10</v>
      </c>
      <c r="T5" s="72" t="s">
        <v>9</v>
      </c>
    </row>
    <row r="6" spans="2:23" x14ac:dyDescent="0.25">
      <c r="B6" s="73" t="s">
        <v>1</v>
      </c>
      <c r="C6" s="6" t="s">
        <v>0</v>
      </c>
      <c r="D6" s="6" t="s">
        <v>2</v>
      </c>
      <c r="E6" s="46">
        <v>-78.94</v>
      </c>
      <c r="F6" s="59">
        <v>12035.346947829001</v>
      </c>
      <c r="G6" s="80">
        <v>7595.6141905640698</v>
      </c>
      <c r="H6" s="59">
        <v>-1320.92781560866</v>
      </c>
      <c r="I6" s="80">
        <v>3752.88379555245</v>
      </c>
      <c r="J6" s="64">
        <v>7105.4892887297401</v>
      </c>
      <c r="K6" s="80">
        <v>7105.4892887297401</v>
      </c>
      <c r="L6" s="59">
        <v>1280.00504529207</v>
      </c>
      <c r="M6" s="80">
        <v>1280.00504529207</v>
      </c>
      <c r="N6" s="59">
        <v>2669.4000779819198</v>
      </c>
      <c r="O6" s="80">
        <v>3120.27494853385</v>
      </c>
      <c r="P6" s="59">
        <v>7207.6098862988702</v>
      </c>
      <c r="Q6" s="80">
        <v>7207.6098862988702</v>
      </c>
      <c r="R6" s="2"/>
      <c r="S6" s="14">
        <f t="shared" ref="S6:S35" si="0">MIN(F6:Q6)</f>
        <v>-1320.92781560866</v>
      </c>
      <c r="T6" s="87">
        <f t="shared" ref="T6:T35" si="1">MAX(F6:Q6)</f>
        <v>12035.346947829001</v>
      </c>
      <c r="V6" s="32"/>
      <c r="W6" s="23"/>
    </row>
    <row r="7" spans="2:23" x14ac:dyDescent="0.25">
      <c r="B7" s="74" t="s">
        <v>1</v>
      </c>
      <c r="C7" s="8" t="s">
        <v>0</v>
      </c>
      <c r="D7" s="8" t="s">
        <v>3</v>
      </c>
      <c r="E7" s="47">
        <v>-153.66999999999999</v>
      </c>
      <c r="F7" s="60">
        <v>28171.3723901624</v>
      </c>
      <c r="G7" s="81">
        <v>-16220.1001151975</v>
      </c>
      <c r="H7" s="60">
        <v>-7782.2502723492898</v>
      </c>
      <c r="I7" s="81">
        <v>-5875.8925376347197</v>
      </c>
      <c r="J7" s="65">
        <v>-36614.825308450898</v>
      </c>
      <c r="K7" s="81">
        <v>36614.825308450898</v>
      </c>
      <c r="L7" s="60">
        <v>63173.274381857103</v>
      </c>
      <c r="M7" s="81">
        <v>-63173.274381857103</v>
      </c>
      <c r="N7" s="60">
        <v>2959.2735377624899</v>
      </c>
      <c r="O7" s="81">
        <v>-82273.017097100397</v>
      </c>
      <c r="P7" s="60">
        <v>15175.6352030823</v>
      </c>
      <c r="Q7" s="81">
        <v>-15175.6352030823</v>
      </c>
      <c r="R7" s="1"/>
      <c r="S7" s="17">
        <f t="shared" si="0"/>
        <v>-82273.017097100397</v>
      </c>
      <c r="T7" s="88">
        <f t="shared" si="1"/>
        <v>63173.274381857103</v>
      </c>
    </row>
    <row r="8" spans="2:23" x14ac:dyDescent="0.25">
      <c r="B8" s="75" t="s">
        <v>1</v>
      </c>
      <c r="C8" s="10" t="s">
        <v>0</v>
      </c>
      <c r="D8" s="10" t="s">
        <v>4</v>
      </c>
      <c r="E8" s="48">
        <v>25.4</v>
      </c>
      <c r="F8" s="61">
        <v>6707.4478063442302</v>
      </c>
      <c r="G8" s="82">
        <v>4072.4232253555301</v>
      </c>
      <c r="H8" s="61">
        <v>-1219.63119509086</v>
      </c>
      <c r="I8" s="82">
        <v>1791.7253539808301</v>
      </c>
      <c r="J8" s="66">
        <v>-1528.50487629702</v>
      </c>
      <c r="K8" s="82">
        <v>-1528.50487629702</v>
      </c>
      <c r="L8" s="61">
        <v>6916.20040712218</v>
      </c>
      <c r="M8" s="82">
        <v>6916.20040712218</v>
      </c>
      <c r="N8" s="61">
        <v>1148.6672275137801</v>
      </c>
      <c r="O8" s="82">
        <v>9412.5109428331707</v>
      </c>
      <c r="P8" s="61">
        <v>3842.1388962829701</v>
      </c>
      <c r="Q8" s="82">
        <v>3842.1388962829701</v>
      </c>
      <c r="R8" s="3"/>
      <c r="S8" s="20">
        <f t="shared" si="0"/>
        <v>-1528.50487629702</v>
      </c>
      <c r="T8" s="89">
        <f t="shared" si="1"/>
        <v>9412.5109428331707</v>
      </c>
    </row>
    <row r="9" spans="2:23" x14ac:dyDescent="0.25">
      <c r="B9" s="73" t="s">
        <v>1</v>
      </c>
      <c r="C9" s="6" t="s">
        <v>5</v>
      </c>
      <c r="D9" s="6" t="s">
        <v>2</v>
      </c>
      <c r="E9" s="46">
        <v>301.14</v>
      </c>
      <c r="F9" s="59">
        <v>8.8414447222021395E-2</v>
      </c>
      <c r="G9" s="80">
        <v>579.04050909778005</v>
      </c>
      <c r="H9" s="59">
        <v>1741.77956429817</v>
      </c>
      <c r="I9" s="80">
        <v>1080.14202421199</v>
      </c>
      <c r="J9" s="64">
        <v>19773.650706156801</v>
      </c>
      <c r="K9" s="80">
        <v>19773.650706156801</v>
      </c>
      <c r="L9" s="59">
        <v>-22347.2304048921</v>
      </c>
      <c r="M9" s="80">
        <v>-22347.2304048921</v>
      </c>
      <c r="N9" s="59">
        <v>1221.43097156664</v>
      </c>
      <c r="O9" s="80">
        <v>6059.3615689254802</v>
      </c>
      <c r="P9" s="59">
        <v>629.63722673160396</v>
      </c>
      <c r="Q9" s="80">
        <v>629.63722673160396</v>
      </c>
      <c r="R9" s="2"/>
      <c r="S9" s="14">
        <f t="shared" si="0"/>
        <v>-22347.2304048921</v>
      </c>
      <c r="T9" s="87">
        <f t="shared" si="1"/>
        <v>19773.650706156801</v>
      </c>
    </row>
    <row r="10" spans="2:23" x14ac:dyDescent="0.25">
      <c r="B10" s="74" t="s">
        <v>1</v>
      </c>
      <c r="C10" s="8" t="s">
        <v>5</v>
      </c>
      <c r="D10" s="8" t="s">
        <v>3</v>
      </c>
      <c r="E10" s="47">
        <v>-153.66999999999999</v>
      </c>
      <c r="F10" s="60">
        <v>38683.871931636502</v>
      </c>
      <c r="G10" s="81">
        <v>-25300.170423448501</v>
      </c>
      <c r="H10" s="60">
        <v>-1579.0007384958101</v>
      </c>
      <c r="I10" s="81">
        <v>-13716.1496287012</v>
      </c>
      <c r="J10" s="65">
        <v>53112.108563641101</v>
      </c>
      <c r="K10" s="81">
        <v>-53112.108563641101</v>
      </c>
      <c r="L10" s="60">
        <v>-30099.8405503129</v>
      </c>
      <c r="M10" s="81">
        <v>30099.8405503129</v>
      </c>
      <c r="N10" s="60">
        <v>10449.9569414914</v>
      </c>
      <c r="O10" s="81">
        <v>-41333.971800694999</v>
      </c>
      <c r="P10" s="60">
        <v>24130.520339515399</v>
      </c>
      <c r="Q10" s="81">
        <v>-24130.520339515399</v>
      </c>
      <c r="R10" s="1"/>
      <c r="S10" s="17">
        <f t="shared" si="0"/>
        <v>-53112.108563641101</v>
      </c>
      <c r="T10" s="88">
        <f t="shared" si="1"/>
        <v>53112.108563641101</v>
      </c>
    </row>
    <row r="11" spans="2:23" x14ac:dyDescent="0.25">
      <c r="B11" s="75" t="s">
        <v>1</v>
      </c>
      <c r="C11" s="10" t="s">
        <v>5</v>
      </c>
      <c r="D11" s="10" t="s">
        <v>4</v>
      </c>
      <c r="E11" s="48">
        <v>-1.23</v>
      </c>
      <c r="F11" s="61">
        <v>39329.298868776998</v>
      </c>
      <c r="G11" s="82">
        <v>24479.226257025799</v>
      </c>
      <c r="H11" s="61">
        <v>-5344.9328707340401</v>
      </c>
      <c r="I11" s="82">
        <v>11626.0144730675</v>
      </c>
      <c r="J11" s="66">
        <v>11544.741317440399</v>
      </c>
      <c r="K11" s="82">
        <v>11544.741317440399</v>
      </c>
      <c r="L11" s="61">
        <v>17377.035266460502</v>
      </c>
      <c r="M11" s="82">
        <v>17377.035266460502</v>
      </c>
      <c r="N11" s="61">
        <v>8001.9648378168204</v>
      </c>
      <c r="O11" s="82">
        <v>28893.513724680899</v>
      </c>
      <c r="P11" s="61">
        <v>23181.4246984563</v>
      </c>
      <c r="Q11" s="82">
        <v>23181.4246984563</v>
      </c>
      <c r="R11" s="3"/>
      <c r="S11" s="20">
        <f t="shared" si="0"/>
        <v>-5344.9328707340401</v>
      </c>
      <c r="T11" s="89">
        <f t="shared" si="1"/>
        <v>39329.298868776998</v>
      </c>
    </row>
    <row r="12" spans="2:23" x14ac:dyDescent="0.25">
      <c r="B12" s="73" t="s">
        <v>1</v>
      </c>
      <c r="C12" s="6" t="s">
        <v>6</v>
      </c>
      <c r="D12" s="6" t="s">
        <v>2</v>
      </c>
      <c r="E12" s="46">
        <v>-15.83</v>
      </c>
      <c r="F12" s="62">
        <f t="shared" ref="F12:Q12" si="2">(F6+F9)</f>
        <v>12035.435362276223</v>
      </c>
      <c r="G12" s="83">
        <f>(G6+G9)</f>
        <v>8174.6546996618499</v>
      </c>
      <c r="H12" s="62">
        <f t="shared" si="2"/>
        <v>420.85174868951003</v>
      </c>
      <c r="I12" s="83">
        <f t="shared" ref="I12:K14" si="3">(I6+I9)</f>
        <v>4833.0258197644398</v>
      </c>
      <c r="J12" s="62">
        <f t="shared" si="3"/>
        <v>26879.13999488654</v>
      </c>
      <c r="K12" s="83">
        <f t="shared" si="3"/>
        <v>26879.13999488654</v>
      </c>
      <c r="L12" s="62">
        <f t="shared" si="2"/>
        <v>-21067.22535960003</v>
      </c>
      <c r="M12" s="83">
        <f>(M6+M9)</f>
        <v>-21067.22535960003</v>
      </c>
      <c r="N12" s="62">
        <f t="shared" si="2"/>
        <v>3890.8310495485598</v>
      </c>
      <c r="O12" s="83">
        <f>(O6+O9)</f>
        <v>9179.6365174593302</v>
      </c>
      <c r="P12" s="62">
        <f t="shared" si="2"/>
        <v>7837.2471130304739</v>
      </c>
      <c r="Q12" s="83">
        <f t="shared" si="2"/>
        <v>7837.2471130304739</v>
      </c>
      <c r="R12" s="2"/>
      <c r="S12" s="14">
        <f t="shared" si="0"/>
        <v>-21067.22535960003</v>
      </c>
      <c r="T12" s="87">
        <f t="shared" si="1"/>
        <v>26879.13999488654</v>
      </c>
      <c r="V12" s="28" t="s">
        <v>38</v>
      </c>
    </row>
    <row r="13" spans="2:23" x14ac:dyDescent="0.25">
      <c r="B13" s="74" t="s">
        <v>1</v>
      </c>
      <c r="C13" s="8" t="s">
        <v>6</v>
      </c>
      <c r="D13" s="8" t="s">
        <v>3</v>
      </c>
      <c r="E13" s="47">
        <v>-845.53</v>
      </c>
      <c r="F13" s="62">
        <f t="shared" ref="F13:Q13" si="4">(F7+F10)</f>
        <v>66855.244321798906</v>
      </c>
      <c r="G13" s="83">
        <f>(G7+G10)</f>
        <v>-41520.270538646</v>
      </c>
      <c r="H13" s="62">
        <f t="shared" si="4"/>
        <v>-9361.2510108451006</v>
      </c>
      <c r="I13" s="83">
        <f t="shared" si="3"/>
        <v>-19592.042166335919</v>
      </c>
      <c r="J13" s="62">
        <f t="shared" si="3"/>
        <v>16497.283255190203</v>
      </c>
      <c r="K13" s="83">
        <f t="shared" si="3"/>
        <v>-16497.283255190203</v>
      </c>
      <c r="L13" s="62">
        <f t="shared" si="4"/>
        <v>33073.4338315442</v>
      </c>
      <c r="M13" s="83">
        <f>(M7+M10)</f>
        <v>-33073.4338315442</v>
      </c>
      <c r="N13" s="62">
        <f t="shared" si="4"/>
        <v>13409.230479253891</v>
      </c>
      <c r="O13" s="83">
        <f>(O7+O10)</f>
        <v>-123606.9888977954</v>
      </c>
      <c r="P13" s="62">
        <f t="shared" si="4"/>
        <v>39306.155542597699</v>
      </c>
      <c r="Q13" s="83">
        <f t="shared" si="4"/>
        <v>-39306.155542597699</v>
      </c>
      <c r="R13" s="1"/>
      <c r="S13" s="17">
        <f t="shared" si="0"/>
        <v>-123606.9888977954</v>
      </c>
      <c r="T13" s="88">
        <f t="shared" si="1"/>
        <v>66855.244321798906</v>
      </c>
    </row>
    <row r="14" spans="2:23" x14ac:dyDescent="0.25">
      <c r="B14" s="75" t="s">
        <v>1</v>
      </c>
      <c r="C14" s="10" t="s">
        <v>6</v>
      </c>
      <c r="D14" s="10" t="s">
        <v>4</v>
      </c>
      <c r="E14" s="48">
        <v>-25.68</v>
      </c>
      <c r="F14" s="62">
        <f t="shared" ref="F14:Q14" si="5">(F8+F11)</f>
        <v>46036.746675121227</v>
      </c>
      <c r="G14" s="83">
        <f>(G8+G11)</f>
        <v>28551.64948238133</v>
      </c>
      <c r="H14" s="62">
        <f t="shared" si="5"/>
        <v>-6564.5640658249004</v>
      </c>
      <c r="I14" s="83">
        <f t="shared" si="3"/>
        <v>13417.73982704833</v>
      </c>
      <c r="J14" s="62">
        <f t="shared" si="3"/>
        <v>10016.236441143379</v>
      </c>
      <c r="K14" s="83">
        <f t="shared" si="3"/>
        <v>10016.236441143379</v>
      </c>
      <c r="L14" s="62">
        <f t="shared" si="5"/>
        <v>24293.235673582683</v>
      </c>
      <c r="M14" s="83">
        <f>(M8+M11)</f>
        <v>24293.235673582683</v>
      </c>
      <c r="N14" s="62">
        <f t="shared" si="5"/>
        <v>9150.6320653306011</v>
      </c>
      <c r="O14" s="83">
        <f>(O8+O11)</f>
        <v>38306.024667514066</v>
      </c>
      <c r="P14" s="62">
        <f t="shared" si="5"/>
        <v>27023.563594739269</v>
      </c>
      <c r="Q14" s="83">
        <f t="shared" si="5"/>
        <v>27023.563594739269</v>
      </c>
      <c r="R14" s="3"/>
      <c r="S14" s="20">
        <f t="shared" si="0"/>
        <v>-6564.5640658249004</v>
      </c>
      <c r="T14" s="89">
        <f t="shared" si="1"/>
        <v>46036.746675121227</v>
      </c>
    </row>
    <row r="15" spans="2:23" x14ac:dyDescent="0.25">
      <c r="B15" s="73" t="s">
        <v>7</v>
      </c>
      <c r="C15" s="6" t="s">
        <v>0</v>
      </c>
      <c r="D15" s="6" t="s">
        <v>2</v>
      </c>
      <c r="E15" s="46">
        <v>-276.45</v>
      </c>
      <c r="F15" s="59">
        <v>1527.72798114788</v>
      </c>
      <c r="G15" s="80">
        <v>593.07496495444502</v>
      </c>
      <c r="H15" s="59">
        <v>-1284.0364144313701</v>
      </c>
      <c r="I15" s="80">
        <v>-215.89704991355401</v>
      </c>
      <c r="J15" s="64">
        <v>-11771.5119644471</v>
      </c>
      <c r="K15" s="80">
        <v>-11771.5119644471</v>
      </c>
      <c r="L15" s="59">
        <v>14485.459130241799</v>
      </c>
      <c r="M15" s="80">
        <v>14485.459130241799</v>
      </c>
      <c r="N15" s="59">
        <v>-443.99215833390201</v>
      </c>
      <c r="O15" s="80">
        <v>955.93878437051899</v>
      </c>
      <c r="P15" s="59">
        <v>511.39225720851402</v>
      </c>
      <c r="Q15" s="80">
        <v>511.39225720851402</v>
      </c>
      <c r="R15" s="2"/>
      <c r="S15" s="14">
        <f t="shared" si="0"/>
        <v>-11771.5119644471</v>
      </c>
      <c r="T15" s="87">
        <f t="shared" si="1"/>
        <v>14485.459130241799</v>
      </c>
    </row>
    <row r="16" spans="2:23" x14ac:dyDescent="0.25">
      <c r="B16" s="74" t="s">
        <v>7</v>
      </c>
      <c r="C16" s="8" t="s">
        <v>0</v>
      </c>
      <c r="D16" s="8" t="s">
        <v>3</v>
      </c>
      <c r="E16" s="47">
        <v>-250.19</v>
      </c>
      <c r="F16" s="60">
        <v>-2529.69750593154</v>
      </c>
      <c r="G16" s="81">
        <v>982.04672440997103</v>
      </c>
      <c r="H16" s="60">
        <v>2126.1793690992999</v>
      </c>
      <c r="I16" s="81">
        <v>-357.49442010870598</v>
      </c>
      <c r="J16" s="65">
        <v>19491.928422448</v>
      </c>
      <c r="K16" s="81">
        <v>-19491.928422448</v>
      </c>
      <c r="L16" s="60">
        <v>-23985.834053071099</v>
      </c>
      <c r="M16" s="81">
        <v>23985.834053071099</v>
      </c>
      <c r="N16" s="60">
        <v>735.18706828065501</v>
      </c>
      <c r="O16" s="81">
        <v>1582.89694794256</v>
      </c>
      <c r="P16" s="60">
        <v>-846.79192472543195</v>
      </c>
      <c r="Q16" s="81">
        <v>846.79192472543195</v>
      </c>
      <c r="R16" s="1"/>
      <c r="S16" s="17">
        <f t="shared" si="0"/>
        <v>-23985.834053071099</v>
      </c>
      <c r="T16" s="88">
        <f t="shared" si="1"/>
        <v>23985.834053071099</v>
      </c>
    </row>
    <row r="17" spans="1:20" x14ac:dyDescent="0.25">
      <c r="B17" s="75" t="s">
        <v>7</v>
      </c>
      <c r="C17" s="10" t="s">
        <v>0</v>
      </c>
      <c r="D17" s="10" t="s">
        <v>4</v>
      </c>
      <c r="E17" s="48">
        <v>330.7</v>
      </c>
      <c r="F17" s="61">
        <v>-132.615100590754</v>
      </c>
      <c r="G17" s="82">
        <v>-51.482133668977397</v>
      </c>
      <c r="H17" s="61">
        <v>111.461346760217</v>
      </c>
      <c r="I17" s="82">
        <v>18.7410385519165</v>
      </c>
      <c r="J17" s="66">
        <v>1021.83128314342</v>
      </c>
      <c r="K17" s="82">
        <v>1021.83128314342</v>
      </c>
      <c r="L17" s="61">
        <v>-1257.4166627601701</v>
      </c>
      <c r="M17" s="82">
        <v>-1257.4166627601701</v>
      </c>
      <c r="N17" s="61">
        <v>38.5409349475403</v>
      </c>
      <c r="O17" s="82">
        <v>-82.9806874078768</v>
      </c>
      <c r="P17" s="61">
        <v>-44.391630229934002</v>
      </c>
      <c r="Q17" s="82">
        <v>-44.391630229934002</v>
      </c>
      <c r="R17" s="3"/>
      <c r="S17" s="20">
        <f t="shared" si="0"/>
        <v>-1257.4166627601701</v>
      </c>
      <c r="T17" s="89">
        <f t="shared" si="1"/>
        <v>1021.83128314342</v>
      </c>
    </row>
    <row r="18" spans="1:20" x14ac:dyDescent="0.25">
      <c r="B18" s="73" t="s">
        <v>7</v>
      </c>
      <c r="C18" s="6" t="s">
        <v>5</v>
      </c>
      <c r="D18" s="6" t="s">
        <v>2</v>
      </c>
      <c r="E18" s="46">
        <v>27.6</v>
      </c>
      <c r="F18" s="59">
        <v>-32.570192421208297</v>
      </c>
      <c r="G18" s="80">
        <v>-22.490161767857899</v>
      </c>
      <c r="H18" s="59">
        <v>-2.2459214817391802</v>
      </c>
      <c r="I18" s="80">
        <v>-13.765573534269</v>
      </c>
      <c r="J18" s="64">
        <v>-85.307458352360698</v>
      </c>
      <c r="K18" s="80">
        <v>-85.307458352360698</v>
      </c>
      <c r="L18" s="59">
        <v>71.215014679711004</v>
      </c>
      <c r="M18" s="80">
        <v>71.215014679711004</v>
      </c>
      <c r="N18" s="59">
        <v>-11.305617117370501</v>
      </c>
      <c r="O18" s="80">
        <v>-133.622722372006</v>
      </c>
      <c r="P18" s="59">
        <v>-21.609231429373899</v>
      </c>
      <c r="Q18" s="80">
        <v>-21.609231429373899</v>
      </c>
      <c r="R18" s="2"/>
      <c r="S18" s="14">
        <f t="shared" si="0"/>
        <v>-133.622722372006</v>
      </c>
      <c r="T18" s="87">
        <f t="shared" si="1"/>
        <v>71.215014679711004</v>
      </c>
    </row>
    <row r="19" spans="1:20" x14ac:dyDescent="0.25">
      <c r="B19" s="74" t="s">
        <v>7</v>
      </c>
      <c r="C19" s="8" t="s">
        <v>5</v>
      </c>
      <c r="D19" s="8" t="s">
        <v>3</v>
      </c>
      <c r="E19" s="47">
        <v>-250.19</v>
      </c>
      <c r="F19" s="60">
        <v>-8668.3488180593395</v>
      </c>
      <c r="G19" s="81">
        <v>5985.6130002913296</v>
      </c>
      <c r="H19" s="60">
        <v>-597.737666695852</v>
      </c>
      <c r="I19" s="81">
        <v>3663.6195307826902</v>
      </c>
      <c r="J19" s="65">
        <v>-22704.0355247892</v>
      </c>
      <c r="K19" s="81">
        <v>22704.0355247892</v>
      </c>
      <c r="L19" s="60">
        <v>18953.421593081599</v>
      </c>
      <c r="M19" s="81">
        <v>-18953.421593081599</v>
      </c>
      <c r="N19" s="60">
        <v>-3008.9178322746402</v>
      </c>
      <c r="O19" s="81">
        <v>35562.834648315402</v>
      </c>
      <c r="P19" s="60">
        <v>-5751.1590136634204</v>
      </c>
      <c r="Q19" s="81">
        <v>5751.1590136634204</v>
      </c>
      <c r="R19" s="1"/>
      <c r="S19" s="17">
        <f t="shared" si="0"/>
        <v>-22704.0355247892</v>
      </c>
      <c r="T19" s="88">
        <f t="shared" si="1"/>
        <v>35562.834648315402</v>
      </c>
    </row>
    <row r="20" spans="1:20" x14ac:dyDescent="0.25">
      <c r="B20" s="75" t="s">
        <v>7</v>
      </c>
      <c r="C20" s="10" t="s">
        <v>5</v>
      </c>
      <c r="D20" s="10" t="s">
        <v>4</v>
      </c>
      <c r="E20" s="48">
        <v>309.44</v>
      </c>
      <c r="F20" s="61">
        <v>-86.103115070959802</v>
      </c>
      <c r="G20" s="82">
        <v>-59.455374460773001</v>
      </c>
      <c r="H20" s="61">
        <v>-5.9373562575764103</v>
      </c>
      <c r="I20" s="82">
        <v>-36.390904502827802</v>
      </c>
      <c r="J20" s="66">
        <v>-225.52024894214401</v>
      </c>
      <c r="K20" s="82">
        <v>-225.52024894214401</v>
      </c>
      <c r="L20" s="61">
        <v>188.26522497774499</v>
      </c>
      <c r="M20" s="82">
        <v>188.26522497774499</v>
      </c>
      <c r="N20" s="61">
        <v>-29.887721847516499</v>
      </c>
      <c r="O20" s="82">
        <v>-353.24730329194898</v>
      </c>
      <c r="P20" s="61">
        <v>-57.126532023397701</v>
      </c>
      <c r="Q20" s="82">
        <v>-57.126532023397701</v>
      </c>
      <c r="R20" s="3"/>
      <c r="S20" s="20">
        <f t="shared" si="0"/>
        <v>-353.24730329194898</v>
      </c>
      <c r="T20" s="89">
        <f t="shared" si="1"/>
        <v>188.26522497774499</v>
      </c>
    </row>
    <row r="21" spans="1:20" x14ac:dyDescent="0.25">
      <c r="B21" s="73" t="s">
        <v>7</v>
      </c>
      <c r="C21" s="6" t="s">
        <v>6</v>
      </c>
      <c r="D21" s="6" t="s">
        <v>2</v>
      </c>
      <c r="E21" s="46">
        <v>25.72</v>
      </c>
      <c r="F21" s="62">
        <f t="shared" ref="F21:Q21" si="6">(F15+F18)</f>
        <v>1495.1577887266717</v>
      </c>
      <c r="G21" s="83">
        <f>(G15+G18)</f>
        <v>570.58480318658712</v>
      </c>
      <c r="H21" s="62">
        <f t="shared" si="6"/>
        <v>-1286.2823359131094</v>
      </c>
      <c r="I21" s="83">
        <f t="shared" ref="I21:K23" si="7">(I15+I18)</f>
        <v>-229.66262344782302</v>
      </c>
      <c r="J21" s="62">
        <f t="shared" si="7"/>
        <v>-11856.819422799461</v>
      </c>
      <c r="K21" s="83">
        <f t="shared" si="7"/>
        <v>-11856.819422799461</v>
      </c>
      <c r="L21" s="62">
        <f t="shared" si="6"/>
        <v>14556.67414492151</v>
      </c>
      <c r="M21" s="83">
        <f>(M15+M18)</f>
        <v>14556.67414492151</v>
      </c>
      <c r="N21" s="62">
        <f t="shared" si="6"/>
        <v>-455.29777545127251</v>
      </c>
      <c r="O21" s="83">
        <f>(O15+O18)</f>
        <v>822.31606199851296</v>
      </c>
      <c r="P21" s="62">
        <f t="shared" si="6"/>
        <v>489.78302577914013</v>
      </c>
      <c r="Q21" s="83">
        <f t="shared" si="6"/>
        <v>489.78302577914013</v>
      </c>
      <c r="R21" s="2"/>
      <c r="S21" s="14">
        <f t="shared" si="0"/>
        <v>-11856.819422799461</v>
      </c>
      <c r="T21" s="87">
        <f t="shared" si="1"/>
        <v>14556.67414492151</v>
      </c>
    </row>
    <row r="22" spans="1:20" x14ac:dyDescent="0.25">
      <c r="B22" s="74" t="s">
        <v>7</v>
      </c>
      <c r="C22" s="8" t="s">
        <v>6</v>
      </c>
      <c r="D22" s="8" t="s">
        <v>3</v>
      </c>
      <c r="E22" s="47">
        <v>-750.54</v>
      </c>
      <c r="F22" s="62">
        <f t="shared" ref="F22:Q22" si="8">(F16+F19)</f>
        <v>-11198.046323990879</v>
      </c>
      <c r="G22" s="83">
        <f>(G16+G19)</f>
        <v>6967.6597247013005</v>
      </c>
      <c r="H22" s="62">
        <f t="shared" si="8"/>
        <v>1528.4417024034478</v>
      </c>
      <c r="I22" s="83">
        <f t="shared" si="7"/>
        <v>3306.1251106739842</v>
      </c>
      <c r="J22" s="62">
        <f t="shared" si="7"/>
        <v>-3212.1071023412005</v>
      </c>
      <c r="K22" s="83">
        <f t="shared" si="7"/>
        <v>3212.1071023412005</v>
      </c>
      <c r="L22" s="62">
        <f t="shared" si="8"/>
        <v>-5032.4124599895003</v>
      </c>
      <c r="M22" s="83">
        <f>(M16+M19)</f>
        <v>5032.4124599895003</v>
      </c>
      <c r="N22" s="62">
        <f t="shared" si="8"/>
        <v>-2273.7307639939854</v>
      </c>
      <c r="O22" s="83">
        <f>(O16+O19)</f>
        <v>37145.73159625796</v>
      </c>
      <c r="P22" s="62">
        <f t="shared" si="8"/>
        <v>-6597.9509383888526</v>
      </c>
      <c r="Q22" s="83">
        <f t="shared" si="8"/>
        <v>6597.9509383888526</v>
      </c>
      <c r="R22" s="1"/>
      <c r="S22" s="17">
        <f t="shared" si="0"/>
        <v>-11198.046323990879</v>
      </c>
      <c r="T22" s="88">
        <f t="shared" si="1"/>
        <v>37145.73159625796</v>
      </c>
    </row>
    <row r="23" spans="1:20" x14ac:dyDescent="0.25">
      <c r="B23" s="75" t="s">
        <v>7</v>
      </c>
      <c r="C23" s="10" t="s">
        <v>6</v>
      </c>
      <c r="D23" s="10" t="s">
        <v>4</v>
      </c>
      <c r="E23" s="48">
        <v>304.47000000000003</v>
      </c>
      <c r="F23" s="62">
        <f t="shared" ref="F23:Q23" si="9">(F17+F20)</f>
        <v>-218.7182156617138</v>
      </c>
      <c r="G23" s="83">
        <f>(G17+G20)</f>
        <v>-110.9375081297504</v>
      </c>
      <c r="H23" s="62">
        <f t="shared" si="9"/>
        <v>105.52399050264059</v>
      </c>
      <c r="I23" s="83">
        <f t="shared" si="7"/>
        <v>-17.649865950911302</v>
      </c>
      <c r="J23" s="62">
        <f t="shared" si="7"/>
        <v>796.31103420127602</v>
      </c>
      <c r="K23" s="83">
        <f t="shared" si="7"/>
        <v>796.31103420127602</v>
      </c>
      <c r="L23" s="62">
        <f t="shared" si="9"/>
        <v>-1069.1514377824251</v>
      </c>
      <c r="M23" s="83">
        <f>(M17+M20)</f>
        <v>-1069.1514377824251</v>
      </c>
      <c r="N23" s="62">
        <f t="shared" si="9"/>
        <v>8.6532131000238017</v>
      </c>
      <c r="O23" s="83">
        <f>(O17+O20)</f>
        <v>-436.2279906998258</v>
      </c>
      <c r="P23" s="62">
        <f t="shared" si="9"/>
        <v>-101.5181622533317</v>
      </c>
      <c r="Q23" s="83">
        <f t="shared" si="9"/>
        <v>-101.5181622533317</v>
      </c>
      <c r="R23" s="3"/>
      <c r="S23" s="20">
        <f t="shared" si="0"/>
        <v>-1069.1514377824251</v>
      </c>
      <c r="T23" s="89">
        <f t="shared" si="1"/>
        <v>796.31103420127602</v>
      </c>
    </row>
    <row r="24" spans="1:20" x14ac:dyDescent="0.25">
      <c r="B24" s="73" t="s">
        <v>8</v>
      </c>
      <c r="C24" s="6" t="s">
        <v>29</v>
      </c>
      <c r="D24" s="6" t="s">
        <v>2</v>
      </c>
      <c r="E24" s="46">
        <v>-152.27000000000001</v>
      </c>
      <c r="F24" s="59">
        <v>8.8143329288137107</v>
      </c>
      <c r="G24" s="80">
        <v>5.4311543862462504</v>
      </c>
      <c r="H24" s="59">
        <v>-1.36345583884921</v>
      </c>
      <c r="I24" s="80">
        <v>2.50290538386332</v>
      </c>
      <c r="J24" s="64">
        <v>0.70773840838296598</v>
      </c>
      <c r="K24" s="80">
        <v>0.70773840838296598</v>
      </c>
      <c r="L24" s="59">
        <v>6.0187436202212199</v>
      </c>
      <c r="M24" s="80">
        <v>6.0187436202212199</v>
      </c>
      <c r="N24" s="59">
        <v>1.6772658544350501</v>
      </c>
      <c r="O24" s="80">
        <v>28.6254545613494</v>
      </c>
      <c r="P24" s="59">
        <v>5.1354861763786097</v>
      </c>
      <c r="Q24" s="80">
        <v>5.1354861763786097</v>
      </c>
      <c r="R24" s="2"/>
      <c r="S24" s="14">
        <f t="shared" si="0"/>
        <v>-1.36345583884921</v>
      </c>
      <c r="T24" s="87">
        <f t="shared" si="1"/>
        <v>28.6254545613494</v>
      </c>
    </row>
    <row r="25" spans="1:20" x14ac:dyDescent="0.25">
      <c r="B25" s="74" t="s">
        <v>8</v>
      </c>
      <c r="C25" s="8" t="s">
        <v>29</v>
      </c>
      <c r="D25" s="8" t="s">
        <v>3</v>
      </c>
      <c r="E25" s="47">
        <v>-238.54</v>
      </c>
      <c r="F25" s="60">
        <v>-5072.6486005322104</v>
      </c>
      <c r="G25" s="81">
        <v>3125.6293492846598</v>
      </c>
      <c r="H25" s="60">
        <v>784.66883525771902</v>
      </c>
      <c r="I25" s="81">
        <v>1440.42204841333</v>
      </c>
      <c r="J25" s="65">
        <v>-407.30345402439701</v>
      </c>
      <c r="K25" s="81">
        <v>407.30345402439701</v>
      </c>
      <c r="L25" s="60">
        <v>-3463.7869534373199</v>
      </c>
      <c r="M25" s="81">
        <v>3463.7869534373199</v>
      </c>
      <c r="N25" s="60">
        <v>-965.26649922737897</v>
      </c>
      <c r="O25" s="81">
        <v>16473.949100056499</v>
      </c>
      <c r="P25" s="60">
        <v>-2955.4722945058902</v>
      </c>
      <c r="Q25" s="81">
        <v>2955.4722945058902</v>
      </c>
      <c r="R25" s="1"/>
      <c r="S25" s="17">
        <f t="shared" si="0"/>
        <v>-5072.6486005322104</v>
      </c>
      <c r="T25" s="88">
        <f t="shared" si="1"/>
        <v>16473.949100056499</v>
      </c>
    </row>
    <row r="26" spans="1:20" x14ac:dyDescent="0.25">
      <c r="B26" s="75" t="s">
        <v>8</v>
      </c>
      <c r="C26" s="8" t="s">
        <v>29</v>
      </c>
      <c r="D26" s="10" t="s">
        <v>4</v>
      </c>
      <c r="E26" s="48">
        <v>148.53</v>
      </c>
      <c r="F26" s="61">
        <v>-242.726771879312</v>
      </c>
      <c r="G26" s="82">
        <v>-149.56169484389301</v>
      </c>
      <c r="H26" s="61">
        <v>37.546486732083203</v>
      </c>
      <c r="I26" s="82">
        <v>-68.924347316009502</v>
      </c>
      <c r="J26" s="66">
        <v>-19.489513340281501</v>
      </c>
      <c r="K26" s="82">
        <v>-19.489513340281501</v>
      </c>
      <c r="L26" s="61">
        <v>-165.742571956847</v>
      </c>
      <c r="M26" s="82">
        <v>-165.742571956847</v>
      </c>
      <c r="N26" s="61">
        <v>-46.188104048074798</v>
      </c>
      <c r="O26" s="82">
        <v>-788.28020626960995</v>
      </c>
      <c r="P26" s="61">
        <v>-141.41966178159501</v>
      </c>
      <c r="Q26" s="82">
        <v>-141.41966178159501</v>
      </c>
      <c r="R26" s="3"/>
      <c r="S26" s="20">
        <f t="shared" si="0"/>
        <v>-788.28020626960995</v>
      </c>
      <c r="T26" s="89">
        <f t="shared" si="1"/>
        <v>37.546486732083203</v>
      </c>
    </row>
    <row r="27" spans="1:20" x14ac:dyDescent="0.25">
      <c r="A27" s="126"/>
      <c r="B27" s="73" t="s">
        <v>8</v>
      </c>
      <c r="C27" s="6" t="s">
        <v>6</v>
      </c>
      <c r="D27" s="6" t="s">
        <v>2</v>
      </c>
      <c r="E27" s="46">
        <v>-151.21</v>
      </c>
      <c r="F27" s="59"/>
      <c r="G27" s="80"/>
      <c r="H27" s="59"/>
      <c r="I27" s="80"/>
      <c r="J27" s="64"/>
      <c r="K27" s="80"/>
      <c r="L27" s="59"/>
      <c r="M27" s="80"/>
      <c r="N27" s="59"/>
      <c r="O27" s="80"/>
      <c r="P27" s="59"/>
      <c r="Q27" s="80"/>
      <c r="R27" s="2"/>
      <c r="S27" s="14">
        <f t="shared" ref="S27:S29" si="10">MIN(F27:Q27)</f>
        <v>0</v>
      </c>
      <c r="T27" s="87">
        <f t="shared" ref="T27:T29" si="11">MAX(F27:Q27)</f>
        <v>0</v>
      </c>
    </row>
    <row r="28" spans="1:20" x14ac:dyDescent="0.25">
      <c r="A28" s="126"/>
      <c r="B28" s="74" t="s">
        <v>8</v>
      </c>
      <c r="C28" s="8" t="s">
        <v>6</v>
      </c>
      <c r="D28" s="8" t="s">
        <v>3</v>
      </c>
      <c r="E28" s="47">
        <v>-848.57</v>
      </c>
      <c r="F28" s="60"/>
      <c r="G28" s="81"/>
      <c r="H28" s="60"/>
      <c r="I28" s="81"/>
      <c r="J28" s="65"/>
      <c r="K28" s="81"/>
      <c r="L28" s="60"/>
      <c r="M28" s="81"/>
      <c r="N28" s="60"/>
      <c r="O28" s="81"/>
      <c r="P28" s="60"/>
      <c r="Q28" s="81"/>
      <c r="R28" s="1"/>
      <c r="S28" s="17">
        <f t="shared" si="10"/>
        <v>0</v>
      </c>
      <c r="T28" s="88">
        <f t="shared" si="11"/>
        <v>0</v>
      </c>
    </row>
    <row r="29" spans="1:20" x14ac:dyDescent="0.25">
      <c r="A29" s="126"/>
      <c r="B29" s="75" t="s">
        <v>8</v>
      </c>
      <c r="C29" s="8" t="s">
        <v>6</v>
      </c>
      <c r="D29" s="10" t="s">
        <v>4</v>
      </c>
      <c r="E29" s="48">
        <v>119.34</v>
      </c>
      <c r="F29" s="61"/>
      <c r="G29" s="82"/>
      <c r="H29" s="61"/>
      <c r="I29" s="82"/>
      <c r="J29" s="66"/>
      <c r="K29" s="82"/>
      <c r="L29" s="61"/>
      <c r="M29" s="82"/>
      <c r="N29" s="61"/>
      <c r="O29" s="82"/>
      <c r="P29" s="61"/>
      <c r="Q29" s="82"/>
      <c r="R29" s="3"/>
      <c r="S29" s="20">
        <f t="shared" si="10"/>
        <v>0</v>
      </c>
      <c r="T29" s="89">
        <f t="shared" si="11"/>
        <v>0</v>
      </c>
    </row>
    <row r="30" spans="1:20" x14ac:dyDescent="0.25">
      <c r="B30" s="73" t="s">
        <v>41</v>
      </c>
      <c r="C30" s="6" t="s">
        <v>30</v>
      </c>
      <c r="D30" s="6" t="s">
        <v>2</v>
      </c>
      <c r="E30" s="46">
        <v>183.4</v>
      </c>
      <c r="F30" s="59">
        <v>-12644.1523390899</v>
      </c>
      <c r="G30" s="80">
        <v>-7855.5120397544397</v>
      </c>
      <c r="H30" s="59">
        <v>1761.7587997140799</v>
      </c>
      <c r="I30" s="80">
        <v>-3710.7910317339101</v>
      </c>
      <c r="J30" s="64">
        <v>-3218.9598706025099</v>
      </c>
      <c r="K30" s="80">
        <v>-3218.9598706025099</v>
      </c>
      <c r="L30" s="59">
        <v>-6143.3475015306403</v>
      </c>
      <c r="M30" s="80">
        <v>-6143.3475015306403</v>
      </c>
      <c r="N30" s="59">
        <v>-2542.1590267684201</v>
      </c>
      <c r="O30" s="80">
        <v>-9135.3883320242003</v>
      </c>
      <c r="P30" s="59">
        <v>-7437.0154433816697</v>
      </c>
      <c r="Q30" s="80">
        <v>-7437.0154433816697</v>
      </c>
      <c r="R30" s="2"/>
      <c r="S30" s="14">
        <f t="shared" si="0"/>
        <v>-12644.1523390899</v>
      </c>
      <c r="T30" s="87">
        <f t="shared" si="1"/>
        <v>1761.7587997140799</v>
      </c>
    </row>
    <row r="31" spans="1:20" x14ac:dyDescent="0.25">
      <c r="B31" s="74" t="s">
        <v>41</v>
      </c>
      <c r="C31" s="8" t="s">
        <v>30</v>
      </c>
      <c r="D31" s="8" t="s">
        <v>3</v>
      </c>
      <c r="E31" s="47">
        <v>-219.08</v>
      </c>
      <c r="F31" s="60">
        <v>-50583.683008017797</v>
      </c>
      <c r="G31" s="81">
        <v>31426.442851068001</v>
      </c>
      <c r="H31" s="60">
        <v>7048.0207981848198</v>
      </c>
      <c r="I31" s="81">
        <v>14845.240093946401</v>
      </c>
      <c r="J31" s="65">
        <v>-12877.6402991209</v>
      </c>
      <c r="K31" s="81">
        <v>12877.6402991209</v>
      </c>
      <c r="L31" s="60">
        <v>-24576.826843885701</v>
      </c>
      <c r="M31" s="81">
        <v>24576.826843885701</v>
      </c>
      <c r="N31" s="60">
        <v>-10170.0582939418</v>
      </c>
      <c r="O31" s="81">
        <v>36546.664034856003</v>
      </c>
      <c r="P31" s="60">
        <v>-29752.222341606899</v>
      </c>
      <c r="Q31" s="81">
        <v>29752.222341606899</v>
      </c>
      <c r="R31" s="1"/>
      <c r="S31" s="17">
        <f t="shared" si="0"/>
        <v>-50583.683008017797</v>
      </c>
      <c r="T31" s="88">
        <f t="shared" si="1"/>
        <v>36546.664034856003</v>
      </c>
    </row>
    <row r="32" spans="1:20" x14ac:dyDescent="0.25">
      <c r="B32" s="75" t="s">
        <v>41</v>
      </c>
      <c r="C32" s="10" t="s">
        <v>30</v>
      </c>
      <c r="D32" s="10" t="s">
        <v>4</v>
      </c>
      <c r="E32" s="48">
        <v>571.75</v>
      </c>
      <c r="F32" s="61">
        <v>-95276.782597642799</v>
      </c>
      <c r="G32" s="82">
        <v>-59193.205897321699</v>
      </c>
      <c r="H32" s="61">
        <v>13275.2837555518</v>
      </c>
      <c r="I32" s="82">
        <v>-27961.718659682199</v>
      </c>
      <c r="J32" s="66">
        <v>-24255.650482300902</v>
      </c>
      <c r="K32" s="82">
        <v>-24255.650482300902</v>
      </c>
      <c r="L32" s="61">
        <v>-46291.627040554697</v>
      </c>
      <c r="M32" s="82">
        <v>-46291.627040554697</v>
      </c>
      <c r="N32" s="61">
        <v>-19155.790473454901</v>
      </c>
      <c r="O32" s="82">
        <v>-68837.387016009496</v>
      </c>
      <c r="P32" s="61">
        <v>-56039.731614416</v>
      </c>
      <c r="Q32" s="82">
        <v>-56039.731614416</v>
      </c>
      <c r="R32" s="3"/>
      <c r="S32" s="20">
        <f t="shared" si="0"/>
        <v>-95276.782597642799</v>
      </c>
      <c r="T32" s="89">
        <f t="shared" si="1"/>
        <v>13275.2837555518</v>
      </c>
    </row>
    <row r="33" spans="2:22" x14ac:dyDescent="0.25">
      <c r="B33" s="73" t="s">
        <v>42</v>
      </c>
      <c r="C33" s="6" t="s">
        <v>30</v>
      </c>
      <c r="D33" s="6" t="s">
        <v>2</v>
      </c>
      <c r="E33" s="46">
        <v>190.24</v>
      </c>
      <c r="F33" s="59">
        <v>-0.25514486083319998</v>
      </c>
      <c r="G33" s="80">
        <v>-0.15861749199386099</v>
      </c>
      <c r="H33" s="59">
        <v>3.52433519033147E-2</v>
      </c>
      <c r="I33" s="80">
        <v>-7.5069973602705897E-2</v>
      </c>
      <c r="J33" s="64">
        <v>-6.8439893814618805E-2</v>
      </c>
      <c r="K33" s="80">
        <v>-6.8439893814618805E-2</v>
      </c>
      <c r="L33" s="59">
        <v>-0.120027427670661</v>
      </c>
      <c r="M33" s="80">
        <v>-0.120027427670661</v>
      </c>
      <c r="N33" s="59">
        <v>-5.1513188058297098E-2</v>
      </c>
      <c r="O33" s="80">
        <v>-0.18970206928463901</v>
      </c>
      <c r="P33" s="59">
        <v>-0.150181616089444</v>
      </c>
      <c r="Q33" s="80">
        <v>-0.150181616089444</v>
      </c>
      <c r="R33" s="2"/>
      <c r="S33" s="14">
        <f t="shared" si="0"/>
        <v>-0.25514486083319998</v>
      </c>
      <c r="T33" s="87">
        <f t="shared" si="1"/>
        <v>3.52433519033147E-2</v>
      </c>
    </row>
    <row r="34" spans="2:22" x14ac:dyDescent="0.25">
      <c r="B34" s="74" t="s">
        <v>42</v>
      </c>
      <c r="C34" s="8" t="s">
        <v>30</v>
      </c>
      <c r="D34" s="8" t="s">
        <v>3</v>
      </c>
      <c r="E34" s="47">
        <v>-292.10000000000002</v>
      </c>
      <c r="F34" s="60">
        <v>-0.86638927582965297</v>
      </c>
      <c r="G34" s="81">
        <v>0.53861360786850399</v>
      </c>
      <c r="H34" s="60">
        <v>0.11967500357878801</v>
      </c>
      <c r="I34" s="81">
        <v>0.25491330632255699</v>
      </c>
      <c r="J34" s="65">
        <v>-0.232399703628247</v>
      </c>
      <c r="K34" s="81">
        <v>0.232399703628247</v>
      </c>
      <c r="L34" s="60">
        <v>-0.40757425330727598</v>
      </c>
      <c r="M34" s="81">
        <v>0.40757425330727598</v>
      </c>
      <c r="N34" s="60">
        <v>-0.17492209543927201</v>
      </c>
      <c r="O34" s="81">
        <v>0.64416676038147702</v>
      </c>
      <c r="P34" s="60">
        <v>-0.50996810667381498</v>
      </c>
      <c r="Q34" s="81">
        <v>0.50996810667381498</v>
      </c>
      <c r="R34" s="1"/>
      <c r="S34" s="17">
        <f t="shared" si="0"/>
        <v>-0.86638927582965297</v>
      </c>
      <c r="T34" s="88">
        <f t="shared" si="1"/>
        <v>0.64416676038147702</v>
      </c>
    </row>
    <row r="35" spans="2:22" ht="15.75" thickBot="1" x14ac:dyDescent="0.3">
      <c r="B35" s="76" t="s">
        <v>42</v>
      </c>
      <c r="C35" s="77" t="s">
        <v>30</v>
      </c>
      <c r="D35" s="77" t="s">
        <v>4</v>
      </c>
      <c r="E35" s="78">
        <v>669.44</v>
      </c>
      <c r="F35" s="63">
        <v>-1.5190899130215301</v>
      </c>
      <c r="G35" s="84">
        <v>-0.94438207114887296</v>
      </c>
      <c r="H35" s="63">
        <v>0.20983303446740301</v>
      </c>
      <c r="I35" s="84">
        <v>-0.44695409226845201</v>
      </c>
      <c r="J35" s="67">
        <v>-0.40747970389268301</v>
      </c>
      <c r="K35" s="84">
        <v>-0.40747970389268301</v>
      </c>
      <c r="L35" s="63">
        <v>-0.71462326956145295</v>
      </c>
      <c r="M35" s="84">
        <v>-0.71462326956145295</v>
      </c>
      <c r="N35" s="63">
        <v>-0.30670092319867798</v>
      </c>
      <c r="O35" s="84">
        <v>-1.12945445574936</v>
      </c>
      <c r="P35" s="63">
        <v>-0.89415627411712895</v>
      </c>
      <c r="Q35" s="84">
        <v>-0.89415627411712895</v>
      </c>
      <c r="R35" s="79"/>
      <c r="S35" s="90">
        <f t="shared" si="0"/>
        <v>-1.5190899130215301</v>
      </c>
      <c r="T35" s="91">
        <f t="shared" si="1"/>
        <v>0.20983303446740301</v>
      </c>
    </row>
    <row r="36" spans="2:22" x14ac:dyDescent="0.25">
      <c r="E36" s="125" t="s">
        <v>55</v>
      </c>
    </row>
    <row r="37" spans="2:22" x14ac:dyDescent="0.25">
      <c r="B37" s="11" t="s">
        <v>27</v>
      </c>
      <c r="D37" s="11" t="s">
        <v>24</v>
      </c>
      <c r="F37" s="37">
        <f>F12+F21+F27</f>
        <v>13530.593151002895</v>
      </c>
      <c r="G37" s="53">
        <f t="shared" ref="G37:Q37" si="12">G12+G21+G27</f>
        <v>8745.239502848437</v>
      </c>
      <c r="H37" s="37">
        <f t="shared" si="12"/>
        <v>-865.43058722359933</v>
      </c>
      <c r="I37" s="53">
        <f t="shared" si="12"/>
        <v>4603.3631963166172</v>
      </c>
      <c r="J37" s="53">
        <f t="shared" si="12"/>
        <v>15022.320572087079</v>
      </c>
      <c r="K37" s="53">
        <f t="shared" si="12"/>
        <v>15022.320572087079</v>
      </c>
      <c r="L37" s="37">
        <f t="shared" si="12"/>
        <v>-6510.5512146785204</v>
      </c>
      <c r="M37" s="53">
        <f t="shared" si="12"/>
        <v>-6510.5512146785204</v>
      </c>
      <c r="N37" s="37">
        <f t="shared" si="12"/>
        <v>3435.5332740972872</v>
      </c>
      <c r="O37" s="53">
        <f t="shared" si="12"/>
        <v>10001.952579457844</v>
      </c>
      <c r="P37" s="37">
        <f t="shared" si="12"/>
        <v>8327.0301388096141</v>
      </c>
      <c r="Q37" s="53">
        <f t="shared" si="12"/>
        <v>8327.0301388096141</v>
      </c>
      <c r="V37" t="s">
        <v>57</v>
      </c>
    </row>
    <row r="38" spans="2:22" x14ac:dyDescent="0.25">
      <c r="D38" s="11" t="s">
        <v>25</v>
      </c>
      <c r="F38" s="37">
        <f>F13+F22+F28</f>
        <v>55657.197997808027</v>
      </c>
      <c r="G38" s="53">
        <f t="shared" ref="G38:Q38" si="13">G13+G22+G28</f>
        <v>-34552.610813944702</v>
      </c>
      <c r="H38" s="37">
        <f t="shared" si="13"/>
        <v>-7832.8093084416523</v>
      </c>
      <c r="I38" s="53">
        <f t="shared" si="13"/>
        <v>-16285.917055661936</v>
      </c>
      <c r="J38" s="53">
        <f t="shared" si="13"/>
        <v>13285.176152849002</v>
      </c>
      <c r="K38" s="53">
        <f t="shared" si="13"/>
        <v>-13285.176152849002</v>
      </c>
      <c r="L38" s="37">
        <f t="shared" si="13"/>
        <v>28041.0213715547</v>
      </c>
      <c r="M38" s="53">
        <f t="shared" si="13"/>
        <v>-28041.0213715547</v>
      </c>
      <c r="N38" s="37">
        <f t="shared" si="13"/>
        <v>11135.499715259906</v>
      </c>
      <c r="O38" s="53">
        <f t="shared" si="13"/>
        <v>-86461.257301537436</v>
      </c>
      <c r="P38" s="37">
        <f t="shared" si="13"/>
        <v>32708.204604208848</v>
      </c>
      <c r="Q38" s="53">
        <f t="shared" si="13"/>
        <v>-32708.204604208848</v>
      </c>
      <c r="V38" t="s">
        <v>58</v>
      </c>
    </row>
    <row r="39" spans="2:22" x14ac:dyDescent="0.25">
      <c r="D39" s="33" t="s">
        <v>26</v>
      </c>
      <c r="E39" s="34"/>
      <c r="F39" s="37">
        <f>F14+F23+F29</f>
        <v>45818.028459459514</v>
      </c>
      <c r="G39" s="53">
        <f t="shared" ref="G39:Q39" si="14">G14+G23+G29</f>
        <v>28440.711974251579</v>
      </c>
      <c r="H39" s="37">
        <f t="shared" si="14"/>
        <v>-6459.0400753222593</v>
      </c>
      <c r="I39" s="53">
        <f t="shared" si="14"/>
        <v>13400.089961097419</v>
      </c>
      <c r="J39" s="53">
        <f t="shared" si="14"/>
        <v>10812.547475344654</v>
      </c>
      <c r="K39" s="53">
        <f t="shared" si="14"/>
        <v>10812.547475344654</v>
      </c>
      <c r="L39" s="37">
        <f t="shared" si="14"/>
        <v>23224.084235800259</v>
      </c>
      <c r="M39" s="53">
        <f t="shared" si="14"/>
        <v>23224.084235800259</v>
      </c>
      <c r="N39" s="37">
        <f t="shared" si="14"/>
        <v>9159.2852784306251</v>
      </c>
      <c r="O39" s="53">
        <f t="shared" si="14"/>
        <v>37869.796676814243</v>
      </c>
      <c r="P39" s="37">
        <f t="shared" si="14"/>
        <v>26922.045432485938</v>
      </c>
      <c r="Q39" s="53">
        <f t="shared" si="14"/>
        <v>26922.045432485938</v>
      </c>
    </row>
    <row r="40" spans="2:22" x14ac:dyDescent="0.25">
      <c r="F40" s="29"/>
      <c r="G40" s="54"/>
      <c r="H40" s="29"/>
      <c r="I40" s="54"/>
      <c r="J40" s="54"/>
      <c r="K40" s="54"/>
      <c r="L40" s="29"/>
      <c r="M40" s="54"/>
      <c r="N40" s="29"/>
      <c r="O40" s="54"/>
      <c r="P40" s="29"/>
      <c r="Q40" s="54"/>
    </row>
    <row r="41" spans="2:22" x14ac:dyDescent="0.25">
      <c r="B41" s="24" t="s">
        <v>33</v>
      </c>
      <c r="F41" s="29"/>
      <c r="G41" s="54"/>
      <c r="H41" s="29"/>
      <c r="I41" s="54"/>
      <c r="J41" s="54"/>
      <c r="K41" s="54"/>
      <c r="L41" s="29"/>
      <c r="M41" s="54"/>
      <c r="N41" s="29"/>
      <c r="O41" s="54"/>
      <c r="P41" s="29"/>
      <c r="Q41" s="54"/>
    </row>
    <row r="42" spans="2:22" ht="15.75" x14ac:dyDescent="0.25">
      <c r="B42" s="115" t="s">
        <v>34</v>
      </c>
      <c r="C42" s="115"/>
      <c r="D42" s="115"/>
      <c r="E42" s="115"/>
      <c r="F42" s="29"/>
      <c r="G42" s="54"/>
      <c r="H42" s="29"/>
      <c r="I42" s="54"/>
      <c r="J42" s="54"/>
      <c r="K42" s="54"/>
      <c r="L42" s="29"/>
      <c r="M42" s="54"/>
      <c r="N42" s="29"/>
      <c r="O42" s="54"/>
      <c r="P42" s="29"/>
      <c r="Q42" s="54"/>
    </row>
    <row r="43" spans="2:22" x14ac:dyDescent="0.25">
      <c r="B43" s="12" t="s">
        <v>1</v>
      </c>
      <c r="C43" s="13" t="s">
        <v>11</v>
      </c>
      <c r="D43" s="13" t="s">
        <v>12</v>
      </c>
      <c r="E43" s="13"/>
      <c r="F43" s="43">
        <f>SQRT(F6^2+F7^2+F8^2)*SIGN(F7)</f>
        <v>31360.255971127743</v>
      </c>
      <c r="G43" s="50">
        <f>SQRT(G6^2+G7^2+G8^2)*SIGN(G7)</f>
        <v>-18367.624604323319</v>
      </c>
      <c r="H43" s="43">
        <f>SQRT(H6^2+H7^2+H8^2)*SIGN(H7)</f>
        <v>-7987.2254160983857</v>
      </c>
      <c r="I43" s="50">
        <f>SQRT(I6^2+I7^2+I8^2)*SIGN(I7)</f>
        <v>-7198.6477647436868</v>
      </c>
      <c r="J43" s="50">
        <f>SQRT(J6^2+J7^2+J8^2)*SIGN(J7)</f>
        <v>-37329.207566696256</v>
      </c>
      <c r="K43" s="50">
        <f>SQRT(K6^2+K7^2+K8^2)*SIGN(K7)</f>
        <v>37329.207566696256</v>
      </c>
      <c r="L43" s="43">
        <f>SQRT(L6^2+L7^2+L8^2)*SIGN(L7)</f>
        <v>63563.628256360986</v>
      </c>
      <c r="M43" s="50">
        <f>SQRT(M6^2+M7^2+M8^2)*SIGN(M7)</f>
        <v>-63563.628256360986</v>
      </c>
      <c r="N43" s="43">
        <f>SQRT(N6^2+N7^2+N8^2)*SIGN(N7)</f>
        <v>4147.5815901794385</v>
      </c>
      <c r="O43" s="50">
        <f>SQRT(O6^2+O7^2+O8^2)*SIGN(O7)</f>
        <v>-82868.454916591611</v>
      </c>
      <c r="P43" s="43">
        <f>SQRT(P6^2+P7^2+P8^2)*SIGN(P7)</f>
        <v>17234.02377242281</v>
      </c>
      <c r="Q43" s="50">
        <f>SQRT(Q6^2+Q7^2+Q8^2)*SIGN(Q7)</f>
        <v>-17234.02377242281</v>
      </c>
      <c r="R43" s="2"/>
      <c r="S43" s="14">
        <f t="shared" ref="S43:S50" si="15">MIN(F43:Q43)</f>
        <v>-82868.454916591611</v>
      </c>
      <c r="T43" s="15">
        <f t="shared" ref="T43:T50" si="16">MAX(F43:Q43)</f>
        <v>63563.628256360986</v>
      </c>
      <c r="V43" s="38" t="s">
        <v>37</v>
      </c>
    </row>
    <row r="44" spans="2:22" x14ac:dyDescent="0.25">
      <c r="B44" s="16" t="s">
        <v>1</v>
      </c>
      <c r="C44" s="11" t="s">
        <v>13</v>
      </c>
      <c r="D44" s="11" t="s">
        <v>12</v>
      </c>
      <c r="E44" s="11"/>
      <c r="F44" s="44">
        <f t="shared" ref="F44:Q44" si="17">SQRT(F9^2+F10^2+F11^2)*SIGN(F10)</f>
        <v>55165.529972444339</v>
      </c>
      <c r="G44" s="51">
        <f>SQRT(G9^2+G10^2+G11^2)*SIGN(G10)</f>
        <v>-35208.897022050776</v>
      </c>
      <c r="H44" s="44">
        <f t="shared" si="17"/>
        <v>-5839.1220894437774</v>
      </c>
      <c r="I44" s="51">
        <f>SQRT(I9^2+I10^2+I11^2)*SIGN(I10)</f>
        <v>-18012.875393933191</v>
      </c>
      <c r="J44" s="51">
        <f t="shared" si="17"/>
        <v>57837.482573256151</v>
      </c>
      <c r="K44" s="51">
        <f>SQRT(K9^2+K10^2+K11^2)*SIGN(K10)</f>
        <v>-57837.482573256151</v>
      </c>
      <c r="L44" s="44">
        <f t="shared" si="17"/>
        <v>-41320.218568824232</v>
      </c>
      <c r="M44" s="51">
        <f>SQRT(M9^2+M10^2+M11^2)*SIGN(M10)</f>
        <v>41320.218568824232</v>
      </c>
      <c r="N44" s="44">
        <f t="shared" si="17"/>
        <v>13218.355985635404</v>
      </c>
      <c r="O44" s="51">
        <f>SQRT(O9^2+O10^2+O11^2)*SIGN(O10)</f>
        <v>-50794.175087326141</v>
      </c>
      <c r="P44" s="44">
        <f t="shared" si="17"/>
        <v>33467.251245706633</v>
      </c>
      <c r="Q44" s="51">
        <f t="shared" si="17"/>
        <v>-33467.251245706633</v>
      </c>
      <c r="R44" s="1"/>
      <c r="S44" s="17">
        <f t="shared" si="15"/>
        <v>-57837.482573256151</v>
      </c>
      <c r="T44" s="18">
        <f t="shared" si="16"/>
        <v>57837.482573256151</v>
      </c>
      <c r="V44" s="39" t="s">
        <v>36</v>
      </c>
    </row>
    <row r="45" spans="2:22" x14ac:dyDescent="0.25">
      <c r="B45" s="16" t="s">
        <v>7</v>
      </c>
      <c r="C45" s="11" t="s">
        <v>11</v>
      </c>
      <c r="D45" s="11" t="s">
        <v>12</v>
      </c>
      <c r="E45" s="11"/>
      <c r="F45" s="44">
        <f t="shared" ref="F45:Q45" si="18">SQRT(F15^2+F16^2+F17^2)*SIGN(F16)</f>
        <v>-2958.1935401192277</v>
      </c>
      <c r="G45" s="51">
        <f>SQRT(G15^2+G16^2+G17^2)*SIGN(G16)</f>
        <v>1148.3919596841404</v>
      </c>
      <c r="H45" s="44">
        <f t="shared" si="18"/>
        <v>2486.3249697074734</v>
      </c>
      <c r="I45" s="51">
        <f>SQRT(I15^2+I16^2+I17^2)*SIGN(I16)</f>
        <v>-418.04906780931827</v>
      </c>
      <c r="J45" s="51">
        <f t="shared" si="18"/>
        <v>22793.593545691034</v>
      </c>
      <c r="K45" s="51">
        <f>SQRT(K15^2+K16^2+K17^2)*SIGN(K16)</f>
        <v>-22793.593545691034</v>
      </c>
      <c r="L45" s="44">
        <f t="shared" si="18"/>
        <v>-28048.705105568733</v>
      </c>
      <c r="M45" s="51">
        <f>SQRT(M15^2+M16^2+M17^2)*SIGN(M16)</f>
        <v>28048.705105568733</v>
      </c>
      <c r="N45" s="44">
        <f t="shared" si="18"/>
        <v>859.71766626941644</v>
      </c>
      <c r="O45" s="51">
        <f>SQRT(O15^2+O16^2+O17^2)*SIGN(O16)</f>
        <v>1851.0179636492837</v>
      </c>
      <c r="P45" s="44">
        <f t="shared" si="18"/>
        <v>-990.22685347726849</v>
      </c>
      <c r="Q45" s="51">
        <f t="shared" si="18"/>
        <v>990.22685347726849</v>
      </c>
      <c r="R45" s="1"/>
      <c r="S45" s="17">
        <f t="shared" si="15"/>
        <v>-28048.705105568733</v>
      </c>
      <c r="T45" s="18">
        <f t="shared" si="16"/>
        <v>28048.705105568733</v>
      </c>
    </row>
    <row r="46" spans="2:22" x14ac:dyDescent="0.25">
      <c r="B46" s="16" t="s">
        <v>7</v>
      </c>
      <c r="C46" s="11" t="s">
        <v>13</v>
      </c>
      <c r="D46" s="11" t="s">
        <v>12</v>
      </c>
      <c r="E46" s="11"/>
      <c r="F46" s="44">
        <f t="shared" ref="F46:Q46" si="19">SQRT(F18^2+F19^2+F20^2)*SIGN(F19)</f>
        <v>-8668.8376265454426</v>
      </c>
      <c r="G46" s="51">
        <f>SQRT(G18^2+G19^2+G20^2)*SIGN(G19)</f>
        <v>5985.9505292129834</v>
      </c>
      <c r="H46" s="44">
        <f t="shared" si="19"/>
        <v>-597.77137314330548</v>
      </c>
      <c r="I46" s="51">
        <f>SQRT(I18^2+I19^2+I20^2)*SIGN(I19)</f>
        <v>3663.8261224132402</v>
      </c>
      <c r="J46" s="51">
        <f t="shared" si="19"/>
        <v>-22705.315806128387</v>
      </c>
      <c r="K46" s="51">
        <f>SQRT(K18^2+K19^2+K20^2)*SIGN(K19)</f>
        <v>22705.315806128387</v>
      </c>
      <c r="L46" s="44">
        <f t="shared" si="19"/>
        <v>18954.490377172995</v>
      </c>
      <c r="M46" s="51">
        <f>SQRT(M18^2+M19^2+M20^2)*SIGN(M19)</f>
        <v>-18954.490377172995</v>
      </c>
      <c r="N46" s="44">
        <f t="shared" si="19"/>
        <v>-3009.0875052540359</v>
      </c>
      <c r="O46" s="51">
        <f>SQRT(O18^2+O19^2+O20^2)*SIGN(O19)</f>
        <v>35564.84003777663</v>
      </c>
      <c r="P46" s="44">
        <f t="shared" si="19"/>
        <v>-5751.4833217167552</v>
      </c>
      <c r="Q46" s="51">
        <f t="shared" si="19"/>
        <v>5751.4833217167552</v>
      </c>
      <c r="R46" s="1"/>
      <c r="S46" s="17">
        <f t="shared" si="15"/>
        <v>-22705.315806128387</v>
      </c>
      <c r="T46" s="18">
        <f t="shared" si="16"/>
        <v>35564.84003777663</v>
      </c>
    </row>
    <row r="47" spans="2:22" x14ac:dyDescent="0.25">
      <c r="B47" s="16" t="s">
        <v>8</v>
      </c>
      <c r="C47" s="11" t="s">
        <v>29</v>
      </c>
      <c r="D47" s="11" t="s">
        <v>12</v>
      </c>
      <c r="E47" s="11"/>
      <c r="F47" s="44">
        <f>-SQRT(F24^2+F25^2+F26^2)*SIGN(F26)</f>
        <v>5078.4601802843081</v>
      </c>
      <c r="G47" s="51">
        <f>-SQRT(G24^2+G25^2+G26^2)*SIGN(G26)</f>
        <v>3129.2102880938173</v>
      </c>
      <c r="H47" s="44">
        <f t="shared" ref="H47:Q48" si="20">-SQRT(H24^2+H25^2+H26^2)*SIGN(H26)</f>
        <v>-785.56780655933983</v>
      </c>
      <c r="I47" s="51">
        <f>-SQRT(I24^2+I25^2+I26^2)*SIGN(I26)</f>
        <v>1442.0722962956995</v>
      </c>
      <c r="J47" s="51">
        <f t="shared" si="20"/>
        <v>407.77008924650153</v>
      </c>
      <c r="K47" s="51">
        <f>-SQRT(K24^2+K25^2+K26^2)*SIGN(K26)</f>
        <v>407.77008924650153</v>
      </c>
      <c r="L47" s="44">
        <f t="shared" si="20"/>
        <v>3467.7553091641612</v>
      </c>
      <c r="M47" s="51">
        <f>-SQRT(M24^2+M25^2+M26^2)*SIGN(M26)</f>
        <v>3467.7553091641612</v>
      </c>
      <c r="N47" s="44">
        <f t="shared" si="20"/>
        <v>966.37237579878172</v>
      </c>
      <c r="O47" s="51">
        <f>-SQRT(O24^2+O25^2+O26^2)*SIGN(O26)</f>
        <v>16492.822804222982</v>
      </c>
      <c r="P47" s="44">
        <f t="shared" si="20"/>
        <v>2958.8582895347658</v>
      </c>
      <c r="Q47" s="51">
        <f t="shared" si="20"/>
        <v>2958.8582895347658</v>
      </c>
      <c r="R47" s="1"/>
      <c r="S47" s="17">
        <f>MIN(F47:Q47)</f>
        <v>-785.56780655933983</v>
      </c>
      <c r="T47" s="18">
        <f t="shared" si="16"/>
        <v>16492.822804222982</v>
      </c>
    </row>
    <row r="48" spans="2:22" x14ac:dyDescent="0.25">
      <c r="B48" s="16" t="s">
        <v>8</v>
      </c>
      <c r="C48" s="11" t="s">
        <v>14</v>
      </c>
      <c r="D48" s="11" t="s">
        <v>12</v>
      </c>
      <c r="E48" s="11"/>
      <c r="F48" s="44">
        <f>-SQRT(F27^2+F28^2+F29^2)*SIGN(F29)</f>
        <v>0</v>
      </c>
      <c r="G48" s="51">
        <f>-SQRT(G27^2+G28^2+G29^2)*SIGN(G29)</f>
        <v>0</v>
      </c>
      <c r="H48" s="44">
        <f>-SQRT(H27^2+H28^2+H29^2)*SIGN(H29)</f>
        <v>0</v>
      </c>
      <c r="I48" s="51">
        <f>-SQRT(I27^2+I28^2+I29^2)*SIGN(I29)</f>
        <v>0</v>
      </c>
      <c r="J48" s="51">
        <f>-SQRT(J27^2+J28^2+J29^2)*SIGN(J29)</f>
        <v>0</v>
      </c>
      <c r="K48" s="51">
        <f>-SQRT(K27^2+K28^2+K29^2)*SIGN(K29)</f>
        <v>0</v>
      </c>
      <c r="L48" s="44">
        <f>-SQRT(L27^2+L28^2+L29^2)*SIGN(L29)</f>
        <v>0</v>
      </c>
      <c r="M48" s="51">
        <f>-SQRT(M27^2+M28^2+M29^2)*SIGN(M29)</f>
        <v>0</v>
      </c>
      <c r="N48" s="44">
        <f>-SQRT(N27^2+N28^2+N29^2)*SIGN(N29)</f>
        <v>0</v>
      </c>
      <c r="O48" s="51">
        <f>-SQRT(O27^2+O28^2+O29^2)*SIGN(O29)</f>
        <v>0</v>
      </c>
      <c r="P48" s="44">
        <f>-SQRT(P27^2+P28^2+P29^2)*SIGN(P29)</f>
        <v>0</v>
      </c>
      <c r="Q48" s="51">
        <f>-SQRT(Q27^2+Q28^2+Q29^2)*SIGN(Q29)</f>
        <v>0</v>
      </c>
      <c r="R48" s="1"/>
      <c r="S48" s="17">
        <f>MIN(F48:Q48)</f>
        <v>0</v>
      </c>
      <c r="T48" s="18">
        <f t="shared" ref="T48" si="21">MAX(F48:Q48)</f>
        <v>0</v>
      </c>
    </row>
    <row r="49" spans="2:34" x14ac:dyDescent="0.25">
      <c r="B49" s="16" t="s">
        <v>41</v>
      </c>
      <c r="C49" s="11" t="s">
        <v>30</v>
      </c>
      <c r="D49" s="11" t="s">
        <v>12</v>
      </c>
      <c r="E49" s="11"/>
      <c r="F49" s="44">
        <f t="shared" ref="F49:Q49" si="22">-SQRT(F30^2+F31^2+F32^2)*SIGN(F32)</f>
        <v>108610.53759736313</v>
      </c>
      <c r="G49" s="51">
        <f>-SQRT(G30^2+G31^2+G32^2)*SIGN(G32)</f>
        <v>67477.151718792127</v>
      </c>
      <c r="H49" s="44">
        <f t="shared" si="22"/>
        <v>-15133.127569357011</v>
      </c>
      <c r="I49" s="51">
        <f>-SQRT(I30^2+I31^2+I32^2)*SIGN(I32)</f>
        <v>31874.893473254622</v>
      </c>
      <c r="J49" s="51">
        <f t="shared" si="22"/>
        <v>27650.170029163219</v>
      </c>
      <c r="K49" s="51">
        <f>-SQRT(K30^2+K31^2+K32^2)*SIGN(K32)</f>
        <v>27650.170029163219</v>
      </c>
      <c r="L49" s="44">
        <f t="shared" si="22"/>
        <v>52770.028143831027</v>
      </c>
      <c r="M49" s="51">
        <f>-SQRT(M30^2+M31^2+M32^2)*SIGN(M32)</f>
        <v>52770.028143831027</v>
      </c>
      <c r="N49" s="44">
        <f t="shared" si="22"/>
        <v>21836.59696203738</v>
      </c>
      <c r="O49" s="51">
        <f>-SQRT(O30^2+O31^2+O32^2)*SIGN(O32)</f>
        <v>78471.01263043184</v>
      </c>
      <c r="P49" s="44">
        <f t="shared" si="22"/>
        <v>63882.356346531917</v>
      </c>
      <c r="Q49" s="51">
        <f t="shared" si="22"/>
        <v>63882.356346531917</v>
      </c>
      <c r="R49" s="1"/>
      <c r="S49" s="17">
        <f t="shared" si="15"/>
        <v>-15133.127569357011</v>
      </c>
      <c r="T49" s="18">
        <f>MAX(F49:Q49)</f>
        <v>108610.53759736313</v>
      </c>
    </row>
    <row r="50" spans="2:34" x14ac:dyDescent="0.25">
      <c r="B50" s="30" t="s">
        <v>42</v>
      </c>
      <c r="C50" s="19" t="s">
        <v>30</v>
      </c>
      <c r="D50" s="19" t="s">
        <v>12</v>
      </c>
      <c r="E50" s="19"/>
      <c r="F50" s="45">
        <f t="shared" ref="F50:Q50" si="23">-SQRT(F33^2+F34^2+F35^2)*SIGN(F35)</f>
        <v>1.7673040035958678</v>
      </c>
      <c r="G50" s="52">
        <f>-SQRT(G33^2+G34^2+G35^2)*SIGN(G35)</f>
        <v>1.0986908681039376</v>
      </c>
      <c r="H50" s="45">
        <f t="shared" si="23"/>
        <v>-0.24411903385185299</v>
      </c>
      <c r="I50" s="52">
        <f>-SQRT(I33^2+I34^2+I35^2)*SIGN(I35)</f>
        <v>0.51998486061858051</v>
      </c>
      <c r="J50" s="52">
        <f t="shared" si="23"/>
        <v>0.47406049233860648</v>
      </c>
      <c r="K50" s="52">
        <f>-SQRT(K33^2+K34^2+K35^2)*SIGN(K35)</f>
        <v>0.47406049233860648</v>
      </c>
      <c r="L50" s="45">
        <f t="shared" si="23"/>
        <v>0.83139026500850988</v>
      </c>
      <c r="M50" s="52">
        <f>-SQRT(M33^2+M34^2+M35^2)*SIGN(M35)</f>
        <v>0.83139026500850988</v>
      </c>
      <c r="N50" s="45">
        <f t="shared" si="23"/>
        <v>0.35681480393576248</v>
      </c>
      <c r="O50" s="52">
        <f>-SQRT(O33^2+O34^2+O35^2)*SIGN(O35)</f>
        <v>1.3140034466786319</v>
      </c>
      <c r="P50" s="45">
        <f t="shared" si="23"/>
        <v>1.0402583478053606</v>
      </c>
      <c r="Q50" s="52">
        <f t="shared" si="23"/>
        <v>1.0402583478053606</v>
      </c>
      <c r="R50" s="3"/>
      <c r="S50" s="20">
        <f t="shared" si="15"/>
        <v>-0.24411903385185299</v>
      </c>
      <c r="T50" s="21">
        <f t="shared" si="16"/>
        <v>1.7673040035958678</v>
      </c>
    </row>
    <row r="51" spans="2:34" x14ac:dyDescent="0.25">
      <c r="B51" s="8"/>
      <c r="C51" s="8"/>
      <c r="D51" s="11"/>
      <c r="E51" s="11"/>
      <c r="F51" s="37"/>
      <c r="G51" s="53"/>
      <c r="H51" s="37"/>
      <c r="I51" s="53"/>
      <c r="J51" s="53"/>
      <c r="K51" s="53"/>
      <c r="L51" s="37"/>
      <c r="M51" s="53"/>
      <c r="N51" s="37"/>
      <c r="O51" s="53"/>
      <c r="P51" s="37"/>
      <c r="Q51" s="53"/>
      <c r="R51" s="1"/>
      <c r="S51" s="17"/>
      <c r="T51" s="17"/>
    </row>
    <row r="52" spans="2:34" x14ac:dyDescent="0.25">
      <c r="B52" s="8"/>
      <c r="C52" s="8"/>
      <c r="D52" s="11"/>
      <c r="E52" s="11"/>
      <c r="F52" s="37"/>
      <c r="G52" s="53"/>
      <c r="H52" s="37"/>
      <c r="I52" s="53"/>
      <c r="J52" s="53"/>
      <c r="K52" s="53"/>
      <c r="L52" s="37"/>
      <c r="M52" s="53"/>
      <c r="N52" s="37"/>
      <c r="O52" s="53"/>
      <c r="P52" s="37"/>
      <c r="Q52" s="53"/>
      <c r="R52" s="1"/>
      <c r="S52" s="17"/>
      <c r="T52" s="17"/>
    </row>
    <row r="53" spans="2:34" x14ac:dyDescent="0.25">
      <c r="B53" s="11"/>
      <c r="C53" s="11"/>
      <c r="D53" s="11"/>
      <c r="E53" s="11"/>
      <c r="F53" s="37"/>
      <c r="G53" s="53"/>
      <c r="H53" s="37"/>
      <c r="I53" s="53"/>
      <c r="J53" s="53"/>
      <c r="K53" s="53"/>
      <c r="L53" s="37"/>
      <c r="M53" s="53"/>
      <c r="N53" s="37"/>
      <c r="O53" s="53"/>
      <c r="P53" s="37"/>
      <c r="Q53" s="53"/>
      <c r="R53" s="1"/>
      <c r="S53" s="17"/>
      <c r="T53" s="17"/>
    </row>
    <row r="55" spans="2:34" ht="15.75" x14ac:dyDescent="0.25">
      <c r="B55" s="116" t="s">
        <v>39</v>
      </c>
      <c r="C55" s="116"/>
      <c r="D55" s="116"/>
      <c r="E55" s="116"/>
    </row>
    <row r="56" spans="2:34" x14ac:dyDescent="0.25">
      <c r="B56" s="12" t="s">
        <v>1</v>
      </c>
      <c r="C56" s="13" t="s">
        <v>14</v>
      </c>
      <c r="D56" s="13" t="s">
        <v>12</v>
      </c>
      <c r="E56" s="13"/>
      <c r="F56" s="26">
        <f>SQRT(F12^2+F13^2+F14^2)</f>
        <v>82060.084341391208</v>
      </c>
      <c r="G56" s="50">
        <f>SQRT(G12^2+G13^2+G14^2)</f>
        <v>51048.55074559732</v>
      </c>
      <c r="H56" s="26">
        <f>SQRT(H12^2+H13^2+H14^2)</f>
        <v>11441.312776807694</v>
      </c>
      <c r="I56" s="50">
        <f>SQRT(I12^2+I13^2+I14^2)</f>
        <v>24233.076504817818</v>
      </c>
      <c r="J56" s="50">
        <f>SQRT(J12^2+J13^2+J14^2)</f>
        <v>33090.384012754774</v>
      </c>
      <c r="K56" s="50">
        <f>SQRT(K12^2+K13^2+K14^2)</f>
        <v>33090.384012754774</v>
      </c>
      <c r="L56" s="26">
        <f>SQRT(L12^2+L13^2+L14^2)</f>
        <v>46128.530317515404</v>
      </c>
      <c r="M56" s="50">
        <f>SQRT(M12^2+M13^2+M14^2)</f>
        <v>46128.530317515404</v>
      </c>
      <c r="N56" s="26">
        <f>SQRT(N12^2+N13^2+N14^2)</f>
        <v>16693.714251086822</v>
      </c>
      <c r="O56" s="50">
        <f>SQRT(O12^2+O13^2+O14^2)</f>
        <v>129731.6652047625</v>
      </c>
      <c r="P56" s="26">
        <f>SQRT(P12^2+P13^2+P14^2)</f>
        <v>48339.107306698432</v>
      </c>
      <c r="Q56" s="50">
        <f>SQRT(Q12^2+Q13^2+Q14^2)</f>
        <v>48339.107306698432</v>
      </c>
      <c r="R56" s="2"/>
      <c r="S56" s="14">
        <f>MIN(F56:Q56)</f>
        <v>11441.312776807694</v>
      </c>
      <c r="T56" s="15">
        <f>MAX(F56:Q56)</f>
        <v>129731.6652047625</v>
      </c>
    </row>
    <row r="57" spans="2:34" x14ac:dyDescent="0.25">
      <c r="B57" s="30" t="s">
        <v>7</v>
      </c>
      <c r="C57" s="19" t="s">
        <v>14</v>
      </c>
      <c r="D57" s="19" t="s">
        <v>12</v>
      </c>
      <c r="E57" s="19"/>
      <c r="F57" s="27">
        <f t="shared" ref="F57:Q57" si="24">SQRT(F21^2+F22^2+F23^2)</f>
        <v>11299.538749227682</v>
      </c>
      <c r="G57" s="52">
        <f>SQRT(G21^2+G22^2+G23^2)</f>
        <v>6991.8635704340022</v>
      </c>
      <c r="H57" s="27">
        <f t="shared" si="24"/>
        <v>2000.447849332653</v>
      </c>
      <c r="I57" s="52">
        <f>SQRT(I21^2+I22^2+I23^2)</f>
        <v>3314.1393582355713</v>
      </c>
      <c r="J57" s="52">
        <f t="shared" si="24"/>
        <v>12309.992287770778</v>
      </c>
      <c r="K57" s="52">
        <f>SQRT(K21^2+K22^2+K23^2)</f>
        <v>12309.992287770778</v>
      </c>
      <c r="L57" s="27">
        <f t="shared" si="24"/>
        <v>15439.074522969186</v>
      </c>
      <c r="M57" s="52">
        <f>SQRT(M21^2+M22^2+M23^2)</f>
        <v>15439.074522969186</v>
      </c>
      <c r="N57" s="27">
        <f t="shared" si="24"/>
        <v>2318.8838973869529</v>
      </c>
      <c r="O57" s="52">
        <f>SQRT(O21^2+O22^2+O23^2)</f>
        <v>37157.393266844323</v>
      </c>
      <c r="P57" s="27">
        <f t="shared" si="24"/>
        <v>6616.8837026953261</v>
      </c>
      <c r="Q57" s="52">
        <f t="shared" si="24"/>
        <v>6616.8837026953261</v>
      </c>
      <c r="R57" s="3"/>
      <c r="S57" s="20">
        <f>MIN(F57:Q57)</f>
        <v>2000.447849332653</v>
      </c>
      <c r="T57" s="21">
        <f>MAX(F57:Q57)</f>
        <v>37157.393266844323</v>
      </c>
    </row>
    <row r="59" spans="2:34" ht="15.75" thickBot="1" x14ac:dyDescent="0.3">
      <c r="B59" s="24" t="s">
        <v>23</v>
      </c>
      <c r="W59" s="22" t="s">
        <v>28</v>
      </c>
    </row>
    <row r="60" spans="2:34" x14ac:dyDescent="0.25">
      <c r="B60" s="92" t="s">
        <v>1</v>
      </c>
      <c r="C60" s="93" t="s">
        <v>17</v>
      </c>
      <c r="D60" s="93" t="s">
        <v>12</v>
      </c>
      <c r="E60" s="94">
        <f>SQRT((E6-E12)^2+(E7-E13)^2+(E8-E14)^2)</f>
        <v>696.60770746525623</v>
      </c>
      <c r="F60" s="94">
        <f t="shared" ref="F60:Q60" si="25">SQRT(F6^2+F7^2+F8^2)</f>
        <v>31360.255971127743</v>
      </c>
      <c r="G60" s="95">
        <f>SQRT(G6^2+G7^2+G8^2)</f>
        <v>18367.624604323319</v>
      </c>
      <c r="H60" s="94">
        <f t="shared" si="25"/>
        <v>7987.2254160983857</v>
      </c>
      <c r="I60" s="95">
        <f>SQRT(I6^2+I7^2+I8^2)</f>
        <v>7198.6477647436868</v>
      </c>
      <c r="J60" s="95">
        <f t="shared" si="25"/>
        <v>37329.207566696256</v>
      </c>
      <c r="K60" s="95">
        <f>SQRT(K6^2+K7^2+K8^2)</f>
        <v>37329.207566696256</v>
      </c>
      <c r="L60" s="94">
        <f t="shared" si="25"/>
        <v>63563.628256360986</v>
      </c>
      <c r="M60" s="95">
        <f>SQRT(M6^2+M7^2+M8^2)</f>
        <v>63563.628256360986</v>
      </c>
      <c r="N60" s="94">
        <f t="shared" si="25"/>
        <v>4147.5815901794385</v>
      </c>
      <c r="O60" s="95">
        <f>SQRT(O6^2+O7^2+O8^2)</f>
        <v>82868.454916591611</v>
      </c>
      <c r="P60" s="94">
        <f t="shared" si="25"/>
        <v>17234.02377242281</v>
      </c>
      <c r="Q60" s="96">
        <f t="shared" si="25"/>
        <v>17234.02377242281</v>
      </c>
      <c r="R60" s="1"/>
      <c r="S60" s="1"/>
      <c r="T60" s="1"/>
    </row>
    <row r="61" spans="2:34" x14ac:dyDescent="0.25">
      <c r="B61" s="97"/>
      <c r="C61" s="11"/>
      <c r="D61" s="11" t="s">
        <v>18</v>
      </c>
      <c r="E61" s="31">
        <f>(E6-E12)/$E$60</f>
        <v>-9.0596183940654509E-2</v>
      </c>
      <c r="F61" s="31">
        <f t="shared" ref="F61:Q61" si="26">F6/F$60</f>
        <v>0.38377706351981028</v>
      </c>
      <c r="G61" s="55">
        <f>G6/G$60</f>
        <v>0.41353274330183315</v>
      </c>
      <c r="H61" s="31">
        <f t="shared" si="26"/>
        <v>-0.16538005963201038</v>
      </c>
      <c r="I61" s="55">
        <f>I6/I$60</f>
        <v>0.52133177204928494</v>
      </c>
      <c r="J61" s="55">
        <f t="shared" si="26"/>
        <v>0.19034664146122932</v>
      </c>
      <c r="K61" s="55">
        <f>K6/K$60</f>
        <v>0.19034664146122932</v>
      </c>
      <c r="L61" s="31">
        <f t="shared" si="26"/>
        <v>2.0137381713479775E-2</v>
      </c>
      <c r="M61" s="55">
        <f>M6/M$60</f>
        <v>2.0137381713479775E-2</v>
      </c>
      <c r="N61" s="31">
        <f t="shared" si="26"/>
        <v>0.64360399426559145</v>
      </c>
      <c r="O61" s="55">
        <f>O6/O$60</f>
        <v>3.7653350139983367E-2</v>
      </c>
      <c r="P61" s="31">
        <f t="shared" si="26"/>
        <v>0.41821979483585237</v>
      </c>
      <c r="Q61" s="98">
        <f t="shared" si="26"/>
        <v>0.41821979483585237</v>
      </c>
      <c r="R61" s="1"/>
      <c r="S61" s="1"/>
      <c r="T61" s="1"/>
      <c r="W61" s="25">
        <f>ABS(F61)-ABS($E61)</f>
        <v>0.29318087957915578</v>
      </c>
      <c r="X61" s="25">
        <f>ABS(H61)-ABS($E61)</f>
        <v>7.4783875691355875E-2</v>
      </c>
      <c r="Y61" s="25">
        <f>ABS(L61)-ABS($E61)</f>
        <v>-7.0458802227174738E-2</v>
      </c>
      <c r="Z61" s="25">
        <f>ABS(N61)-ABS($E61)</f>
        <v>0.55300781032493695</v>
      </c>
      <c r="AA61" s="25">
        <f>ABS(P61)-ABS($E61)</f>
        <v>0.32762361089519787</v>
      </c>
      <c r="AB61" s="25">
        <f>ABS(J61)-ABS($E61)</f>
        <v>9.9750457520574806E-2</v>
      </c>
      <c r="AC61" s="25">
        <f>ABS(G61)-ABS($E61)</f>
        <v>0.32293655936117865</v>
      </c>
      <c r="AD61" s="25">
        <f>ABS(I61)-ABS($E61)</f>
        <v>0.43073558810863044</v>
      </c>
      <c r="AE61" s="25">
        <f>ABS(K61)-ABS($E61)</f>
        <v>9.9750457520574806E-2</v>
      </c>
      <c r="AF61" s="25">
        <f>ABS(M61)-ABS($E61)</f>
        <v>-7.0458802227174738E-2</v>
      </c>
      <c r="AG61" s="25">
        <f>ABS(O61)-ABS($E61)</f>
        <v>-5.2942833800671142E-2</v>
      </c>
      <c r="AH61" s="25">
        <f t="shared" ref="AH61:AH63" si="27">ABS(Q61)-ABS($E61)</f>
        <v>0.32762361089519787</v>
      </c>
    </row>
    <row r="62" spans="2:34" x14ac:dyDescent="0.25">
      <c r="B62" s="99"/>
      <c r="C62" s="11"/>
      <c r="D62" s="11" t="s">
        <v>19</v>
      </c>
      <c r="E62" s="31">
        <f>(E7-E13)/$E$60</f>
        <v>0.99318453210554947</v>
      </c>
      <c r="F62" s="31">
        <f t="shared" ref="F62:Q62" si="28">F7/F$60</f>
        <v>0.89831449131342445</v>
      </c>
      <c r="G62" s="55">
        <f>G7/G$60</f>
        <v>-0.8830809897638946</v>
      </c>
      <c r="H62" s="31">
        <f t="shared" si="28"/>
        <v>-0.97433712796737082</v>
      </c>
      <c r="I62" s="55">
        <f>I7/I$60</f>
        <v>-0.81624948596772118</v>
      </c>
      <c r="J62" s="55">
        <f t="shared" si="28"/>
        <v>-0.98086264604012907</v>
      </c>
      <c r="K62" s="55">
        <f>K7/K$60</f>
        <v>0.98086264604012907</v>
      </c>
      <c r="L62" s="31">
        <f t="shared" si="28"/>
        <v>0.99385884844506467</v>
      </c>
      <c r="M62" s="55">
        <f>M7/M$60</f>
        <v>-0.99385884844506467</v>
      </c>
      <c r="N62" s="31">
        <f t="shared" si="28"/>
        <v>0.71349374892814621</v>
      </c>
      <c r="O62" s="55">
        <f>O7/O$60</f>
        <v>-0.99281466246606709</v>
      </c>
      <c r="P62" s="31">
        <f t="shared" si="28"/>
        <v>0.88056250841232675</v>
      </c>
      <c r="Q62" s="98">
        <f t="shared" si="28"/>
        <v>-0.88056250841232675</v>
      </c>
      <c r="R62" s="1"/>
      <c r="S62" s="1"/>
      <c r="T62" s="1"/>
      <c r="W62" s="25">
        <f>ABS(F62)-ABS($E62)</f>
        <v>-9.4870040792125021E-2</v>
      </c>
      <c r="X62" s="25">
        <f>ABS(H62)-ABS($E62)</f>
        <v>-1.8847404138178647E-2</v>
      </c>
      <c r="Y62" s="25">
        <f>ABS(L62)-ABS($E62)</f>
        <v>6.7431633951520187E-4</v>
      </c>
      <c r="Z62" s="25">
        <f>ABS(N62)-ABS($E62)</f>
        <v>-0.27969078317740326</v>
      </c>
      <c r="AA62" s="25">
        <f>ABS(P62)-ABS($E62)</f>
        <v>-0.11262202369322272</v>
      </c>
      <c r="AB62" s="25">
        <f>ABS(J62)-ABS($E62)</f>
        <v>-1.2321886065420395E-2</v>
      </c>
      <c r="AC62" s="25">
        <f>ABS(G62)-ABS($E62)</f>
        <v>-0.11010354234165487</v>
      </c>
      <c r="AD62" s="25">
        <f>ABS(I62)-ABS($E62)</f>
        <v>-0.17693504613782829</v>
      </c>
      <c r="AE62" s="25">
        <f>ABS(K62)-ABS($E62)</f>
        <v>-1.2321886065420395E-2</v>
      </c>
      <c r="AF62" s="25">
        <f>ABS(M62)-ABS($E62)</f>
        <v>6.7431633951520187E-4</v>
      </c>
      <c r="AG62" s="25">
        <f>ABS(O62)-ABS($E62)</f>
        <v>-3.6986963948237861E-4</v>
      </c>
      <c r="AH62" s="25">
        <f t="shared" si="27"/>
        <v>-0.11262202369322272</v>
      </c>
    </row>
    <row r="63" spans="2:34" x14ac:dyDescent="0.25">
      <c r="B63" s="99"/>
      <c r="C63" s="1"/>
      <c r="D63" s="11" t="s">
        <v>20</v>
      </c>
      <c r="E63" s="31">
        <f>(E8-E14)/$E$60</f>
        <v>7.332677983978185E-2</v>
      </c>
      <c r="F63" s="31">
        <f t="shared" ref="F63:Q63" si="29">F8/F$60</f>
        <v>0.21388370721589567</v>
      </c>
      <c r="G63" s="55">
        <f>G8/G$60</f>
        <v>0.22171746826734334</v>
      </c>
      <c r="H63" s="31">
        <f t="shared" si="29"/>
        <v>-0.15269773063280187</v>
      </c>
      <c r="I63" s="55">
        <f>I8/I$60</f>
        <v>0.24889748915845528</v>
      </c>
      <c r="J63" s="55">
        <f t="shared" si="29"/>
        <v>-4.0946619977561369E-2</v>
      </c>
      <c r="K63" s="55">
        <f>K8/K$60</f>
        <v>-4.0946619977561369E-2</v>
      </c>
      <c r="L63" s="31">
        <f t="shared" si="29"/>
        <v>0.1088075145620728</v>
      </c>
      <c r="M63" s="55">
        <f>M8/M$60</f>
        <v>0.1088075145620728</v>
      </c>
      <c r="N63" s="31">
        <f t="shared" si="29"/>
        <v>0.27694867540003831</v>
      </c>
      <c r="O63" s="55">
        <f>O8/O$60</f>
        <v>0.11358376299289047</v>
      </c>
      <c r="P63" s="31">
        <f t="shared" si="29"/>
        <v>0.2229391665590601</v>
      </c>
      <c r="Q63" s="98">
        <f t="shared" si="29"/>
        <v>0.2229391665590601</v>
      </c>
      <c r="R63" s="1"/>
      <c r="S63" s="1"/>
      <c r="T63" s="1"/>
      <c r="W63" s="25">
        <f>ABS(F63)-ABS($E63)</f>
        <v>0.1405569273761138</v>
      </c>
      <c r="X63" s="25">
        <f>ABS(H63)-ABS($E63)</f>
        <v>7.937095079302002E-2</v>
      </c>
      <c r="Y63" s="25">
        <f>ABS(L63)-ABS($E63)</f>
        <v>3.5480734722290949E-2</v>
      </c>
      <c r="Z63" s="25">
        <f>ABS(N63)-ABS($E63)</f>
        <v>0.20362189556025645</v>
      </c>
      <c r="AA63" s="25">
        <f>ABS(P63)-ABS($E63)</f>
        <v>0.14961238671927823</v>
      </c>
      <c r="AB63" s="25">
        <f>ABS(J63)-ABS($E63)</f>
        <v>-3.2380159862220481E-2</v>
      </c>
      <c r="AC63" s="25">
        <f>ABS(G63)-ABS($E63)</f>
        <v>0.14839068842756148</v>
      </c>
      <c r="AD63" s="25">
        <f>ABS(I63)-ABS($E63)</f>
        <v>0.17557070931867341</v>
      </c>
      <c r="AE63" s="25">
        <f>ABS(K63)-ABS($E63)</f>
        <v>-3.2380159862220481E-2</v>
      </c>
      <c r="AF63" s="25">
        <f>ABS(M63)-ABS($E63)</f>
        <v>3.5480734722290949E-2</v>
      </c>
      <c r="AG63" s="25">
        <f>ABS(O63)-ABS($E63)</f>
        <v>4.0256983153108619E-2</v>
      </c>
      <c r="AH63" s="25">
        <f t="shared" si="27"/>
        <v>0.14961238671927823</v>
      </c>
    </row>
    <row r="64" spans="2:34" x14ac:dyDescent="0.25">
      <c r="B64" s="110"/>
      <c r="C64" s="3"/>
      <c r="D64" s="19" t="s">
        <v>21</v>
      </c>
      <c r="E64" s="108">
        <f>SQRT(E61^2+E62^2+E63^2)</f>
        <v>1</v>
      </c>
      <c r="F64" s="108">
        <f>SQRT(F61^2+F62^2+F63^2)</f>
        <v>1</v>
      </c>
      <c r="G64" s="109">
        <f>SQRT(G61^2+G62^2+G63^2)</f>
        <v>1</v>
      </c>
      <c r="H64" s="108">
        <f t="shared" ref="H64:Q64" si="30">SQRT(H61^2+H62^2+H63^2)</f>
        <v>0.99999999999999989</v>
      </c>
      <c r="I64" s="109">
        <f>SQRT(I61^2+I62^2+I63^2)</f>
        <v>1</v>
      </c>
      <c r="J64" s="109">
        <f>SQRT(J61^2+J62^2+J63^2)</f>
        <v>1</v>
      </c>
      <c r="K64" s="109">
        <f>SQRT(K61^2+K62^2+K63^2)</f>
        <v>1</v>
      </c>
      <c r="L64" s="108">
        <f t="shared" si="30"/>
        <v>1</v>
      </c>
      <c r="M64" s="109">
        <f>SQRT(M61^2+M62^2+M63^2)</f>
        <v>1</v>
      </c>
      <c r="N64" s="108">
        <f t="shared" si="30"/>
        <v>0.99999999999999989</v>
      </c>
      <c r="O64" s="109">
        <f>SQRT(O61^2+O62^2+O63^2)</f>
        <v>1</v>
      </c>
      <c r="P64" s="108">
        <f t="shared" si="30"/>
        <v>0.99999999999999989</v>
      </c>
      <c r="Q64" s="111">
        <f t="shared" si="30"/>
        <v>0.99999999999999989</v>
      </c>
      <c r="R64" s="1"/>
      <c r="S64" s="1"/>
      <c r="T64" s="1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25">
      <c r="B65" s="99"/>
      <c r="C65" s="1"/>
      <c r="D65" s="11"/>
      <c r="E65" s="31"/>
      <c r="F65" s="31"/>
      <c r="G65" s="55"/>
      <c r="H65" s="31"/>
      <c r="I65" s="55"/>
      <c r="J65" s="55"/>
      <c r="K65" s="55"/>
      <c r="L65" s="31"/>
      <c r="M65" s="55"/>
      <c r="N65" s="31"/>
      <c r="O65" s="55"/>
      <c r="P65" s="31"/>
      <c r="Q65" s="98"/>
      <c r="R65" s="1"/>
      <c r="S65" s="1"/>
      <c r="T65" s="1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25">
      <c r="B66" s="112" t="s">
        <v>1</v>
      </c>
      <c r="C66" s="13" t="s">
        <v>22</v>
      </c>
      <c r="D66" s="13" t="s">
        <v>12</v>
      </c>
      <c r="E66" s="106">
        <f>SQRT((E9-E12)^2+(E10-E13)^2+(E11-E14)^2)</f>
        <v>761.40530796678843</v>
      </c>
      <c r="F66" s="106">
        <f t="shared" ref="F66:Q66" si="31">SQRT(F9^2+F10^2+F11^2)</f>
        <v>55165.529972444339</v>
      </c>
      <c r="G66" s="107">
        <f>SQRT(G9^2+G10^2+G11^2)</f>
        <v>35208.897022050776</v>
      </c>
      <c r="H66" s="106">
        <f t="shared" si="31"/>
        <v>5839.1220894437774</v>
      </c>
      <c r="I66" s="107">
        <f>SQRT(I9^2+I10^2+I11^2)</f>
        <v>18012.875393933191</v>
      </c>
      <c r="J66" s="107">
        <f t="shared" si="31"/>
        <v>57837.482573256151</v>
      </c>
      <c r="K66" s="107">
        <f>SQRT(K9^2+K10^2+K11^2)</f>
        <v>57837.482573256151</v>
      </c>
      <c r="L66" s="106">
        <f t="shared" si="31"/>
        <v>41320.218568824232</v>
      </c>
      <c r="M66" s="107">
        <f>SQRT(M9^2+M10^2+M11^2)</f>
        <v>41320.218568824232</v>
      </c>
      <c r="N66" s="106">
        <f t="shared" si="31"/>
        <v>13218.355985635404</v>
      </c>
      <c r="O66" s="107">
        <f>SQRT(O9^2+O10^2+O11^2)</f>
        <v>50794.175087326141</v>
      </c>
      <c r="P66" s="106">
        <f t="shared" si="31"/>
        <v>33467.251245706633</v>
      </c>
      <c r="Q66" s="113">
        <f t="shared" si="31"/>
        <v>33467.251245706633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97"/>
      <c r="C67" s="11"/>
      <c r="D67" s="11" t="s">
        <v>18</v>
      </c>
      <c r="E67" s="31">
        <f>(E9-E12)/$E$66</f>
        <v>0.41629602090169016</v>
      </c>
      <c r="F67" s="31">
        <f t="shared" ref="F67:Q67" si="32">F9/F$66</f>
        <v>1.6027118250506282E-6</v>
      </c>
      <c r="G67" s="55">
        <f>G9/G$66</f>
        <v>1.6445857668734586E-2</v>
      </c>
      <c r="H67" s="31">
        <f t="shared" si="32"/>
        <v>0.2982947671957461</v>
      </c>
      <c r="I67" s="55">
        <f>I9/I$66</f>
        <v>5.9964997291647629E-2</v>
      </c>
      <c r="J67" s="55">
        <f t="shared" si="32"/>
        <v>0.34188297668578105</v>
      </c>
      <c r="K67" s="55">
        <f>K9/K$66</f>
        <v>0.34188297668578105</v>
      </c>
      <c r="L67" s="31">
        <f t="shared" si="32"/>
        <v>-0.54083040165118834</v>
      </c>
      <c r="M67" s="55">
        <f>M9/M$66</f>
        <v>-0.54083040165118834</v>
      </c>
      <c r="N67" s="31">
        <f t="shared" si="32"/>
        <v>9.2404151688302863E-2</v>
      </c>
      <c r="O67" s="55">
        <f>O9/O$66</f>
        <v>0.1192924495477706</v>
      </c>
      <c r="P67" s="31">
        <f t="shared" si="32"/>
        <v>1.8813532731116581E-2</v>
      </c>
      <c r="Q67" s="98">
        <f t="shared" si="32"/>
        <v>1.8813532731116581E-2</v>
      </c>
      <c r="R67" s="1"/>
      <c r="S67" s="1"/>
      <c r="T67" s="1"/>
      <c r="W67" s="25">
        <f>ABS(F67)-ABS($E67)</f>
        <v>-0.41629441818986512</v>
      </c>
      <c r="X67" s="25">
        <f>ABS(H67)-ABS($E67)</f>
        <v>-0.11800125370594405</v>
      </c>
      <c r="Y67" s="25">
        <f>ABS(L67)-ABS($E67)</f>
        <v>0.12453438074949819</v>
      </c>
      <c r="Z67" s="25">
        <f>ABS(N67)-ABS($E67)</f>
        <v>-0.32389186921338731</v>
      </c>
      <c r="AA67" s="25">
        <f>ABS(P67)-ABS($E67)</f>
        <v>-0.39748248817057358</v>
      </c>
      <c r="AB67" s="25">
        <f>ABS(J67)-ABS($E67)</f>
        <v>-7.4413044215909108E-2</v>
      </c>
      <c r="AC67" s="25">
        <f>ABS(G67)-ABS($E67)</f>
        <v>-0.39985016323295558</v>
      </c>
      <c r="AD67" s="25">
        <f>ABS(I67)-ABS($E67)</f>
        <v>-0.35633102361004254</v>
      </c>
      <c r="AE67" s="25">
        <f>ABS(K67)-ABS($E67)</f>
        <v>-7.4413044215909108E-2</v>
      </c>
      <c r="AF67" s="25">
        <f>ABS(M67)-ABS($E67)</f>
        <v>0.12453438074949819</v>
      </c>
      <c r="AG67" s="25">
        <f>ABS(O67)-ABS($E67)</f>
        <v>-0.29700357135391953</v>
      </c>
      <c r="AH67" s="25">
        <f t="shared" ref="AH67:AH69" si="33">ABS(Q67)-ABS($E67)</f>
        <v>-0.39748248817057358</v>
      </c>
    </row>
    <row r="68" spans="2:34" x14ac:dyDescent="0.25">
      <c r="B68" s="99"/>
      <c r="C68" s="11"/>
      <c r="D68" s="11" t="s">
        <v>19</v>
      </c>
      <c r="E68" s="31">
        <f>(E10-E13)/$E$66</f>
        <v>0.90866190813339864</v>
      </c>
      <c r="F68" s="31">
        <f t="shared" ref="F68:Q68" si="34">F10/F$66</f>
        <v>0.70123267103496389</v>
      </c>
      <c r="G68" s="55">
        <f>G10/G$66</f>
        <v>-0.71857321766153037</v>
      </c>
      <c r="H68" s="31">
        <f t="shared" si="34"/>
        <v>-0.27041748987410236</v>
      </c>
      <c r="I68" s="55">
        <f>I10/I$66</f>
        <v>-0.76146363802199257</v>
      </c>
      <c r="J68" s="55">
        <f t="shared" si="34"/>
        <v>0.91829910640336121</v>
      </c>
      <c r="K68" s="55">
        <f>K10/K$66</f>
        <v>-0.91829910640336121</v>
      </c>
      <c r="L68" s="31">
        <f t="shared" si="34"/>
        <v>-0.72845308163551159</v>
      </c>
      <c r="M68" s="55">
        <f>M10/M$66</f>
        <v>0.72845308163551159</v>
      </c>
      <c r="N68" s="31">
        <f t="shared" si="34"/>
        <v>0.79056404237013544</v>
      </c>
      <c r="O68" s="55">
        <f>O10/O$66</f>
        <v>-0.81375417022981444</v>
      </c>
      <c r="P68" s="31">
        <f t="shared" si="34"/>
        <v>0.72101888985014861</v>
      </c>
      <c r="Q68" s="98">
        <f t="shared" si="34"/>
        <v>-0.72101888985014861</v>
      </c>
      <c r="R68" s="1"/>
      <c r="S68" s="1"/>
      <c r="T68" s="1"/>
      <c r="W68" s="25">
        <f>ABS(F68)-ABS($E68)</f>
        <v>-0.20742923709843475</v>
      </c>
      <c r="X68" s="25">
        <f>ABS(H68)-ABS($E68)</f>
        <v>-0.63824441825929634</v>
      </c>
      <c r="Y68" s="25">
        <f>ABS(L68)-ABS($E68)</f>
        <v>-0.18020882649788705</v>
      </c>
      <c r="Z68" s="25">
        <f>ABS(N68)-ABS($E68)</f>
        <v>-0.1180978657632632</v>
      </c>
      <c r="AA68" s="25">
        <f>ABS(P68)-ABS($E68)</f>
        <v>-0.18764301828325003</v>
      </c>
      <c r="AB68" s="25">
        <f>ABS(J68)-ABS($E68)</f>
        <v>9.6371982699625658E-3</v>
      </c>
      <c r="AC68" s="25">
        <f>ABS(G68)-ABS($E68)</f>
        <v>-0.19008869047186827</v>
      </c>
      <c r="AD68" s="25">
        <f>ABS(I68)-ABS($E68)</f>
        <v>-0.14719827011140607</v>
      </c>
      <c r="AE68" s="25">
        <f>ABS(K68)-ABS($E68)</f>
        <v>9.6371982699625658E-3</v>
      </c>
      <c r="AF68" s="25">
        <f>ABS(M68)-ABS($E68)</f>
        <v>-0.18020882649788705</v>
      </c>
      <c r="AG68" s="25">
        <f>ABS(O68)-ABS($E68)</f>
        <v>-9.4907737903584199E-2</v>
      </c>
      <c r="AH68" s="25">
        <f t="shared" si="33"/>
        <v>-0.18764301828325003</v>
      </c>
    </row>
    <row r="69" spans="2:34" x14ac:dyDescent="0.25">
      <c r="B69" s="99"/>
      <c r="C69" s="1"/>
      <c r="D69" s="11" t="s">
        <v>20</v>
      </c>
      <c r="E69" s="31">
        <f>(E11-E14)/$E$66</f>
        <v>3.211167527225392E-2</v>
      </c>
      <c r="F69" s="31">
        <f t="shared" ref="F69:Q69" si="35">F11/F$66</f>
        <v>0.71293249404877146</v>
      </c>
      <c r="G69" s="55">
        <f>G11/G$66</f>
        <v>0.69525683356950507</v>
      </c>
      <c r="H69" s="31">
        <f t="shared" si="35"/>
        <v>-0.91536583562738749</v>
      </c>
      <c r="I69" s="55">
        <f>I11/I$66</f>
        <v>0.6454280185040967</v>
      </c>
      <c r="J69" s="55">
        <f t="shared" si="35"/>
        <v>0.19960656660355144</v>
      </c>
      <c r="K69" s="55">
        <f>K11/K$66</f>
        <v>0.19960656660355144</v>
      </c>
      <c r="L69" s="31">
        <f t="shared" si="35"/>
        <v>0.42054557958150135</v>
      </c>
      <c r="M69" s="55">
        <f>M11/M$66</f>
        <v>0.42054557958150135</v>
      </c>
      <c r="N69" s="31">
        <f t="shared" si="35"/>
        <v>0.60536763017372819</v>
      </c>
      <c r="O69" s="55">
        <f>O11/O$66</f>
        <v>0.56883517991987698</v>
      </c>
      <c r="P69" s="31">
        <f t="shared" si="35"/>
        <v>0.69265995370414957</v>
      </c>
      <c r="Q69" s="98">
        <f t="shared" si="35"/>
        <v>0.69265995370414957</v>
      </c>
      <c r="R69" s="1"/>
      <c r="S69" s="1"/>
      <c r="T69" s="1"/>
      <c r="W69" s="25">
        <f>ABS(F69)-ABS($E69)</f>
        <v>0.68082081877651757</v>
      </c>
      <c r="X69" s="25">
        <f>ABS(H69)-ABS($E69)</f>
        <v>0.8832541603551336</v>
      </c>
      <c r="Y69" s="25">
        <f>ABS(L69)-ABS($E69)</f>
        <v>0.3884339043092474</v>
      </c>
      <c r="Z69" s="25">
        <f>ABS(N69)-ABS($E69)</f>
        <v>0.5732559549014743</v>
      </c>
      <c r="AA69" s="25">
        <f>ABS(P69)-ABS($E69)</f>
        <v>0.66054827843189567</v>
      </c>
      <c r="AB69" s="25">
        <f>ABS(J69)-ABS($E69)</f>
        <v>0.16749489133129752</v>
      </c>
      <c r="AC69" s="25">
        <f>ABS(G69)-ABS($E69)</f>
        <v>0.66314515829725118</v>
      </c>
      <c r="AD69" s="25">
        <f>ABS(I69)-ABS($E69)</f>
        <v>0.61331634323184281</v>
      </c>
      <c r="AE69" s="25">
        <f>ABS(K69)-ABS($E69)</f>
        <v>0.16749489133129752</v>
      </c>
      <c r="AF69" s="25">
        <f>ABS(M69)-ABS($E69)</f>
        <v>0.3884339043092474</v>
      </c>
      <c r="AG69" s="25">
        <f>ABS(O69)-ABS($E69)</f>
        <v>0.53672350464762308</v>
      </c>
      <c r="AH69" s="25">
        <f t="shared" si="33"/>
        <v>0.66054827843189567</v>
      </c>
    </row>
    <row r="70" spans="2:34" x14ac:dyDescent="0.25">
      <c r="B70" s="110"/>
      <c r="C70" s="3"/>
      <c r="D70" s="19" t="s">
        <v>21</v>
      </c>
      <c r="E70" s="108">
        <f>SQRT(E67^2+E68^2+E69^2)</f>
        <v>1</v>
      </c>
      <c r="F70" s="108">
        <f>SQRT(F67^2+F68^2+F69^2)</f>
        <v>1</v>
      </c>
      <c r="G70" s="109">
        <f>SQRT(G67^2+G68^2+G69^2)</f>
        <v>1</v>
      </c>
      <c r="H70" s="108">
        <f t="shared" ref="H70:Q70" si="36">SQRT(H67^2+H68^2+H69^2)</f>
        <v>1</v>
      </c>
      <c r="I70" s="109">
        <f>SQRT(I67^2+I68^2+I69^2)</f>
        <v>1</v>
      </c>
      <c r="J70" s="109">
        <f>SQRT(J67^2+J68^2+J69^2)</f>
        <v>1</v>
      </c>
      <c r="K70" s="109">
        <f>SQRT(K67^2+K68^2+K69^2)</f>
        <v>1</v>
      </c>
      <c r="L70" s="108">
        <f t="shared" si="36"/>
        <v>0.99999999999999989</v>
      </c>
      <c r="M70" s="109">
        <f>SQRT(M67^2+M68^2+M69^2)</f>
        <v>0.99999999999999989</v>
      </c>
      <c r="N70" s="108">
        <f t="shared" si="36"/>
        <v>1</v>
      </c>
      <c r="O70" s="109">
        <f>SQRT(O67^2+O68^2+O69^2)</f>
        <v>1</v>
      </c>
      <c r="P70" s="108">
        <f t="shared" si="36"/>
        <v>1</v>
      </c>
      <c r="Q70" s="111">
        <f t="shared" si="36"/>
        <v>1</v>
      </c>
      <c r="R70" s="1"/>
      <c r="S70" s="1"/>
      <c r="T70" s="1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25">
      <c r="B71" s="99"/>
      <c r="C71" s="1"/>
      <c r="D71" s="11"/>
      <c r="E71" s="31"/>
      <c r="F71" s="31"/>
      <c r="G71" s="55"/>
      <c r="H71" s="31"/>
      <c r="I71" s="55"/>
      <c r="J71" s="55"/>
      <c r="K71" s="55"/>
      <c r="L71" s="31"/>
      <c r="M71" s="55"/>
      <c r="N71" s="31"/>
      <c r="O71" s="55"/>
      <c r="P71" s="31"/>
      <c r="Q71" s="98"/>
      <c r="R71" s="1"/>
      <c r="S71" s="1"/>
      <c r="T71" s="1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x14ac:dyDescent="0.25">
      <c r="B72" s="112" t="s">
        <v>7</v>
      </c>
      <c r="C72" s="13" t="s">
        <v>17</v>
      </c>
      <c r="D72" s="13" t="s">
        <v>12</v>
      </c>
      <c r="E72" s="106">
        <f>SQRT((E15-E21)^2+(E16-E22)^2+(E17-E23)^2)</f>
        <v>585.10242205959105</v>
      </c>
      <c r="F72" s="106">
        <f t="shared" ref="F72:Q72" si="37">SQRT(F15^2+F16^2+F17^2)</f>
        <v>2958.1935401192277</v>
      </c>
      <c r="G72" s="107">
        <f>SQRT(G15^2+G16^2+G17^2)</f>
        <v>1148.3919596841404</v>
      </c>
      <c r="H72" s="106">
        <f t="shared" si="37"/>
        <v>2486.3249697074734</v>
      </c>
      <c r="I72" s="107">
        <f>SQRT(I15^2+I16^2+I17^2)</f>
        <v>418.04906780931827</v>
      </c>
      <c r="J72" s="107">
        <f t="shared" si="37"/>
        <v>22793.593545691034</v>
      </c>
      <c r="K72" s="107">
        <f>SQRT(K15^2+K16^2+K17^2)</f>
        <v>22793.593545691034</v>
      </c>
      <c r="L72" s="106">
        <f t="shared" si="37"/>
        <v>28048.705105568733</v>
      </c>
      <c r="M72" s="107">
        <f>SQRT(M15^2+M16^2+M17^2)</f>
        <v>28048.705105568733</v>
      </c>
      <c r="N72" s="106">
        <f t="shared" si="37"/>
        <v>859.71766626941644</v>
      </c>
      <c r="O72" s="107">
        <f>SQRT(O15^2+O16^2+O17^2)</f>
        <v>1851.0179636492837</v>
      </c>
      <c r="P72" s="106">
        <f t="shared" si="37"/>
        <v>990.22685347726849</v>
      </c>
      <c r="Q72" s="113">
        <f t="shared" si="37"/>
        <v>990.22685347726849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97"/>
      <c r="C73" s="11"/>
      <c r="D73" s="11" t="s">
        <v>18</v>
      </c>
      <c r="E73" s="31">
        <f>(E15-E21)/E$72</f>
        <v>-0.51643949607377426</v>
      </c>
      <c r="F73" s="31">
        <f t="shared" ref="F73:Q73" si="38">F15/F$72</f>
        <v>0.51643949607377826</v>
      </c>
      <c r="G73" s="55">
        <f>G15/G$72</f>
        <v>0.5164394960737686</v>
      </c>
      <c r="H73" s="31">
        <f t="shared" si="38"/>
        <v>-0.51643949607377448</v>
      </c>
      <c r="I73" s="55">
        <f>I15/I$72</f>
        <v>-0.51643949607377093</v>
      </c>
      <c r="J73" s="55">
        <f t="shared" si="38"/>
        <v>-0.51643949607377382</v>
      </c>
      <c r="K73" s="55">
        <f>K15/K$72</f>
        <v>-0.51643949607377382</v>
      </c>
      <c r="L73" s="31">
        <f t="shared" si="38"/>
        <v>0.51643949607377371</v>
      </c>
      <c r="M73" s="55">
        <f>M15/M$72</f>
        <v>0.51643949607377371</v>
      </c>
      <c r="N73" s="31">
        <f t="shared" si="38"/>
        <v>-0.51643949607377815</v>
      </c>
      <c r="O73" s="55">
        <f>O15/O$72</f>
        <v>0.51643949607376294</v>
      </c>
      <c r="P73" s="31">
        <f t="shared" si="38"/>
        <v>0.5164394960737686</v>
      </c>
      <c r="Q73" s="98">
        <f t="shared" si="38"/>
        <v>0.5164394960737686</v>
      </c>
      <c r="R73" s="1"/>
      <c r="S73" s="1"/>
      <c r="T73" s="1"/>
      <c r="W73" s="25">
        <f>ABS(F73)-ABS($E73)</f>
        <v>3.9968028886505635E-15</v>
      </c>
      <c r="X73" s="25">
        <f>ABS(H73)-ABS($E73)</f>
        <v>0</v>
      </c>
      <c r="Y73" s="25">
        <f>ABS(L73)-ABS($E73)</f>
        <v>0</v>
      </c>
      <c r="Z73" s="25">
        <f>ABS(N73)-ABS($E73)</f>
        <v>3.8857805861880479E-15</v>
      </c>
      <c r="AA73" s="25">
        <f>ABS(P73)-ABS($E73)</f>
        <v>-5.6621374255882984E-15</v>
      </c>
      <c r="AB73" s="25">
        <f>ABS(J73)-ABS($E73)</f>
        <v>0</v>
      </c>
      <c r="AC73" s="25">
        <f>ABS(G73)-ABS($E73)</f>
        <v>-5.6621374255882984E-15</v>
      </c>
      <c r="AD73" s="25">
        <f>ABS(I73)-ABS($E73)</f>
        <v>-3.3306690738754696E-15</v>
      </c>
      <c r="AE73" s="25">
        <f>ABS(K73)-ABS($E73)</f>
        <v>0</v>
      </c>
      <c r="AF73" s="25">
        <f>ABS(M73)-ABS($E73)</f>
        <v>0</v>
      </c>
      <c r="AG73" s="25">
        <f>ABS(O73)-ABS($E73)</f>
        <v>-1.1324274851176597E-14</v>
      </c>
      <c r="AH73" s="25">
        <f t="shared" ref="AH73:AH75" si="39">ABS(Q73)-ABS($E73)</f>
        <v>-5.6621374255882984E-15</v>
      </c>
    </row>
    <row r="74" spans="2:34" x14ac:dyDescent="0.25">
      <c r="B74" s="99"/>
      <c r="C74" s="11"/>
      <c r="D74" s="11" t="s">
        <v>19</v>
      </c>
      <c r="E74" s="31">
        <f>(E16-E22)/E$72</f>
        <v>0.85514942535828486</v>
      </c>
      <c r="F74" s="31">
        <f t="shared" ref="F74:Q74" si="40">F16/F$72</f>
        <v>-0.8551494253582822</v>
      </c>
      <c r="G74" s="55">
        <f>G16/G$72</f>
        <v>0.85514942535828808</v>
      </c>
      <c r="H74" s="31">
        <f t="shared" si="40"/>
        <v>0.85514942535828442</v>
      </c>
      <c r="I74" s="55">
        <f>I16/I$72</f>
        <v>-0.85514942535828675</v>
      </c>
      <c r="J74" s="55">
        <f t="shared" si="40"/>
        <v>0.85514942535828498</v>
      </c>
      <c r="K74" s="55">
        <f>K16/K$72</f>
        <v>-0.85514942535828498</v>
      </c>
      <c r="L74" s="31">
        <f t="shared" si="40"/>
        <v>-0.85514942535828509</v>
      </c>
      <c r="M74" s="55">
        <f>M16/M$72</f>
        <v>0.85514942535828509</v>
      </c>
      <c r="N74" s="31">
        <f t="shared" si="40"/>
        <v>0.85514942535828231</v>
      </c>
      <c r="O74" s="55">
        <f>O16/O$72</f>
        <v>0.85514942535829153</v>
      </c>
      <c r="P74" s="31">
        <f t="shared" si="40"/>
        <v>-0.8551494253582882</v>
      </c>
      <c r="Q74" s="98">
        <f t="shared" si="40"/>
        <v>0.8551494253582882</v>
      </c>
      <c r="R74" s="1"/>
      <c r="S74" s="1"/>
      <c r="T74" s="1"/>
      <c r="W74" s="25">
        <f>ABS(F74)-ABS($E74)</f>
        <v>-2.6645352591003757E-15</v>
      </c>
      <c r="X74" s="25">
        <f>ABS(H74)-ABS($E74)</f>
        <v>0</v>
      </c>
      <c r="Y74" s="25">
        <f>ABS(L74)-ABS($E74)</f>
        <v>0</v>
      </c>
      <c r="Z74" s="25">
        <f>ABS(N74)-ABS($E74)</f>
        <v>-2.55351295663786E-15</v>
      </c>
      <c r="AA74" s="25">
        <f>ABS(P74)-ABS($E74)</f>
        <v>3.3306690738754696E-15</v>
      </c>
      <c r="AB74" s="25">
        <f>ABS(J74)-ABS($E74)</f>
        <v>0</v>
      </c>
      <c r="AC74" s="25">
        <f>ABS(G74)-ABS($E74)</f>
        <v>3.219646771412954E-15</v>
      </c>
      <c r="AD74" s="25">
        <f>ABS(I74)-ABS($E74)</f>
        <v>1.8873791418627661E-15</v>
      </c>
      <c r="AE74" s="25">
        <f>ABS(K74)-ABS($E74)</f>
        <v>0</v>
      </c>
      <c r="AF74" s="25">
        <f>ABS(M74)-ABS($E74)</f>
        <v>0</v>
      </c>
      <c r="AG74" s="25">
        <f>ABS(O74)-ABS($E74)</f>
        <v>6.6613381477509392E-15</v>
      </c>
      <c r="AH74" s="25">
        <f t="shared" si="39"/>
        <v>3.3306690738754696E-15</v>
      </c>
    </row>
    <row r="75" spans="2:34" x14ac:dyDescent="0.25">
      <c r="B75" s="99"/>
      <c r="C75" s="1"/>
      <c r="D75" s="11" t="s">
        <v>20</v>
      </c>
      <c r="E75" s="31">
        <f>(E17-E23)/E$72</f>
        <v>4.4829758023678987E-2</v>
      </c>
      <c r="F75" s="31">
        <f t="shared" ref="F75:Q75" si="41">F17/F$72</f>
        <v>-4.482975802367855E-2</v>
      </c>
      <c r="G75" s="55">
        <f>G17/G$72</f>
        <v>-4.4829758023678001E-2</v>
      </c>
      <c r="H75" s="31">
        <f t="shared" si="41"/>
        <v>4.482975802367898E-2</v>
      </c>
      <c r="I75" s="55">
        <f>I17/I$72</f>
        <v>4.4829758023679452E-2</v>
      </c>
      <c r="J75" s="55">
        <f t="shared" si="41"/>
        <v>4.482975802367898E-2</v>
      </c>
      <c r="K75" s="55">
        <f>K17/K$72</f>
        <v>4.482975802367898E-2</v>
      </c>
      <c r="L75" s="31">
        <f t="shared" si="41"/>
        <v>-4.4829758023678785E-2</v>
      </c>
      <c r="M75" s="55">
        <f>M17/M$72</f>
        <v>-4.4829758023678785E-2</v>
      </c>
      <c r="N75" s="31">
        <f t="shared" si="41"/>
        <v>4.4829758023679403E-2</v>
      </c>
      <c r="O75" s="55">
        <f>O17/O$72</f>
        <v>-4.482975802367703E-2</v>
      </c>
      <c r="P75" s="31">
        <f t="shared" si="41"/>
        <v>-4.4829758023678008E-2</v>
      </c>
      <c r="Q75" s="98">
        <f t="shared" si="41"/>
        <v>-4.4829758023678008E-2</v>
      </c>
      <c r="R75" s="1"/>
      <c r="S75" s="1"/>
      <c r="T75" s="1"/>
      <c r="W75" s="25">
        <f>ABS(F75)-ABS($E75)</f>
        <v>-4.3715031594615539E-16</v>
      </c>
      <c r="X75" s="25">
        <f>ABS(H75)-ABS($E75)</f>
        <v>0</v>
      </c>
      <c r="Y75" s="25">
        <f>ABS(L75)-ABS($E75)</f>
        <v>-2.0122792321330962E-16</v>
      </c>
      <c r="Z75" s="25">
        <f>ABS(N75)-ABS($E75)</f>
        <v>4.163336342344337E-16</v>
      </c>
      <c r="AA75" s="25">
        <f>ABS(P75)-ABS($E75)</f>
        <v>-9.783840404509192E-16</v>
      </c>
      <c r="AB75" s="25">
        <f>ABS(J75)-ABS($E75)</f>
        <v>0</v>
      </c>
      <c r="AC75" s="25">
        <f>ABS(G75)-ABS($E75)</f>
        <v>-9.8532293435482643E-16</v>
      </c>
      <c r="AD75" s="25">
        <f>ABS(I75)-ABS($E75)</f>
        <v>4.649058915617843E-16</v>
      </c>
      <c r="AE75" s="25">
        <f>ABS(K75)-ABS($E75)</f>
        <v>0</v>
      </c>
      <c r="AF75" s="25">
        <f>ABS(M75)-ABS($E75)</f>
        <v>-2.0122792321330962E-16</v>
      </c>
      <c r="AG75" s="25">
        <f>ABS(O75)-ABS($E75)</f>
        <v>-1.9567680809018384E-15</v>
      </c>
      <c r="AH75" s="25">
        <f t="shared" si="39"/>
        <v>-9.783840404509192E-16</v>
      </c>
    </row>
    <row r="76" spans="2:34" x14ac:dyDescent="0.25">
      <c r="B76" s="110"/>
      <c r="C76" s="3"/>
      <c r="D76" s="19" t="s">
        <v>21</v>
      </c>
      <c r="E76" s="108">
        <f>SQRT(E73^2+E74^2+E75^2)</f>
        <v>1</v>
      </c>
      <c r="F76" s="108">
        <f>SQRT(F73^2+F74^2+F75^2)</f>
        <v>1</v>
      </c>
      <c r="G76" s="109">
        <f>SQRT(G73^2+G74^2+G75^2)</f>
        <v>1</v>
      </c>
      <c r="H76" s="108">
        <f t="shared" ref="H76:P76" si="42">SQRT(H73^2+H74^2+H75^2)</f>
        <v>0.99999999999999989</v>
      </c>
      <c r="I76" s="109">
        <f>SQRT(I73^2+I74^2+I75^2)</f>
        <v>1</v>
      </c>
      <c r="J76" s="109">
        <f>SQRT(J73^2+J74^2+J75^2)</f>
        <v>1</v>
      </c>
      <c r="K76" s="109">
        <f>SQRT(K73^2+K74^2+K75^2)</f>
        <v>1</v>
      </c>
      <c r="L76" s="108">
        <f t="shared" si="42"/>
        <v>1</v>
      </c>
      <c r="M76" s="109">
        <f>SQRT(M73^2+M74^2+M75^2)</f>
        <v>1</v>
      </c>
      <c r="N76" s="108">
        <f t="shared" si="42"/>
        <v>1</v>
      </c>
      <c r="O76" s="109">
        <f>SQRT(O73^2+O74^2+O75^2)</f>
        <v>1</v>
      </c>
      <c r="P76" s="108">
        <f t="shared" si="42"/>
        <v>1</v>
      </c>
      <c r="Q76" s="111">
        <f t="shared" ref="Q76" si="43">SQRT(Q73^2+Q74^2+Q75^2)</f>
        <v>1</v>
      </c>
      <c r="R76" s="1"/>
      <c r="S76" s="1"/>
      <c r="T76" s="1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x14ac:dyDescent="0.25">
      <c r="B77" s="99"/>
      <c r="C77" s="1"/>
      <c r="D77" s="11"/>
      <c r="E77" s="31"/>
      <c r="F77" s="31"/>
      <c r="G77" s="55"/>
      <c r="H77" s="31"/>
      <c r="I77" s="55"/>
      <c r="J77" s="55"/>
      <c r="K77" s="55"/>
      <c r="L77" s="31"/>
      <c r="M77" s="55"/>
      <c r="N77" s="31"/>
      <c r="O77" s="55"/>
      <c r="P77" s="31"/>
      <c r="Q77" s="98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x14ac:dyDescent="0.25">
      <c r="B78" s="112" t="s">
        <v>7</v>
      </c>
      <c r="C78" s="13" t="s">
        <v>22</v>
      </c>
      <c r="D78" s="13" t="s">
        <v>12</v>
      </c>
      <c r="E78" s="106">
        <f>SQRT((E18-E21)^2+(E19-E22)^2+(E20-E23)^2)</f>
        <v>500.3782147536001</v>
      </c>
      <c r="F78" s="106">
        <f t="shared" ref="F78:Q78" si="44">SQRT(F18^2+F19^2+F20^2)</f>
        <v>8668.8376265454426</v>
      </c>
      <c r="G78" s="107">
        <f>SQRT(G18^2+G19^2+G20^2)</f>
        <v>5985.9505292129834</v>
      </c>
      <c r="H78" s="106">
        <f t="shared" si="44"/>
        <v>597.77137314330548</v>
      </c>
      <c r="I78" s="107">
        <f>SQRT(I18^2+I19^2+I20^2)</f>
        <v>3663.8261224132402</v>
      </c>
      <c r="J78" s="107">
        <f t="shared" si="44"/>
        <v>22705.315806128387</v>
      </c>
      <c r="K78" s="107">
        <f>SQRT(K18^2+K19^2+K20^2)</f>
        <v>22705.315806128387</v>
      </c>
      <c r="L78" s="106">
        <f t="shared" si="44"/>
        <v>18954.490377172995</v>
      </c>
      <c r="M78" s="107">
        <f>SQRT(M18^2+M19^2+M20^2)</f>
        <v>18954.490377172995</v>
      </c>
      <c r="N78" s="106">
        <f t="shared" si="44"/>
        <v>3009.0875052540359</v>
      </c>
      <c r="O78" s="107">
        <f>SQRT(O18^2+O19^2+O20^2)</f>
        <v>35564.84003777663</v>
      </c>
      <c r="P78" s="106">
        <f t="shared" si="44"/>
        <v>5751.4833217167552</v>
      </c>
      <c r="Q78" s="113">
        <f t="shared" si="44"/>
        <v>5751.4833217167552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97"/>
      <c r="C79" s="11"/>
      <c r="D79" s="11" t="s">
        <v>18</v>
      </c>
      <c r="E79" s="31">
        <f>(E18-E21)/E$78</f>
        <v>3.7571579748446201E-3</v>
      </c>
      <c r="F79" s="31">
        <f t="shared" ref="F79:Q79" si="45">F18/F$78</f>
        <v>-3.7571579748446175E-3</v>
      </c>
      <c r="G79" s="55">
        <f>G18/G$78</f>
        <v>-3.757157974844614E-3</v>
      </c>
      <c r="H79" s="31">
        <f t="shared" si="45"/>
        <v>-3.7571579748446049E-3</v>
      </c>
      <c r="I79" s="55">
        <f>I18/I$78</f>
        <v>-3.7571579748446348E-3</v>
      </c>
      <c r="J79" s="55">
        <f t="shared" si="45"/>
        <v>-3.7571579748446123E-3</v>
      </c>
      <c r="K79" s="55">
        <f>K18/K$78</f>
        <v>-3.7571579748446123E-3</v>
      </c>
      <c r="L79" s="31">
        <f t="shared" si="45"/>
        <v>3.7571579748446136E-3</v>
      </c>
      <c r="M79" s="55">
        <f>M18/M$78</f>
        <v>3.7571579748446136E-3</v>
      </c>
      <c r="N79" s="31">
        <f t="shared" si="45"/>
        <v>-3.7571579748446192E-3</v>
      </c>
      <c r="O79" s="55">
        <f>O18/O$78</f>
        <v>-3.7571579748446283E-3</v>
      </c>
      <c r="P79" s="31">
        <f t="shared" si="45"/>
        <v>-3.7571579748446144E-3</v>
      </c>
      <c r="Q79" s="98">
        <f t="shared" si="45"/>
        <v>-3.7571579748446144E-3</v>
      </c>
      <c r="W79" s="25">
        <f>ABS(F79)-ABS($E79)</f>
        <v>0</v>
      </c>
      <c r="X79" s="25">
        <f>ABS(H79)-ABS($E79)</f>
        <v>-1.5178830414797062E-17</v>
      </c>
      <c r="Y79" s="25">
        <f>ABS(L79)-ABS($E79)</f>
        <v>-6.5052130349130266E-18</v>
      </c>
      <c r="Z79" s="25">
        <f>ABS(N79)-ABS($E79)</f>
        <v>0</v>
      </c>
      <c r="AA79" s="25">
        <f>ABS(P79)-ABS($E79)</f>
        <v>-5.6378512969246231E-18</v>
      </c>
      <c r="AB79" s="25">
        <f>ABS(J79)-ABS($E79)</f>
        <v>-7.8062556418956319E-18</v>
      </c>
      <c r="AC79" s="25">
        <f>ABS(G79)-ABS($E79)</f>
        <v>-6.0715321659188248E-18</v>
      </c>
      <c r="AD79" s="25">
        <f>ABS(I79)-ABS($E79)</f>
        <v>1.474514954580286E-17</v>
      </c>
      <c r="AE79" s="25">
        <f>ABS(K79)-ABS($E79)</f>
        <v>-7.8062556418956319E-18</v>
      </c>
      <c r="AF79" s="25">
        <f>ABS(M79)-ABS($E79)</f>
        <v>-6.5052130349130266E-18</v>
      </c>
      <c r="AG79" s="25">
        <f>ABS(O79)-ABS($E79)</f>
        <v>8.2399365108898337E-18</v>
      </c>
      <c r="AH79" s="25">
        <f t="shared" ref="AH79:AH81" si="46">ABS(Q79)-ABS($E79)</f>
        <v>-5.6378512969246231E-18</v>
      </c>
    </row>
    <row r="80" spans="2:34" x14ac:dyDescent="0.25">
      <c r="B80" s="99"/>
      <c r="C80" s="11"/>
      <c r="D80" s="11" t="s">
        <v>19</v>
      </c>
      <c r="E80" s="31">
        <f>(E19-E22)/E$78</f>
        <v>0.9999436131454803</v>
      </c>
      <c r="F80" s="31">
        <f t="shared" ref="F80:Q80" si="47">F19/F$78</f>
        <v>-0.9999436131454803</v>
      </c>
      <c r="G80" s="55">
        <f>G19/G$78</f>
        <v>0.99994361314548019</v>
      </c>
      <c r="H80" s="31">
        <f t="shared" si="47"/>
        <v>-0.9999436131454803</v>
      </c>
      <c r="I80" s="55">
        <f>I19/I$78</f>
        <v>0.9999436131454803</v>
      </c>
      <c r="J80" s="55">
        <f t="shared" si="47"/>
        <v>-0.99994361314548019</v>
      </c>
      <c r="K80" s="55">
        <f>K19/K$78</f>
        <v>0.99994361314548019</v>
      </c>
      <c r="L80" s="31">
        <f t="shared" si="47"/>
        <v>0.99994361314548008</v>
      </c>
      <c r="M80" s="55">
        <f>M19/M$78</f>
        <v>-0.99994361314548008</v>
      </c>
      <c r="N80" s="31">
        <f t="shared" si="47"/>
        <v>-0.9999436131454803</v>
      </c>
      <c r="O80" s="55">
        <f>O19/O$78</f>
        <v>0.9999436131454803</v>
      </c>
      <c r="P80" s="31">
        <f t="shared" si="47"/>
        <v>-0.99994361314548019</v>
      </c>
      <c r="Q80" s="98">
        <f t="shared" si="47"/>
        <v>0.99994361314548019</v>
      </c>
      <c r="W80" s="25">
        <f>ABS(F80)-ABS($E80)</f>
        <v>0</v>
      </c>
      <c r="X80" s="25">
        <f>ABS(H80)-ABS($E80)</f>
        <v>0</v>
      </c>
      <c r="Y80" s="25">
        <f>ABS(L80)-ABS($E80)</f>
        <v>0</v>
      </c>
      <c r="Z80" s="25">
        <f>ABS(N80)-ABS($E80)</f>
        <v>0</v>
      </c>
      <c r="AA80" s="25">
        <f>ABS(P80)-ABS($E80)</f>
        <v>0</v>
      </c>
      <c r="AB80" s="25">
        <f>ABS(J80)-ABS($E80)</f>
        <v>0</v>
      </c>
      <c r="AC80" s="25">
        <f>ABS(G80)-ABS($E80)</f>
        <v>0</v>
      </c>
      <c r="AD80" s="25">
        <f>ABS(I80)-ABS($E80)</f>
        <v>0</v>
      </c>
      <c r="AE80" s="25">
        <f>ABS(K80)-ABS($E80)</f>
        <v>0</v>
      </c>
      <c r="AF80" s="25">
        <f>ABS(M80)-ABS($E80)</f>
        <v>0</v>
      </c>
      <c r="AG80" s="25">
        <f>ABS(O80)-ABS($E80)</f>
        <v>0</v>
      </c>
      <c r="AH80" s="25">
        <f t="shared" si="46"/>
        <v>0</v>
      </c>
    </row>
    <row r="81" spans="2:34" x14ac:dyDescent="0.25">
      <c r="B81" s="99"/>
      <c r="C81" s="1"/>
      <c r="D81" s="11" t="s">
        <v>20</v>
      </c>
      <c r="E81" s="31">
        <f>(E20-E23)/E$78</f>
        <v>9.9324867739242692E-3</v>
      </c>
      <c r="F81" s="31">
        <f t="shared" ref="F81:Q81" si="48">F20/F$78</f>
        <v>-9.9324867739242848E-3</v>
      </c>
      <c r="G81" s="55">
        <f>G20/G$78</f>
        <v>-9.9324867739242796E-3</v>
      </c>
      <c r="H81" s="31">
        <f t="shared" si="48"/>
        <v>-9.9324867739242345E-3</v>
      </c>
      <c r="I81" s="55">
        <f>I20/I$78</f>
        <v>-9.9324867739242831E-3</v>
      </c>
      <c r="J81" s="55">
        <f t="shared" si="48"/>
        <v>-9.9324867739242761E-3</v>
      </c>
      <c r="K81" s="55">
        <f>K20/K$78</f>
        <v>-9.9324867739242761E-3</v>
      </c>
      <c r="L81" s="31">
        <f t="shared" si="48"/>
        <v>9.9324867739242362E-3</v>
      </c>
      <c r="M81" s="55">
        <f>M20/M$78</f>
        <v>9.9324867739242362E-3</v>
      </c>
      <c r="N81" s="31">
        <f t="shared" si="48"/>
        <v>-9.9324867739242727E-3</v>
      </c>
      <c r="O81" s="55">
        <f>O20/O$78</f>
        <v>-9.9324867739242779E-3</v>
      </c>
      <c r="P81" s="31">
        <f t="shared" si="48"/>
        <v>-9.9324867739242709E-3</v>
      </c>
      <c r="Q81" s="98">
        <f t="shared" si="48"/>
        <v>-9.9324867739242709E-3</v>
      </c>
      <c r="W81" s="25">
        <f>ABS(F81)-ABS($E81)</f>
        <v>1.5612511283791264E-17</v>
      </c>
      <c r="X81" s="25">
        <f>ABS(H81)-ABS($E81)</f>
        <v>-3.4694469519536142E-17</v>
      </c>
      <c r="Y81" s="25">
        <f>ABS(L81)-ABS($E81)</f>
        <v>-3.2959746043559335E-17</v>
      </c>
      <c r="Z81" s="25">
        <f>ABS(N81)-ABS($E81)</f>
        <v>0</v>
      </c>
      <c r="AA81" s="25">
        <f>ABS(P81)-ABS($E81)</f>
        <v>0</v>
      </c>
      <c r="AB81" s="25">
        <f>ABS(J81)-ABS($E81)</f>
        <v>0</v>
      </c>
      <c r="AC81" s="25">
        <f>ABS(G81)-ABS($E81)</f>
        <v>0</v>
      </c>
      <c r="AD81" s="25">
        <f>ABS(I81)-ABS($E81)</f>
        <v>1.3877787807814457E-17</v>
      </c>
      <c r="AE81" s="25">
        <f>ABS(K81)-ABS($E81)</f>
        <v>0</v>
      </c>
      <c r="AF81" s="25">
        <f>ABS(M81)-ABS($E81)</f>
        <v>-3.2959746043559335E-17</v>
      </c>
      <c r="AG81" s="25">
        <f>ABS(O81)-ABS($E81)</f>
        <v>0</v>
      </c>
      <c r="AH81" s="25">
        <f t="shared" si="46"/>
        <v>0</v>
      </c>
    </row>
    <row r="82" spans="2:34" x14ac:dyDescent="0.25">
      <c r="B82" s="110"/>
      <c r="C82" s="3"/>
      <c r="D82" s="19" t="s">
        <v>21</v>
      </c>
      <c r="E82" s="108">
        <f>SQRT(E79^2+E80^2+E81^2)</f>
        <v>1</v>
      </c>
      <c r="F82" s="108">
        <f>SQRT(F79^2+F80^2+F81^2)</f>
        <v>1</v>
      </c>
      <c r="G82" s="109">
        <f>SQRT(G79^2+G80^2+G81^2)</f>
        <v>1</v>
      </c>
      <c r="H82" s="108">
        <f t="shared" ref="H82:P82" si="49">SQRT(H79^2+H80^2+H81^2)</f>
        <v>1</v>
      </c>
      <c r="I82" s="109">
        <f>SQRT(I79^2+I80^2+I81^2)</f>
        <v>1</v>
      </c>
      <c r="J82" s="109">
        <f>SQRT(J79^2+J80^2+J81^2)</f>
        <v>1</v>
      </c>
      <c r="K82" s="109">
        <f>SQRT(K79^2+K80^2+K81^2)</f>
        <v>1</v>
      </c>
      <c r="L82" s="108">
        <f t="shared" si="49"/>
        <v>0.99999999999999978</v>
      </c>
      <c r="M82" s="109">
        <f>SQRT(M79^2+M80^2+M81^2)</f>
        <v>0.99999999999999978</v>
      </c>
      <c r="N82" s="108">
        <f t="shared" si="49"/>
        <v>1</v>
      </c>
      <c r="O82" s="109">
        <f>SQRT(O79^2+O80^2+O81^2)</f>
        <v>1</v>
      </c>
      <c r="P82" s="108">
        <f t="shared" si="49"/>
        <v>1</v>
      </c>
      <c r="Q82" s="111">
        <f t="shared" ref="Q82" si="50">SQRT(Q79^2+Q80^2+Q81^2)</f>
        <v>1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x14ac:dyDescent="0.25">
      <c r="B83" s="99"/>
      <c r="C83" s="1"/>
      <c r="D83" s="11"/>
      <c r="E83" s="31"/>
      <c r="F83" s="31"/>
      <c r="G83" s="55"/>
      <c r="H83" s="31"/>
      <c r="I83" s="55"/>
      <c r="J83" s="55"/>
      <c r="K83" s="55"/>
      <c r="L83" s="31"/>
      <c r="M83" s="55"/>
      <c r="N83" s="31"/>
      <c r="O83" s="55"/>
      <c r="P83" s="31"/>
      <c r="Q83" s="98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x14ac:dyDescent="0.25">
      <c r="B84" s="112" t="s">
        <v>8</v>
      </c>
      <c r="C84" s="13"/>
      <c r="D84" s="13" t="s">
        <v>12</v>
      </c>
      <c r="E84" s="106">
        <f>SQRT((E24-C85)^2+(E25-C86)^2+(E26-C87)^2)</f>
        <v>520.15778509986762</v>
      </c>
      <c r="F84" s="106">
        <f t="shared" ref="F84:Q84" si="51">SQRT(F24^2+F25^2+F26^2)</f>
        <v>5078.4601802843081</v>
      </c>
      <c r="G84" s="107">
        <f>SQRT(G24^2+G25^2+G26^2)</f>
        <v>3129.2102880938173</v>
      </c>
      <c r="H84" s="106">
        <f t="shared" si="51"/>
        <v>785.56780655933983</v>
      </c>
      <c r="I84" s="107">
        <f>SQRT(I24^2+I25^2+I26^2)</f>
        <v>1442.0722962956995</v>
      </c>
      <c r="J84" s="107">
        <f t="shared" si="51"/>
        <v>407.77008924650153</v>
      </c>
      <c r="K84" s="107">
        <f>SQRT(K24^2+K25^2+K26^2)</f>
        <v>407.77008924650153</v>
      </c>
      <c r="L84" s="106">
        <f t="shared" si="51"/>
        <v>3467.7553091641612</v>
      </c>
      <c r="M84" s="107">
        <f>SQRT(M24^2+M25^2+M26^2)</f>
        <v>3467.7553091641612</v>
      </c>
      <c r="N84" s="106">
        <f t="shared" si="51"/>
        <v>966.37237579878172</v>
      </c>
      <c r="O84" s="107">
        <f>SQRT(O24^2+O25^2+O26^2)</f>
        <v>16492.822804222982</v>
      </c>
      <c r="P84" s="106">
        <f t="shared" si="51"/>
        <v>2958.8582895347658</v>
      </c>
      <c r="Q84" s="113">
        <f t="shared" si="51"/>
        <v>2958.8582895347658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97" t="s">
        <v>45</v>
      </c>
      <c r="C85" s="40">
        <v>-98.5</v>
      </c>
      <c r="D85" s="11" t="s">
        <v>18</v>
      </c>
      <c r="E85" s="31">
        <f>(E24-C85)/E$84</f>
        <v>-0.10337247954421454</v>
      </c>
      <c r="F85" s="31">
        <f t="shared" ref="F85:Q85" si="52">F24/F$84</f>
        <v>1.7356310015057077E-3</v>
      </c>
      <c r="G85" s="55">
        <f>G24/G$84</f>
        <v>1.7356310015057123E-3</v>
      </c>
      <c r="H85" s="31">
        <f t="shared" si="52"/>
        <v>-1.7356310015056834E-3</v>
      </c>
      <c r="I85" s="55">
        <f>I24/I$84</f>
        <v>1.7356310015056934E-3</v>
      </c>
      <c r="J85" s="55">
        <f t="shared" si="52"/>
        <v>1.73563100150568E-3</v>
      </c>
      <c r="K85" s="55">
        <f>K24/K$84</f>
        <v>1.73563100150568E-3</v>
      </c>
      <c r="L85" s="31">
        <f t="shared" si="52"/>
        <v>1.7356310015056765E-3</v>
      </c>
      <c r="M85" s="55">
        <f>M24/M$84</f>
        <v>1.7356310015056765E-3</v>
      </c>
      <c r="N85" s="31">
        <f t="shared" si="52"/>
        <v>1.7356310015056668E-3</v>
      </c>
      <c r="O85" s="55">
        <f>O24/O$84</f>
        <v>1.7356310015056891E-3</v>
      </c>
      <c r="P85" s="31">
        <f t="shared" si="52"/>
        <v>1.7356310015056802E-3</v>
      </c>
      <c r="Q85" s="98">
        <f t="shared" si="52"/>
        <v>1.7356310015056802E-3</v>
      </c>
      <c r="W85" s="25">
        <f>ABS(F85)-ABS($E85)</f>
        <v>-0.10163684854270882</v>
      </c>
      <c r="X85" s="25">
        <f>ABS(H85)-ABS($E85)</f>
        <v>-0.10163684854270885</v>
      </c>
      <c r="Y85" s="25">
        <f>ABS(L85)-ABS($E85)</f>
        <v>-0.10163684854270887</v>
      </c>
      <c r="Z85" s="25">
        <f>ABS(N85)-ABS($E85)</f>
        <v>-0.10163684854270887</v>
      </c>
      <c r="AA85" s="25">
        <f>ABS(P85)-ABS($E85)</f>
        <v>-0.10163684854270885</v>
      </c>
      <c r="AB85" s="25">
        <f>ABS(J85)-ABS($E85)</f>
        <v>-0.10163684854270885</v>
      </c>
      <c r="AC85" s="25">
        <f>ABS(G85)-ABS($E85)</f>
        <v>-0.10163684854270882</v>
      </c>
      <c r="AD85" s="25">
        <f>ABS(I85)-ABS($E85)</f>
        <v>-0.10163684854270884</v>
      </c>
      <c r="AE85" s="25">
        <f>ABS(K85)-ABS($E85)</f>
        <v>-0.10163684854270885</v>
      </c>
      <c r="AF85" s="25">
        <f>ABS(M85)-ABS($E85)</f>
        <v>-0.10163684854270887</v>
      </c>
      <c r="AG85" s="25">
        <f>ABS(O85)-ABS($E85)</f>
        <v>-0.10163684854270885</v>
      </c>
      <c r="AH85" s="25">
        <f t="shared" ref="AH85:AH87" si="53">ABS(Q85)-ABS($E85)</f>
        <v>-0.10163684854270885</v>
      </c>
    </row>
    <row r="86" spans="2:34" x14ac:dyDescent="0.25">
      <c r="B86" s="97" t="s">
        <v>31</v>
      </c>
      <c r="C86" s="40">
        <v>-683.8</v>
      </c>
      <c r="D86" s="11" t="s">
        <v>19</v>
      </c>
      <c r="E86" s="31">
        <f>(E25-C86)/E$84</f>
        <v>0.85600948934083987</v>
      </c>
      <c r="F86" s="31">
        <f t="shared" ref="F86:Q86" si="54">F25/F$84</f>
        <v>-0.99885564136651905</v>
      </c>
      <c r="G86" s="55">
        <f>G25/G$84</f>
        <v>0.99885564136651905</v>
      </c>
      <c r="H86" s="31">
        <f t="shared" si="54"/>
        <v>0.99885564136651916</v>
      </c>
      <c r="I86" s="55">
        <f>I25/I$84</f>
        <v>0.99885564136651916</v>
      </c>
      <c r="J86" s="55">
        <f t="shared" si="54"/>
        <v>-0.99885564136651905</v>
      </c>
      <c r="K86" s="55">
        <f>K25/K$84</f>
        <v>0.99885564136651905</v>
      </c>
      <c r="L86" s="31">
        <f t="shared" si="54"/>
        <v>-0.99885564136651905</v>
      </c>
      <c r="M86" s="55">
        <f>M25/M$84</f>
        <v>0.99885564136651905</v>
      </c>
      <c r="N86" s="31">
        <f t="shared" si="54"/>
        <v>-0.99885564136651916</v>
      </c>
      <c r="O86" s="55">
        <f>O25/O$84</f>
        <v>0.99885564136651916</v>
      </c>
      <c r="P86" s="31">
        <f t="shared" si="54"/>
        <v>-0.99885564136651905</v>
      </c>
      <c r="Q86" s="98">
        <f t="shared" si="54"/>
        <v>0.99885564136651905</v>
      </c>
      <c r="W86" s="25">
        <f>ABS(F86)-ABS($E86)</f>
        <v>0.14284615202567919</v>
      </c>
      <c r="X86" s="25">
        <f>ABS(H86)-ABS($E86)</f>
        <v>0.1428461520256793</v>
      </c>
      <c r="Y86" s="25">
        <f>ABS(L86)-ABS($E86)</f>
        <v>0.14284615202567919</v>
      </c>
      <c r="Z86" s="25">
        <f>ABS(N86)-ABS($E86)</f>
        <v>0.1428461520256793</v>
      </c>
      <c r="AA86" s="25">
        <f>ABS(P86)-ABS($E86)</f>
        <v>0.14284615202567919</v>
      </c>
      <c r="AB86" s="25">
        <f>ABS(J86)-ABS($E86)</f>
        <v>0.14284615202567919</v>
      </c>
      <c r="AC86" s="25">
        <f>ABS(G86)-ABS($E86)</f>
        <v>0.14284615202567919</v>
      </c>
      <c r="AD86" s="25">
        <f>ABS(I86)-ABS($E86)</f>
        <v>0.1428461520256793</v>
      </c>
      <c r="AE86" s="25">
        <f>ABS(K86)-ABS($E86)</f>
        <v>0.14284615202567919</v>
      </c>
      <c r="AF86" s="25">
        <f>ABS(M86)-ABS($E86)</f>
        <v>0.14284615202567919</v>
      </c>
      <c r="AG86" s="25">
        <f>ABS(O86)-ABS($E86)</f>
        <v>0.1428461520256793</v>
      </c>
      <c r="AH86" s="25">
        <f t="shared" si="53"/>
        <v>0.14284615202567919</v>
      </c>
    </row>
    <row r="87" spans="2:34" x14ac:dyDescent="0.25">
      <c r="B87" s="97" t="s">
        <v>32</v>
      </c>
      <c r="C87" s="40">
        <v>412</v>
      </c>
      <c r="D87" s="11" t="s">
        <v>20</v>
      </c>
      <c r="E87" s="31">
        <f>(E26-C87)/E$84</f>
        <v>-0.5065193822859253</v>
      </c>
      <c r="F87" s="31">
        <f t="shared" ref="F87:Q87" si="55">F26/F$84</f>
        <v>-4.7795348050897468E-2</v>
      </c>
      <c r="G87" s="55">
        <f>G26/G$84</f>
        <v>-4.7795348050897427E-2</v>
      </c>
      <c r="H87" s="31">
        <f t="shared" si="55"/>
        <v>4.7795348050896781E-2</v>
      </c>
      <c r="I87" s="55">
        <f>I26/I$84</f>
        <v>-4.7795348050897191E-2</v>
      </c>
      <c r="J87" s="55">
        <f t="shared" si="55"/>
        <v>-4.7795348050896087E-2</v>
      </c>
      <c r="K87" s="55">
        <f>K26/K$84</f>
        <v>-4.7795348050896087E-2</v>
      </c>
      <c r="L87" s="31">
        <f t="shared" si="55"/>
        <v>-4.7795348050896996E-2</v>
      </c>
      <c r="M87" s="55">
        <f>M26/M$84</f>
        <v>-4.7795348050896996E-2</v>
      </c>
      <c r="N87" s="31">
        <f t="shared" si="55"/>
        <v>-4.7795348050896788E-2</v>
      </c>
      <c r="O87" s="55">
        <f>O26/O$84</f>
        <v>-4.7795348050897087E-2</v>
      </c>
      <c r="P87" s="31">
        <f t="shared" si="55"/>
        <v>-4.7795348050896698E-2</v>
      </c>
      <c r="Q87" s="98">
        <f t="shared" si="55"/>
        <v>-4.7795348050896698E-2</v>
      </c>
      <c r="W87" s="25">
        <f>ABS(F87)-ABS($E87)</f>
        <v>-0.45872403423502783</v>
      </c>
      <c r="X87" s="25">
        <f>ABS(H87)-ABS($E87)</f>
        <v>-0.4587240342350285</v>
      </c>
      <c r="Y87" s="25">
        <f>ABS(L87)-ABS($E87)</f>
        <v>-0.45872403423502828</v>
      </c>
      <c r="Z87" s="25">
        <f>ABS(N87)-ABS($E87)</f>
        <v>-0.4587240342350285</v>
      </c>
      <c r="AA87" s="25">
        <f>ABS(P87)-ABS($E87)</f>
        <v>-0.45872403423502861</v>
      </c>
      <c r="AB87" s="25">
        <f>ABS(J87)-ABS($E87)</f>
        <v>-0.45872403423502922</v>
      </c>
      <c r="AC87" s="25">
        <f>ABS(G87)-ABS($E87)</f>
        <v>-0.45872403423502789</v>
      </c>
      <c r="AD87" s="25">
        <f>ABS(I87)-ABS($E87)</f>
        <v>-0.45872403423502811</v>
      </c>
      <c r="AE87" s="25">
        <f>ABS(K87)-ABS($E87)</f>
        <v>-0.45872403423502922</v>
      </c>
      <c r="AF87" s="25">
        <f>ABS(M87)-ABS($E87)</f>
        <v>-0.45872403423502828</v>
      </c>
      <c r="AG87" s="25">
        <f>ABS(O87)-ABS($E87)</f>
        <v>-0.45872403423502822</v>
      </c>
      <c r="AH87" s="25">
        <f t="shared" si="53"/>
        <v>-0.45872403423502861</v>
      </c>
    </row>
    <row r="88" spans="2:34" x14ac:dyDescent="0.25">
      <c r="B88" s="110"/>
      <c r="C88" s="3"/>
      <c r="D88" s="19" t="s">
        <v>21</v>
      </c>
      <c r="E88" s="108">
        <f>SQRT(E85^2+E86^2+E87^2)</f>
        <v>0.99999999999999989</v>
      </c>
      <c r="F88" s="108">
        <f>SQRT(F85^2+F86^2+F87^2)</f>
        <v>1</v>
      </c>
      <c r="G88" s="109">
        <f>SQRT(G85^2+G86^2+G87^2)</f>
        <v>1</v>
      </c>
      <c r="H88" s="108">
        <f t="shared" ref="H88:P88" si="56">SQRT(H85^2+H86^2+H87^2)</f>
        <v>1</v>
      </c>
      <c r="I88" s="109">
        <f>SQRT(I85^2+I86^2+I87^2)</f>
        <v>1</v>
      </c>
      <c r="J88" s="109">
        <f>SQRT(J85^2+J86^2+J87^2)</f>
        <v>0.99999999999999989</v>
      </c>
      <c r="K88" s="109">
        <f>SQRT(K85^2+K86^2+K87^2)</f>
        <v>0.99999999999999989</v>
      </c>
      <c r="L88" s="108">
        <f t="shared" si="56"/>
        <v>0.99999999999999989</v>
      </c>
      <c r="M88" s="109">
        <f>SQRT(M85^2+M86^2+M87^2)</f>
        <v>0.99999999999999989</v>
      </c>
      <c r="N88" s="108">
        <f t="shared" si="56"/>
        <v>1</v>
      </c>
      <c r="O88" s="109">
        <f>SQRT(O85^2+O86^2+O87^2)</f>
        <v>1</v>
      </c>
      <c r="P88" s="108">
        <f t="shared" si="56"/>
        <v>0.99999999999999989</v>
      </c>
      <c r="Q88" s="111">
        <f t="shared" ref="Q88" si="57">SQRT(Q85^2+Q86^2+Q87^2)</f>
        <v>0.99999999999999989</v>
      </c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x14ac:dyDescent="0.25">
      <c r="B89" s="99"/>
      <c r="C89" s="1"/>
      <c r="D89" s="11"/>
      <c r="E89" s="31"/>
      <c r="F89" s="31"/>
      <c r="G89" s="55"/>
      <c r="H89" s="31"/>
      <c r="I89" s="55"/>
      <c r="J89" s="55"/>
      <c r="K89" s="55"/>
      <c r="L89" s="31"/>
      <c r="M89" s="55"/>
      <c r="N89" s="31"/>
      <c r="O89" s="55"/>
      <c r="P89" s="31"/>
      <c r="Q89" s="98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x14ac:dyDescent="0.25">
      <c r="B90" s="112" t="s">
        <v>8</v>
      </c>
      <c r="C90" s="13"/>
      <c r="D90" s="13" t="s">
        <v>12</v>
      </c>
      <c r="E90" s="106">
        <f>SQRT((E27-C91)^2+(E28-C92)^2+(E29-C93)^2)</f>
        <v>339.9667227832748</v>
      </c>
      <c r="F90" s="106">
        <f>SQRT(F27^2+F28^2+F29^2)</f>
        <v>0</v>
      </c>
      <c r="G90" s="106">
        <f t="shared" ref="G90:Q90" si="58">SQRT(G27^2+G28^2+G29^2)</f>
        <v>0</v>
      </c>
      <c r="H90" s="106">
        <f t="shared" si="58"/>
        <v>0</v>
      </c>
      <c r="I90" s="106">
        <f t="shared" si="58"/>
        <v>0</v>
      </c>
      <c r="J90" s="106">
        <f t="shared" si="58"/>
        <v>0</v>
      </c>
      <c r="K90" s="106">
        <f t="shared" si="58"/>
        <v>0</v>
      </c>
      <c r="L90" s="106">
        <f t="shared" si="58"/>
        <v>0</v>
      </c>
      <c r="M90" s="106">
        <f t="shared" si="58"/>
        <v>0</v>
      </c>
      <c r="N90" s="106">
        <f t="shared" si="58"/>
        <v>0</v>
      </c>
      <c r="O90" s="106">
        <f t="shared" si="58"/>
        <v>0</v>
      </c>
      <c r="P90" s="106">
        <f t="shared" si="58"/>
        <v>0</v>
      </c>
      <c r="Q90" s="114">
        <f t="shared" si="58"/>
        <v>0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x14ac:dyDescent="0.25">
      <c r="B91" s="97" t="s">
        <v>56</v>
      </c>
      <c r="C91" s="40">
        <v>-98.5</v>
      </c>
      <c r="D91" s="11" t="s">
        <v>18</v>
      </c>
      <c r="E91" s="31">
        <f>(E27-C91)/E$90</f>
        <v>-0.15504458662444465</v>
      </c>
      <c r="F91" s="31" t="e">
        <f>F27/F$90</f>
        <v>#DIV/0!</v>
      </c>
      <c r="G91" s="31" t="e">
        <f t="shared" ref="G91:Q91" si="59">G27/G$90</f>
        <v>#DIV/0!</v>
      </c>
      <c r="H91" s="31" t="e">
        <f t="shared" si="59"/>
        <v>#DIV/0!</v>
      </c>
      <c r="I91" s="31" t="e">
        <f t="shared" si="59"/>
        <v>#DIV/0!</v>
      </c>
      <c r="J91" s="31" t="e">
        <f t="shared" si="59"/>
        <v>#DIV/0!</v>
      </c>
      <c r="K91" s="31" t="e">
        <f t="shared" si="59"/>
        <v>#DIV/0!</v>
      </c>
      <c r="L91" s="31" t="e">
        <f t="shared" si="59"/>
        <v>#DIV/0!</v>
      </c>
      <c r="M91" s="31" t="e">
        <f t="shared" si="59"/>
        <v>#DIV/0!</v>
      </c>
      <c r="N91" s="31" t="e">
        <f t="shared" si="59"/>
        <v>#DIV/0!</v>
      </c>
      <c r="O91" s="31" t="e">
        <f t="shared" si="59"/>
        <v>#DIV/0!</v>
      </c>
      <c r="P91" s="31" t="e">
        <f t="shared" si="59"/>
        <v>#DIV/0!</v>
      </c>
      <c r="Q91" s="100" t="e">
        <f t="shared" si="59"/>
        <v>#DIV/0!</v>
      </c>
      <c r="W91" s="25" t="e">
        <f>ABS(F91)-ABS($E91)</f>
        <v>#DIV/0!</v>
      </c>
      <c r="X91" s="25" t="e">
        <f>ABS(H91)-ABS($E91)</f>
        <v>#DIV/0!</v>
      </c>
      <c r="Y91" s="25" t="e">
        <f>ABS(L91)-ABS($E91)</f>
        <v>#DIV/0!</v>
      </c>
      <c r="Z91" s="25" t="e">
        <f>ABS(N91)-ABS($E91)</f>
        <v>#DIV/0!</v>
      </c>
      <c r="AA91" s="25" t="e">
        <f>ABS(P91)-ABS($E91)</f>
        <v>#DIV/0!</v>
      </c>
      <c r="AB91" s="25" t="e">
        <f>ABS(J91)-ABS($E91)</f>
        <v>#DIV/0!</v>
      </c>
      <c r="AC91" s="25" t="e">
        <f>ABS(G91)-ABS($E91)</f>
        <v>#DIV/0!</v>
      </c>
      <c r="AD91" s="25" t="e">
        <f>ABS(I91)-ABS($E91)</f>
        <v>#DIV/0!</v>
      </c>
      <c r="AE91" s="25" t="e">
        <f>ABS(K91)-ABS($E91)</f>
        <v>#DIV/0!</v>
      </c>
      <c r="AF91" s="25" t="e">
        <f>ABS(M91)-ABS($E91)</f>
        <v>#DIV/0!</v>
      </c>
      <c r="AG91" s="25" t="e">
        <f>ABS(O91)-ABS($E91)</f>
        <v>#DIV/0!</v>
      </c>
      <c r="AH91" s="25" t="e">
        <f t="shared" ref="AH91:AH93" si="60">ABS(Q91)-ABS($E91)</f>
        <v>#DIV/0!</v>
      </c>
    </row>
    <row r="92" spans="2:34" x14ac:dyDescent="0.25">
      <c r="B92" s="97" t="s">
        <v>31</v>
      </c>
      <c r="C92" s="40">
        <v>-683.8</v>
      </c>
      <c r="D92" s="11" t="s">
        <v>19</v>
      </c>
      <c r="E92" s="31">
        <f>(E28-C92)/E$90</f>
        <v>-0.48466508325004276</v>
      </c>
      <c r="F92" s="31" t="e">
        <f>F28/F$90</f>
        <v>#DIV/0!</v>
      </c>
      <c r="G92" s="31" t="e">
        <f t="shared" ref="G92:Q92" si="61">G28/G$90</f>
        <v>#DIV/0!</v>
      </c>
      <c r="H92" s="31" t="e">
        <f t="shared" si="61"/>
        <v>#DIV/0!</v>
      </c>
      <c r="I92" s="31" t="e">
        <f t="shared" si="61"/>
        <v>#DIV/0!</v>
      </c>
      <c r="J92" s="31" t="e">
        <f t="shared" si="61"/>
        <v>#DIV/0!</v>
      </c>
      <c r="K92" s="31" t="e">
        <f t="shared" si="61"/>
        <v>#DIV/0!</v>
      </c>
      <c r="L92" s="31" t="e">
        <f t="shared" si="61"/>
        <v>#DIV/0!</v>
      </c>
      <c r="M92" s="31" t="e">
        <f t="shared" si="61"/>
        <v>#DIV/0!</v>
      </c>
      <c r="N92" s="31" t="e">
        <f t="shared" si="61"/>
        <v>#DIV/0!</v>
      </c>
      <c r="O92" s="31" t="e">
        <f t="shared" si="61"/>
        <v>#DIV/0!</v>
      </c>
      <c r="P92" s="31" t="e">
        <f t="shared" si="61"/>
        <v>#DIV/0!</v>
      </c>
      <c r="Q92" s="100" t="e">
        <f t="shared" si="61"/>
        <v>#DIV/0!</v>
      </c>
      <c r="W92" s="25" t="e">
        <f>ABS(F92)-ABS($E92)</f>
        <v>#DIV/0!</v>
      </c>
      <c r="X92" s="25" t="e">
        <f>ABS(H92)-ABS($E92)</f>
        <v>#DIV/0!</v>
      </c>
      <c r="Y92" s="25" t="e">
        <f>ABS(L92)-ABS($E92)</f>
        <v>#DIV/0!</v>
      </c>
      <c r="Z92" s="25" t="e">
        <f>ABS(N92)-ABS($E92)</f>
        <v>#DIV/0!</v>
      </c>
      <c r="AA92" s="25" t="e">
        <f>ABS(P92)-ABS($E92)</f>
        <v>#DIV/0!</v>
      </c>
      <c r="AB92" s="25" t="e">
        <f>ABS(J92)-ABS($E92)</f>
        <v>#DIV/0!</v>
      </c>
      <c r="AC92" s="25" t="e">
        <f>ABS(G92)-ABS($E92)</f>
        <v>#DIV/0!</v>
      </c>
      <c r="AD92" s="25" t="e">
        <f>ABS(I92)-ABS($E92)</f>
        <v>#DIV/0!</v>
      </c>
      <c r="AE92" s="25" t="e">
        <f>ABS(K92)-ABS($E92)</f>
        <v>#DIV/0!</v>
      </c>
      <c r="AF92" s="25" t="e">
        <f>ABS(M92)-ABS($E92)</f>
        <v>#DIV/0!</v>
      </c>
      <c r="AG92" s="25" t="e">
        <f>ABS(O92)-ABS($E92)</f>
        <v>#DIV/0!</v>
      </c>
      <c r="AH92" s="25" t="e">
        <f t="shared" si="60"/>
        <v>#DIV/0!</v>
      </c>
    </row>
    <row r="93" spans="2:34" x14ac:dyDescent="0.25">
      <c r="B93" s="97" t="s">
        <v>32</v>
      </c>
      <c r="C93" s="40">
        <v>412</v>
      </c>
      <c r="D93" s="11" t="s">
        <v>20</v>
      </c>
      <c r="E93" s="31">
        <f>(E29-C93)/E$90</f>
        <v>-0.860848960757161</v>
      </c>
      <c r="F93" s="31" t="e">
        <f>F29/F$90</f>
        <v>#DIV/0!</v>
      </c>
      <c r="G93" s="31" t="e">
        <f t="shared" ref="G93:Q93" si="62">G29/G$90</f>
        <v>#DIV/0!</v>
      </c>
      <c r="H93" s="31" t="e">
        <f t="shared" si="62"/>
        <v>#DIV/0!</v>
      </c>
      <c r="I93" s="31" t="e">
        <f t="shared" si="62"/>
        <v>#DIV/0!</v>
      </c>
      <c r="J93" s="31" t="e">
        <f t="shared" si="62"/>
        <v>#DIV/0!</v>
      </c>
      <c r="K93" s="31" t="e">
        <f t="shared" si="62"/>
        <v>#DIV/0!</v>
      </c>
      <c r="L93" s="31" t="e">
        <f t="shared" si="62"/>
        <v>#DIV/0!</v>
      </c>
      <c r="M93" s="31" t="e">
        <f t="shared" si="62"/>
        <v>#DIV/0!</v>
      </c>
      <c r="N93" s="31" t="e">
        <f t="shared" si="62"/>
        <v>#DIV/0!</v>
      </c>
      <c r="O93" s="31" t="e">
        <f t="shared" si="62"/>
        <v>#DIV/0!</v>
      </c>
      <c r="P93" s="31" t="e">
        <f t="shared" si="62"/>
        <v>#DIV/0!</v>
      </c>
      <c r="Q93" s="100" t="e">
        <f t="shared" si="62"/>
        <v>#DIV/0!</v>
      </c>
      <c r="W93" s="25" t="e">
        <f>ABS(F93)-ABS($E93)</f>
        <v>#DIV/0!</v>
      </c>
      <c r="X93" s="25" t="e">
        <f>ABS(H93)-ABS($E93)</f>
        <v>#DIV/0!</v>
      </c>
      <c r="Y93" s="25" t="e">
        <f>ABS(L93)-ABS($E93)</f>
        <v>#DIV/0!</v>
      </c>
      <c r="Z93" s="25" t="e">
        <f>ABS(N93)-ABS($E93)</f>
        <v>#DIV/0!</v>
      </c>
      <c r="AA93" s="25" t="e">
        <f>ABS(P93)-ABS($E93)</f>
        <v>#DIV/0!</v>
      </c>
      <c r="AB93" s="25" t="e">
        <f>ABS(J93)-ABS($E93)</f>
        <v>#DIV/0!</v>
      </c>
      <c r="AC93" s="25" t="e">
        <f>ABS(G93)-ABS($E93)</f>
        <v>#DIV/0!</v>
      </c>
      <c r="AD93" s="25" t="e">
        <f>ABS(I93)-ABS($E93)</f>
        <v>#DIV/0!</v>
      </c>
      <c r="AE93" s="25" t="e">
        <f>ABS(K93)-ABS($E93)</f>
        <v>#DIV/0!</v>
      </c>
      <c r="AF93" s="25" t="e">
        <f>ABS(M93)-ABS($E93)</f>
        <v>#DIV/0!</v>
      </c>
      <c r="AG93" s="25" t="e">
        <f>ABS(O93)-ABS($E93)</f>
        <v>#DIV/0!</v>
      </c>
      <c r="AH93" s="25" t="e">
        <f t="shared" si="60"/>
        <v>#DIV/0!</v>
      </c>
    </row>
    <row r="94" spans="2:34" x14ac:dyDescent="0.25">
      <c r="B94" s="110"/>
      <c r="C94" s="3"/>
      <c r="D94" s="19" t="s">
        <v>21</v>
      </c>
      <c r="E94" s="108">
        <f>SQRT(E91^2+E92^2+E93^2)</f>
        <v>1</v>
      </c>
      <c r="F94" s="108" t="e">
        <f>SQRT(F91^2+F92^2+F93^2)</f>
        <v>#DIV/0!</v>
      </c>
      <c r="G94" s="108" t="e">
        <f t="shared" ref="G94:Q94" si="63">SQRT(G91^2+G92^2+G93^2)</f>
        <v>#DIV/0!</v>
      </c>
      <c r="H94" s="108" t="e">
        <f t="shared" si="63"/>
        <v>#DIV/0!</v>
      </c>
      <c r="I94" s="108" t="e">
        <f t="shared" si="63"/>
        <v>#DIV/0!</v>
      </c>
      <c r="J94" s="108" t="e">
        <f t="shared" si="63"/>
        <v>#DIV/0!</v>
      </c>
      <c r="K94" s="108" t="e">
        <f t="shared" si="63"/>
        <v>#DIV/0!</v>
      </c>
      <c r="L94" s="108" t="e">
        <f t="shared" si="63"/>
        <v>#DIV/0!</v>
      </c>
      <c r="M94" s="108" t="e">
        <f t="shared" si="63"/>
        <v>#DIV/0!</v>
      </c>
      <c r="N94" s="108" t="e">
        <f t="shared" si="63"/>
        <v>#DIV/0!</v>
      </c>
      <c r="O94" s="108" t="e">
        <f t="shared" si="63"/>
        <v>#DIV/0!</v>
      </c>
      <c r="P94" s="108" t="e">
        <f t="shared" si="63"/>
        <v>#DIV/0!</v>
      </c>
      <c r="Q94" s="127" t="e">
        <f t="shared" si="63"/>
        <v>#DIV/0!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x14ac:dyDescent="0.25">
      <c r="B95" s="99"/>
      <c r="C95" s="1"/>
      <c r="D95" s="11"/>
      <c r="E95" s="31"/>
      <c r="F95" s="31"/>
      <c r="G95" s="55"/>
      <c r="H95" s="31"/>
      <c r="I95" s="55"/>
      <c r="J95" s="55"/>
      <c r="K95" s="55"/>
      <c r="L95" s="31"/>
      <c r="M95" s="55"/>
      <c r="N95" s="31"/>
      <c r="O95" s="55"/>
      <c r="P95" s="31"/>
      <c r="Q95" s="98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x14ac:dyDescent="0.25">
      <c r="B96" s="112" t="s">
        <v>43</v>
      </c>
      <c r="C96" s="13"/>
      <c r="D96" s="13" t="s">
        <v>12</v>
      </c>
      <c r="E96" s="106">
        <f>SQRT((E30-C97)^2+(E31-C98)^2+(E32-C99)^2)</f>
        <v>620.05968655606046</v>
      </c>
      <c r="F96" s="106">
        <f t="shared" ref="F96:Q96" si="64">SQRT(F30^2+F31^2+F32^2)</f>
        <v>108610.53759736313</v>
      </c>
      <c r="G96" s="107">
        <f>SQRT(G30^2+G31^2+G32^2)</f>
        <v>67477.151718792127</v>
      </c>
      <c r="H96" s="106">
        <f t="shared" si="64"/>
        <v>15133.127569357011</v>
      </c>
      <c r="I96" s="107">
        <f>SQRT(I30^2+I31^2+I32^2)</f>
        <v>31874.893473254622</v>
      </c>
      <c r="J96" s="107">
        <f t="shared" si="64"/>
        <v>27650.170029163219</v>
      </c>
      <c r="K96" s="107">
        <f>SQRT(K30^2+K31^2+K32^2)</f>
        <v>27650.170029163219</v>
      </c>
      <c r="L96" s="106">
        <f t="shared" si="64"/>
        <v>52770.028143831027</v>
      </c>
      <c r="M96" s="107">
        <f>SQRT(M30^2+M31^2+M32^2)</f>
        <v>52770.028143831027</v>
      </c>
      <c r="N96" s="106">
        <f t="shared" si="64"/>
        <v>21836.59696203738</v>
      </c>
      <c r="O96" s="107">
        <f>SQRT(O30^2+O31^2+O32^2)</f>
        <v>78471.01263043184</v>
      </c>
      <c r="P96" s="106">
        <f t="shared" si="64"/>
        <v>63882.356346531917</v>
      </c>
      <c r="Q96" s="113">
        <f t="shared" si="64"/>
        <v>63882.356346531917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x14ac:dyDescent="0.25">
      <c r="B97" s="97" t="s">
        <v>44</v>
      </c>
      <c r="C97" s="40">
        <v>4.3339999999999996</v>
      </c>
      <c r="D97" s="11" t="s">
        <v>18</v>
      </c>
      <c r="E97" s="31">
        <f>(E30-C97)/E$96</f>
        <v>0.28878832777303998</v>
      </c>
      <c r="F97" s="31">
        <f t="shared" ref="F97:Q97" si="65">F30/F$96</f>
        <v>-0.1164173626132284</v>
      </c>
      <c r="G97" s="55">
        <f>G30/G$96</f>
        <v>-0.11641736261322823</v>
      </c>
      <c r="H97" s="31">
        <f t="shared" si="65"/>
        <v>0.11641736261322846</v>
      </c>
      <c r="I97" s="55">
        <f>I30/I$96</f>
        <v>-0.11641736261322838</v>
      </c>
      <c r="J97" s="55">
        <f t="shared" si="65"/>
        <v>-0.11641736261322823</v>
      </c>
      <c r="K97" s="55">
        <f>K30/K$96</f>
        <v>-0.11641736261322823</v>
      </c>
      <c r="L97" s="31">
        <f t="shared" si="65"/>
        <v>-0.11641736261322831</v>
      </c>
      <c r="M97" s="55">
        <f>M30/M$96</f>
        <v>-0.11641736261322831</v>
      </c>
      <c r="N97" s="31">
        <f t="shared" si="65"/>
        <v>-0.11641736261322806</v>
      </c>
      <c r="O97" s="55">
        <f>O30/O$96</f>
        <v>-0.11641736261322828</v>
      </c>
      <c r="P97" s="31">
        <f t="shared" si="65"/>
        <v>-0.11641736261322826</v>
      </c>
      <c r="Q97" s="98">
        <f t="shared" si="65"/>
        <v>-0.11641736261322826</v>
      </c>
      <c r="W97" s="25">
        <f>ABS(F97)-ABS($E97)</f>
        <v>-0.1723709651598116</v>
      </c>
      <c r="X97" s="25">
        <f>ABS(H97)-ABS($E97)</f>
        <v>-0.17237096515981151</v>
      </c>
      <c r="Y97" s="25">
        <f>ABS(L97)-ABS($E97)</f>
        <v>-0.17237096515981165</v>
      </c>
      <c r="Z97" s="25">
        <f>ABS(N97)-ABS($E97)</f>
        <v>-0.17237096515981193</v>
      </c>
      <c r="AA97" s="25">
        <f>ABS(P97)-ABS($E97)</f>
        <v>-0.17237096515981171</v>
      </c>
      <c r="AB97" s="25">
        <f>ABS(J97)-ABS($E97)</f>
        <v>-0.17237096515981176</v>
      </c>
      <c r="AC97" s="25">
        <f>ABS(G97)-ABS($E97)</f>
        <v>-0.17237096515981176</v>
      </c>
      <c r="AD97" s="25">
        <f>ABS(I97)-ABS($E97)</f>
        <v>-0.1723709651598116</v>
      </c>
      <c r="AE97" s="25">
        <f>ABS(K97)-ABS($E97)</f>
        <v>-0.17237096515981176</v>
      </c>
      <c r="AF97" s="25">
        <f>ABS(M97)-ABS($E97)</f>
        <v>-0.17237096515981165</v>
      </c>
      <c r="AG97" s="25">
        <f>ABS(O97)-ABS($E97)</f>
        <v>-0.17237096515981171</v>
      </c>
      <c r="AH97" s="25">
        <f t="shared" ref="AH97:AH99" si="66">ABS(Q97)-ABS($E97)</f>
        <v>-0.17237096515981171</v>
      </c>
    </row>
    <row r="98" spans="2:34" x14ac:dyDescent="0.25">
      <c r="B98" s="97" t="s">
        <v>31</v>
      </c>
      <c r="C98" s="40">
        <v>-689.07399999999996</v>
      </c>
      <c r="D98" s="11" t="s">
        <v>19</v>
      </c>
      <c r="E98" s="31">
        <f>(E31-C98)/E$96</f>
        <v>0.75798186882692475</v>
      </c>
      <c r="F98" s="31">
        <f t="shared" ref="F98:Q98" si="67">F31/F$96</f>
        <v>-0.46573457904738219</v>
      </c>
      <c r="G98" s="55">
        <f>G31/G$96</f>
        <v>0.4657345790473823</v>
      </c>
      <c r="H98" s="31">
        <f t="shared" si="67"/>
        <v>0.46573457904738208</v>
      </c>
      <c r="I98" s="55">
        <f>I31/I$96</f>
        <v>0.46573457904738247</v>
      </c>
      <c r="J98" s="55">
        <f t="shared" si="67"/>
        <v>-0.46573457904738308</v>
      </c>
      <c r="K98" s="55">
        <f>K31/K$96</f>
        <v>0.46573457904738308</v>
      </c>
      <c r="L98" s="31">
        <f t="shared" si="67"/>
        <v>-0.46573457904738308</v>
      </c>
      <c r="M98" s="55">
        <f>M31/M$96</f>
        <v>0.46573457904738308</v>
      </c>
      <c r="N98" s="31">
        <f t="shared" si="67"/>
        <v>-0.46573457904738108</v>
      </c>
      <c r="O98" s="55">
        <f>O31/O$96</f>
        <v>0.46573457904738241</v>
      </c>
      <c r="P98" s="31">
        <f t="shared" si="67"/>
        <v>-0.46573457904738208</v>
      </c>
      <c r="Q98" s="98">
        <f t="shared" si="67"/>
        <v>0.46573457904738208</v>
      </c>
      <c r="W98" s="25">
        <f>ABS(F98)-ABS($E98)</f>
        <v>-0.29224728977954256</v>
      </c>
      <c r="X98" s="25">
        <f>ABS(H98)-ABS($E98)</f>
        <v>-0.29224728977954267</v>
      </c>
      <c r="Y98" s="25">
        <f>ABS(L98)-ABS($E98)</f>
        <v>-0.29224728977954167</v>
      </c>
      <c r="Z98" s="25">
        <f>ABS(N98)-ABS($E98)</f>
        <v>-0.29224728977954367</v>
      </c>
      <c r="AA98" s="25">
        <f>ABS(P98)-ABS($E98)</f>
        <v>-0.29224728977954267</v>
      </c>
      <c r="AB98" s="25">
        <f>ABS(J98)-ABS($E98)</f>
        <v>-0.29224728977954167</v>
      </c>
      <c r="AC98" s="25">
        <f>ABS(G98)-ABS($E98)</f>
        <v>-0.29224728977954245</v>
      </c>
      <c r="AD98" s="25">
        <f>ABS(I98)-ABS($E98)</f>
        <v>-0.29224728977954229</v>
      </c>
      <c r="AE98" s="25">
        <f>ABS(K98)-ABS($E98)</f>
        <v>-0.29224728977954167</v>
      </c>
      <c r="AF98" s="25">
        <f>ABS(M98)-ABS($E98)</f>
        <v>-0.29224728977954167</v>
      </c>
      <c r="AG98" s="25">
        <f>ABS(O98)-ABS($E98)</f>
        <v>-0.29224728977954234</v>
      </c>
      <c r="AH98" s="25">
        <f t="shared" si="66"/>
        <v>-0.29224728977954267</v>
      </c>
    </row>
    <row r="99" spans="2:34" x14ac:dyDescent="0.25">
      <c r="B99" s="97" t="s">
        <v>32</v>
      </c>
      <c r="C99" s="40">
        <v>209.1</v>
      </c>
      <c r="D99" s="11" t="s">
        <v>20</v>
      </c>
      <c r="E99" s="31">
        <f>(E32-C99)/E$96</f>
        <v>0.58486305086891388</v>
      </c>
      <c r="F99" s="31">
        <f t="shared" ref="F99:Q99" si="68">F32/F$96</f>
        <v>-0.87723332105075547</v>
      </c>
      <c r="G99" s="55">
        <f>G32/G$96</f>
        <v>-0.87723332105075535</v>
      </c>
      <c r="H99" s="31">
        <f t="shared" si="68"/>
        <v>0.87723332105075558</v>
      </c>
      <c r="I99" s="55">
        <f>I32/I$96</f>
        <v>-0.87723332105075535</v>
      </c>
      <c r="J99" s="55">
        <f t="shared" si="68"/>
        <v>-0.87723332105075502</v>
      </c>
      <c r="K99" s="55">
        <f>K32/K$96</f>
        <v>-0.87723332105075502</v>
      </c>
      <c r="L99" s="31">
        <f t="shared" si="68"/>
        <v>-0.87723332105075491</v>
      </c>
      <c r="M99" s="55">
        <f>M32/M$96</f>
        <v>-0.87723332105075491</v>
      </c>
      <c r="N99" s="31">
        <f t="shared" si="68"/>
        <v>-0.87723332105075602</v>
      </c>
      <c r="O99" s="55">
        <f>O32/O$96</f>
        <v>-0.87723332105075535</v>
      </c>
      <c r="P99" s="31">
        <f t="shared" si="68"/>
        <v>-0.87723332105075547</v>
      </c>
      <c r="Q99" s="98">
        <f t="shared" si="68"/>
        <v>-0.87723332105075547</v>
      </c>
      <c r="W99" s="25">
        <f>ABS(F99)-ABS($E99)</f>
        <v>0.29237027018184158</v>
      </c>
      <c r="X99" s="25">
        <f>ABS(H99)-ABS($E99)</f>
        <v>0.2923702701818417</v>
      </c>
      <c r="Y99" s="25">
        <f>ABS(L99)-ABS($E99)</f>
        <v>0.29237027018184103</v>
      </c>
      <c r="Z99" s="25">
        <f>ABS(N99)-ABS($E99)</f>
        <v>0.29237027018184214</v>
      </c>
      <c r="AA99" s="25">
        <f>ABS(P99)-ABS($E99)</f>
        <v>0.29237027018184158</v>
      </c>
      <c r="AB99" s="25">
        <f>ABS(J99)-ABS($E99)</f>
        <v>0.29237027018184114</v>
      </c>
      <c r="AC99" s="25">
        <f>ABS(G99)-ABS($E99)</f>
        <v>0.29237027018184147</v>
      </c>
      <c r="AD99" s="25">
        <f>ABS(I99)-ABS($E99)</f>
        <v>0.29237027018184147</v>
      </c>
      <c r="AE99" s="25">
        <f>ABS(K99)-ABS($E99)</f>
        <v>0.29237027018184114</v>
      </c>
      <c r="AF99" s="25">
        <f>ABS(M99)-ABS($E99)</f>
        <v>0.29237027018184103</v>
      </c>
      <c r="AG99" s="25">
        <f>ABS(O99)-ABS($E99)</f>
        <v>0.29237027018184147</v>
      </c>
      <c r="AH99" s="25">
        <f t="shared" si="66"/>
        <v>0.29237027018184158</v>
      </c>
    </row>
    <row r="100" spans="2:34" x14ac:dyDescent="0.25">
      <c r="B100" s="110"/>
      <c r="C100" s="3"/>
      <c r="D100" s="19" t="s">
        <v>21</v>
      </c>
      <c r="E100" s="108">
        <f>SQRT(E97^2+E98^2+E99^2)</f>
        <v>1</v>
      </c>
      <c r="F100" s="108">
        <f>SQRT(F97^2+F98^2+F99^2)</f>
        <v>1</v>
      </c>
      <c r="G100" s="109">
        <f>SQRT(G97^2+G98^2+G99^2)</f>
        <v>0.99999999999999989</v>
      </c>
      <c r="H100" s="108">
        <f t="shared" ref="H100:P100" si="69">SQRT(H97^2+H98^2+H99^2)</f>
        <v>1</v>
      </c>
      <c r="I100" s="109">
        <f>SQRT(I97^2+I98^2+I99^2)</f>
        <v>1</v>
      </c>
      <c r="J100" s="109">
        <f>SQRT(J97^2+J98^2+J99^2)</f>
        <v>1</v>
      </c>
      <c r="K100" s="109">
        <f>SQRT(K97^2+K98^2+K99^2)</f>
        <v>1</v>
      </c>
      <c r="L100" s="108">
        <f t="shared" si="69"/>
        <v>0.99999999999999989</v>
      </c>
      <c r="M100" s="109">
        <f>SQRT(M97^2+M98^2+M99^2)</f>
        <v>0.99999999999999989</v>
      </c>
      <c r="N100" s="108">
        <f t="shared" si="69"/>
        <v>1</v>
      </c>
      <c r="O100" s="109">
        <f>SQRT(O97^2+O98^2+O99^2)</f>
        <v>1</v>
      </c>
      <c r="P100" s="108">
        <f t="shared" si="69"/>
        <v>1</v>
      </c>
      <c r="Q100" s="111">
        <f t="shared" ref="Q100" si="70">SQRT(Q97^2+Q98^2+Q99^2)</f>
        <v>1</v>
      </c>
      <c r="W100" s="25"/>
    </row>
    <row r="101" spans="2:34" x14ac:dyDescent="0.25">
      <c r="B101" s="99"/>
      <c r="C101" s="1"/>
      <c r="D101" s="11"/>
      <c r="E101" s="31"/>
      <c r="F101" s="31"/>
      <c r="G101" s="55"/>
      <c r="H101" s="31"/>
      <c r="I101" s="55"/>
      <c r="J101" s="55"/>
      <c r="K101" s="55"/>
      <c r="L101" s="31"/>
      <c r="M101" s="55"/>
      <c r="N101" s="31"/>
      <c r="O101" s="55"/>
      <c r="P101" s="31"/>
      <c r="Q101" s="98"/>
    </row>
    <row r="102" spans="2:34" x14ac:dyDescent="0.25">
      <c r="B102" s="112" t="s">
        <v>42</v>
      </c>
      <c r="C102" s="13"/>
      <c r="D102" s="13" t="s">
        <v>12</v>
      </c>
      <c r="E102" s="106">
        <f>SQRT((E33-$C103)^2+(E34-$C104)^2+(E35-$C105)^2)</f>
        <v>635.65895975121759</v>
      </c>
      <c r="F102" s="106">
        <f t="shared" ref="F102:Q102" si="71">SQRT((F33-$C103)^2+(F34-$C104)^2+(F35-$C105)^2)</f>
        <v>719.72993320065154</v>
      </c>
      <c r="G102" s="106">
        <f t="shared" si="71"/>
        <v>720.90525237277564</v>
      </c>
      <c r="H102" s="106">
        <f t="shared" si="71"/>
        <v>720.16769076968887</v>
      </c>
      <c r="I102" s="106">
        <f t="shared" si="71"/>
        <v>720.48852633990975</v>
      </c>
      <c r="J102" s="106">
        <f t="shared" si="71"/>
        <v>720.01077479976777</v>
      </c>
      <c r="K102" s="106">
        <f t="shared" si="71"/>
        <v>720.4554658001241</v>
      </c>
      <c r="L102" s="106">
        <f t="shared" si="71"/>
        <v>719.93295552349832</v>
      </c>
      <c r="M102" s="106">
        <f t="shared" si="71"/>
        <v>720.71274148088526</v>
      </c>
      <c r="N102" s="106">
        <f t="shared" si="71"/>
        <v>720.03634537099219</v>
      </c>
      <c r="O102" s="106">
        <f t="shared" si="71"/>
        <v>721.06035597616585</v>
      </c>
      <c r="P102" s="106">
        <f t="shared" si="71"/>
        <v>719.88754647600194</v>
      </c>
      <c r="Q102" s="114">
        <f t="shared" si="71"/>
        <v>720.86316497917301</v>
      </c>
    </row>
    <row r="103" spans="2:34" x14ac:dyDescent="0.25">
      <c r="B103" s="97" t="s">
        <v>44</v>
      </c>
      <c r="C103" s="40">
        <v>4.3339999999999996</v>
      </c>
      <c r="D103" s="11" t="s">
        <v>18</v>
      </c>
      <c r="E103" s="31">
        <f>(E33-$C103)/E$102</f>
        <v>0.29246185733425256</v>
      </c>
      <c r="F103" s="31">
        <f t="shared" ref="F103:Q103" si="72">(F33-$C103)/F$102</f>
        <v>-6.3762039747675804E-3</v>
      </c>
      <c r="G103" s="31">
        <f t="shared" si="72"/>
        <v>-6.2319111661441415E-3</v>
      </c>
      <c r="H103" s="31">
        <f t="shared" si="72"/>
        <v>-5.9691051170350767E-3</v>
      </c>
      <c r="I103" s="31">
        <f t="shared" si="72"/>
        <v>-6.1195561239549964E-3</v>
      </c>
      <c r="J103" s="31">
        <f t="shared" si="72"/>
        <v>-6.1144083504013113E-3</v>
      </c>
      <c r="K103" s="31">
        <f t="shared" si="72"/>
        <v>-6.1106343178691166E-3</v>
      </c>
      <c r="L103" s="31">
        <f t="shared" si="72"/>
        <v>-6.1867252964297494E-3</v>
      </c>
      <c r="M103" s="31">
        <f t="shared" si="72"/>
        <v>-6.1800314762283006E-3</v>
      </c>
      <c r="N103" s="31">
        <f t="shared" si="72"/>
        <v>-6.0906830832250566E-3</v>
      </c>
      <c r="O103" s="31">
        <f t="shared" si="72"/>
        <v>-6.2736801875073085E-3</v>
      </c>
      <c r="P103" s="31">
        <f t="shared" si="72"/>
        <v>-6.2290029019677279E-3</v>
      </c>
      <c r="Q103" s="100">
        <f t="shared" si="72"/>
        <v>-6.2205725496030859E-3</v>
      </c>
    </row>
    <row r="104" spans="2:34" x14ac:dyDescent="0.25">
      <c r="B104" s="97" t="s">
        <v>31</v>
      </c>
      <c r="C104" s="40">
        <v>-689.07399999999996</v>
      </c>
      <c r="D104" s="11" t="s">
        <v>19</v>
      </c>
      <c r="E104" s="31">
        <f>(E34-$C104)/E$102</f>
        <v>0.62450783381605524</v>
      </c>
      <c r="F104" s="31">
        <f>(F34-$C104)/F$102</f>
        <v>0.95620256846022655</v>
      </c>
      <c r="G104" s="31">
        <f>(G34-$C104)/G$102</f>
        <v>0.95659257764885031</v>
      </c>
      <c r="H104" s="31">
        <f>(H34-$C104)/H$102</f>
        <v>0.95699055072436501</v>
      </c>
      <c r="I104" s="31">
        <f>(I34-$C104)/I$102</f>
        <v>0.95675210375399256</v>
      </c>
      <c r="J104" s="31">
        <f>(J34-$C104)/J$102</f>
        <v>0.95671012768931951</v>
      </c>
      <c r="K104" s="31">
        <f>(K34-$C104)/K$102</f>
        <v>0.95676475844082565</v>
      </c>
      <c r="L104" s="31">
        <f>(L34-$C104)/L$102</f>
        <v>0.95657022013380366</v>
      </c>
      <c r="M104" s="31">
        <f>(M34-$C104)/M$102</f>
        <v>0.95666627571561214</v>
      </c>
      <c r="N104" s="31">
        <f>(N34-$C104)/N$102</f>
        <v>0.95675597812998137</v>
      </c>
      <c r="O104" s="31">
        <f>(O34-$C104)/O$102</f>
        <v>0.95653319593010544</v>
      </c>
      <c r="P104" s="31">
        <f>(P34-$C104)/P$102</f>
        <v>0.95648832274428019</v>
      </c>
      <c r="Q104" s="100">
        <f>(Q34-$C104)/Q$102</f>
        <v>0.95660869025898565</v>
      </c>
    </row>
    <row r="105" spans="2:34" x14ac:dyDescent="0.25">
      <c r="B105" s="97" t="s">
        <v>32</v>
      </c>
      <c r="C105" s="40">
        <v>209.1</v>
      </c>
      <c r="D105" s="11" t="s">
        <v>20</v>
      </c>
      <c r="E105" s="31">
        <f>(E35-$C105)/E$102</f>
        <v>0.72419336334088114</v>
      </c>
      <c r="F105" s="31">
        <f>(F35-$C105)/F$102</f>
        <v>-0.29263627952278537</v>
      </c>
      <c r="G105" s="31">
        <f>(G35-$C105)/G$102</f>
        <v>-0.29136198048191808</v>
      </c>
      <c r="H105" s="31">
        <f>(H35-$C105)/H$102</f>
        <v>-0.29005767634796059</v>
      </c>
      <c r="I105" s="31">
        <f>(I35-$C105)/I$102</f>
        <v>-0.29084009867134103</v>
      </c>
      <c r="J105" s="31">
        <f>(J35-$C105)/J$102</f>
        <v>-0.29097825621034057</v>
      </c>
      <c r="K105" s="31">
        <f>(K35-$C105)/K$102</f>
        <v>-0.2907986539753955</v>
      </c>
      <c r="L105" s="31">
        <f>(L35-$C105)/L$102</f>
        <v>-0.29143633675860137</v>
      </c>
      <c r="M105" s="31">
        <f>(M35-$C105)/M$102</f>
        <v>-0.29112101284409742</v>
      </c>
      <c r="N105" s="31">
        <f>(N35-$C105)/N$102</f>
        <v>-0.29082795926822802</v>
      </c>
      <c r="O105" s="31">
        <f>(O35-$C105)/O$102</f>
        <v>-0.29155597407812328</v>
      </c>
      <c r="P105" s="31">
        <f>(P35-$C105)/P$102</f>
        <v>-0.29170411031845439</v>
      </c>
      <c r="Q105" s="100">
        <f>(Q35-$C105)/Q$102</f>
        <v>-0.29130931704657737</v>
      </c>
    </row>
    <row r="106" spans="2:34" ht="15.75" thickBot="1" x14ac:dyDescent="0.3">
      <c r="B106" s="101"/>
      <c r="C106" s="79"/>
      <c r="D106" s="102" t="s">
        <v>21</v>
      </c>
      <c r="E106" s="103">
        <f>SQRT(E103^2+E104^2+E105^2)</f>
        <v>1</v>
      </c>
      <c r="F106" s="103">
        <f>SQRT(F103^2+F104^2+F105^2)</f>
        <v>1</v>
      </c>
      <c r="G106" s="104">
        <f>SQRT(G103^2+G104^2+G105^2)</f>
        <v>1</v>
      </c>
      <c r="H106" s="103">
        <f t="shared" ref="H106:Q106" si="73">SQRT(H103^2+H104^2+H105^2)</f>
        <v>1</v>
      </c>
      <c r="I106" s="104">
        <f>SQRT(I103^2+I104^2+I105^2)</f>
        <v>1</v>
      </c>
      <c r="J106" s="104">
        <f>SQRT(J103^2+J104^2+J105^2)</f>
        <v>1</v>
      </c>
      <c r="K106" s="104">
        <f>SQRT(K103^2+K104^2+K105^2)</f>
        <v>1</v>
      </c>
      <c r="L106" s="103">
        <f t="shared" si="73"/>
        <v>1</v>
      </c>
      <c r="M106" s="104">
        <f>SQRT(M103^2+M104^2+M105^2)</f>
        <v>1</v>
      </c>
      <c r="N106" s="103">
        <f t="shared" si="73"/>
        <v>0.99999999999999989</v>
      </c>
      <c r="O106" s="104">
        <f>SQRT(O103^2+O104^2+O105^2)</f>
        <v>1</v>
      </c>
      <c r="P106" s="103">
        <f t="shared" si="73"/>
        <v>1</v>
      </c>
      <c r="Q106" s="105">
        <f t="shared" si="73"/>
        <v>1</v>
      </c>
    </row>
  </sheetData>
  <mergeCells count="3">
    <mergeCell ref="B42:E42"/>
    <mergeCell ref="B55:E55"/>
    <mergeCell ref="B4:E4"/>
  </mergeCells>
  <conditionalFormatting sqref="W61:AH89 W96:AH9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6:Q56">
    <cfRule type="colorScale" priority="6">
      <colorScale>
        <cfvo type="min"/>
        <cfvo type="max"/>
        <color rgb="FFFCFCFF"/>
        <color rgb="FFF8696B"/>
      </colorScale>
    </cfRule>
  </conditionalFormatting>
  <conditionalFormatting sqref="F57:Q57">
    <cfRule type="colorScale" priority="5">
      <colorScale>
        <cfvo type="min"/>
        <cfvo type="max"/>
        <color rgb="FFFCFCFF"/>
        <color rgb="FFF8696B"/>
      </colorScale>
    </cfRule>
  </conditionalFormatting>
  <conditionalFormatting sqref="F43:Q47 F49:Q5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3:T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0:AH9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8:Q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AD79-E070-4CF7-872B-BA507D8AB7C4}">
  <dimension ref="A1:AH106"/>
  <sheetViews>
    <sheetView showGridLines="0" topLeftCell="A22" zoomScale="70" zoomScaleNormal="70" workbookViewId="0">
      <selection activeCell="A43" sqref="A43:XFD107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49" customWidth="1"/>
    <col min="8" max="8" width="15.7109375" customWidth="1"/>
    <col min="9" max="9" width="15.7109375" style="49" customWidth="1"/>
    <col min="10" max="10" width="17.28515625" style="49" bestFit="1" customWidth="1"/>
    <col min="11" max="11" width="15.7109375" style="49" customWidth="1"/>
    <col min="12" max="12" width="15.7109375" customWidth="1"/>
    <col min="13" max="13" width="15.7109375" style="49" customWidth="1"/>
    <col min="14" max="14" width="15.7109375" customWidth="1"/>
    <col min="15" max="15" width="15.7109375" style="49" customWidth="1"/>
    <col min="16" max="16" width="23.42578125" bestFit="1" customWidth="1"/>
    <col min="17" max="17" width="15.7109375" style="49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85" t="s">
        <v>15</v>
      </c>
      <c r="C2" s="86">
        <v>44504</v>
      </c>
      <c r="F2" s="22" t="s">
        <v>16</v>
      </c>
      <c r="G2" s="23" t="s">
        <v>54</v>
      </c>
    </row>
    <row r="4" spans="2:23" ht="16.5" thickBot="1" x14ac:dyDescent="0.3">
      <c r="B4" s="117" t="s">
        <v>35</v>
      </c>
      <c r="C4" s="117"/>
      <c r="D4" s="117"/>
      <c r="E4" s="117"/>
      <c r="F4" s="118">
        <v>1</v>
      </c>
      <c r="G4" s="118">
        <v>2</v>
      </c>
      <c r="H4" s="118">
        <v>3</v>
      </c>
      <c r="I4" s="118">
        <v>4</v>
      </c>
      <c r="J4" s="118">
        <v>5</v>
      </c>
      <c r="K4" s="118">
        <v>5</v>
      </c>
      <c r="L4" s="118">
        <v>6</v>
      </c>
      <c r="M4" s="118">
        <v>6</v>
      </c>
      <c r="N4" s="118">
        <v>7</v>
      </c>
      <c r="O4" s="118">
        <v>8</v>
      </c>
      <c r="P4" s="118">
        <v>9</v>
      </c>
      <c r="Q4" s="118">
        <v>9</v>
      </c>
    </row>
    <row r="5" spans="2:23" s="4" customFormat="1" ht="30" customHeight="1" x14ac:dyDescent="0.25">
      <c r="B5" s="68"/>
      <c r="C5" s="69"/>
      <c r="D5" s="69"/>
      <c r="E5" s="70" t="s">
        <v>40</v>
      </c>
      <c r="F5" s="57" t="s">
        <v>47</v>
      </c>
      <c r="G5" s="58" t="s">
        <v>46</v>
      </c>
      <c r="H5" s="57" t="s">
        <v>48</v>
      </c>
      <c r="I5" s="58" t="s">
        <v>46</v>
      </c>
      <c r="J5" s="57" t="s">
        <v>49</v>
      </c>
      <c r="K5" s="58" t="s">
        <v>46</v>
      </c>
      <c r="L5" s="57" t="s">
        <v>50</v>
      </c>
      <c r="M5" s="58" t="s">
        <v>46</v>
      </c>
      <c r="N5" s="57" t="s">
        <v>51</v>
      </c>
      <c r="O5" s="58" t="s">
        <v>46</v>
      </c>
      <c r="P5" s="57" t="s">
        <v>52</v>
      </c>
      <c r="Q5" s="58" t="s">
        <v>46</v>
      </c>
      <c r="R5" s="69"/>
      <c r="S5" s="71" t="s">
        <v>10</v>
      </c>
      <c r="T5" s="72" t="s">
        <v>9</v>
      </c>
    </row>
    <row r="6" spans="2:23" x14ac:dyDescent="0.25">
      <c r="B6" s="73" t="s">
        <v>1</v>
      </c>
      <c r="C6" s="6" t="s">
        <v>0</v>
      </c>
      <c r="D6" s="6" t="s">
        <v>2</v>
      </c>
      <c r="E6" s="46">
        <v>-78.94</v>
      </c>
      <c r="F6" s="59">
        <v>-2882.8847652665299</v>
      </c>
      <c r="G6" s="80">
        <v>-1672.7295265872999</v>
      </c>
      <c r="H6" s="59">
        <v>757.687034411544</v>
      </c>
      <c r="I6" s="80">
        <v>-625.30154553589603</v>
      </c>
      <c r="J6" s="64">
        <v>3307.5893565047199</v>
      </c>
      <c r="K6" s="80">
        <v>3307.5893565047199</v>
      </c>
      <c r="L6" s="59">
        <v>-5968.2341628690401</v>
      </c>
      <c r="M6" s="80">
        <v>-5968.2341628690401</v>
      </c>
      <c r="N6" s="59">
        <v>-329.97217133034701</v>
      </c>
      <c r="O6" s="80">
        <v>-7658.1380108406702</v>
      </c>
      <c r="P6" s="59">
        <v>-1566.9696831225299</v>
      </c>
      <c r="Q6" s="80">
        <v>-1566.9696831225299</v>
      </c>
      <c r="R6" s="2"/>
      <c r="S6" s="14">
        <f t="shared" ref="S6:S35" si="0">MIN(F6:Q6)</f>
        <v>-7658.1380108406702</v>
      </c>
      <c r="T6" s="87">
        <f t="shared" ref="T6:T35" si="1">MAX(F6:Q6)</f>
        <v>3307.5893565047199</v>
      </c>
      <c r="V6" s="32"/>
      <c r="W6" s="23"/>
    </row>
    <row r="7" spans="2:23" x14ac:dyDescent="0.25">
      <c r="B7" s="74" t="s">
        <v>1</v>
      </c>
      <c r="C7" s="8" t="s">
        <v>0</v>
      </c>
      <c r="D7" s="8" t="s">
        <v>3</v>
      </c>
      <c r="E7" s="47">
        <v>-153.66999999999999</v>
      </c>
      <c r="F7" s="60">
        <v>21757.4635041334</v>
      </c>
      <c r="G7" s="81">
        <v>-12235.2905700999</v>
      </c>
      <c r="H7" s="60">
        <v>-6888.5755719171902</v>
      </c>
      <c r="I7" s="81">
        <v>-3993.5459965712098</v>
      </c>
      <c r="J7" s="65">
        <v>-38247.685327786501</v>
      </c>
      <c r="K7" s="81">
        <v>38247.685327786501</v>
      </c>
      <c r="L7" s="60">
        <v>60056.983741041702</v>
      </c>
      <c r="M7" s="81">
        <v>-60056.983741041702</v>
      </c>
      <c r="N7" s="60">
        <v>1669.7306018166</v>
      </c>
      <c r="O7" s="81">
        <v>-77638.971991307393</v>
      </c>
      <c r="P7" s="60">
        <v>11403.1134355003</v>
      </c>
      <c r="Q7" s="81">
        <v>-11403.1134355003</v>
      </c>
      <c r="R7" s="1"/>
      <c r="S7" s="17">
        <f t="shared" si="0"/>
        <v>-77638.971991307393</v>
      </c>
      <c r="T7" s="88">
        <f t="shared" si="1"/>
        <v>60056.983741041702</v>
      </c>
    </row>
    <row r="8" spans="2:23" x14ac:dyDescent="0.25">
      <c r="B8" s="75" t="s">
        <v>1</v>
      </c>
      <c r="C8" s="10" t="s">
        <v>0</v>
      </c>
      <c r="D8" s="10" t="s">
        <v>4</v>
      </c>
      <c r="E8" s="48">
        <v>25.4</v>
      </c>
      <c r="F8" s="61">
        <v>-1256.71453626526</v>
      </c>
      <c r="G8" s="82">
        <v>-875.52204256222603</v>
      </c>
      <c r="H8" s="61">
        <v>-109.953692308276</v>
      </c>
      <c r="I8" s="82">
        <v>-545.587773543347</v>
      </c>
      <c r="J8" s="66">
        <v>-3556.0301355185302</v>
      </c>
      <c r="K8" s="82">
        <v>-3556.0301355185302</v>
      </c>
      <c r="L8" s="61">
        <v>3046.6966440750698</v>
      </c>
      <c r="M8" s="82">
        <v>3046.6966440750698</v>
      </c>
      <c r="N8" s="61">
        <v>-452.56058412278401</v>
      </c>
      <c r="O8" s="82">
        <v>3658.4086970050098</v>
      </c>
      <c r="P8" s="61">
        <v>-842.20825175557695</v>
      </c>
      <c r="Q8" s="82">
        <v>-842.20825175557695</v>
      </c>
      <c r="R8" s="3"/>
      <c r="S8" s="20">
        <f t="shared" si="0"/>
        <v>-3556.0301355185302</v>
      </c>
      <c r="T8" s="89">
        <f t="shared" si="1"/>
        <v>3658.4086970050098</v>
      </c>
    </row>
    <row r="9" spans="2:23" x14ac:dyDescent="0.25">
      <c r="B9" s="73" t="s">
        <v>1</v>
      </c>
      <c r="C9" s="6" t="s">
        <v>5</v>
      </c>
      <c r="D9" s="6" t="s">
        <v>2</v>
      </c>
      <c r="E9" s="46">
        <v>301.14</v>
      </c>
      <c r="F9" s="59">
        <v>13573.1957334459</v>
      </c>
      <c r="G9" s="80">
        <v>9011.6903272305499</v>
      </c>
      <c r="H9" s="59">
        <v>-149.41390801230901</v>
      </c>
      <c r="I9" s="80">
        <v>5063.5618181894197</v>
      </c>
      <c r="J9" s="64">
        <v>23229.107382140999</v>
      </c>
      <c r="K9" s="80">
        <v>23229.107382140999</v>
      </c>
      <c r="L9" s="59">
        <v>-15752.5393893485</v>
      </c>
      <c r="M9" s="80">
        <v>-15752.5393893485</v>
      </c>
      <c r="N9" s="59">
        <v>3950.3603924601898</v>
      </c>
      <c r="O9" s="80">
        <v>15865.923005962401</v>
      </c>
      <c r="P9" s="59">
        <v>8613.0438707175908</v>
      </c>
      <c r="Q9" s="80">
        <v>8613.0438707175908</v>
      </c>
      <c r="R9" s="2"/>
      <c r="S9" s="14">
        <f t="shared" si="0"/>
        <v>-15752.5393893485</v>
      </c>
      <c r="T9" s="87">
        <f t="shared" si="1"/>
        <v>23229.107382140999</v>
      </c>
    </row>
    <row r="10" spans="2:23" x14ac:dyDescent="0.25">
      <c r="B10" s="74" t="s">
        <v>1</v>
      </c>
      <c r="C10" s="8" t="s">
        <v>5</v>
      </c>
      <c r="D10" s="8" t="s">
        <v>3</v>
      </c>
      <c r="E10" s="47">
        <v>-153.66999999999999</v>
      </c>
      <c r="F10" s="60">
        <v>32881.941286783403</v>
      </c>
      <c r="G10" s="81">
        <v>-21695.568452270101</v>
      </c>
      <c r="H10" s="60">
        <v>-770.59533033196305</v>
      </c>
      <c r="I10" s="81">
        <v>-12013.405752095699</v>
      </c>
      <c r="J10" s="65">
        <v>51635.046641916597</v>
      </c>
      <c r="K10" s="81">
        <v>-51635.046641916597</v>
      </c>
      <c r="L10" s="60">
        <v>-32918.792688325397</v>
      </c>
      <c r="M10" s="81">
        <v>32918.792688325397</v>
      </c>
      <c r="N10" s="60">
        <v>9283.4547646098708</v>
      </c>
      <c r="O10" s="81">
        <v>-37142.080586389297</v>
      </c>
      <c r="P10" s="60">
        <v>20717.9508689098</v>
      </c>
      <c r="Q10" s="81">
        <v>-20717.9508689098</v>
      </c>
      <c r="R10" s="1"/>
      <c r="S10" s="17">
        <f t="shared" si="0"/>
        <v>-51635.046641916597</v>
      </c>
      <c r="T10" s="88">
        <f t="shared" si="1"/>
        <v>51635.046641916597</v>
      </c>
    </row>
    <row r="11" spans="2:23" x14ac:dyDescent="0.25">
      <c r="B11" s="75" t="s">
        <v>1</v>
      </c>
      <c r="C11" s="10" t="s">
        <v>5</v>
      </c>
      <c r="D11" s="10" t="s">
        <v>4</v>
      </c>
      <c r="E11" s="48">
        <v>-1.23</v>
      </c>
      <c r="F11" s="61">
        <v>19289.219794998698</v>
      </c>
      <c r="G11" s="82">
        <v>12028.800191339</v>
      </c>
      <c r="H11" s="61">
        <v>-2552.6712435221002</v>
      </c>
      <c r="I11" s="82">
        <v>5744.67530885205</v>
      </c>
      <c r="J11" s="66">
        <v>6442.9158182920901</v>
      </c>
      <c r="K11" s="82">
        <v>6442.9158182920901</v>
      </c>
      <c r="L11" s="61">
        <v>7640.2722458354101</v>
      </c>
      <c r="M11" s="82">
        <v>7640.2722458354101</v>
      </c>
      <c r="N11" s="61">
        <v>3972.8239715334098</v>
      </c>
      <c r="O11" s="82">
        <v>14414.569292807701</v>
      </c>
      <c r="P11" s="61">
        <v>11394.285861082801</v>
      </c>
      <c r="Q11" s="82">
        <v>11394.285861082801</v>
      </c>
      <c r="R11" s="3"/>
      <c r="S11" s="20">
        <f t="shared" si="0"/>
        <v>-2552.6712435221002</v>
      </c>
      <c r="T11" s="89">
        <f t="shared" si="1"/>
        <v>19289.219794998698</v>
      </c>
    </row>
    <row r="12" spans="2:23" x14ac:dyDescent="0.25">
      <c r="B12" s="73" t="s">
        <v>1</v>
      </c>
      <c r="C12" s="6" t="s">
        <v>6</v>
      </c>
      <c r="D12" s="6" t="s">
        <v>2</v>
      </c>
      <c r="E12" s="46">
        <v>-15.83</v>
      </c>
      <c r="F12" s="62">
        <f t="shared" ref="F12:Q14" si="2">(F6+F9)</f>
        <v>10690.31096817937</v>
      </c>
      <c r="G12" s="83">
        <f>(G6+G9)</f>
        <v>7338.96080064325</v>
      </c>
      <c r="H12" s="62">
        <f t="shared" si="2"/>
        <v>608.27312639923503</v>
      </c>
      <c r="I12" s="83">
        <f t="shared" si="2"/>
        <v>4438.2602726535233</v>
      </c>
      <c r="J12" s="62">
        <f t="shared" si="2"/>
        <v>26536.696738645718</v>
      </c>
      <c r="K12" s="83">
        <f t="shared" si="2"/>
        <v>26536.696738645718</v>
      </c>
      <c r="L12" s="62">
        <f t="shared" si="2"/>
        <v>-21720.773552217539</v>
      </c>
      <c r="M12" s="83">
        <f>(M6+M9)</f>
        <v>-21720.773552217539</v>
      </c>
      <c r="N12" s="62">
        <f t="shared" si="2"/>
        <v>3620.3882211298428</v>
      </c>
      <c r="O12" s="83">
        <f>(O6+O9)</f>
        <v>8207.7849951217304</v>
      </c>
      <c r="P12" s="62">
        <f t="shared" si="2"/>
        <v>7046.0741875950607</v>
      </c>
      <c r="Q12" s="83">
        <f t="shared" si="2"/>
        <v>7046.0741875950607</v>
      </c>
      <c r="R12" s="2"/>
      <c r="S12" s="14">
        <f t="shared" si="0"/>
        <v>-21720.773552217539</v>
      </c>
      <c r="T12" s="87">
        <f t="shared" si="1"/>
        <v>26536.696738645718</v>
      </c>
      <c r="V12" s="28" t="s">
        <v>38</v>
      </c>
    </row>
    <row r="13" spans="2:23" x14ac:dyDescent="0.25">
      <c r="B13" s="74" t="s">
        <v>1</v>
      </c>
      <c r="C13" s="8" t="s">
        <v>6</v>
      </c>
      <c r="D13" s="8" t="s">
        <v>3</v>
      </c>
      <c r="E13" s="47">
        <v>-845.53</v>
      </c>
      <c r="F13" s="62">
        <f t="shared" si="2"/>
        <v>54639.4047909168</v>
      </c>
      <c r="G13" s="83">
        <f>(G7+G10)</f>
        <v>-33930.859022370001</v>
      </c>
      <c r="H13" s="62">
        <f t="shared" si="2"/>
        <v>-7659.1709022491532</v>
      </c>
      <c r="I13" s="83">
        <f t="shared" si="2"/>
        <v>-16006.95174866691</v>
      </c>
      <c r="J13" s="62">
        <f t="shared" si="2"/>
        <v>13387.361314130096</v>
      </c>
      <c r="K13" s="83">
        <f t="shared" si="2"/>
        <v>-13387.361314130096</v>
      </c>
      <c r="L13" s="62">
        <f t="shared" si="2"/>
        <v>27138.191052716305</v>
      </c>
      <c r="M13" s="83">
        <f>(M7+M10)</f>
        <v>-27138.191052716305</v>
      </c>
      <c r="N13" s="62">
        <f t="shared" si="2"/>
        <v>10953.185366426471</v>
      </c>
      <c r="O13" s="83">
        <f>(O7+O10)</f>
        <v>-114781.05257769668</v>
      </c>
      <c r="P13" s="62">
        <f t="shared" si="2"/>
        <v>32121.064304410102</v>
      </c>
      <c r="Q13" s="83">
        <f t="shared" si="2"/>
        <v>-32121.064304410102</v>
      </c>
      <c r="R13" s="1"/>
      <c r="S13" s="17">
        <f t="shared" si="0"/>
        <v>-114781.05257769668</v>
      </c>
      <c r="T13" s="88">
        <f t="shared" si="1"/>
        <v>54639.4047909168</v>
      </c>
    </row>
    <row r="14" spans="2:23" x14ac:dyDescent="0.25">
      <c r="B14" s="75" t="s">
        <v>1</v>
      </c>
      <c r="C14" s="10" t="s">
        <v>6</v>
      </c>
      <c r="D14" s="10" t="s">
        <v>4</v>
      </c>
      <c r="E14" s="48">
        <v>-25.68</v>
      </c>
      <c r="F14" s="62">
        <f t="shared" si="2"/>
        <v>18032.505258733439</v>
      </c>
      <c r="G14" s="83">
        <f>(G8+G11)</f>
        <v>11153.278148776773</v>
      </c>
      <c r="H14" s="62">
        <f t="shared" si="2"/>
        <v>-2662.6249358303762</v>
      </c>
      <c r="I14" s="83">
        <f t="shared" si="2"/>
        <v>5199.0875353087031</v>
      </c>
      <c r="J14" s="62">
        <f t="shared" si="2"/>
        <v>2886.8856827735599</v>
      </c>
      <c r="K14" s="83">
        <f t="shared" si="2"/>
        <v>2886.8856827735599</v>
      </c>
      <c r="L14" s="62">
        <f t="shared" si="2"/>
        <v>10686.96888991048</v>
      </c>
      <c r="M14" s="83">
        <f>(M8+M11)</f>
        <v>10686.96888991048</v>
      </c>
      <c r="N14" s="62">
        <f t="shared" si="2"/>
        <v>3520.2633874106259</v>
      </c>
      <c r="O14" s="83">
        <f>(O8+O11)</f>
        <v>18072.977989812709</v>
      </c>
      <c r="P14" s="62">
        <f t="shared" si="2"/>
        <v>10552.077609327223</v>
      </c>
      <c r="Q14" s="83">
        <f t="shared" si="2"/>
        <v>10552.077609327223</v>
      </c>
      <c r="R14" s="3"/>
      <c r="S14" s="20">
        <f t="shared" si="0"/>
        <v>-2662.6249358303762</v>
      </c>
      <c r="T14" s="89">
        <f t="shared" si="1"/>
        <v>18072.977989812709</v>
      </c>
    </row>
    <row r="15" spans="2:23" x14ac:dyDescent="0.25">
      <c r="B15" s="73" t="s">
        <v>7</v>
      </c>
      <c r="C15" s="6" t="s">
        <v>0</v>
      </c>
      <c r="D15" s="6" t="s">
        <v>2</v>
      </c>
      <c r="E15" s="46">
        <v>-276.45</v>
      </c>
      <c r="F15" s="59">
        <v>1527.7279811584999</v>
      </c>
      <c r="G15" s="80">
        <v>593.07496495406701</v>
      </c>
      <c r="H15" s="59">
        <v>-1284.0364144315099</v>
      </c>
      <c r="I15" s="80">
        <v>-215.89704991352801</v>
      </c>
      <c r="J15" s="64">
        <v>-11771.511964446599</v>
      </c>
      <c r="K15" s="80">
        <v>-11771.511964446599</v>
      </c>
      <c r="L15" s="59">
        <v>14485.4591302477</v>
      </c>
      <c r="M15" s="80">
        <v>14485.4591302477</v>
      </c>
      <c r="N15" s="59">
        <v>-443.99215833239202</v>
      </c>
      <c r="O15" s="80">
        <v>955.93878436734701</v>
      </c>
      <c r="P15" s="59">
        <v>511.39225720999099</v>
      </c>
      <c r="Q15" s="80">
        <v>511.39225720999099</v>
      </c>
      <c r="R15" s="2"/>
      <c r="S15" s="14">
        <f t="shared" si="0"/>
        <v>-11771.511964446599</v>
      </c>
      <c r="T15" s="87">
        <f t="shared" si="1"/>
        <v>14485.4591302477</v>
      </c>
    </row>
    <row r="16" spans="2:23" x14ac:dyDescent="0.25">
      <c r="B16" s="74" t="s">
        <v>7</v>
      </c>
      <c r="C16" s="8" t="s">
        <v>0</v>
      </c>
      <c r="D16" s="8" t="s">
        <v>3</v>
      </c>
      <c r="E16" s="47">
        <v>-250.19</v>
      </c>
      <c r="F16" s="60">
        <v>-2529.6975059491701</v>
      </c>
      <c r="G16" s="81">
        <v>982.04672440934496</v>
      </c>
      <c r="H16" s="60">
        <v>2126.17936909952</v>
      </c>
      <c r="I16" s="81">
        <v>-357.49442010865801</v>
      </c>
      <c r="J16" s="65">
        <v>19491.928422447101</v>
      </c>
      <c r="K16" s="81">
        <v>-19491.928422447101</v>
      </c>
      <c r="L16" s="60">
        <v>-23985.834053080798</v>
      </c>
      <c r="M16" s="81">
        <v>23985.834053080798</v>
      </c>
      <c r="N16" s="60">
        <v>735.18706827815902</v>
      </c>
      <c r="O16" s="81">
        <v>1582.89694793729</v>
      </c>
      <c r="P16" s="60">
        <v>-846.79192472786201</v>
      </c>
      <c r="Q16" s="81">
        <v>846.79192472786201</v>
      </c>
      <c r="R16" s="1"/>
      <c r="S16" s="17">
        <f t="shared" si="0"/>
        <v>-23985.834053080798</v>
      </c>
      <c r="T16" s="88">
        <f t="shared" si="1"/>
        <v>23985.834053080798</v>
      </c>
    </row>
    <row r="17" spans="1:20" x14ac:dyDescent="0.25">
      <c r="B17" s="75" t="s">
        <v>7</v>
      </c>
      <c r="C17" s="10" t="s">
        <v>0</v>
      </c>
      <c r="D17" s="10" t="s">
        <v>4</v>
      </c>
      <c r="E17" s="48">
        <v>330.7</v>
      </c>
      <c r="F17" s="61">
        <v>-132.61510059167901</v>
      </c>
      <c r="G17" s="82">
        <v>-51.4821336689456</v>
      </c>
      <c r="H17" s="61">
        <v>111.46134676022901</v>
      </c>
      <c r="I17" s="82">
        <v>18.741038551914201</v>
      </c>
      <c r="J17" s="66">
        <v>1021.83128314337</v>
      </c>
      <c r="K17" s="82">
        <v>1021.83128314337</v>
      </c>
      <c r="L17" s="61">
        <v>-1257.4166627606801</v>
      </c>
      <c r="M17" s="82">
        <v>-1257.4166627606801</v>
      </c>
      <c r="N17" s="61">
        <v>38.540934947409298</v>
      </c>
      <c r="O17" s="82">
        <v>-82.9806874076057</v>
      </c>
      <c r="P17" s="61">
        <v>-44.391630230062198</v>
      </c>
      <c r="Q17" s="82">
        <v>-44.391630230062198</v>
      </c>
      <c r="R17" s="3"/>
      <c r="S17" s="20">
        <f t="shared" si="0"/>
        <v>-1257.4166627606801</v>
      </c>
      <c r="T17" s="89">
        <f t="shared" si="1"/>
        <v>1021.83128314337</v>
      </c>
    </row>
    <row r="18" spans="1:20" x14ac:dyDescent="0.25">
      <c r="B18" s="73" t="s">
        <v>7</v>
      </c>
      <c r="C18" s="6" t="s">
        <v>5</v>
      </c>
      <c r="D18" s="6" t="s">
        <v>2</v>
      </c>
      <c r="E18" s="46">
        <v>27.6</v>
      </c>
      <c r="F18" s="59">
        <v>-32.570192421144803</v>
      </c>
      <c r="G18" s="80">
        <v>-22.490161767855</v>
      </c>
      <c r="H18" s="59">
        <v>-2.2459214817434199</v>
      </c>
      <c r="I18" s="80">
        <v>-13.765573534263201</v>
      </c>
      <c r="J18" s="64">
        <v>-85.307458352357898</v>
      </c>
      <c r="K18" s="80">
        <v>-85.307458352357898</v>
      </c>
      <c r="L18" s="59">
        <v>71.215014679748904</v>
      </c>
      <c r="M18" s="80">
        <v>71.215014679748904</v>
      </c>
      <c r="N18" s="59">
        <v>-11.3056171173587</v>
      </c>
      <c r="O18" s="80">
        <v>-133.622722372032</v>
      </c>
      <c r="P18" s="59">
        <v>-21.609231429364598</v>
      </c>
      <c r="Q18" s="80">
        <v>-21.609231429364598</v>
      </c>
      <c r="R18" s="2"/>
      <c r="S18" s="14">
        <f t="shared" si="0"/>
        <v>-133.622722372032</v>
      </c>
      <c r="T18" s="87">
        <f t="shared" si="1"/>
        <v>71.215014679748904</v>
      </c>
    </row>
    <row r="19" spans="1:20" x14ac:dyDescent="0.25">
      <c r="B19" s="74" t="s">
        <v>7</v>
      </c>
      <c r="C19" s="8" t="s">
        <v>5</v>
      </c>
      <c r="D19" s="8" t="s">
        <v>3</v>
      </c>
      <c r="E19" s="47">
        <v>-250.19</v>
      </c>
      <c r="F19" s="60">
        <v>-8668.3488180424301</v>
      </c>
      <c r="G19" s="81">
        <v>5985.6130002905502</v>
      </c>
      <c r="H19" s="60">
        <v>-597.73766669697795</v>
      </c>
      <c r="I19" s="81">
        <v>3663.6195307811699</v>
      </c>
      <c r="J19" s="65">
        <v>-22704.0355247884</v>
      </c>
      <c r="K19" s="81">
        <v>22704.0355247884</v>
      </c>
      <c r="L19" s="60">
        <v>18953.421593091702</v>
      </c>
      <c r="M19" s="81">
        <v>-18953.421593091702</v>
      </c>
      <c r="N19" s="60">
        <v>-3008.9178322715002</v>
      </c>
      <c r="O19" s="81">
        <v>35562.834648322299</v>
      </c>
      <c r="P19" s="60">
        <v>-5751.1590136609302</v>
      </c>
      <c r="Q19" s="81">
        <v>5751.1590136609302</v>
      </c>
      <c r="R19" s="1"/>
      <c r="S19" s="17">
        <f t="shared" si="0"/>
        <v>-22704.0355247884</v>
      </c>
      <c r="T19" s="88">
        <f t="shared" si="1"/>
        <v>35562.834648322299</v>
      </c>
    </row>
    <row r="20" spans="1:20" x14ac:dyDescent="0.25">
      <c r="B20" s="75" t="s">
        <v>7</v>
      </c>
      <c r="C20" s="10" t="s">
        <v>5</v>
      </c>
      <c r="D20" s="10" t="s">
        <v>4</v>
      </c>
      <c r="E20" s="48">
        <v>309.44</v>
      </c>
      <c r="F20" s="61">
        <v>-86.103115070791702</v>
      </c>
      <c r="G20" s="82">
        <v>-59.455374460765199</v>
      </c>
      <c r="H20" s="61">
        <v>-5.9373562575876004</v>
      </c>
      <c r="I20" s="82">
        <v>-36.390904502812603</v>
      </c>
      <c r="J20" s="66">
        <v>-225.52024894213599</v>
      </c>
      <c r="K20" s="82">
        <v>-225.52024894213599</v>
      </c>
      <c r="L20" s="61">
        <v>188.26522497784501</v>
      </c>
      <c r="M20" s="82">
        <v>188.26522497784501</v>
      </c>
      <c r="N20" s="61">
        <v>-29.887721847485299</v>
      </c>
      <c r="O20" s="82">
        <v>-353.24730329201702</v>
      </c>
      <c r="P20" s="61">
        <v>-57.126532023372903</v>
      </c>
      <c r="Q20" s="82">
        <v>-57.126532023372903</v>
      </c>
      <c r="R20" s="3"/>
      <c r="S20" s="20">
        <f t="shared" si="0"/>
        <v>-353.24730329201702</v>
      </c>
      <c r="T20" s="89">
        <f t="shared" si="1"/>
        <v>188.26522497784501</v>
      </c>
    </row>
    <row r="21" spans="1:20" x14ac:dyDescent="0.25">
      <c r="B21" s="73" t="s">
        <v>7</v>
      </c>
      <c r="C21" s="6" t="s">
        <v>6</v>
      </c>
      <c r="D21" s="6" t="s">
        <v>2</v>
      </c>
      <c r="E21" s="46">
        <v>25.72</v>
      </c>
      <c r="F21" s="62">
        <f t="shared" ref="F21:Q23" si="3">(F15+F18)</f>
        <v>1495.1577887373551</v>
      </c>
      <c r="G21" s="83">
        <f>(G15+G18)</f>
        <v>570.58480318621196</v>
      </c>
      <c r="H21" s="62">
        <f t="shared" si="3"/>
        <v>-1286.2823359132533</v>
      </c>
      <c r="I21" s="83">
        <f t="shared" si="3"/>
        <v>-229.66262344779122</v>
      </c>
      <c r="J21" s="62">
        <f t="shared" si="3"/>
        <v>-11856.819422798957</v>
      </c>
      <c r="K21" s="83">
        <f t="shared" si="3"/>
        <v>-11856.819422798957</v>
      </c>
      <c r="L21" s="62">
        <f t="shared" si="3"/>
        <v>14556.674144927449</v>
      </c>
      <c r="M21" s="83">
        <f>(M15+M18)</f>
        <v>14556.674144927449</v>
      </c>
      <c r="N21" s="62">
        <f t="shared" si="3"/>
        <v>-455.2977754497507</v>
      </c>
      <c r="O21" s="83">
        <f>(O15+O18)</f>
        <v>822.31606199531507</v>
      </c>
      <c r="P21" s="62">
        <f t="shared" si="3"/>
        <v>489.78302578062642</v>
      </c>
      <c r="Q21" s="83">
        <f t="shared" si="3"/>
        <v>489.78302578062642</v>
      </c>
      <c r="R21" s="2"/>
      <c r="S21" s="14">
        <f t="shared" si="0"/>
        <v>-11856.819422798957</v>
      </c>
      <c r="T21" s="87">
        <f t="shared" si="1"/>
        <v>14556.674144927449</v>
      </c>
    </row>
    <row r="22" spans="1:20" x14ac:dyDescent="0.25">
      <c r="B22" s="74" t="s">
        <v>7</v>
      </c>
      <c r="C22" s="8" t="s">
        <v>6</v>
      </c>
      <c r="D22" s="8" t="s">
        <v>3</v>
      </c>
      <c r="E22" s="47">
        <v>-750.54</v>
      </c>
      <c r="F22" s="62">
        <f t="shared" si="3"/>
        <v>-11198.046323991601</v>
      </c>
      <c r="G22" s="83">
        <f>(G16+G19)</f>
        <v>6967.6597246998954</v>
      </c>
      <c r="H22" s="62">
        <f t="shared" si="3"/>
        <v>1528.441702402542</v>
      </c>
      <c r="I22" s="83">
        <f t="shared" si="3"/>
        <v>3306.1251106725122</v>
      </c>
      <c r="J22" s="62">
        <f t="shared" si="3"/>
        <v>-3212.1071023412987</v>
      </c>
      <c r="K22" s="83">
        <f t="shared" si="3"/>
        <v>3212.1071023412987</v>
      </c>
      <c r="L22" s="62">
        <f t="shared" si="3"/>
        <v>-5032.4124599890965</v>
      </c>
      <c r="M22" s="83">
        <f>(M16+M19)</f>
        <v>5032.4124599890965</v>
      </c>
      <c r="N22" s="62">
        <f t="shared" si="3"/>
        <v>-2273.730763993341</v>
      </c>
      <c r="O22" s="83">
        <f>(O16+O19)</f>
        <v>37145.731596259589</v>
      </c>
      <c r="P22" s="62">
        <f t="shared" si="3"/>
        <v>-6597.9509383887926</v>
      </c>
      <c r="Q22" s="83">
        <f t="shared" si="3"/>
        <v>6597.9509383887926</v>
      </c>
      <c r="R22" s="1"/>
      <c r="S22" s="17">
        <f t="shared" si="0"/>
        <v>-11198.046323991601</v>
      </c>
      <c r="T22" s="88">
        <f t="shared" si="1"/>
        <v>37145.731596259589</v>
      </c>
    </row>
    <row r="23" spans="1:20" x14ac:dyDescent="0.25">
      <c r="B23" s="75" t="s">
        <v>7</v>
      </c>
      <c r="C23" s="10" t="s">
        <v>6</v>
      </c>
      <c r="D23" s="10" t="s">
        <v>4</v>
      </c>
      <c r="E23" s="48">
        <v>304.47000000000003</v>
      </c>
      <c r="F23" s="62">
        <f t="shared" si="3"/>
        <v>-218.7182156624707</v>
      </c>
      <c r="G23" s="83">
        <f>(G17+G20)</f>
        <v>-110.93750812971081</v>
      </c>
      <c r="H23" s="62">
        <f t="shared" si="3"/>
        <v>105.52399050264141</v>
      </c>
      <c r="I23" s="83">
        <f t="shared" si="3"/>
        <v>-17.649865950898402</v>
      </c>
      <c r="J23" s="62">
        <f t="shared" si="3"/>
        <v>796.31103420123395</v>
      </c>
      <c r="K23" s="83">
        <f t="shared" si="3"/>
        <v>796.31103420123395</v>
      </c>
      <c r="L23" s="62">
        <f t="shared" si="3"/>
        <v>-1069.151437782835</v>
      </c>
      <c r="M23" s="83">
        <f>(M17+M20)</f>
        <v>-1069.151437782835</v>
      </c>
      <c r="N23" s="62">
        <f t="shared" si="3"/>
        <v>8.6532130999239989</v>
      </c>
      <c r="O23" s="83">
        <f>(O17+O20)</f>
        <v>-436.22799069962275</v>
      </c>
      <c r="P23" s="62">
        <f t="shared" si="3"/>
        <v>-101.51816225343509</v>
      </c>
      <c r="Q23" s="83">
        <f t="shared" si="3"/>
        <v>-101.51816225343509</v>
      </c>
      <c r="R23" s="3"/>
      <c r="S23" s="20">
        <f t="shared" si="0"/>
        <v>-1069.151437782835</v>
      </c>
      <c r="T23" s="89">
        <f t="shared" si="1"/>
        <v>796.31103420123395</v>
      </c>
    </row>
    <row r="24" spans="1:20" x14ac:dyDescent="0.25">
      <c r="B24" s="73" t="s">
        <v>8</v>
      </c>
      <c r="C24" s="6" t="s">
        <v>29</v>
      </c>
      <c r="D24" s="6" t="s">
        <v>2</v>
      </c>
      <c r="E24" s="46">
        <v>-152.27000000000001</v>
      </c>
      <c r="F24" s="59">
        <v>8.8143329288010897</v>
      </c>
      <c r="G24" s="80">
        <v>5.4311543862341303</v>
      </c>
      <c r="H24" s="59">
        <v>-1.3634558388500699</v>
      </c>
      <c r="I24" s="80">
        <v>2.5029053838658002</v>
      </c>
      <c r="J24" s="64">
        <v>0.70773840838320701</v>
      </c>
      <c r="K24" s="80">
        <v>0.70773840838320701</v>
      </c>
      <c r="L24" s="59">
        <v>6.0187436202326099</v>
      </c>
      <c r="M24" s="80">
        <v>6.0187436202326099</v>
      </c>
      <c r="N24" s="59">
        <v>1.67726585443651</v>
      </c>
      <c r="O24" s="80">
        <v>28.625454561358801</v>
      </c>
      <c r="P24" s="59">
        <v>5.1354861763822903</v>
      </c>
      <c r="Q24" s="80">
        <v>5.1354861763822903</v>
      </c>
      <c r="R24" s="2"/>
      <c r="S24" s="14">
        <f t="shared" si="0"/>
        <v>-1.3634558388500699</v>
      </c>
      <c r="T24" s="87">
        <f t="shared" si="1"/>
        <v>28.625454561358801</v>
      </c>
    </row>
    <row r="25" spans="1:20" x14ac:dyDescent="0.25">
      <c r="B25" s="74" t="s">
        <v>8</v>
      </c>
      <c r="C25" s="8" t="s">
        <v>29</v>
      </c>
      <c r="D25" s="8" t="s">
        <v>3</v>
      </c>
      <c r="E25" s="47">
        <v>-238.54</v>
      </c>
      <c r="F25" s="60">
        <v>-5072.6486005249999</v>
      </c>
      <c r="G25" s="81">
        <v>3125.6293492777399</v>
      </c>
      <c r="H25" s="60">
        <v>784.66883525821095</v>
      </c>
      <c r="I25" s="81">
        <v>1440.42204841477</v>
      </c>
      <c r="J25" s="65">
        <v>-407.30345402453497</v>
      </c>
      <c r="K25" s="81">
        <v>407.30345402453497</v>
      </c>
      <c r="L25" s="60">
        <v>-3463.7869534438601</v>
      </c>
      <c r="M25" s="81">
        <v>3463.7869534438601</v>
      </c>
      <c r="N25" s="60">
        <v>-965.26649922820798</v>
      </c>
      <c r="O25" s="81">
        <v>16473.949100062</v>
      </c>
      <c r="P25" s="60">
        <v>-2955.4722945080098</v>
      </c>
      <c r="Q25" s="81">
        <v>2955.4722945080098</v>
      </c>
      <c r="R25" s="1"/>
      <c r="S25" s="17">
        <f t="shared" si="0"/>
        <v>-5072.6486005249999</v>
      </c>
      <c r="T25" s="88">
        <f t="shared" si="1"/>
        <v>16473.949100062</v>
      </c>
    </row>
    <row r="26" spans="1:20" x14ac:dyDescent="0.25">
      <c r="B26" s="75" t="s">
        <v>8</v>
      </c>
      <c r="C26" s="8" t="s">
        <v>29</v>
      </c>
      <c r="D26" s="10" t="s">
        <v>4</v>
      </c>
      <c r="E26" s="48">
        <v>148.53</v>
      </c>
      <c r="F26" s="61">
        <v>-242.726771878964</v>
      </c>
      <c r="G26" s="82">
        <v>-149.56169484355999</v>
      </c>
      <c r="H26" s="61">
        <v>37.546486732106899</v>
      </c>
      <c r="I26" s="82">
        <v>-68.924347316077998</v>
      </c>
      <c r="J26" s="66">
        <v>-19.489513340288301</v>
      </c>
      <c r="K26" s="82">
        <v>-19.489513340288301</v>
      </c>
      <c r="L26" s="61">
        <v>-165.74257195716001</v>
      </c>
      <c r="M26" s="82">
        <v>-165.74257195716001</v>
      </c>
      <c r="N26" s="61">
        <v>-46.188104048114504</v>
      </c>
      <c r="O26" s="82">
        <v>-788.28020626986904</v>
      </c>
      <c r="P26" s="61">
        <v>-141.41966178169699</v>
      </c>
      <c r="Q26" s="82">
        <v>-141.41966178169699</v>
      </c>
      <c r="R26" s="3"/>
      <c r="S26" s="20">
        <f t="shared" si="0"/>
        <v>-788.28020626986904</v>
      </c>
      <c r="T26" s="89">
        <f t="shared" si="1"/>
        <v>37.546486732106899</v>
      </c>
    </row>
    <row r="27" spans="1:20" x14ac:dyDescent="0.25">
      <c r="A27" s="126"/>
      <c r="B27" s="73" t="s">
        <v>8</v>
      </c>
      <c r="C27" s="6" t="s">
        <v>6</v>
      </c>
      <c r="D27" s="6" t="s">
        <v>2</v>
      </c>
      <c r="E27" s="46">
        <v>-151.21</v>
      </c>
      <c r="F27" s="59"/>
      <c r="G27" s="80"/>
      <c r="H27" s="59"/>
      <c r="I27" s="80"/>
      <c r="J27" s="64"/>
      <c r="K27" s="80"/>
      <c r="L27" s="59"/>
      <c r="M27" s="80"/>
      <c r="N27" s="59"/>
      <c r="O27" s="80"/>
      <c r="P27" s="59"/>
      <c r="Q27" s="80"/>
      <c r="R27" s="2"/>
      <c r="S27" s="14">
        <f t="shared" ref="S27:S29" si="4">MIN(F27:Q27)</f>
        <v>0</v>
      </c>
      <c r="T27" s="87">
        <f t="shared" ref="T27:T29" si="5">MAX(F27:Q27)</f>
        <v>0</v>
      </c>
    </row>
    <row r="28" spans="1:20" x14ac:dyDescent="0.25">
      <c r="A28" s="126"/>
      <c r="B28" s="74" t="s">
        <v>8</v>
      </c>
      <c r="C28" s="8" t="s">
        <v>6</v>
      </c>
      <c r="D28" s="8" t="s">
        <v>3</v>
      </c>
      <c r="E28" s="47">
        <v>-848.57</v>
      </c>
      <c r="F28" s="60"/>
      <c r="G28" s="81"/>
      <c r="H28" s="60"/>
      <c r="I28" s="81"/>
      <c r="J28" s="65"/>
      <c r="K28" s="81"/>
      <c r="L28" s="60"/>
      <c r="M28" s="81"/>
      <c r="N28" s="60"/>
      <c r="O28" s="81"/>
      <c r="P28" s="60"/>
      <c r="Q28" s="81"/>
      <c r="R28" s="1"/>
      <c r="S28" s="17">
        <f t="shared" si="4"/>
        <v>0</v>
      </c>
      <c r="T28" s="88">
        <f t="shared" si="5"/>
        <v>0</v>
      </c>
    </row>
    <row r="29" spans="1:20" x14ac:dyDescent="0.25">
      <c r="A29" s="126"/>
      <c r="B29" s="75" t="s">
        <v>8</v>
      </c>
      <c r="C29" s="8" t="s">
        <v>6</v>
      </c>
      <c r="D29" s="10" t="s">
        <v>4</v>
      </c>
      <c r="E29" s="48">
        <v>119.34</v>
      </c>
      <c r="F29" s="61"/>
      <c r="G29" s="82"/>
      <c r="H29" s="61"/>
      <c r="I29" s="82"/>
      <c r="J29" s="66"/>
      <c r="K29" s="82"/>
      <c r="L29" s="61"/>
      <c r="M29" s="82"/>
      <c r="N29" s="61"/>
      <c r="O29" s="82"/>
      <c r="P29" s="61"/>
      <c r="Q29" s="82"/>
      <c r="R29" s="3"/>
      <c r="S29" s="20">
        <f t="shared" si="4"/>
        <v>0</v>
      </c>
      <c r="T29" s="89">
        <f t="shared" si="5"/>
        <v>0</v>
      </c>
    </row>
    <row r="30" spans="1:20" x14ac:dyDescent="0.25">
      <c r="B30" s="73" t="s">
        <v>41</v>
      </c>
      <c r="C30" s="6" t="s">
        <v>30</v>
      </c>
      <c r="D30" s="6" t="s">
        <v>2</v>
      </c>
      <c r="E30" s="46">
        <v>183.4</v>
      </c>
      <c r="F30" s="59">
        <v>-9.3668095158833294E-3</v>
      </c>
      <c r="G30" s="80">
        <v>-5.7485473694890198E-3</v>
      </c>
      <c r="H30" s="59">
        <v>1.5181932614364299E-3</v>
      </c>
      <c r="I30" s="80">
        <v>-2.6168260053335102E-3</v>
      </c>
      <c r="J30" s="64">
        <v>3.4364559381496302E-5</v>
      </c>
      <c r="K30" s="80">
        <v>3.4364559381496302E-5</v>
      </c>
      <c r="L30" s="59">
        <v>-7.2848205589870303E-3</v>
      </c>
      <c r="M30" s="80">
        <v>-7.2848205589870303E-3</v>
      </c>
      <c r="N30" s="59">
        <v>-1.7338160730114001E-3</v>
      </c>
      <c r="O30" s="80">
        <v>-3.0468519817199802E-3</v>
      </c>
      <c r="P30" s="59">
        <v>-5.4323343531845697E-3</v>
      </c>
      <c r="Q30" s="80">
        <v>-5.4323343531845697E-3</v>
      </c>
      <c r="R30" s="2"/>
      <c r="S30" s="14">
        <f t="shared" si="0"/>
        <v>-9.3668095158833294E-3</v>
      </c>
      <c r="T30" s="87">
        <f t="shared" si="1"/>
        <v>1.5181932614364299E-3</v>
      </c>
    </row>
    <row r="31" spans="1:20" x14ac:dyDescent="0.25">
      <c r="B31" s="74" t="s">
        <v>41</v>
      </c>
      <c r="C31" s="8" t="s">
        <v>30</v>
      </c>
      <c r="D31" s="8" t="s">
        <v>3</v>
      </c>
      <c r="E31" s="47">
        <v>-219.08</v>
      </c>
      <c r="F31" s="60">
        <v>-3.7472478236689102E-2</v>
      </c>
      <c r="G31" s="81">
        <v>2.2997405448512399E-2</v>
      </c>
      <c r="H31" s="60">
        <v>6.0736223846332201E-3</v>
      </c>
      <c r="I31" s="81">
        <v>1.04687679799384E-2</v>
      </c>
      <c r="J31" s="65">
        <v>1.3747746245431101E-4</v>
      </c>
      <c r="K31" s="81">
        <v>-1.3747746245431101E-4</v>
      </c>
      <c r="L31" s="60">
        <v>-2.91433576600371E-2</v>
      </c>
      <c r="M31" s="81">
        <v>2.91433576600371E-2</v>
      </c>
      <c r="N31" s="60">
        <v>-6.9362342590794396E-3</v>
      </c>
      <c r="O31" s="81">
        <v>1.2189112459457099E-2</v>
      </c>
      <c r="P31" s="60">
        <v>-2.1732376480907901E-2</v>
      </c>
      <c r="Q31" s="81">
        <v>2.1732376480907901E-2</v>
      </c>
      <c r="R31" s="1"/>
      <c r="S31" s="17">
        <f t="shared" si="0"/>
        <v>-3.7472478236689102E-2</v>
      </c>
      <c r="T31" s="88">
        <f t="shared" si="1"/>
        <v>2.91433576600371E-2</v>
      </c>
    </row>
    <row r="32" spans="1:20" x14ac:dyDescent="0.25">
      <c r="B32" s="75" t="s">
        <v>41</v>
      </c>
      <c r="C32" s="10" t="s">
        <v>30</v>
      </c>
      <c r="D32" s="10" t="s">
        <v>4</v>
      </c>
      <c r="E32" s="48">
        <v>571.75</v>
      </c>
      <c r="F32" s="61">
        <v>-7.0581202277936503E-2</v>
      </c>
      <c r="G32" s="82">
        <v>-4.33167114162182E-2</v>
      </c>
      <c r="H32" s="61">
        <v>1.14399578106868E-2</v>
      </c>
      <c r="I32" s="82">
        <v>-1.97184244320774E-2</v>
      </c>
      <c r="J32" s="66">
        <v>2.5894536584571701E-4</v>
      </c>
      <c r="K32" s="82">
        <v>2.5894536584571701E-4</v>
      </c>
      <c r="L32" s="61">
        <v>-5.4892905910006201E-2</v>
      </c>
      <c r="M32" s="82">
        <v>-5.4892905910006201E-2</v>
      </c>
      <c r="N32" s="61">
        <v>-1.30647284707182E-2</v>
      </c>
      <c r="O32" s="82">
        <v>-2.2958775415262599E-2</v>
      </c>
      <c r="P32" s="61">
        <v>-4.0933968943569897E-2</v>
      </c>
      <c r="Q32" s="82">
        <v>-4.0933968943569897E-2</v>
      </c>
      <c r="R32" s="3"/>
      <c r="S32" s="20">
        <f t="shared" si="0"/>
        <v>-7.0581202277936503E-2</v>
      </c>
      <c r="T32" s="89">
        <f t="shared" si="1"/>
        <v>1.14399578106868E-2</v>
      </c>
    </row>
    <row r="33" spans="2:22" x14ac:dyDescent="0.25">
      <c r="B33" s="73" t="s">
        <v>42</v>
      </c>
      <c r="C33" s="6" t="s">
        <v>30</v>
      </c>
      <c r="D33" s="6" t="s">
        <v>2</v>
      </c>
      <c r="E33" s="46">
        <v>190.24</v>
      </c>
      <c r="F33" s="59">
        <v>-11299.2737230402</v>
      </c>
      <c r="G33" s="80">
        <v>-7019.9710096754898</v>
      </c>
      <c r="H33" s="59">
        <v>1574.37114716019</v>
      </c>
      <c r="I33" s="80">
        <v>-3316.0979377674998</v>
      </c>
      <c r="J33" s="64">
        <v>-2876.5850886200501</v>
      </c>
      <c r="K33" s="80">
        <v>-2876.5850886200501</v>
      </c>
      <c r="L33" s="59">
        <v>-5489.9120515179202</v>
      </c>
      <c r="M33" s="80">
        <v>-5489.9120515179202</v>
      </c>
      <c r="N33" s="59">
        <v>-2271.76597771871</v>
      </c>
      <c r="O33" s="80">
        <v>-8163.7234648760696</v>
      </c>
      <c r="P33" s="59">
        <v>-6645.9872672255897</v>
      </c>
      <c r="Q33" s="80">
        <v>-6645.9872672255897</v>
      </c>
      <c r="R33" s="2"/>
      <c r="S33" s="14">
        <f t="shared" si="0"/>
        <v>-11299.2737230402</v>
      </c>
      <c r="T33" s="87">
        <f t="shared" si="1"/>
        <v>1574.37114716019</v>
      </c>
    </row>
    <row r="34" spans="2:22" x14ac:dyDescent="0.25">
      <c r="B34" s="74" t="s">
        <v>42</v>
      </c>
      <c r="C34" s="8" t="s">
        <v>30</v>
      </c>
      <c r="D34" s="8" t="s">
        <v>3</v>
      </c>
      <c r="E34" s="47">
        <v>-292.10000000000002</v>
      </c>
      <c r="F34" s="60">
        <v>-38368.672393937501</v>
      </c>
      <c r="G34" s="81">
        <v>23837.546951000601</v>
      </c>
      <c r="H34" s="60">
        <v>5346.0542909658898</v>
      </c>
      <c r="I34" s="81">
        <v>11260.394120815999</v>
      </c>
      <c r="J34" s="65">
        <v>-9767.9508952414308</v>
      </c>
      <c r="K34" s="81">
        <v>9767.9508952414308</v>
      </c>
      <c r="L34" s="60">
        <v>-18641.962495935099</v>
      </c>
      <c r="M34" s="81">
        <v>18641.962495935099</v>
      </c>
      <c r="N34" s="60">
        <v>-7714.1811669758899</v>
      </c>
      <c r="O34" s="81">
        <v>27721.359692333601</v>
      </c>
      <c r="P34" s="60">
        <v>-22567.619339152399</v>
      </c>
      <c r="Q34" s="81">
        <v>22567.619339152399</v>
      </c>
      <c r="R34" s="1"/>
      <c r="S34" s="17">
        <f t="shared" si="0"/>
        <v>-38368.672393937501</v>
      </c>
      <c r="T34" s="88">
        <f t="shared" si="1"/>
        <v>27721.359692333601</v>
      </c>
    </row>
    <row r="35" spans="2:22" ht="15.75" thickBot="1" x14ac:dyDescent="0.3">
      <c r="B35" s="76" t="s">
        <v>42</v>
      </c>
      <c r="C35" s="77" t="s">
        <v>30</v>
      </c>
      <c r="D35" s="77" t="s">
        <v>4</v>
      </c>
      <c r="E35" s="78">
        <v>669.44</v>
      </c>
      <c r="F35" s="63">
        <v>-67273.989689962604</v>
      </c>
      <c r="G35" s="84">
        <v>-41795.735629075301</v>
      </c>
      <c r="H35" s="63">
        <v>9373.5430186332505</v>
      </c>
      <c r="I35" s="84">
        <v>-19743.493603609499</v>
      </c>
      <c r="J35" s="67">
        <v>-17126.7074625799</v>
      </c>
      <c r="K35" s="84">
        <v>-17126.7074625799</v>
      </c>
      <c r="L35" s="63">
        <v>-32686.0199872427</v>
      </c>
      <c r="M35" s="84">
        <v>-32686.0199872427</v>
      </c>
      <c r="N35" s="63">
        <v>-13525.715431729101</v>
      </c>
      <c r="O35" s="84">
        <v>-48605.446833976603</v>
      </c>
      <c r="P35" s="63">
        <v>-39569.098851307303</v>
      </c>
      <c r="Q35" s="84">
        <v>-39569.098851307303</v>
      </c>
      <c r="R35" s="79"/>
      <c r="S35" s="90">
        <f t="shared" si="0"/>
        <v>-67273.989689962604</v>
      </c>
      <c r="T35" s="91">
        <f t="shared" si="1"/>
        <v>9373.5430186332505</v>
      </c>
    </row>
    <row r="36" spans="2:22" x14ac:dyDescent="0.25">
      <c r="E36" s="125" t="s">
        <v>55</v>
      </c>
    </row>
    <row r="37" spans="2:22" x14ac:dyDescent="0.25">
      <c r="B37" s="11" t="s">
        <v>27</v>
      </c>
      <c r="D37" s="11" t="s">
        <v>24</v>
      </c>
      <c r="F37" s="37">
        <f>F12+F21+F24+F33</f>
        <v>895.00936680532686</v>
      </c>
      <c r="G37" s="53">
        <f>G12+G21+G24+G30</f>
        <v>7914.9710096683257</v>
      </c>
      <c r="H37" s="37">
        <f>H12+H21+H24+H30</f>
        <v>-679.37114715960695</v>
      </c>
      <c r="I37" s="53">
        <f>I12+I21+I24+I30</f>
        <v>4211.0979377635931</v>
      </c>
      <c r="J37" s="53">
        <f>J12+J21+J24+J30</f>
        <v>14680.585088619704</v>
      </c>
      <c r="K37" s="53">
        <f>K12+K21+K24+K30</f>
        <v>14680.585088619704</v>
      </c>
      <c r="L37" s="37">
        <f>L12+L21+L24+L30</f>
        <v>-7158.0879484904171</v>
      </c>
      <c r="M37" s="53">
        <f>M12+M21+M24+M30</f>
        <v>-7158.0879484904171</v>
      </c>
      <c r="N37" s="37">
        <f>N12+N21+N24+N30</f>
        <v>3166.7659777184558</v>
      </c>
      <c r="O37" s="53">
        <f>O12+O21+O24+O30</f>
        <v>9058.7234648264221</v>
      </c>
      <c r="P37" s="37">
        <f>P12+P21+P24+P30</f>
        <v>7540.9872672177162</v>
      </c>
      <c r="Q37" s="53">
        <f>Q12+Q21+Q24+Q30</f>
        <v>7540.9872672177162</v>
      </c>
    </row>
    <row r="38" spans="2:22" x14ac:dyDescent="0.25">
      <c r="D38" s="11" t="s">
        <v>25</v>
      </c>
      <c r="F38" s="37">
        <f>F13+F22+F25+F34</f>
        <v>3.7472462703590281E-2</v>
      </c>
      <c r="G38" s="53">
        <f>G13+G22+G25+G31</f>
        <v>-23837.546950986918</v>
      </c>
      <c r="H38" s="37">
        <f>H13+H22+H25+H31</f>
        <v>-5346.0542909660153</v>
      </c>
      <c r="I38" s="53">
        <f>I13+I22+I25+I31</f>
        <v>-11260.394120811648</v>
      </c>
      <c r="J38" s="53">
        <f>J13+J22+J25+J31</f>
        <v>9767.9508952417236</v>
      </c>
      <c r="K38" s="53">
        <f>K13+K22+K25+K31</f>
        <v>-9767.9508952417236</v>
      </c>
      <c r="L38" s="37">
        <f>L13+L22+L25+L31</f>
        <v>18641.962495925687</v>
      </c>
      <c r="M38" s="53">
        <f>M13+M22+M25+M31</f>
        <v>-18641.962495925687</v>
      </c>
      <c r="N38" s="37">
        <f>N13+N22+N25+N31</f>
        <v>7714.1811669706631</v>
      </c>
      <c r="O38" s="53">
        <f>O13+O22+O25+O31</f>
        <v>-61161.359692262631</v>
      </c>
      <c r="P38" s="37">
        <f>P13+P22+P25+P31</f>
        <v>22567.619339136818</v>
      </c>
      <c r="Q38" s="53">
        <f>Q13+Q22+Q25+Q31</f>
        <v>-22567.619339136818</v>
      </c>
    </row>
    <row r="39" spans="2:22" x14ac:dyDescent="0.25">
      <c r="D39" s="33" t="s">
        <v>26</v>
      </c>
      <c r="E39" s="34"/>
      <c r="F39" s="37">
        <f>F14+F23+F26+F35</f>
        <v>-49702.929418770596</v>
      </c>
      <c r="G39" s="53">
        <f>G14+G23+G26+G32</f>
        <v>10892.735629092085</v>
      </c>
      <c r="H39" s="37">
        <f>H14+H23+H26+H32</f>
        <v>-2519.5430186378171</v>
      </c>
      <c r="I39" s="53">
        <f>I14+I23+I26+I32</f>
        <v>5112.4936036172958</v>
      </c>
      <c r="J39" s="53">
        <f>J14+J23+J26+J32</f>
        <v>3663.7074625798714</v>
      </c>
      <c r="K39" s="53">
        <f>K14+K23+K26+K32</f>
        <v>3663.7074625798714</v>
      </c>
      <c r="L39" s="37">
        <f>L14+L23+L26+L32</f>
        <v>9452.0199872645753</v>
      </c>
      <c r="M39" s="53">
        <f>M14+M23+M26+M32</f>
        <v>9452.0199872645753</v>
      </c>
      <c r="N39" s="37">
        <f>N14+N23+N26+N32</f>
        <v>3482.7154317339646</v>
      </c>
      <c r="O39" s="53">
        <f>O14+O23+O26+O32</f>
        <v>16848.446834067803</v>
      </c>
      <c r="P39" s="37">
        <f>P14+P23+P26+P32</f>
        <v>10309.098851323148</v>
      </c>
      <c r="Q39" s="53">
        <f>Q14+Q23+Q26+Q32</f>
        <v>10309.098851323148</v>
      </c>
    </row>
    <row r="40" spans="2:22" x14ac:dyDescent="0.25">
      <c r="F40" s="29"/>
      <c r="G40" s="54"/>
      <c r="H40" s="29"/>
      <c r="I40" s="54"/>
      <c r="J40" s="54"/>
      <c r="K40" s="54"/>
      <c r="L40" s="29"/>
      <c r="M40" s="54"/>
      <c r="N40" s="29"/>
      <c r="O40" s="54"/>
      <c r="P40" s="29"/>
      <c r="Q40" s="54"/>
    </row>
    <row r="41" spans="2:22" x14ac:dyDescent="0.25">
      <c r="B41" s="24" t="s">
        <v>33</v>
      </c>
      <c r="F41" s="29"/>
      <c r="G41" s="54"/>
      <c r="H41" s="29"/>
      <c r="I41" s="54"/>
      <c r="J41" s="54"/>
      <c r="K41" s="54"/>
      <c r="L41" s="29"/>
      <c r="M41" s="54"/>
      <c r="N41" s="29"/>
      <c r="O41" s="54"/>
      <c r="P41" s="29"/>
      <c r="Q41" s="54"/>
    </row>
    <row r="42" spans="2:22" ht="15.75" x14ac:dyDescent="0.25">
      <c r="B42" s="115" t="s">
        <v>34</v>
      </c>
      <c r="C42" s="115"/>
      <c r="D42" s="115"/>
      <c r="E42" s="115"/>
      <c r="F42" s="29"/>
      <c r="G42" s="54"/>
      <c r="H42" s="29"/>
      <c r="I42" s="54"/>
      <c r="J42" s="54"/>
      <c r="K42" s="54"/>
      <c r="L42" s="29"/>
      <c r="M42" s="54"/>
      <c r="N42" s="29"/>
      <c r="O42" s="54"/>
      <c r="P42" s="29"/>
      <c r="Q42" s="54"/>
    </row>
    <row r="43" spans="2:22" x14ac:dyDescent="0.25">
      <c r="B43" s="12" t="s">
        <v>1</v>
      </c>
      <c r="C43" s="13" t="s">
        <v>11</v>
      </c>
      <c r="D43" s="13" t="s">
        <v>12</v>
      </c>
      <c r="E43" s="13"/>
      <c r="F43" s="43">
        <f>SQRT(F6^2+F7^2+F8^2)*SIGN(F7)</f>
        <v>21983.575098904254</v>
      </c>
      <c r="G43" s="50">
        <f>SQRT(G6^2+G7^2+G8^2)*SIGN(G7)</f>
        <v>-12380.100898252198</v>
      </c>
      <c r="H43" s="43">
        <f>SQRT(H6^2+H7^2+H8^2)*SIGN(H7)</f>
        <v>-6930.9921992873305</v>
      </c>
      <c r="I43" s="50">
        <f>SQRT(I6^2+I7^2+I8^2)*SIGN(I7)</f>
        <v>-4078.8573973871048</v>
      </c>
      <c r="J43" s="50">
        <f>SQRT(J6^2+J7^2+J8^2)*SIGN(J7)</f>
        <v>-38554.778310987007</v>
      </c>
      <c r="K43" s="50">
        <f>SQRT(K6^2+K7^2+K8^2)*SIGN(K7)</f>
        <v>38554.778310987007</v>
      </c>
      <c r="L43" s="43">
        <f>SQRT(L6^2+L7^2+L8^2)*SIGN(L7)</f>
        <v>60429.657251515193</v>
      </c>
      <c r="M43" s="50">
        <f>SQRT(M6^2+M7^2+M8^2)*SIGN(M7)</f>
        <v>-60429.657251515193</v>
      </c>
      <c r="N43" s="43">
        <f>SQRT(N6^2+N7^2+N8^2)*SIGN(N7)</f>
        <v>1761.1623998929924</v>
      </c>
      <c r="O43" s="50">
        <f>SQRT(O6^2+O7^2+O8^2)*SIGN(O7)</f>
        <v>-78101.478883913704</v>
      </c>
      <c r="P43" s="43">
        <f>SQRT(P6^2+P7^2+P8^2)*SIGN(P7)</f>
        <v>11541.044352658808</v>
      </c>
      <c r="Q43" s="50">
        <f>SQRT(Q6^2+Q7^2+Q8^2)*SIGN(Q7)</f>
        <v>-11541.044352658808</v>
      </c>
      <c r="R43" s="2"/>
      <c r="S43" s="14">
        <f t="shared" ref="S43:S50" si="6">MIN(F43:Q43)</f>
        <v>-78101.478883913704</v>
      </c>
      <c r="T43" s="15">
        <f t="shared" ref="T43:T50" si="7">MAX(F43:Q43)</f>
        <v>60429.657251515193</v>
      </c>
      <c r="V43" s="38" t="s">
        <v>37</v>
      </c>
    </row>
    <row r="44" spans="2:22" x14ac:dyDescent="0.25">
      <c r="B44" s="16" t="s">
        <v>1</v>
      </c>
      <c r="C44" s="11" t="s">
        <v>13</v>
      </c>
      <c r="D44" s="11" t="s">
        <v>12</v>
      </c>
      <c r="E44" s="11"/>
      <c r="F44" s="44">
        <f t="shared" ref="F44:Q44" si="8">SQRT(F9^2+F10^2+F11^2)*SIGN(F10)</f>
        <v>40466.377469519983</v>
      </c>
      <c r="G44" s="51">
        <f>SQRT(G9^2+G10^2+G11^2)*SIGN(G10)</f>
        <v>-26393.18637573333</v>
      </c>
      <c r="H44" s="44">
        <f t="shared" si="8"/>
        <v>-2670.6314153288922</v>
      </c>
      <c r="I44" s="51">
        <f>SQRT(I9^2+I10^2+I11^2)*SIGN(I10)</f>
        <v>-14246.503797607544</v>
      </c>
      <c r="J44" s="51">
        <f t="shared" si="8"/>
        <v>56984.915861353511</v>
      </c>
      <c r="K44" s="51">
        <f>SQRT(K9^2+K10^2+K11^2)*SIGN(K10)</f>
        <v>-56984.915861353511</v>
      </c>
      <c r="L44" s="44">
        <f t="shared" si="8"/>
        <v>-37284.891970614641</v>
      </c>
      <c r="M44" s="51">
        <f>SQRT(M9^2+M10^2+M11^2)*SIGN(M10)</f>
        <v>37284.891970614641</v>
      </c>
      <c r="N44" s="44">
        <f t="shared" si="8"/>
        <v>10843.025864843559</v>
      </c>
      <c r="O44" s="51">
        <f>SQRT(O9^2+O10^2+O11^2)*SIGN(O10)</f>
        <v>-42884.046812469998</v>
      </c>
      <c r="P44" s="44">
        <f t="shared" si="8"/>
        <v>25164.414620839834</v>
      </c>
      <c r="Q44" s="51">
        <f t="shared" si="8"/>
        <v>-25164.414620839834</v>
      </c>
      <c r="R44" s="1"/>
      <c r="S44" s="17">
        <f t="shared" si="6"/>
        <v>-56984.915861353511</v>
      </c>
      <c r="T44" s="18">
        <f t="shared" si="7"/>
        <v>56984.915861353511</v>
      </c>
      <c r="V44" s="39" t="s">
        <v>36</v>
      </c>
    </row>
    <row r="45" spans="2:22" x14ac:dyDescent="0.25">
      <c r="B45" s="16" t="s">
        <v>7</v>
      </c>
      <c r="C45" s="11" t="s">
        <v>11</v>
      </c>
      <c r="D45" s="11" t="s">
        <v>12</v>
      </c>
      <c r="E45" s="11"/>
      <c r="F45" s="44">
        <f t="shared" ref="F45:Q45" si="9">SQRT(F15^2+F16^2+F17^2)*SIGN(F16)</f>
        <v>-2958.1935401398296</v>
      </c>
      <c r="G45" s="51">
        <f>SQRT(G15^2+G16^2+G17^2)*SIGN(G16)</f>
        <v>1148.3919596834082</v>
      </c>
      <c r="H45" s="44">
        <f t="shared" si="9"/>
        <v>2486.324969707734</v>
      </c>
      <c r="I45" s="51">
        <f>SQRT(I15^2+I16^2+I17^2)*SIGN(I16)</f>
        <v>-418.0490678092637</v>
      </c>
      <c r="J45" s="51">
        <f t="shared" si="9"/>
        <v>22793.593545690004</v>
      </c>
      <c r="K45" s="51">
        <f>SQRT(K15^2+K16^2+K17^2)*SIGN(K16)</f>
        <v>-22793.593545690004</v>
      </c>
      <c r="L45" s="44">
        <f t="shared" si="9"/>
        <v>-28048.705105580098</v>
      </c>
      <c r="M45" s="51">
        <f>SQRT(M15^2+M16^2+M17^2)*SIGN(M16)</f>
        <v>28048.705105580098</v>
      </c>
      <c r="N45" s="44">
        <f t="shared" si="9"/>
        <v>859.71766626649639</v>
      </c>
      <c r="O45" s="51">
        <f>SQRT(O15^2+O16^2+O17^2)*SIGN(O16)</f>
        <v>1851.0179636431267</v>
      </c>
      <c r="P45" s="44">
        <f t="shared" si="9"/>
        <v>-990.2268534801151</v>
      </c>
      <c r="Q45" s="51">
        <f t="shared" si="9"/>
        <v>990.2268534801151</v>
      </c>
      <c r="R45" s="1"/>
      <c r="S45" s="17">
        <f t="shared" si="6"/>
        <v>-28048.705105580098</v>
      </c>
      <c r="T45" s="18">
        <f t="shared" si="7"/>
        <v>28048.705105580098</v>
      </c>
    </row>
    <row r="46" spans="2:22" x14ac:dyDescent="0.25">
      <c r="B46" s="16" t="s">
        <v>7</v>
      </c>
      <c r="C46" s="11" t="s">
        <v>13</v>
      </c>
      <c r="D46" s="11" t="s">
        <v>12</v>
      </c>
      <c r="E46" s="11"/>
      <c r="F46" s="44">
        <f t="shared" ref="F46:Q46" si="10">SQRT(F18^2+F19^2+F20^2)*SIGN(F19)</f>
        <v>-8668.8376265285333</v>
      </c>
      <c r="G46" s="51">
        <f>SQRT(G18^2+G19^2+G20^2)*SIGN(G19)</f>
        <v>5985.950529212203</v>
      </c>
      <c r="H46" s="44">
        <f t="shared" si="10"/>
        <v>-597.77137314443155</v>
      </c>
      <c r="I46" s="51">
        <f>SQRT(I18^2+I19^2+I20^2)*SIGN(I19)</f>
        <v>3663.82612241172</v>
      </c>
      <c r="J46" s="51">
        <f t="shared" si="10"/>
        <v>-22705.315806127586</v>
      </c>
      <c r="K46" s="51">
        <f>SQRT(K18^2+K19^2+K20^2)*SIGN(K19)</f>
        <v>22705.315806127586</v>
      </c>
      <c r="L46" s="44">
        <f t="shared" si="10"/>
        <v>18954.490377183098</v>
      </c>
      <c r="M46" s="51">
        <f>SQRT(M18^2+M19^2+M20^2)*SIGN(M19)</f>
        <v>-18954.490377183098</v>
      </c>
      <c r="N46" s="44">
        <f t="shared" si="10"/>
        <v>-3009.0875052508959</v>
      </c>
      <c r="O46" s="51">
        <f>SQRT(O18^2+O19^2+O20^2)*SIGN(O19)</f>
        <v>35564.840037783528</v>
      </c>
      <c r="P46" s="44">
        <f t="shared" si="10"/>
        <v>-5751.4833217142641</v>
      </c>
      <c r="Q46" s="51">
        <f t="shared" si="10"/>
        <v>5751.4833217142641</v>
      </c>
      <c r="R46" s="1"/>
      <c r="S46" s="17">
        <f t="shared" si="6"/>
        <v>-22705.315806127586</v>
      </c>
      <c r="T46" s="18">
        <f t="shared" si="7"/>
        <v>35564.840037783528</v>
      </c>
    </row>
    <row r="47" spans="2:22" x14ac:dyDescent="0.25">
      <c r="B47" s="16" t="s">
        <v>8</v>
      </c>
      <c r="C47" s="11" t="s">
        <v>29</v>
      </c>
      <c r="D47" s="11" t="s">
        <v>12</v>
      </c>
      <c r="E47" s="11"/>
      <c r="F47" s="44">
        <f>-SQRT(F24^2+F25^2+F26^2)*SIGN(F26)</f>
        <v>5078.4601802770894</v>
      </c>
      <c r="G47" s="51">
        <f>-SQRT(G24^2+G25^2+G26^2)*SIGN(G26)</f>
        <v>3129.2102880868892</v>
      </c>
      <c r="H47" s="44">
        <f t="shared" ref="H47:Q47" si="11">-SQRT(H24^2+H25^2+H26^2)*SIGN(H26)</f>
        <v>-785.56780655983232</v>
      </c>
      <c r="I47" s="51">
        <f>-SQRT(I24^2+I25^2+I26^2)*SIGN(I26)</f>
        <v>1442.0722962971413</v>
      </c>
      <c r="J47" s="51">
        <f t="shared" si="11"/>
        <v>407.77008924663966</v>
      </c>
      <c r="K47" s="51">
        <f>-SQRT(K24^2+K25^2+K26^2)*SIGN(K26)</f>
        <v>407.77008924663966</v>
      </c>
      <c r="L47" s="44">
        <f t="shared" si="11"/>
        <v>3467.7553091707086</v>
      </c>
      <c r="M47" s="51">
        <f>-SQRT(M24^2+M25^2+M26^2)*SIGN(M26)</f>
        <v>3467.7553091707086</v>
      </c>
      <c r="N47" s="44">
        <f t="shared" si="11"/>
        <v>966.37237579961175</v>
      </c>
      <c r="O47" s="51">
        <f>-SQRT(O24^2+O25^2+O26^2)*SIGN(O26)</f>
        <v>16492.82280422849</v>
      </c>
      <c r="P47" s="44">
        <f t="shared" si="11"/>
        <v>2958.8582895368877</v>
      </c>
      <c r="Q47" s="51">
        <f t="shared" si="11"/>
        <v>2958.8582895368877</v>
      </c>
      <c r="R47" s="1"/>
      <c r="S47" s="17">
        <f>MIN(F47:Q47)</f>
        <v>-785.56780655983232</v>
      </c>
      <c r="T47" s="18">
        <f t="shared" si="7"/>
        <v>16492.82280422849</v>
      </c>
    </row>
    <row r="48" spans="2:22" x14ac:dyDescent="0.25">
      <c r="B48" s="16" t="s">
        <v>8</v>
      </c>
      <c r="C48" s="11" t="s">
        <v>14</v>
      </c>
      <c r="D48" s="11" t="s">
        <v>12</v>
      </c>
      <c r="E48" s="11"/>
      <c r="F48" s="44">
        <f>-SQRT(F27^2+F28^2+F29^2)*SIGN(F29)</f>
        <v>0</v>
      </c>
      <c r="G48" s="51">
        <f>-SQRT(G27^2+G28^2+G29^2)*SIGN(G29)</f>
        <v>0</v>
      </c>
      <c r="H48" s="44">
        <f>-SQRT(H27^2+H28^2+H29^2)*SIGN(H29)</f>
        <v>0</v>
      </c>
      <c r="I48" s="51">
        <f>-SQRT(I27^2+I28^2+I29^2)*SIGN(I29)</f>
        <v>0</v>
      </c>
      <c r="J48" s="51">
        <f>-SQRT(J27^2+J28^2+J29^2)*SIGN(J29)</f>
        <v>0</v>
      </c>
      <c r="K48" s="51">
        <f>-SQRT(K27^2+K28^2+K29^2)*SIGN(K29)</f>
        <v>0</v>
      </c>
      <c r="L48" s="44">
        <f>-SQRT(L27^2+L28^2+L29^2)*SIGN(L29)</f>
        <v>0</v>
      </c>
      <c r="M48" s="51">
        <f>-SQRT(M27^2+M28^2+M29^2)*SIGN(M29)</f>
        <v>0</v>
      </c>
      <c r="N48" s="44">
        <f>-SQRT(N27^2+N28^2+N29^2)*SIGN(N29)</f>
        <v>0</v>
      </c>
      <c r="O48" s="51">
        <f>-SQRT(O27^2+O28^2+O29^2)*SIGN(O29)</f>
        <v>0</v>
      </c>
      <c r="P48" s="44">
        <f>-SQRT(P27^2+P28^2+P29^2)*SIGN(P29)</f>
        <v>0</v>
      </c>
      <c r="Q48" s="51">
        <f>-SQRT(Q27^2+Q28^2+Q29^2)*SIGN(Q29)</f>
        <v>0</v>
      </c>
      <c r="R48" s="1"/>
      <c r="S48" s="17">
        <f>MIN(F48:Q48)</f>
        <v>0</v>
      </c>
      <c r="T48" s="18">
        <f t="shared" si="7"/>
        <v>0</v>
      </c>
    </row>
    <row r="49" spans="2:34" x14ac:dyDescent="0.25">
      <c r="B49" s="16" t="s">
        <v>41</v>
      </c>
      <c r="C49" s="11" t="s">
        <v>30</v>
      </c>
      <c r="D49" s="11" t="s">
        <v>12</v>
      </c>
      <c r="E49" s="11"/>
      <c r="F49" s="44">
        <f t="shared" ref="F49:Q49" si="12">-SQRT(F30^2+F31^2+F32^2)*SIGN(F32)</f>
        <v>8.0458870615395597E-2</v>
      </c>
      <c r="G49" s="51">
        <f>-SQRT(G30^2+G31^2+G32^2)*SIGN(G32)</f>
        <v>4.9378780282004285E-2</v>
      </c>
      <c r="H49" s="44">
        <f t="shared" si="12"/>
        <v>-1.3040952202982825E-2</v>
      </c>
      <c r="I49" s="51">
        <f>-SQRT(I30^2+I31^2+I32^2)*SIGN(I32)</f>
        <v>2.2477970180679575E-2</v>
      </c>
      <c r="J49" s="51">
        <f t="shared" si="12"/>
        <v>-2.9518414272676149E-4</v>
      </c>
      <c r="K49" s="51">
        <f>-SQRT(K30^2+K31^2+K32^2)*SIGN(K32)</f>
        <v>-2.9518414272676149E-4</v>
      </c>
      <c r="L49" s="44">
        <f t="shared" si="12"/>
        <v>6.2575035161973949E-2</v>
      </c>
      <c r="M49" s="51">
        <f>-SQRT(M30^2+M31^2+M32^2)*SIGN(M32)</f>
        <v>6.2575035161973949E-2</v>
      </c>
      <c r="N49" s="44">
        <f t="shared" si="12"/>
        <v>1.4893105582297289E-2</v>
      </c>
      <c r="O49" s="51">
        <f>-SQRT(O30^2+O31^2+O32^2)*SIGN(O32)</f>
        <v>2.617180043704043E-2</v>
      </c>
      <c r="P49" s="44">
        <f t="shared" si="12"/>
        <v>4.666257877042216E-2</v>
      </c>
      <c r="Q49" s="51">
        <f t="shared" si="12"/>
        <v>4.666257877042216E-2</v>
      </c>
      <c r="R49" s="1"/>
      <c r="S49" s="17">
        <f t="shared" si="6"/>
        <v>-1.3040952202982825E-2</v>
      </c>
      <c r="T49" s="18">
        <f>MAX(F49:Q49)</f>
        <v>8.0458870615395597E-2</v>
      </c>
    </row>
    <row r="50" spans="2:34" x14ac:dyDescent="0.25">
      <c r="B50" s="30" t="s">
        <v>42</v>
      </c>
      <c r="C50" s="19" t="s">
        <v>30</v>
      </c>
      <c r="D50" s="19" t="s">
        <v>12</v>
      </c>
      <c r="E50" s="19"/>
      <c r="F50" s="45">
        <f t="shared" ref="F50:Q50" si="13">-SQRT(F33^2+F34^2+F35^2)*SIGN(F35)</f>
        <v>78266.329265825945</v>
      </c>
      <c r="G50" s="52">
        <f>-SQRT(G33^2+G34^2+G35^2)*SIGN(G35)</f>
        <v>48625.015726407706</v>
      </c>
      <c r="H50" s="45">
        <f t="shared" si="13"/>
        <v>-10905.147853795172</v>
      </c>
      <c r="I50" s="52">
        <f>-SQRT(I33^2+I34^2+I35^2)*SIGN(I35)</f>
        <v>22969.512858672962</v>
      </c>
      <c r="J50" s="52">
        <f t="shared" si="13"/>
        <v>19925.152821815675</v>
      </c>
      <c r="K50" s="52">
        <f>-SQRT(K33^2+K34^2+K35^2)*SIGN(K35)</f>
        <v>19925.152821815675</v>
      </c>
      <c r="L50" s="45">
        <f t="shared" si="13"/>
        <v>38026.803739463583</v>
      </c>
      <c r="M50" s="52">
        <f>-SQRT(M33^2+M34^2+M35^2)*SIGN(M35)</f>
        <v>38026.803739463583</v>
      </c>
      <c r="N50" s="45">
        <f t="shared" si="13"/>
        <v>15735.77102256386</v>
      </c>
      <c r="O50" s="52">
        <f>-SQRT(O33^2+O34^2+O35^2)*SIGN(O35)</f>
        <v>56547.410426413269</v>
      </c>
      <c r="P50" s="45">
        <f t="shared" si="13"/>
        <v>46034.554122936162</v>
      </c>
      <c r="Q50" s="52">
        <f t="shared" si="13"/>
        <v>46034.554122936162</v>
      </c>
      <c r="R50" s="3"/>
      <c r="S50" s="20">
        <f t="shared" si="6"/>
        <v>-10905.147853795172</v>
      </c>
      <c r="T50" s="21">
        <f t="shared" si="7"/>
        <v>78266.329265825945</v>
      </c>
    </row>
    <row r="51" spans="2:34" x14ac:dyDescent="0.25">
      <c r="B51" s="8"/>
      <c r="C51" s="8"/>
      <c r="D51" s="11"/>
      <c r="E51" s="11"/>
      <c r="F51" s="37"/>
      <c r="G51" s="53"/>
      <c r="H51" s="37"/>
      <c r="I51" s="53"/>
      <c r="J51" s="53"/>
      <c r="K51" s="53"/>
      <c r="L51" s="37"/>
      <c r="M51" s="53"/>
      <c r="N51" s="37"/>
      <c r="O51" s="53"/>
      <c r="P51" s="37"/>
      <c r="Q51" s="53"/>
      <c r="R51" s="1"/>
      <c r="S51" s="17"/>
      <c r="T51" s="17"/>
    </row>
    <row r="52" spans="2:34" x14ac:dyDescent="0.25">
      <c r="B52" s="8"/>
      <c r="C52" s="8"/>
      <c r="D52" s="11"/>
      <c r="E52" s="11"/>
      <c r="F52" s="37"/>
      <c r="G52" s="53"/>
      <c r="H52" s="37"/>
      <c r="I52" s="53"/>
      <c r="J52" s="53"/>
      <c r="K52" s="53"/>
      <c r="L52" s="37"/>
      <c r="M52" s="53"/>
      <c r="N52" s="37"/>
      <c r="O52" s="53"/>
      <c r="P52" s="37"/>
      <c r="Q52" s="53"/>
      <c r="R52" s="1"/>
      <c r="S52" s="17"/>
      <c r="T52" s="17"/>
    </row>
    <row r="53" spans="2:34" x14ac:dyDescent="0.25">
      <c r="B53" s="11"/>
      <c r="C53" s="11"/>
      <c r="D53" s="11"/>
      <c r="E53" s="11"/>
      <c r="F53" s="37"/>
      <c r="G53" s="53"/>
      <c r="H53" s="37"/>
      <c r="I53" s="53"/>
      <c r="J53" s="53"/>
      <c r="K53" s="53"/>
      <c r="L53" s="37"/>
      <c r="M53" s="53"/>
      <c r="N53" s="37"/>
      <c r="O53" s="53"/>
      <c r="P53" s="37"/>
      <c r="Q53" s="53"/>
      <c r="R53" s="1"/>
      <c r="S53" s="17"/>
      <c r="T53" s="17"/>
    </row>
    <row r="55" spans="2:34" ht="15.75" x14ac:dyDescent="0.25">
      <c r="B55" s="116" t="s">
        <v>39</v>
      </c>
      <c r="C55" s="116"/>
      <c r="D55" s="116"/>
      <c r="E55" s="116"/>
    </row>
    <row r="56" spans="2:34" x14ac:dyDescent="0.25">
      <c r="B56" s="12" t="s">
        <v>1</v>
      </c>
      <c r="C56" s="13" t="s">
        <v>14</v>
      </c>
      <c r="D56" s="13" t="s">
        <v>12</v>
      </c>
      <c r="E56" s="13"/>
      <c r="F56" s="43">
        <f>SQRT(F12^2+F13^2+F14^2)</f>
        <v>58522.803678636985</v>
      </c>
      <c r="G56" s="50">
        <f>SQRT(G12^2+G13^2+G14^2)</f>
        <v>36463.120451948533</v>
      </c>
      <c r="H56" s="43">
        <f>SQRT(H12^2+H13^2+H14^2)</f>
        <v>8131.5722129896458</v>
      </c>
      <c r="I56" s="50">
        <f>SQRT(I12^2+I13^2+I14^2)</f>
        <v>17405.492516207851</v>
      </c>
      <c r="J56" s="50">
        <f>SQRT(J12^2+J13^2+J14^2)</f>
        <v>29862.214012013916</v>
      </c>
      <c r="K56" s="50">
        <f>SQRT(K12^2+K13^2+K14^2)</f>
        <v>29862.214012013916</v>
      </c>
      <c r="L56" s="43">
        <f>SQRT(L12^2+L13^2+L14^2)</f>
        <v>36365.983024996851</v>
      </c>
      <c r="M56" s="50">
        <f>SQRT(M12^2+M13^2+M14^2)</f>
        <v>36365.983024996851</v>
      </c>
      <c r="N56" s="43">
        <f>SQRT(N12^2+N13^2+N14^2)</f>
        <v>12061.166397149922</v>
      </c>
      <c r="O56" s="50">
        <f>SQRT(O12^2+O13^2+O14^2)</f>
        <v>116484.72131052367</v>
      </c>
      <c r="P56" s="43">
        <f>SQRT(P12^2+P13^2+P14^2)</f>
        <v>34536.303730689062</v>
      </c>
      <c r="Q56" s="50">
        <f>SQRT(Q12^2+Q13^2+Q14^2)</f>
        <v>34536.303730689062</v>
      </c>
      <c r="R56" s="2"/>
      <c r="S56" s="14">
        <f>MIN(F56:Q56)</f>
        <v>8131.5722129896458</v>
      </c>
      <c r="T56" s="15">
        <f>MAX(F56:Q56)</f>
        <v>116484.72131052367</v>
      </c>
    </row>
    <row r="57" spans="2:34" x14ac:dyDescent="0.25">
      <c r="B57" s="30" t="s">
        <v>7</v>
      </c>
      <c r="C57" s="19" t="s">
        <v>14</v>
      </c>
      <c r="D57" s="19" t="s">
        <v>12</v>
      </c>
      <c r="E57" s="19"/>
      <c r="F57" s="45">
        <f t="shared" ref="F57:Q57" si="14">SQRT(F21^2+F22^2+F23^2)</f>
        <v>11299.538749229827</v>
      </c>
      <c r="G57" s="52">
        <f>SQRT(G21^2+G22^2+G23^2)</f>
        <v>6991.8635704325707</v>
      </c>
      <c r="H57" s="45">
        <f t="shared" si="14"/>
        <v>2000.4478493320535</v>
      </c>
      <c r="I57" s="52">
        <f>SQRT(I21^2+I22^2+I23^2)</f>
        <v>3314.1393582341011</v>
      </c>
      <c r="J57" s="52">
        <f t="shared" si="14"/>
        <v>12309.992287770316</v>
      </c>
      <c r="K57" s="52">
        <f>SQRT(K21^2+K22^2+K23^2)</f>
        <v>12309.992287770316</v>
      </c>
      <c r="L57" s="45">
        <f t="shared" si="14"/>
        <v>15439.074522974681</v>
      </c>
      <c r="M57" s="52">
        <f>SQRT(M21^2+M22^2+M23^2)</f>
        <v>15439.074522974681</v>
      </c>
      <c r="N57" s="45">
        <f t="shared" si="14"/>
        <v>2318.883897386022</v>
      </c>
      <c r="O57" s="52">
        <f>SQRT(O21^2+O22^2+O23^2)</f>
        <v>37157.393266845873</v>
      </c>
      <c r="P57" s="45">
        <f t="shared" si="14"/>
        <v>6616.8837026953779</v>
      </c>
      <c r="Q57" s="52">
        <f t="shared" si="14"/>
        <v>6616.8837026953779</v>
      </c>
      <c r="R57" s="3"/>
      <c r="S57" s="20">
        <f>MIN(F57:Q57)</f>
        <v>2000.4478493320535</v>
      </c>
      <c r="T57" s="21">
        <f>MAX(F57:Q57)</f>
        <v>37157.393266845873</v>
      </c>
    </row>
    <row r="59" spans="2:34" ht="15.75" thickBot="1" x14ac:dyDescent="0.3">
      <c r="B59" s="24" t="s">
        <v>23</v>
      </c>
      <c r="W59" s="22" t="s">
        <v>28</v>
      </c>
    </row>
    <row r="60" spans="2:34" x14ac:dyDescent="0.25">
      <c r="B60" s="92" t="s">
        <v>1</v>
      </c>
      <c r="C60" s="93" t="s">
        <v>17</v>
      </c>
      <c r="D60" s="93" t="s">
        <v>12</v>
      </c>
      <c r="E60" s="94">
        <f>SQRT((E6-E12)^2+(E7-E13)^2+(E8-E14)^2)</f>
        <v>696.60770746525623</v>
      </c>
      <c r="F60" s="94">
        <f t="shared" ref="F60:Q60" si="15">SQRT(F6^2+F7^2+F8^2)</f>
        <v>21983.575098904254</v>
      </c>
      <c r="G60" s="95">
        <f>SQRT(G6^2+G7^2+G8^2)</f>
        <v>12380.100898252198</v>
      </c>
      <c r="H60" s="94">
        <f t="shared" si="15"/>
        <v>6930.9921992873305</v>
      </c>
      <c r="I60" s="95">
        <f>SQRT(I6^2+I7^2+I8^2)</f>
        <v>4078.8573973871048</v>
      </c>
      <c r="J60" s="95">
        <f t="shared" si="15"/>
        <v>38554.778310987007</v>
      </c>
      <c r="K60" s="95">
        <f>SQRT(K6^2+K7^2+K8^2)</f>
        <v>38554.778310987007</v>
      </c>
      <c r="L60" s="94">
        <f t="shared" si="15"/>
        <v>60429.657251515193</v>
      </c>
      <c r="M60" s="95">
        <f>SQRT(M6^2+M7^2+M8^2)</f>
        <v>60429.657251515193</v>
      </c>
      <c r="N60" s="94">
        <f t="shared" si="15"/>
        <v>1761.1623998929924</v>
      </c>
      <c r="O60" s="95">
        <f>SQRT(O6^2+O7^2+O8^2)</f>
        <v>78101.478883913704</v>
      </c>
      <c r="P60" s="94">
        <f t="shared" si="15"/>
        <v>11541.044352658808</v>
      </c>
      <c r="Q60" s="96">
        <f t="shared" si="15"/>
        <v>11541.044352658808</v>
      </c>
      <c r="R60" s="1"/>
      <c r="S60" s="1"/>
      <c r="T60" s="1"/>
    </row>
    <row r="61" spans="2:34" x14ac:dyDescent="0.25">
      <c r="B61" s="97"/>
      <c r="C61" s="11"/>
      <c r="D61" s="11" t="s">
        <v>18</v>
      </c>
      <c r="E61" s="31">
        <f>(E6-E12)/$E$60</f>
        <v>-9.0596183940654509E-2</v>
      </c>
      <c r="F61" s="31">
        <f t="shared" ref="F61:Q63" si="16">F6/F$60</f>
        <v>-0.13113812254359958</v>
      </c>
      <c r="G61" s="55">
        <f>G6/G$60</f>
        <v>-0.13511436944940031</v>
      </c>
      <c r="H61" s="31">
        <f t="shared" si="16"/>
        <v>0.10931869675014959</v>
      </c>
      <c r="I61" s="55">
        <f>I6/I$60</f>
        <v>-0.15330311521468268</v>
      </c>
      <c r="J61" s="55">
        <f t="shared" si="16"/>
        <v>8.5789349631979386E-2</v>
      </c>
      <c r="K61" s="55">
        <f>K6/K$60</f>
        <v>8.5789349631979386E-2</v>
      </c>
      <c r="L61" s="31">
        <f t="shared" si="16"/>
        <v>-9.8763329701318056E-2</v>
      </c>
      <c r="M61" s="55">
        <f>M6/M$60</f>
        <v>-9.8763329701318056E-2</v>
      </c>
      <c r="N61" s="31">
        <f t="shared" si="16"/>
        <v>-0.18736044520959338</v>
      </c>
      <c r="O61" s="55">
        <f>O6/O$60</f>
        <v>-9.8053687590517455E-2</v>
      </c>
      <c r="P61" s="31">
        <f t="shared" si="16"/>
        <v>-0.13577364710166231</v>
      </c>
      <c r="Q61" s="98">
        <f t="shared" si="16"/>
        <v>-0.13577364710166231</v>
      </c>
      <c r="R61" s="1"/>
      <c r="S61" s="1"/>
      <c r="T61" s="1"/>
      <c r="W61" s="25">
        <f>ABS(F61)-ABS($E61)</f>
        <v>4.0541938602945068E-2</v>
      </c>
      <c r="X61" s="25">
        <f>ABS(H61)-ABS($E61)</f>
        <v>1.8722512809495079E-2</v>
      </c>
      <c r="Y61" s="25">
        <f>ABS(L61)-ABS($E61)</f>
        <v>8.1671457606635467E-3</v>
      </c>
      <c r="Z61" s="25">
        <f>ABS(N61)-ABS($E61)</f>
        <v>9.6764261268938875E-2</v>
      </c>
      <c r="AA61" s="25">
        <f>ABS(P61)-ABS($E61)</f>
        <v>4.5177463161007805E-2</v>
      </c>
      <c r="AB61" s="25">
        <f>ABS(J61)-ABS($E61)</f>
        <v>-4.8068343086751231E-3</v>
      </c>
      <c r="AC61" s="25">
        <f>ABS(G61)-ABS($E61)</f>
        <v>4.4518185508745797E-2</v>
      </c>
      <c r="AD61" s="25">
        <f>ABS(I61)-ABS($E61)</f>
        <v>6.2706931274028169E-2</v>
      </c>
      <c r="AE61" s="25">
        <f>ABS(K61)-ABS($E61)</f>
        <v>-4.8068343086751231E-3</v>
      </c>
      <c r="AF61" s="25">
        <f>ABS(M61)-ABS($E61)</f>
        <v>8.1671457606635467E-3</v>
      </c>
      <c r="AG61" s="25">
        <f>ABS(O61)-ABS($E61)</f>
        <v>7.4575036498629454E-3</v>
      </c>
      <c r="AH61" s="25">
        <f t="shared" ref="AH61:AH63" si="17">ABS(Q61)-ABS($E61)</f>
        <v>4.5177463161007805E-2</v>
      </c>
    </row>
    <row r="62" spans="2:34" x14ac:dyDescent="0.25">
      <c r="B62" s="99"/>
      <c r="C62" s="11"/>
      <c r="D62" s="11" t="s">
        <v>19</v>
      </c>
      <c r="E62" s="31">
        <f>(E7-E13)/$E$60</f>
        <v>0.99318453210554947</v>
      </c>
      <c r="F62" s="31">
        <f t="shared" si="16"/>
        <v>0.98971452123898973</v>
      </c>
      <c r="G62" s="55">
        <f>G7/G$60</f>
        <v>-0.98830297674126855</v>
      </c>
      <c r="H62" s="31">
        <f t="shared" si="16"/>
        <v>-0.99388015075612091</v>
      </c>
      <c r="I62" s="55">
        <f>I7/I$60</f>
        <v>-0.97908448555457095</v>
      </c>
      <c r="J62" s="55">
        <f t="shared" si="16"/>
        <v>-0.99203489173965775</v>
      </c>
      <c r="K62" s="55">
        <f>K7/K$60</f>
        <v>0.99203489173965775</v>
      </c>
      <c r="L62" s="31">
        <f t="shared" si="16"/>
        <v>0.99383293688192897</v>
      </c>
      <c r="M62" s="55">
        <f>M7/M$60</f>
        <v>-0.99383293688192897</v>
      </c>
      <c r="N62" s="31">
        <f t="shared" si="16"/>
        <v>0.94808440261843674</v>
      </c>
      <c r="O62" s="55">
        <f>O7/O$60</f>
        <v>-0.99407812887520663</v>
      </c>
      <c r="P62" s="31">
        <f t="shared" si="16"/>
        <v>0.98804866241357681</v>
      </c>
      <c r="Q62" s="98">
        <f t="shared" si="16"/>
        <v>-0.98804866241357681</v>
      </c>
      <c r="R62" s="1"/>
      <c r="S62" s="1"/>
      <c r="T62" s="1"/>
      <c r="W62" s="25">
        <f>ABS(F62)-ABS($E62)</f>
        <v>-3.4700108665597362E-3</v>
      </c>
      <c r="X62" s="25">
        <f>ABS(H62)-ABS($E62)</f>
        <v>6.9561865057143901E-4</v>
      </c>
      <c r="Y62" s="25">
        <f>ABS(L62)-ABS($E62)</f>
        <v>6.4840477637950755E-4</v>
      </c>
      <c r="Z62" s="25">
        <f>ABS(N62)-ABS($E62)</f>
        <v>-4.5100129487112728E-2</v>
      </c>
      <c r="AA62" s="25">
        <f>ABS(P62)-ABS($E62)</f>
        <v>-5.135869691972661E-3</v>
      </c>
      <c r="AB62" s="25">
        <f>ABS(J62)-ABS($E62)</f>
        <v>-1.1496403658917131E-3</v>
      </c>
      <c r="AC62" s="25">
        <f>ABS(G62)-ABS($E62)</f>
        <v>-4.8815553642809206E-3</v>
      </c>
      <c r="AD62" s="25">
        <f>ABS(I62)-ABS($E62)</f>
        <v>-1.4100046550978518E-2</v>
      </c>
      <c r="AE62" s="25">
        <f>ABS(K62)-ABS($E62)</f>
        <v>-1.1496403658917131E-3</v>
      </c>
      <c r="AF62" s="25">
        <f>ABS(M62)-ABS($E62)</f>
        <v>6.4840477637950755E-4</v>
      </c>
      <c r="AG62" s="25">
        <f>ABS(O62)-ABS($E62)</f>
        <v>8.9359676965716783E-4</v>
      </c>
      <c r="AH62" s="25">
        <f t="shared" si="17"/>
        <v>-5.135869691972661E-3</v>
      </c>
    </row>
    <row r="63" spans="2:34" x14ac:dyDescent="0.25">
      <c r="B63" s="99"/>
      <c r="C63" s="1"/>
      <c r="D63" s="11" t="s">
        <v>20</v>
      </c>
      <c r="E63" s="31">
        <f>(E8-E14)/$E$60</f>
        <v>7.332677983978185E-2</v>
      </c>
      <c r="F63" s="31">
        <f t="shared" si="16"/>
        <v>-5.7166067421303986E-2</v>
      </c>
      <c r="G63" s="55">
        <f>G8/G$60</f>
        <v>-7.0720105575700978E-2</v>
      </c>
      <c r="H63" s="31">
        <f t="shared" si="16"/>
        <v>-1.5864062337219459E-2</v>
      </c>
      <c r="I63" s="55">
        <f>I8/I$60</f>
        <v>-0.13375995294487317</v>
      </c>
      <c r="J63" s="55">
        <f t="shared" si="16"/>
        <v>-9.2233188499625307E-2</v>
      </c>
      <c r="K63" s="55">
        <f>K8/K$60</f>
        <v>-9.2233188499625307E-2</v>
      </c>
      <c r="L63" s="31">
        <f t="shared" si="16"/>
        <v>5.0417241841938097E-2</v>
      </c>
      <c r="M63" s="55">
        <f>M8/M$60</f>
        <v>5.0417241841938097E-2</v>
      </c>
      <c r="N63" s="31">
        <f t="shared" si="16"/>
        <v>-0.25696698052961009</v>
      </c>
      <c r="O63" s="55">
        <f>O8/O$60</f>
        <v>4.684173397590452E-2</v>
      </c>
      <c r="P63" s="31">
        <f t="shared" si="16"/>
        <v>-7.297504679995015E-2</v>
      </c>
      <c r="Q63" s="98">
        <f t="shared" si="16"/>
        <v>-7.297504679995015E-2</v>
      </c>
      <c r="R63" s="1"/>
      <c r="S63" s="1"/>
      <c r="T63" s="1"/>
      <c r="W63" s="25">
        <f>ABS(F63)-ABS($E63)</f>
        <v>-1.6160712418477864E-2</v>
      </c>
      <c r="X63" s="25">
        <f>ABS(H63)-ABS($E63)</f>
        <v>-5.7462717502562391E-2</v>
      </c>
      <c r="Y63" s="25">
        <f>ABS(L63)-ABS($E63)</f>
        <v>-2.2909537997843753E-2</v>
      </c>
      <c r="Z63" s="25">
        <f>ABS(N63)-ABS($E63)</f>
        <v>0.18364020068982823</v>
      </c>
      <c r="AA63" s="25">
        <f>ABS(P63)-ABS($E63)</f>
        <v>-3.5173303983170034E-4</v>
      </c>
      <c r="AB63" s="25">
        <f>ABS(J63)-ABS($E63)</f>
        <v>1.8906408659843457E-2</v>
      </c>
      <c r="AC63" s="25">
        <f>ABS(G63)-ABS($E63)</f>
        <v>-2.6066742640808716E-3</v>
      </c>
      <c r="AD63" s="25">
        <f>ABS(I63)-ABS($E63)</f>
        <v>6.0433173105091317E-2</v>
      </c>
      <c r="AE63" s="25">
        <f>ABS(K63)-ABS($E63)</f>
        <v>1.8906408659843457E-2</v>
      </c>
      <c r="AF63" s="25">
        <f>ABS(M63)-ABS($E63)</f>
        <v>-2.2909537997843753E-2</v>
      </c>
      <c r="AG63" s="25">
        <f>ABS(O63)-ABS($E63)</f>
        <v>-2.648504586387733E-2</v>
      </c>
      <c r="AH63" s="25">
        <f t="shared" si="17"/>
        <v>-3.5173303983170034E-4</v>
      </c>
    </row>
    <row r="64" spans="2:34" x14ac:dyDescent="0.25">
      <c r="B64" s="110"/>
      <c r="C64" s="3"/>
      <c r="D64" s="19" t="s">
        <v>21</v>
      </c>
      <c r="E64" s="108">
        <f>SQRT(E61^2+E62^2+E63^2)</f>
        <v>1</v>
      </c>
      <c r="F64" s="108">
        <f>SQRT(F61^2+F62^2+F63^2)</f>
        <v>0.99999999999999989</v>
      </c>
      <c r="G64" s="109">
        <f>SQRT(G61^2+G62^2+G63^2)</f>
        <v>0.99999999999999989</v>
      </c>
      <c r="H64" s="108">
        <f t="shared" ref="H64:Q64" si="18">SQRT(H61^2+H62^2+H63^2)</f>
        <v>1</v>
      </c>
      <c r="I64" s="109">
        <f>SQRT(I61^2+I62^2+I63^2)</f>
        <v>0.99999999999999989</v>
      </c>
      <c r="J64" s="109">
        <f>SQRT(J61^2+J62^2+J63^2)</f>
        <v>0.99999999999999989</v>
      </c>
      <c r="K64" s="109">
        <f>SQRT(K61^2+K62^2+K63^2)</f>
        <v>0.99999999999999989</v>
      </c>
      <c r="L64" s="108">
        <f t="shared" si="18"/>
        <v>1</v>
      </c>
      <c r="M64" s="109">
        <f>SQRT(M61^2+M62^2+M63^2)</f>
        <v>1</v>
      </c>
      <c r="N64" s="108">
        <f t="shared" si="18"/>
        <v>1</v>
      </c>
      <c r="O64" s="109">
        <f>SQRT(O61^2+O62^2+O63^2)</f>
        <v>1</v>
      </c>
      <c r="P64" s="108">
        <f t="shared" si="18"/>
        <v>1</v>
      </c>
      <c r="Q64" s="111">
        <f t="shared" si="18"/>
        <v>1</v>
      </c>
      <c r="R64" s="1"/>
      <c r="S64" s="1"/>
      <c r="T64" s="1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25">
      <c r="B65" s="99"/>
      <c r="C65" s="1"/>
      <c r="D65" s="11"/>
      <c r="E65" s="31"/>
      <c r="F65" s="31"/>
      <c r="G65" s="55"/>
      <c r="H65" s="31"/>
      <c r="I65" s="55"/>
      <c r="J65" s="55"/>
      <c r="K65" s="55"/>
      <c r="L65" s="31"/>
      <c r="M65" s="55"/>
      <c r="N65" s="31"/>
      <c r="O65" s="55"/>
      <c r="P65" s="31"/>
      <c r="Q65" s="98"/>
      <c r="R65" s="1"/>
      <c r="S65" s="1"/>
      <c r="T65" s="1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25">
      <c r="B66" s="112" t="s">
        <v>1</v>
      </c>
      <c r="C66" s="13" t="s">
        <v>22</v>
      </c>
      <c r="D66" s="13" t="s">
        <v>12</v>
      </c>
      <c r="E66" s="106">
        <f>SQRT((E9-E12)^2+(E10-E13)^2+(E11-E14)^2)</f>
        <v>761.40530796678843</v>
      </c>
      <c r="F66" s="106">
        <f t="shared" ref="F66:Q66" si="19">SQRT(F9^2+F10^2+F11^2)</f>
        <v>40466.377469519983</v>
      </c>
      <c r="G66" s="107">
        <f>SQRT(G9^2+G10^2+G11^2)</f>
        <v>26393.18637573333</v>
      </c>
      <c r="H66" s="106">
        <f t="shared" si="19"/>
        <v>2670.6314153288922</v>
      </c>
      <c r="I66" s="107">
        <f>SQRT(I9^2+I10^2+I11^2)</f>
        <v>14246.503797607544</v>
      </c>
      <c r="J66" s="107">
        <f t="shared" si="19"/>
        <v>56984.915861353511</v>
      </c>
      <c r="K66" s="107">
        <f>SQRT(K9^2+K10^2+K11^2)</f>
        <v>56984.915861353511</v>
      </c>
      <c r="L66" s="106">
        <f t="shared" si="19"/>
        <v>37284.891970614641</v>
      </c>
      <c r="M66" s="107">
        <f>SQRT(M9^2+M10^2+M11^2)</f>
        <v>37284.891970614641</v>
      </c>
      <c r="N66" s="106">
        <f t="shared" si="19"/>
        <v>10843.025864843559</v>
      </c>
      <c r="O66" s="107">
        <f>SQRT(O9^2+O10^2+O11^2)</f>
        <v>42884.046812469998</v>
      </c>
      <c r="P66" s="106">
        <f t="shared" si="19"/>
        <v>25164.414620839834</v>
      </c>
      <c r="Q66" s="113">
        <f t="shared" si="19"/>
        <v>25164.414620839834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97"/>
      <c r="C67" s="11"/>
      <c r="D67" s="11" t="s">
        <v>18</v>
      </c>
      <c r="E67" s="31">
        <f>(E9-E12)/$E$66</f>
        <v>0.41629602090169016</v>
      </c>
      <c r="F67" s="31">
        <f t="shared" ref="F67:Q69" si="20">F9/F$66</f>
        <v>0.33541909561016375</v>
      </c>
      <c r="G67" s="55">
        <f>G9/G$66</f>
        <v>0.34144002921587985</v>
      </c>
      <c r="H67" s="31">
        <f t="shared" si="20"/>
        <v>-5.5947034530749153E-2</v>
      </c>
      <c r="I67" s="55">
        <f>I9/I$66</f>
        <v>0.35542487406908624</v>
      </c>
      <c r="J67" s="55">
        <f t="shared" si="20"/>
        <v>0.40763607405612934</v>
      </c>
      <c r="K67" s="55">
        <f>K9/K$66</f>
        <v>0.40763607405612934</v>
      </c>
      <c r="L67" s="31">
        <f t="shared" si="20"/>
        <v>-0.42249121713329774</v>
      </c>
      <c r="M67" s="55">
        <f>M9/M$66</f>
        <v>-0.42249121713329774</v>
      </c>
      <c r="N67" s="31">
        <f t="shared" si="20"/>
        <v>0.36432269384033095</v>
      </c>
      <c r="O67" s="55">
        <f>O9/O$66</f>
        <v>0.36997261651502633</v>
      </c>
      <c r="P67" s="31">
        <f t="shared" si="20"/>
        <v>0.34227078199485411</v>
      </c>
      <c r="Q67" s="98">
        <f t="shared" si="20"/>
        <v>0.34227078199485411</v>
      </c>
      <c r="R67" s="1"/>
      <c r="S67" s="1"/>
      <c r="T67" s="1"/>
      <c r="W67" s="25">
        <f>ABS(F67)-ABS($E67)</f>
        <v>-8.0876925291526403E-2</v>
      </c>
      <c r="X67" s="25">
        <f>ABS(H67)-ABS($E67)</f>
        <v>-0.36034898637094098</v>
      </c>
      <c r="Y67" s="25">
        <f>ABS(L67)-ABS($E67)</f>
        <v>6.1951962316075804E-3</v>
      </c>
      <c r="Z67" s="25">
        <f>ABS(N67)-ABS($E67)</f>
        <v>-5.1973327061359209E-2</v>
      </c>
      <c r="AA67" s="25">
        <f>ABS(P67)-ABS($E67)</f>
        <v>-7.4025238906836044E-2</v>
      </c>
      <c r="AB67" s="25">
        <f>ABS(J67)-ABS($E67)</f>
        <v>-8.6599468455608175E-3</v>
      </c>
      <c r="AC67" s="25">
        <f>ABS(G67)-ABS($E67)</f>
        <v>-7.4855991685810308E-2</v>
      </c>
      <c r="AD67" s="25">
        <f>ABS(I67)-ABS($E67)</f>
        <v>-6.0871146832603917E-2</v>
      </c>
      <c r="AE67" s="25">
        <f>ABS(K67)-ABS($E67)</f>
        <v>-8.6599468455608175E-3</v>
      </c>
      <c r="AF67" s="25">
        <f>ABS(M67)-ABS($E67)</f>
        <v>6.1951962316075804E-3</v>
      </c>
      <c r="AG67" s="25">
        <f>ABS(O67)-ABS($E67)</f>
        <v>-4.6323404386663825E-2</v>
      </c>
      <c r="AH67" s="25">
        <f t="shared" ref="AH67:AH69" si="21">ABS(Q67)-ABS($E67)</f>
        <v>-7.4025238906836044E-2</v>
      </c>
    </row>
    <row r="68" spans="2:34" x14ac:dyDescent="0.25">
      <c r="B68" s="99"/>
      <c r="C68" s="11"/>
      <c r="D68" s="11" t="s">
        <v>19</v>
      </c>
      <c r="E68" s="31">
        <f>(E10-E13)/$E$66</f>
        <v>0.90866190813339864</v>
      </c>
      <c r="F68" s="31">
        <f t="shared" si="20"/>
        <v>0.81257437267644439</v>
      </c>
      <c r="G68" s="55">
        <f>G10/G$66</f>
        <v>-0.82201399040691969</v>
      </c>
      <c r="H68" s="31">
        <f t="shared" si="20"/>
        <v>-0.28854424684323693</v>
      </c>
      <c r="I68" s="55">
        <f>I10/I$66</f>
        <v>-0.84325290771432249</v>
      </c>
      <c r="J68" s="55">
        <f t="shared" si="20"/>
        <v>0.90611780085008198</v>
      </c>
      <c r="K68" s="55">
        <f>K10/K$66</f>
        <v>-0.90611780085008198</v>
      </c>
      <c r="L68" s="31">
        <f t="shared" si="20"/>
        <v>-0.88289896921974997</v>
      </c>
      <c r="M68" s="55">
        <f>M10/M$66</f>
        <v>0.88289896921974997</v>
      </c>
      <c r="N68" s="31">
        <f t="shared" si="20"/>
        <v>0.85616827630280767</v>
      </c>
      <c r="O68" s="55">
        <f>O10/O$66</f>
        <v>-0.86610484194297099</v>
      </c>
      <c r="P68" s="31">
        <f t="shared" si="20"/>
        <v>0.82330350938313868</v>
      </c>
      <c r="Q68" s="98">
        <f t="shared" si="20"/>
        <v>-0.82330350938313868</v>
      </c>
      <c r="R68" s="1"/>
      <c r="S68" s="1"/>
      <c r="T68" s="1"/>
      <c r="W68" s="25">
        <f>ABS(F68)-ABS($E68)</f>
        <v>-9.6087535456954254E-2</v>
      </c>
      <c r="X68" s="25">
        <f>ABS(H68)-ABS($E68)</f>
        <v>-0.62011766129016177</v>
      </c>
      <c r="Y68" s="25">
        <f>ABS(L68)-ABS($E68)</f>
        <v>-2.576293891364867E-2</v>
      </c>
      <c r="Z68" s="25">
        <f>ABS(N68)-ABS($E68)</f>
        <v>-5.249363183059097E-2</v>
      </c>
      <c r="AA68" s="25">
        <f>ABS(P68)-ABS($E68)</f>
        <v>-8.5358398750259967E-2</v>
      </c>
      <c r="AB68" s="25">
        <f>ABS(J68)-ABS($E68)</f>
        <v>-2.5441072833166656E-3</v>
      </c>
      <c r="AC68" s="25">
        <f>ABS(G68)-ABS($E68)</f>
        <v>-8.6647917726478951E-2</v>
      </c>
      <c r="AD68" s="25">
        <f>ABS(I68)-ABS($E68)</f>
        <v>-6.5409000419076158E-2</v>
      </c>
      <c r="AE68" s="25">
        <f>ABS(K68)-ABS($E68)</f>
        <v>-2.5441072833166656E-3</v>
      </c>
      <c r="AF68" s="25">
        <f>ABS(M68)-ABS($E68)</f>
        <v>-2.576293891364867E-2</v>
      </c>
      <c r="AG68" s="25">
        <f>ABS(O68)-ABS($E68)</f>
        <v>-4.255706619042765E-2</v>
      </c>
      <c r="AH68" s="25">
        <f t="shared" si="21"/>
        <v>-8.5358398750259967E-2</v>
      </c>
    </row>
    <row r="69" spans="2:34" x14ac:dyDescent="0.25">
      <c r="B69" s="99"/>
      <c r="C69" s="1"/>
      <c r="D69" s="11" t="s">
        <v>20</v>
      </c>
      <c r="E69" s="31">
        <f>(E11-E14)/$E$66</f>
        <v>3.211167527225392E-2</v>
      </c>
      <c r="F69" s="31">
        <f t="shared" si="20"/>
        <v>0.47667275899671752</v>
      </c>
      <c r="G69" s="55">
        <f>G11/G$66</f>
        <v>0.45575399726645477</v>
      </c>
      <c r="H69" s="31">
        <f t="shared" si="20"/>
        <v>-0.95583060577744872</v>
      </c>
      <c r="I69" s="55">
        <f>I11/I$66</f>
        <v>0.40323404187185702</v>
      </c>
      <c r="J69" s="55">
        <f t="shared" si="20"/>
        <v>0.11306353130305485</v>
      </c>
      <c r="K69" s="55">
        <f>K11/K$66</f>
        <v>0.11306353130305485</v>
      </c>
      <c r="L69" s="31">
        <f t="shared" si="20"/>
        <v>0.20491603547777318</v>
      </c>
      <c r="M69" s="55">
        <f>M11/M$66</f>
        <v>0.20491603547777318</v>
      </c>
      <c r="N69" s="31">
        <f t="shared" si="20"/>
        <v>0.36639440143867341</v>
      </c>
      <c r="O69" s="55">
        <f>O11/O$66</f>
        <v>0.33612894221112016</v>
      </c>
      <c r="P69" s="31">
        <f t="shared" si="20"/>
        <v>0.45279359892785492</v>
      </c>
      <c r="Q69" s="98">
        <f t="shared" si="20"/>
        <v>0.45279359892785492</v>
      </c>
      <c r="R69" s="1"/>
      <c r="S69" s="1"/>
      <c r="T69" s="1"/>
      <c r="W69" s="25">
        <f>ABS(F69)-ABS($E69)</f>
        <v>0.44456108372446357</v>
      </c>
      <c r="X69" s="25">
        <f>ABS(H69)-ABS($E69)</f>
        <v>0.92371893050519482</v>
      </c>
      <c r="Y69" s="25">
        <f>ABS(L69)-ABS($E69)</f>
        <v>0.17280436020551926</v>
      </c>
      <c r="Z69" s="25">
        <f>ABS(N69)-ABS($E69)</f>
        <v>0.33428272616641952</v>
      </c>
      <c r="AA69" s="25">
        <f>ABS(P69)-ABS($E69)</f>
        <v>0.42068192365560098</v>
      </c>
      <c r="AB69" s="25">
        <f>ABS(J69)-ABS($E69)</f>
        <v>8.0951856030800934E-2</v>
      </c>
      <c r="AC69" s="25">
        <f>ABS(G69)-ABS($E69)</f>
        <v>0.42364232199420082</v>
      </c>
      <c r="AD69" s="25">
        <f>ABS(I69)-ABS($E69)</f>
        <v>0.37112236659960307</v>
      </c>
      <c r="AE69" s="25">
        <f>ABS(K69)-ABS($E69)</f>
        <v>8.0951856030800934E-2</v>
      </c>
      <c r="AF69" s="25">
        <f>ABS(M69)-ABS($E69)</f>
        <v>0.17280436020551926</v>
      </c>
      <c r="AG69" s="25">
        <f>ABS(O69)-ABS($E69)</f>
        <v>0.30401726693886622</v>
      </c>
      <c r="AH69" s="25">
        <f t="shared" si="21"/>
        <v>0.42068192365560098</v>
      </c>
    </row>
    <row r="70" spans="2:34" x14ac:dyDescent="0.25">
      <c r="B70" s="110"/>
      <c r="C70" s="3"/>
      <c r="D70" s="19" t="s">
        <v>21</v>
      </c>
      <c r="E70" s="108">
        <f>SQRT(E67^2+E68^2+E69^2)</f>
        <v>1</v>
      </c>
      <c r="F70" s="108">
        <f>SQRT(F67^2+F68^2+F69^2)</f>
        <v>1</v>
      </c>
      <c r="G70" s="109">
        <f>SQRT(G67^2+G68^2+G69^2)</f>
        <v>1</v>
      </c>
      <c r="H70" s="108">
        <f t="shared" ref="H70:Q70" si="22">SQRT(H67^2+H68^2+H69^2)</f>
        <v>1</v>
      </c>
      <c r="I70" s="109">
        <f>SQRT(I67^2+I68^2+I69^2)</f>
        <v>1</v>
      </c>
      <c r="J70" s="109">
        <f>SQRT(J67^2+J68^2+J69^2)</f>
        <v>1</v>
      </c>
      <c r="K70" s="109">
        <f>SQRT(K67^2+K68^2+K69^2)</f>
        <v>1</v>
      </c>
      <c r="L70" s="108">
        <f t="shared" si="22"/>
        <v>1.0000000000000002</v>
      </c>
      <c r="M70" s="109">
        <f>SQRT(M67^2+M68^2+M69^2)</f>
        <v>1.0000000000000002</v>
      </c>
      <c r="N70" s="108">
        <f t="shared" si="22"/>
        <v>1</v>
      </c>
      <c r="O70" s="109">
        <f>SQRT(O67^2+O68^2+O69^2)</f>
        <v>1</v>
      </c>
      <c r="P70" s="108">
        <f t="shared" si="22"/>
        <v>1</v>
      </c>
      <c r="Q70" s="111">
        <f t="shared" si="22"/>
        <v>1</v>
      </c>
      <c r="R70" s="1"/>
      <c r="S70" s="1"/>
      <c r="T70" s="1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25">
      <c r="B71" s="99"/>
      <c r="C71" s="1"/>
      <c r="D71" s="11"/>
      <c r="E71" s="31"/>
      <c r="F71" s="31"/>
      <c r="G71" s="55"/>
      <c r="H71" s="31"/>
      <c r="I71" s="55"/>
      <c r="J71" s="55"/>
      <c r="K71" s="55"/>
      <c r="L71" s="31"/>
      <c r="M71" s="55"/>
      <c r="N71" s="31"/>
      <c r="O71" s="55"/>
      <c r="P71" s="31"/>
      <c r="Q71" s="98"/>
      <c r="R71" s="1"/>
      <c r="S71" s="1"/>
      <c r="T71" s="1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x14ac:dyDescent="0.25">
      <c r="B72" s="112" t="s">
        <v>7</v>
      </c>
      <c r="C72" s="13" t="s">
        <v>17</v>
      </c>
      <c r="D72" s="13" t="s">
        <v>12</v>
      </c>
      <c r="E72" s="106">
        <f>SQRT((E15-E21)^2+(E16-E22)^2+(E17-E23)^2)</f>
        <v>585.10242205959105</v>
      </c>
      <c r="F72" s="106">
        <f t="shared" ref="F72:Q72" si="23">SQRT(F15^2+F16^2+F17^2)</f>
        <v>2958.1935401398296</v>
      </c>
      <c r="G72" s="107">
        <f>SQRT(G15^2+G16^2+G17^2)</f>
        <v>1148.3919596834082</v>
      </c>
      <c r="H72" s="106">
        <f t="shared" si="23"/>
        <v>2486.324969707734</v>
      </c>
      <c r="I72" s="107">
        <f>SQRT(I15^2+I16^2+I17^2)</f>
        <v>418.0490678092637</v>
      </c>
      <c r="J72" s="107">
        <f t="shared" si="23"/>
        <v>22793.593545690004</v>
      </c>
      <c r="K72" s="107">
        <f>SQRT(K15^2+K16^2+K17^2)</f>
        <v>22793.593545690004</v>
      </c>
      <c r="L72" s="106">
        <f t="shared" si="23"/>
        <v>28048.705105580098</v>
      </c>
      <c r="M72" s="107">
        <f>SQRT(M15^2+M16^2+M17^2)</f>
        <v>28048.705105580098</v>
      </c>
      <c r="N72" s="106">
        <f t="shared" si="23"/>
        <v>859.71766626649639</v>
      </c>
      <c r="O72" s="107">
        <f>SQRT(O15^2+O16^2+O17^2)</f>
        <v>1851.0179636431267</v>
      </c>
      <c r="P72" s="106">
        <f t="shared" si="23"/>
        <v>990.2268534801151</v>
      </c>
      <c r="Q72" s="113">
        <f t="shared" si="23"/>
        <v>990.2268534801151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97"/>
      <c r="C73" s="11"/>
      <c r="D73" s="11" t="s">
        <v>18</v>
      </c>
      <c r="E73" s="31">
        <f>(E15-E21)/E$72</f>
        <v>-0.51643949607377426</v>
      </c>
      <c r="F73" s="31">
        <f t="shared" ref="F73:Q75" si="24">F15/F$72</f>
        <v>0.5164394960737716</v>
      </c>
      <c r="G73" s="55">
        <f>G15/G$72</f>
        <v>0.51643949607376871</v>
      </c>
      <c r="H73" s="31">
        <f t="shared" si="24"/>
        <v>-0.51643949607377659</v>
      </c>
      <c r="I73" s="55">
        <f>I15/I$72</f>
        <v>-0.51643949607377615</v>
      </c>
      <c r="J73" s="55">
        <f t="shared" si="24"/>
        <v>-0.51643949607377515</v>
      </c>
      <c r="K73" s="55">
        <f>K15/K$72</f>
        <v>-0.51643949607377515</v>
      </c>
      <c r="L73" s="31">
        <f t="shared" si="24"/>
        <v>0.51643949607377482</v>
      </c>
      <c r="M73" s="55">
        <f>M15/M$72</f>
        <v>0.51643949607377482</v>
      </c>
      <c r="N73" s="31">
        <f t="shared" si="24"/>
        <v>-0.51643949607377593</v>
      </c>
      <c r="O73" s="55">
        <f>O15/O$72</f>
        <v>0.51643949607376716</v>
      </c>
      <c r="P73" s="31">
        <f t="shared" si="24"/>
        <v>0.51643949607377548</v>
      </c>
      <c r="Q73" s="98">
        <f t="shared" si="24"/>
        <v>0.51643949607377548</v>
      </c>
      <c r="R73" s="1"/>
      <c r="S73" s="1"/>
      <c r="T73" s="1"/>
      <c r="W73" s="25">
        <f>ABS(F73)-ABS($E73)</f>
        <v>-2.6645352591003757E-15</v>
      </c>
      <c r="X73" s="25">
        <f>ABS(H73)-ABS($E73)</f>
        <v>2.3314683517128287E-15</v>
      </c>
      <c r="Y73" s="25">
        <f>ABS(L73)-ABS($E73)</f>
        <v>0</v>
      </c>
      <c r="Z73" s="25">
        <f>ABS(N73)-ABS($E73)</f>
        <v>1.6653345369377348E-15</v>
      </c>
      <c r="AA73" s="25">
        <f>ABS(P73)-ABS($E73)</f>
        <v>1.2212453270876722E-15</v>
      </c>
      <c r="AB73" s="25">
        <f>ABS(J73)-ABS($E73)</f>
        <v>8.8817841970012523E-16</v>
      </c>
      <c r="AC73" s="25">
        <f>ABS(G73)-ABS($E73)</f>
        <v>-5.5511151231257827E-15</v>
      </c>
      <c r="AD73" s="25">
        <f>ABS(I73)-ABS($E73)</f>
        <v>1.8873791418627661E-15</v>
      </c>
      <c r="AE73" s="25">
        <f>ABS(K73)-ABS($E73)</f>
        <v>8.8817841970012523E-16</v>
      </c>
      <c r="AF73" s="25">
        <f>ABS(M73)-ABS($E73)</f>
        <v>0</v>
      </c>
      <c r="AG73" s="25">
        <f>ABS(O73)-ABS($E73)</f>
        <v>-7.1054273576010019E-15</v>
      </c>
      <c r="AH73" s="25">
        <f t="shared" ref="AH73:AH75" si="25">ABS(Q73)-ABS($E73)</f>
        <v>1.2212453270876722E-15</v>
      </c>
    </row>
    <row r="74" spans="2:34" x14ac:dyDescent="0.25">
      <c r="B74" s="99"/>
      <c r="C74" s="11"/>
      <c r="D74" s="11" t="s">
        <v>19</v>
      </c>
      <c r="E74" s="31">
        <f>(E16-E22)/E$72</f>
        <v>0.85514942535828486</v>
      </c>
      <c r="F74" s="31">
        <f t="shared" si="24"/>
        <v>-0.85514942535828642</v>
      </c>
      <c r="G74" s="55">
        <f>G16/G$72</f>
        <v>0.8551494253582882</v>
      </c>
      <c r="H74" s="31">
        <f t="shared" si="24"/>
        <v>0.85514942535828342</v>
      </c>
      <c r="I74" s="55">
        <f>I16/I$72</f>
        <v>-0.85514942535828364</v>
      </c>
      <c r="J74" s="55">
        <f t="shared" si="24"/>
        <v>0.85514942535828409</v>
      </c>
      <c r="K74" s="55">
        <f>K16/K$72</f>
        <v>-0.85514942535828409</v>
      </c>
      <c r="L74" s="31">
        <f t="shared" si="24"/>
        <v>-0.85514942535828442</v>
      </c>
      <c r="M74" s="55">
        <f>M16/M$72</f>
        <v>0.85514942535828442</v>
      </c>
      <c r="N74" s="31">
        <f t="shared" si="24"/>
        <v>0.85514942535828353</v>
      </c>
      <c r="O74" s="55">
        <f>O16/O$72</f>
        <v>0.85514942535828897</v>
      </c>
      <c r="P74" s="31">
        <f t="shared" si="24"/>
        <v>-0.85514942535828387</v>
      </c>
      <c r="Q74" s="98">
        <f t="shared" si="24"/>
        <v>0.85514942535828387</v>
      </c>
      <c r="R74" s="1"/>
      <c r="S74" s="1"/>
      <c r="T74" s="1"/>
      <c r="W74" s="25">
        <f>ABS(F74)-ABS($E74)</f>
        <v>1.5543122344752192E-15</v>
      </c>
      <c r="X74" s="25">
        <f>ABS(H74)-ABS($E74)</f>
        <v>-1.4432899320127035E-15</v>
      </c>
      <c r="Y74" s="25">
        <f>ABS(L74)-ABS($E74)</f>
        <v>0</v>
      </c>
      <c r="Z74" s="25">
        <f>ABS(N74)-ABS($E74)</f>
        <v>-1.3322676295501878E-15</v>
      </c>
      <c r="AA74" s="25">
        <f>ABS(P74)-ABS($E74)</f>
        <v>-9.9920072216264089E-16</v>
      </c>
      <c r="AB74" s="25">
        <f>ABS(J74)-ABS($E74)</f>
        <v>0</v>
      </c>
      <c r="AC74" s="25">
        <f>ABS(G74)-ABS($E74)</f>
        <v>3.3306690738754696E-15</v>
      </c>
      <c r="AD74" s="25">
        <f>ABS(I74)-ABS($E74)</f>
        <v>-1.2212453270876722E-15</v>
      </c>
      <c r="AE74" s="25">
        <f>ABS(K74)-ABS($E74)</f>
        <v>0</v>
      </c>
      <c r="AF74" s="25">
        <f>ABS(M74)-ABS($E74)</f>
        <v>0</v>
      </c>
      <c r="AG74" s="25">
        <f>ABS(O74)-ABS($E74)</f>
        <v>4.1078251911130792E-15</v>
      </c>
      <c r="AH74" s="25">
        <f t="shared" si="25"/>
        <v>-9.9920072216264089E-16</v>
      </c>
    </row>
    <row r="75" spans="2:34" x14ac:dyDescent="0.25">
      <c r="B75" s="99"/>
      <c r="C75" s="1"/>
      <c r="D75" s="11" t="s">
        <v>20</v>
      </c>
      <c r="E75" s="31">
        <f>(E17-E23)/E$72</f>
        <v>4.4829758023678987E-2</v>
      </c>
      <c r="F75" s="31">
        <f t="shared" si="24"/>
        <v>-4.4829758023679035E-2</v>
      </c>
      <c r="G75" s="55">
        <f>G17/G$72</f>
        <v>-4.4829758023678896E-2</v>
      </c>
      <c r="H75" s="31">
        <f t="shared" si="24"/>
        <v>4.4829758023679112E-2</v>
      </c>
      <c r="I75" s="55">
        <f>I17/I$72</f>
        <v>4.4829758023679799E-2</v>
      </c>
      <c r="J75" s="55">
        <f t="shared" si="24"/>
        <v>4.4829758023678813E-2</v>
      </c>
      <c r="K75" s="55">
        <f>K17/K$72</f>
        <v>4.4829758023678813E-2</v>
      </c>
      <c r="L75" s="31">
        <f t="shared" si="24"/>
        <v>-4.4829758023678806E-2</v>
      </c>
      <c r="M75" s="55">
        <f>M17/M$72</f>
        <v>-4.4829758023678806E-2</v>
      </c>
      <c r="N75" s="31">
        <f t="shared" si="24"/>
        <v>4.4829758023679285E-2</v>
      </c>
      <c r="O75" s="55">
        <f>O17/O$72</f>
        <v>-4.4829758023679687E-2</v>
      </c>
      <c r="P75" s="31">
        <f t="shared" si="24"/>
        <v>-4.4829758023678598E-2</v>
      </c>
      <c r="Q75" s="98">
        <f t="shared" si="24"/>
        <v>-4.4829758023678598E-2</v>
      </c>
      <c r="R75" s="1"/>
      <c r="S75" s="1"/>
      <c r="T75" s="1"/>
      <c r="W75" s="25">
        <f>ABS(F75)-ABS($E75)</f>
        <v>0</v>
      </c>
      <c r="X75" s="25">
        <f>ABS(H75)-ABS($E75)</f>
        <v>1.2490009027033011E-16</v>
      </c>
      <c r="Y75" s="25">
        <f>ABS(L75)-ABS($E75)</f>
        <v>-1.8041124150158794E-16</v>
      </c>
      <c r="Z75" s="25">
        <f>ABS(N75)-ABS($E75)</f>
        <v>2.9837243786801082E-16</v>
      </c>
      <c r="AA75" s="25">
        <f>ABS(P75)-ABS($E75)</f>
        <v>-3.8857805861880479E-16</v>
      </c>
      <c r="AB75" s="25">
        <f>ABS(J75)-ABS($E75)</f>
        <v>-1.7347234759768071E-16</v>
      </c>
      <c r="AC75" s="25">
        <f>ABS(G75)-ABS($E75)</f>
        <v>-9.0205620750793969E-17</v>
      </c>
      <c r="AD75" s="25">
        <f>ABS(I75)-ABS($E75)</f>
        <v>8.1185058675714572E-16</v>
      </c>
      <c r="AE75" s="25">
        <f>ABS(K75)-ABS($E75)</f>
        <v>-1.7347234759768071E-16</v>
      </c>
      <c r="AF75" s="25">
        <f>ABS(M75)-ABS($E75)</f>
        <v>-1.8041124150158794E-16</v>
      </c>
      <c r="AG75" s="25">
        <f>ABS(O75)-ABS($E75)</f>
        <v>7.0082828429463007E-16</v>
      </c>
      <c r="AH75" s="25">
        <f t="shared" si="25"/>
        <v>-3.8857805861880479E-16</v>
      </c>
    </row>
    <row r="76" spans="2:34" x14ac:dyDescent="0.25">
      <c r="B76" s="110"/>
      <c r="C76" s="3"/>
      <c r="D76" s="19" t="s">
        <v>21</v>
      </c>
      <c r="E76" s="108">
        <f>SQRT(E73^2+E74^2+E75^2)</f>
        <v>1</v>
      </c>
      <c r="F76" s="108">
        <f>SQRT(F73^2+F74^2+F75^2)</f>
        <v>1</v>
      </c>
      <c r="G76" s="109">
        <f>SQRT(G73^2+G74^2+G75^2)</f>
        <v>1</v>
      </c>
      <c r="H76" s="108">
        <f t="shared" ref="H76:Q76" si="26">SQRT(H73^2+H74^2+H75^2)</f>
        <v>1</v>
      </c>
      <c r="I76" s="109">
        <f>SQRT(I73^2+I74^2+I75^2)</f>
        <v>1</v>
      </c>
      <c r="J76" s="109">
        <f>SQRT(J73^2+J74^2+J75^2)</f>
        <v>1</v>
      </c>
      <c r="K76" s="109">
        <f>SQRT(K73^2+K74^2+K75^2)</f>
        <v>1</v>
      </c>
      <c r="L76" s="108">
        <f t="shared" si="26"/>
        <v>1</v>
      </c>
      <c r="M76" s="109">
        <f>SQRT(M73^2+M74^2+M75^2)</f>
        <v>1</v>
      </c>
      <c r="N76" s="108">
        <f t="shared" si="26"/>
        <v>0.99999999999999989</v>
      </c>
      <c r="O76" s="109">
        <f>SQRT(O73^2+O74^2+O75^2)</f>
        <v>1</v>
      </c>
      <c r="P76" s="108">
        <f t="shared" si="26"/>
        <v>1</v>
      </c>
      <c r="Q76" s="111">
        <f t="shared" si="26"/>
        <v>1</v>
      </c>
      <c r="R76" s="1"/>
      <c r="S76" s="1"/>
      <c r="T76" s="1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x14ac:dyDescent="0.25">
      <c r="B77" s="99"/>
      <c r="C77" s="1"/>
      <c r="D77" s="11"/>
      <c r="E77" s="31"/>
      <c r="F77" s="31"/>
      <c r="G77" s="55"/>
      <c r="H77" s="31"/>
      <c r="I77" s="55"/>
      <c r="J77" s="55"/>
      <c r="K77" s="55"/>
      <c r="L77" s="31"/>
      <c r="M77" s="55"/>
      <c r="N77" s="31"/>
      <c r="O77" s="55"/>
      <c r="P77" s="31"/>
      <c r="Q77" s="98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x14ac:dyDescent="0.25">
      <c r="B78" s="112" t="s">
        <v>7</v>
      </c>
      <c r="C78" s="13" t="s">
        <v>22</v>
      </c>
      <c r="D78" s="13" t="s">
        <v>12</v>
      </c>
      <c r="E78" s="106">
        <f>SQRT((E18-E21)^2+(E19-E22)^2+(E20-E23)^2)</f>
        <v>500.3782147536001</v>
      </c>
      <c r="F78" s="106">
        <f t="shared" ref="F78:Q78" si="27">SQRT(F18^2+F19^2+F20^2)</f>
        <v>8668.8376265285333</v>
      </c>
      <c r="G78" s="107">
        <f>SQRT(G18^2+G19^2+G20^2)</f>
        <v>5985.950529212203</v>
      </c>
      <c r="H78" s="106">
        <f t="shared" si="27"/>
        <v>597.77137314443155</v>
      </c>
      <c r="I78" s="107">
        <f>SQRT(I18^2+I19^2+I20^2)</f>
        <v>3663.82612241172</v>
      </c>
      <c r="J78" s="107">
        <f t="shared" si="27"/>
        <v>22705.315806127586</v>
      </c>
      <c r="K78" s="107">
        <f>SQRT(K18^2+K19^2+K20^2)</f>
        <v>22705.315806127586</v>
      </c>
      <c r="L78" s="106">
        <f t="shared" si="27"/>
        <v>18954.490377183098</v>
      </c>
      <c r="M78" s="107">
        <f>SQRT(M18^2+M19^2+M20^2)</f>
        <v>18954.490377183098</v>
      </c>
      <c r="N78" s="106">
        <f t="shared" si="27"/>
        <v>3009.0875052508959</v>
      </c>
      <c r="O78" s="107">
        <f>SQRT(O18^2+O19^2+O20^2)</f>
        <v>35564.840037783528</v>
      </c>
      <c r="P78" s="106">
        <f t="shared" si="27"/>
        <v>5751.4833217142641</v>
      </c>
      <c r="Q78" s="113">
        <f t="shared" si="27"/>
        <v>5751.4833217142641</v>
      </c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97"/>
      <c r="C79" s="11"/>
      <c r="D79" s="11" t="s">
        <v>18</v>
      </c>
      <c r="E79" s="31">
        <f>(E18-E21)/E$78</f>
        <v>3.7571579748446201E-3</v>
      </c>
      <c r="F79" s="31">
        <f t="shared" ref="F79:Q81" si="28">F18/F$78</f>
        <v>-3.7571579748446218E-3</v>
      </c>
      <c r="G79" s="55">
        <f>G18/G$78</f>
        <v>-3.7571579748446196E-3</v>
      </c>
      <c r="H79" s="31">
        <f t="shared" si="28"/>
        <v>-3.7571579748446196E-3</v>
      </c>
      <c r="I79" s="55">
        <f>I18/I$78</f>
        <v>-3.7571579748446105E-3</v>
      </c>
      <c r="J79" s="55">
        <f t="shared" si="28"/>
        <v>-3.7571579748446214E-3</v>
      </c>
      <c r="K79" s="55">
        <f>K18/K$78</f>
        <v>-3.7571579748446214E-3</v>
      </c>
      <c r="L79" s="31">
        <f t="shared" si="28"/>
        <v>3.7571579748446105E-3</v>
      </c>
      <c r="M79" s="55">
        <f>M18/M$78</f>
        <v>3.7571579748446105E-3</v>
      </c>
      <c r="N79" s="31">
        <f t="shared" si="28"/>
        <v>-3.7571579748446183E-3</v>
      </c>
      <c r="O79" s="55">
        <f>O18/O$78</f>
        <v>-3.7571579748446309E-3</v>
      </c>
      <c r="P79" s="31">
        <f t="shared" si="28"/>
        <v>-3.7571579748446244E-3</v>
      </c>
      <c r="Q79" s="98">
        <f t="shared" si="28"/>
        <v>-3.7571579748446244E-3</v>
      </c>
      <c r="W79" s="25">
        <f>ABS(F79)-ABS($E79)</f>
        <v>0</v>
      </c>
      <c r="X79" s="25">
        <f>ABS(H79)-ABS($E79)</f>
        <v>0</v>
      </c>
      <c r="Y79" s="25">
        <f>ABS(L79)-ABS($E79)</f>
        <v>-9.540979117872439E-18</v>
      </c>
      <c r="Z79" s="25">
        <f>ABS(N79)-ABS($E79)</f>
        <v>0</v>
      </c>
      <c r="AA79" s="25">
        <f>ABS(P79)-ABS($E79)</f>
        <v>4.3368086899420177E-18</v>
      </c>
      <c r="AB79" s="25">
        <f>ABS(J79)-ABS($E79)</f>
        <v>0</v>
      </c>
      <c r="AC79" s="25">
        <f>ABS(G79)-ABS($E79)</f>
        <v>0</v>
      </c>
      <c r="AD79" s="25">
        <f>ABS(I79)-ABS($E79)</f>
        <v>-9.540979117872439E-18</v>
      </c>
      <c r="AE79" s="25">
        <f>ABS(K79)-ABS($E79)</f>
        <v>0</v>
      </c>
      <c r="AF79" s="25">
        <f>ABS(M79)-ABS($E79)</f>
        <v>-9.540979117872439E-18</v>
      </c>
      <c r="AG79" s="25">
        <f>ABS(O79)-ABS($E79)</f>
        <v>1.0842021724855044E-17</v>
      </c>
      <c r="AH79" s="25">
        <f t="shared" ref="AH79:AH81" si="29">ABS(Q79)-ABS($E79)</f>
        <v>4.3368086899420177E-18</v>
      </c>
    </row>
    <row r="80" spans="2:34" x14ac:dyDescent="0.25">
      <c r="B80" s="99"/>
      <c r="C80" s="11"/>
      <c r="D80" s="11" t="s">
        <v>19</v>
      </c>
      <c r="E80" s="31">
        <f>(E19-E22)/E$78</f>
        <v>0.9999436131454803</v>
      </c>
      <c r="F80" s="31">
        <f t="shared" si="28"/>
        <v>-0.99994361314548019</v>
      </c>
      <c r="G80" s="55">
        <f>G19/G$78</f>
        <v>0.9999436131454803</v>
      </c>
      <c r="H80" s="31">
        <f t="shared" si="28"/>
        <v>-0.99994361314548019</v>
      </c>
      <c r="I80" s="55">
        <f>I19/I$78</f>
        <v>0.9999436131454803</v>
      </c>
      <c r="J80" s="55">
        <f t="shared" si="28"/>
        <v>-0.99994361314548019</v>
      </c>
      <c r="K80" s="55">
        <f>K19/K$78</f>
        <v>0.99994361314548019</v>
      </c>
      <c r="L80" s="31">
        <f t="shared" si="28"/>
        <v>0.99994361314548019</v>
      </c>
      <c r="M80" s="55">
        <f>M19/M$78</f>
        <v>-0.99994361314548019</v>
      </c>
      <c r="N80" s="31">
        <f t="shared" si="28"/>
        <v>-0.9999436131454803</v>
      </c>
      <c r="O80" s="55">
        <f>O19/O$78</f>
        <v>0.9999436131454803</v>
      </c>
      <c r="P80" s="31">
        <f t="shared" si="28"/>
        <v>-0.9999436131454803</v>
      </c>
      <c r="Q80" s="98">
        <f t="shared" si="28"/>
        <v>0.9999436131454803</v>
      </c>
      <c r="W80" s="25">
        <f>ABS(F80)-ABS($E80)</f>
        <v>0</v>
      </c>
      <c r="X80" s="25">
        <f>ABS(H80)-ABS($E80)</f>
        <v>0</v>
      </c>
      <c r="Y80" s="25">
        <f>ABS(L80)-ABS($E80)</f>
        <v>0</v>
      </c>
      <c r="Z80" s="25">
        <f>ABS(N80)-ABS($E80)</f>
        <v>0</v>
      </c>
      <c r="AA80" s="25">
        <f>ABS(P80)-ABS($E80)</f>
        <v>0</v>
      </c>
      <c r="AB80" s="25">
        <f>ABS(J80)-ABS($E80)</f>
        <v>0</v>
      </c>
      <c r="AC80" s="25">
        <f>ABS(G80)-ABS($E80)</f>
        <v>0</v>
      </c>
      <c r="AD80" s="25">
        <f>ABS(I80)-ABS($E80)</f>
        <v>0</v>
      </c>
      <c r="AE80" s="25">
        <f>ABS(K80)-ABS($E80)</f>
        <v>0</v>
      </c>
      <c r="AF80" s="25">
        <f>ABS(M80)-ABS($E80)</f>
        <v>0</v>
      </c>
      <c r="AG80" s="25">
        <f>ABS(O80)-ABS($E80)</f>
        <v>0</v>
      </c>
      <c r="AH80" s="25">
        <f t="shared" si="29"/>
        <v>0</v>
      </c>
    </row>
    <row r="81" spans="2:34" x14ac:dyDescent="0.25">
      <c r="B81" s="99"/>
      <c r="C81" s="1"/>
      <c r="D81" s="11" t="s">
        <v>20</v>
      </c>
      <c r="E81" s="31">
        <f>(E20-E23)/E$78</f>
        <v>9.9324867739242692E-3</v>
      </c>
      <c r="F81" s="31">
        <f t="shared" si="28"/>
        <v>-9.9324867739242675E-3</v>
      </c>
      <c r="G81" s="55">
        <f>G20/G$78</f>
        <v>-9.9324867739242709E-3</v>
      </c>
      <c r="H81" s="31">
        <f t="shared" si="28"/>
        <v>-9.9324867739242449E-3</v>
      </c>
      <c r="I81" s="55">
        <f>I20/I$78</f>
        <v>-9.9324867739242571E-3</v>
      </c>
      <c r="J81" s="55">
        <f t="shared" si="28"/>
        <v>-9.9324867739242727E-3</v>
      </c>
      <c r="K81" s="55">
        <f>K20/K$78</f>
        <v>-9.9324867739242727E-3</v>
      </c>
      <c r="L81" s="31">
        <f t="shared" si="28"/>
        <v>9.9324867739242189E-3</v>
      </c>
      <c r="M81" s="55">
        <f>M20/M$78</f>
        <v>9.9324867739242189E-3</v>
      </c>
      <c r="N81" s="31">
        <f t="shared" si="28"/>
        <v>-9.9324867739242692E-3</v>
      </c>
      <c r="O81" s="55">
        <f>O20/O$78</f>
        <v>-9.932486773924264E-3</v>
      </c>
      <c r="P81" s="31">
        <f t="shared" si="28"/>
        <v>-9.9324867739242605E-3</v>
      </c>
      <c r="Q81" s="98">
        <f t="shared" si="28"/>
        <v>-9.9324867739242605E-3</v>
      </c>
      <c r="W81" s="25">
        <f>ABS(F81)-ABS($E81)</f>
        <v>0</v>
      </c>
      <c r="X81" s="25">
        <f>ABS(H81)-ABS($E81)</f>
        <v>-2.4286128663675299E-17</v>
      </c>
      <c r="Y81" s="25">
        <f>ABS(L81)-ABS($E81)</f>
        <v>-5.0306980803327406E-17</v>
      </c>
      <c r="Z81" s="25">
        <f>ABS(N81)-ABS($E81)</f>
        <v>0</v>
      </c>
      <c r="AA81" s="25">
        <f>ABS(P81)-ABS($E81)</f>
        <v>0</v>
      </c>
      <c r="AB81" s="25">
        <f>ABS(J81)-ABS($E81)</f>
        <v>0</v>
      </c>
      <c r="AC81" s="25">
        <f>ABS(G81)-ABS($E81)</f>
        <v>0</v>
      </c>
      <c r="AD81" s="25">
        <f>ABS(I81)-ABS($E81)</f>
        <v>0</v>
      </c>
      <c r="AE81" s="25">
        <f>ABS(K81)-ABS($E81)</f>
        <v>0</v>
      </c>
      <c r="AF81" s="25">
        <f>ABS(M81)-ABS($E81)</f>
        <v>-5.0306980803327406E-17</v>
      </c>
      <c r="AG81" s="25">
        <f>ABS(O81)-ABS($E81)</f>
        <v>0</v>
      </c>
      <c r="AH81" s="25">
        <f t="shared" si="29"/>
        <v>0</v>
      </c>
    </row>
    <row r="82" spans="2:34" x14ac:dyDescent="0.25">
      <c r="B82" s="110"/>
      <c r="C82" s="3"/>
      <c r="D82" s="19" t="s">
        <v>21</v>
      </c>
      <c r="E82" s="108">
        <f>SQRT(E79^2+E80^2+E81^2)</f>
        <v>1</v>
      </c>
      <c r="F82" s="108">
        <f>SQRT(F79^2+F80^2+F81^2)</f>
        <v>1</v>
      </c>
      <c r="G82" s="109">
        <f>SQRT(G79^2+G80^2+G81^2)</f>
        <v>1</v>
      </c>
      <c r="H82" s="108">
        <f t="shared" ref="H82:Q82" si="30">SQRT(H79^2+H80^2+H81^2)</f>
        <v>1</v>
      </c>
      <c r="I82" s="109">
        <f>SQRT(I79^2+I80^2+I81^2)</f>
        <v>1</v>
      </c>
      <c r="J82" s="109">
        <f>SQRT(J79^2+J80^2+J81^2)</f>
        <v>1</v>
      </c>
      <c r="K82" s="109">
        <f>SQRT(K79^2+K80^2+K81^2)</f>
        <v>1</v>
      </c>
      <c r="L82" s="108">
        <f t="shared" si="30"/>
        <v>1</v>
      </c>
      <c r="M82" s="109">
        <f>SQRT(M79^2+M80^2+M81^2)</f>
        <v>1</v>
      </c>
      <c r="N82" s="108">
        <f t="shared" si="30"/>
        <v>1</v>
      </c>
      <c r="O82" s="109">
        <f>SQRT(O79^2+O80^2+O81^2)</f>
        <v>1</v>
      </c>
      <c r="P82" s="108">
        <f t="shared" si="30"/>
        <v>1</v>
      </c>
      <c r="Q82" s="111">
        <f t="shared" si="30"/>
        <v>1</v>
      </c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x14ac:dyDescent="0.25">
      <c r="B83" s="99"/>
      <c r="C83" s="1"/>
      <c r="D83" s="11"/>
      <c r="E83" s="31"/>
      <c r="F83" s="31"/>
      <c r="G83" s="55"/>
      <c r="H83" s="31"/>
      <c r="I83" s="55"/>
      <c r="J83" s="55"/>
      <c r="K83" s="55"/>
      <c r="L83" s="31"/>
      <c r="M83" s="55"/>
      <c r="N83" s="31"/>
      <c r="O83" s="55"/>
      <c r="P83" s="31"/>
      <c r="Q83" s="98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x14ac:dyDescent="0.25">
      <c r="B84" s="112" t="s">
        <v>8</v>
      </c>
      <c r="C84" s="13"/>
      <c r="D84" s="13" t="s">
        <v>12</v>
      </c>
      <c r="E84" s="106">
        <f>SQRT((E24-C85)^2+(E25-C86)^2+(E26-C87)^2)</f>
        <v>520.15778509986762</v>
      </c>
      <c r="F84" s="106">
        <f t="shared" ref="F84:Q84" si="31">SQRT(F24^2+F25^2+F26^2)</f>
        <v>5078.4601802770894</v>
      </c>
      <c r="G84" s="107">
        <f>SQRT(G24^2+G25^2+G26^2)</f>
        <v>3129.2102880868892</v>
      </c>
      <c r="H84" s="106">
        <f t="shared" si="31"/>
        <v>785.56780655983232</v>
      </c>
      <c r="I84" s="107">
        <f>SQRT(I24^2+I25^2+I26^2)</f>
        <v>1442.0722962971413</v>
      </c>
      <c r="J84" s="107">
        <f t="shared" si="31"/>
        <v>407.77008924663966</v>
      </c>
      <c r="K84" s="107">
        <f>SQRT(K24^2+K25^2+K26^2)</f>
        <v>407.77008924663966</v>
      </c>
      <c r="L84" s="106">
        <f t="shared" si="31"/>
        <v>3467.7553091707086</v>
      </c>
      <c r="M84" s="107">
        <f>SQRT(M24^2+M25^2+M26^2)</f>
        <v>3467.7553091707086</v>
      </c>
      <c r="N84" s="106">
        <f t="shared" si="31"/>
        <v>966.37237579961175</v>
      </c>
      <c r="O84" s="107">
        <f>SQRT(O24^2+O25^2+O26^2)</f>
        <v>16492.82280422849</v>
      </c>
      <c r="P84" s="106">
        <f t="shared" si="31"/>
        <v>2958.8582895368877</v>
      </c>
      <c r="Q84" s="113">
        <f t="shared" si="31"/>
        <v>2958.8582895368877</v>
      </c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97" t="s">
        <v>45</v>
      </c>
      <c r="C85" s="40">
        <v>-98.5</v>
      </c>
      <c r="D85" s="11" t="s">
        <v>18</v>
      </c>
      <c r="E85" s="31">
        <f>(E24-C85)/E$84</f>
        <v>-0.10337247954421454</v>
      </c>
      <c r="F85" s="31">
        <f t="shared" ref="F85:Q87" si="32">F24/F$84</f>
        <v>1.7356310015056895E-3</v>
      </c>
      <c r="G85" s="55">
        <f>G24/G$84</f>
        <v>1.7356310015056817E-3</v>
      </c>
      <c r="H85" s="31">
        <f t="shared" si="32"/>
        <v>-1.73563100150569E-3</v>
      </c>
      <c r="I85" s="55">
        <f>I24/I$84</f>
        <v>1.735631001505678E-3</v>
      </c>
      <c r="J85" s="55">
        <f t="shared" si="32"/>
        <v>1.7356310015056832E-3</v>
      </c>
      <c r="K85" s="55">
        <f>K24/K$84</f>
        <v>1.7356310015056832E-3</v>
      </c>
      <c r="L85" s="31">
        <f t="shared" si="32"/>
        <v>1.7356310015056841E-3</v>
      </c>
      <c r="M85" s="55">
        <f>M24/M$84</f>
        <v>1.7356310015056841E-3</v>
      </c>
      <c r="N85" s="31">
        <f t="shared" si="32"/>
        <v>1.7356310015056867E-3</v>
      </c>
      <c r="O85" s="55">
        <f>O24/O$84</f>
        <v>1.7356310015056793E-3</v>
      </c>
      <c r="P85" s="31">
        <f t="shared" si="32"/>
        <v>1.7356310015056795E-3</v>
      </c>
      <c r="Q85" s="98">
        <f t="shared" si="32"/>
        <v>1.7356310015056795E-3</v>
      </c>
      <c r="W85" s="25">
        <f>ABS(F85)-ABS($E85)</f>
        <v>-0.10163684854270885</v>
      </c>
      <c r="X85" s="25">
        <f>ABS(H85)-ABS($E85)</f>
        <v>-0.10163684854270885</v>
      </c>
      <c r="Y85" s="25">
        <f>ABS(L85)-ABS($E85)</f>
        <v>-0.10163684854270885</v>
      </c>
      <c r="Z85" s="25">
        <f>ABS(N85)-ABS($E85)</f>
        <v>-0.10163684854270885</v>
      </c>
      <c r="AA85" s="25">
        <f>ABS(P85)-ABS($E85)</f>
        <v>-0.10163684854270885</v>
      </c>
      <c r="AB85" s="25">
        <f>ABS(J85)-ABS($E85)</f>
        <v>-0.10163684854270885</v>
      </c>
      <c r="AC85" s="25">
        <f>ABS(G85)-ABS($E85)</f>
        <v>-0.10163684854270885</v>
      </c>
      <c r="AD85" s="25">
        <f>ABS(I85)-ABS($E85)</f>
        <v>-0.10163684854270887</v>
      </c>
      <c r="AE85" s="25">
        <f>ABS(K85)-ABS($E85)</f>
        <v>-0.10163684854270885</v>
      </c>
      <c r="AF85" s="25">
        <f>ABS(M85)-ABS($E85)</f>
        <v>-0.10163684854270885</v>
      </c>
      <c r="AG85" s="25">
        <f>ABS(O85)-ABS($E85)</f>
        <v>-0.10163684854270885</v>
      </c>
      <c r="AH85" s="25">
        <f t="shared" ref="AH85:AH87" si="33">ABS(Q85)-ABS($E85)</f>
        <v>-0.10163684854270885</v>
      </c>
    </row>
    <row r="86" spans="2:34" x14ac:dyDescent="0.25">
      <c r="B86" s="97" t="s">
        <v>31</v>
      </c>
      <c r="C86" s="40">
        <v>-683.8</v>
      </c>
      <c r="D86" s="11" t="s">
        <v>19</v>
      </c>
      <c r="E86" s="31">
        <f>(E25-C86)/E$84</f>
        <v>0.85600948934083987</v>
      </c>
      <c r="F86" s="31">
        <f t="shared" si="32"/>
        <v>-0.99885564136651905</v>
      </c>
      <c r="G86" s="55">
        <f>G25/G$84</f>
        <v>0.99885564136651916</v>
      </c>
      <c r="H86" s="31">
        <f t="shared" si="32"/>
        <v>0.99885564136651916</v>
      </c>
      <c r="I86" s="55">
        <f>I25/I$84</f>
        <v>0.99885564136651905</v>
      </c>
      <c r="J86" s="55">
        <f t="shared" si="32"/>
        <v>-0.99885564136651905</v>
      </c>
      <c r="K86" s="55">
        <f>K25/K$84</f>
        <v>0.99885564136651905</v>
      </c>
      <c r="L86" s="31">
        <f t="shared" si="32"/>
        <v>-0.99885564136651916</v>
      </c>
      <c r="M86" s="55">
        <f>M25/M$84</f>
        <v>0.99885564136651916</v>
      </c>
      <c r="N86" s="31">
        <f t="shared" si="32"/>
        <v>-0.99885564136651905</v>
      </c>
      <c r="O86" s="55">
        <f>O25/O$84</f>
        <v>0.99885564136651905</v>
      </c>
      <c r="P86" s="31">
        <f t="shared" si="32"/>
        <v>-0.99885564136651916</v>
      </c>
      <c r="Q86" s="98">
        <f t="shared" si="32"/>
        <v>0.99885564136651916</v>
      </c>
      <c r="W86" s="25">
        <f>ABS(F86)-ABS($E86)</f>
        <v>0.14284615202567919</v>
      </c>
      <c r="X86" s="25">
        <f>ABS(H86)-ABS($E86)</f>
        <v>0.1428461520256793</v>
      </c>
      <c r="Y86" s="25">
        <f>ABS(L86)-ABS($E86)</f>
        <v>0.1428461520256793</v>
      </c>
      <c r="Z86" s="25">
        <f>ABS(N86)-ABS($E86)</f>
        <v>0.14284615202567919</v>
      </c>
      <c r="AA86" s="25">
        <f>ABS(P86)-ABS($E86)</f>
        <v>0.1428461520256793</v>
      </c>
      <c r="AB86" s="25">
        <f>ABS(J86)-ABS($E86)</f>
        <v>0.14284615202567919</v>
      </c>
      <c r="AC86" s="25">
        <f>ABS(G86)-ABS($E86)</f>
        <v>0.1428461520256793</v>
      </c>
      <c r="AD86" s="25">
        <f>ABS(I86)-ABS($E86)</f>
        <v>0.14284615202567919</v>
      </c>
      <c r="AE86" s="25">
        <f>ABS(K86)-ABS($E86)</f>
        <v>0.14284615202567919</v>
      </c>
      <c r="AF86" s="25">
        <f>ABS(M86)-ABS($E86)</f>
        <v>0.1428461520256793</v>
      </c>
      <c r="AG86" s="25">
        <f>ABS(O86)-ABS($E86)</f>
        <v>0.14284615202567919</v>
      </c>
      <c r="AH86" s="25">
        <f t="shared" si="33"/>
        <v>0.1428461520256793</v>
      </c>
    </row>
    <row r="87" spans="2:34" x14ac:dyDescent="0.25">
      <c r="B87" s="97" t="s">
        <v>32</v>
      </c>
      <c r="C87" s="40">
        <v>412</v>
      </c>
      <c r="D87" s="11" t="s">
        <v>20</v>
      </c>
      <c r="E87" s="31">
        <f>(E26-C87)/E$84</f>
        <v>-0.5065193822859253</v>
      </c>
      <c r="F87" s="31">
        <f t="shared" si="32"/>
        <v>-4.7795348050896878E-2</v>
      </c>
      <c r="G87" s="55">
        <f>G26/G$84</f>
        <v>-4.7795348050896823E-2</v>
      </c>
      <c r="H87" s="31">
        <f t="shared" si="32"/>
        <v>4.7795348050896982E-2</v>
      </c>
      <c r="I87" s="55">
        <f>I26/I$84</f>
        <v>-4.7795348050896906E-2</v>
      </c>
      <c r="J87" s="55">
        <f t="shared" si="32"/>
        <v>-4.7795348050896573E-2</v>
      </c>
      <c r="K87" s="55">
        <f>K26/K$84</f>
        <v>-4.7795348050896573E-2</v>
      </c>
      <c r="L87" s="31">
        <f t="shared" si="32"/>
        <v>-4.7795348050897017E-2</v>
      </c>
      <c r="M87" s="55">
        <f>M26/M$84</f>
        <v>-4.7795348050897017E-2</v>
      </c>
      <c r="N87" s="31">
        <f t="shared" si="32"/>
        <v>-4.7795348050896823E-2</v>
      </c>
      <c r="O87" s="55">
        <f>O26/O$84</f>
        <v>-4.7795348050896837E-2</v>
      </c>
      <c r="P87" s="31">
        <f t="shared" si="32"/>
        <v>-4.7795348050896892E-2</v>
      </c>
      <c r="Q87" s="98">
        <f t="shared" si="32"/>
        <v>-4.7795348050896892E-2</v>
      </c>
      <c r="W87" s="25">
        <f>ABS(F87)-ABS($E87)</f>
        <v>-0.45872403423502844</v>
      </c>
      <c r="X87" s="25">
        <f>ABS(H87)-ABS($E87)</f>
        <v>-0.45872403423502833</v>
      </c>
      <c r="Y87" s="25">
        <f>ABS(L87)-ABS($E87)</f>
        <v>-0.45872403423502828</v>
      </c>
      <c r="Z87" s="25">
        <f>ABS(N87)-ABS($E87)</f>
        <v>-0.4587240342350285</v>
      </c>
      <c r="AA87" s="25">
        <f>ABS(P87)-ABS($E87)</f>
        <v>-0.45872403423502839</v>
      </c>
      <c r="AB87" s="25">
        <f>ABS(J87)-ABS($E87)</f>
        <v>-0.45872403423502872</v>
      </c>
      <c r="AC87" s="25">
        <f>ABS(G87)-ABS($E87)</f>
        <v>-0.4587240342350285</v>
      </c>
      <c r="AD87" s="25">
        <f>ABS(I87)-ABS($E87)</f>
        <v>-0.45872403423502839</v>
      </c>
      <c r="AE87" s="25">
        <f>ABS(K87)-ABS($E87)</f>
        <v>-0.45872403423502872</v>
      </c>
      <c r="AF87" s="25">
        <f>ABS(M87)-ABS($E87)</f>
        <v>-0.45872403423502828</v>
      </c>
      <c r="AG87" s="25">
        <f>ABS(O87)-ABS($E87)</f>
        <v>-0.45872403423502844</v>
      </c>
      <c r="AH87" s="25">
        <f t="shared" si="33"/>
        <v>-0.45872403423502839</v>
      </c>
    </row>
    <row r="88" spans="2:34" x14ac:dyDescent="0.25">
      <c r="B88" s="110"/>
      <c r="C88" s="3"/>
      <c r="D88" s="19" t="s">
        <v>21</v>
      </c>
      <c r="E88" s="108">
        <f>SQRT(E85^2+E86^2+E87^2)</f>
        <v>0.99999999999999989</v>
      </c>
      <c r="F88" s="108">
        <f>SQRT(F85^2+F86^2+F87^2)</f>
        <v>0.99999999999999989</v>
      </c>
      <c r="G88" s="109">
        <f>SQRT(G85^2+G86^2+G87^2)</f>
        <v>1</v>
      </c>
      <c r="H88" s="108">
        <f t="shared" ref="H88:Q88" si="34">SQRT(H85^2+H86^2+H87^2)</f>
        <v>1</v>
      </c>
      <c r="I88" s="109">
        <f>SQRT(I85^2+I86^2+I87^2)</f>
        <v>0.99999999999999989</v>
      </c>
      <c r="J88" s="109">
        <f>SQRT(J85^2+J86^2+J87^2)</f>
        <v>0.99999999999999989</v>
      </c>
      <c r="K88" s="109">
        <f>SQRT(K85^2+K86^2+K87^2)</f>
        <v>0.99999999999999989</v>
      </c>
      <c r="L88" s="108">
        <f t="shared" si="34"/>
        <v>1</v>
      </c>
      <c r="M88" s="109">
        <f>SQRT(M85^2+M86^2+M87^2)</f>
        <v>1</v>
      </c>
      <c r="N88" s="108">
        <f t="shared" si="34"/>
        <v>0.99999999999999989</v>
      </c>
      <c r="O88" s="109">
        <f>SQRT(O85^2+O86^2+O87^2)</f>
        <v>0.99999999999999989</v>
      </c>
      <c r="P88" s="108">
        <f t="shared" si="34"/>
        <v>1</v>
      </c>
      <c r="Q88" s="111">
        <f t="shared" si="34"/>
        <v>1</v>
      </c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x14ac:dyDescent="0.25">
      <c r="B89" s="99"/>
      <c r="C89" s="1"/>
      <c r="D89" s="11"/>
      <c r="E89" s="31"/>
      <c r="F89" s="31"/>
      <c r="G89" s="55"/>
      <c r="H89" s="31"/>
      <c r="I89" s="55"/>
      <c r="J89" s="55"/>
      <c r="K89" s="55"/>
      <c r="L89" s="31"/>
      <c r="M89" s="55"/>
      <c r="N89" s="31"/>
      <c r="O89" s="55"/>
      <c r="P89" s="31"/>
      <c r="Q89" s="98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x14ac:dyDescent="0.25">
      <c r="B90" s="112" t="s">
        <v>8</v>
      </c>
      <c r="C90" s="13"/>
      <c r="D90" s="13" t="s">
        <v>12</v>
      </c>
      <c r="E90" s="106">
        <f>SQRT((E27-C91)^2+(E28-C92)^2+(E29-C93)^2)</f>
        <v>339.9667227832748</v>
      </c>
      <c r="F90" s="106">
        <f>SQRT(F27^2+F28^2+F29^2)</f>
        <v>0</v>
      </c>
      <c r="G90" s="106">
        <f t="shared" ref="G90:Q90" si="35">SQRT(G27^2+G28^2+G29^2)</f>
        <v>0</v>
      </c>
      <c r="H90" s="106">
        <f t="shared" si="35"/>
        <v>0</v>
      </c>
      <c r="I90" s="106">
        <f t="shared" si="35"/>
        <v>0</v>
      </c>
      <c r="J90" s="106">
        <f t="shared" si="35"/>
        <v>0</v>
      </c>
      <c r="K90" s="106">
        <f t="shared" si="35"/>
        <v>0</v>
      </c>
      <c r="L90" s="106">
        <f t="shared" si="35"/>
        <v>0</v>
      </c>
      <c r="M90" s="106">
        <f t="shared" si="35"/>
        <v>0</v>
      </c>
      <c r="N90" s="106">
        <f t="shared" si="35"/>
        <v>0</v>
      </c>
      <c r="O90" s="106">
        <f t="shared" si="35"/>
        <v>0</v>
      </c>
      <c r="P90" s="106">
        <f t="shared" si="35"/>
        <v>0</v>
      </c>
      <c r="Q90" s="114">
        <f t="shared" si="35"/>
        <v>0</v>
      </c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x14ac:dyDescent="0.25">
      <c r="B91" s="97" t="s">
        <v>56</v>
      </c>
      <c r="C91" s="40">
        <v>-98.5</v>
      </c>
      <c r="D91" s="11" t="s">
        <v>18</v>
      </c>
      <c r="E91" s="31">
        <f>(E27-C91)/E$90</f>
        <v>-0.15504458662444465</v>
      </c>
      <c r="F91" s="31" t="e">
        <f>F27/F$90</f>
        <v>#DIV/0!</v>
      </c>
      <c r="G91" s="31" t="e">
        <f t="shared" ref="G91:Q93" si="36">G27/G$90</f>
        <v>#DIV/0!</v>
      </c>
      <c r="H91" s="31" t="e">
        <f t="shared" si="36"/>
        <v>#DIV/0!</v>
      </c>
      <c r="I91" s="31" t="e">
        <f t="shared" si="36"/>
        <v>#DIV/0!</v>
      </c>
      <c r="J91" s="31" t="e">
        <f t="shared" si="36"/>
        <v>#DIV/0!</v>
      </c>
      <c r="K91" s="31" t="e">
        <f t="shared" si="36"/>
        <v>#DIV/0!</v>
      </c>
      <c r="L91" s="31" t="e">
        <f t="shared" si="36"/>
        <v>#DIV/0!</v>
      </c>
      <c r="M91" s="31" t="e">
        <f t="shared" si="36"/>
        <v>#DIV/0!</v>
      </c>
      <c r="N91" s="31" t="e">
        <f t="shared" si="36"/>
        <v>#DIV/0!</v>
      </c>
      <c r="O91" s="31" t="e">
        <f t="shared" si="36"/>
        <v>#DIV/0!</v>
      </c>
      <c r="P91" s="31" t="e">
        <f t="shared" si="36"/>
        <v>#DIV/0!</v>
      </c>
      <c r="Q91" s="100" t="e">
        <f t="shared" si="36"/>
        <v>#DIV/0!</v>
      </c>
      <c r="W91" s="25" t="e">
        <f>ABS(F91)-ABS($E91)</f>
        <v>#DIV/0!</v>
      </c>
      <c r="X91" s="25" t="e">
        <f>ABS(H91)-ABS($E91)</f>
        <v>#DIV/0!</v>
      </c>
      <c r="Y91" s="25" t="e">
        <f>ABS(L91)-ABS($E91)</f>
        <v>#DIV/0!</v>
      </c>
      <c r="Z91" s="25" t="e">
        <f>ABS(N91)-ABS($E91)</f>
        <v>#DIV/0!</v>
      </c>
      <c r="AA91" s="25" t="e">
        <f>ABS(P91)-ABS($E91)</f>
        <v>#DIV/0!</v>
      </c>
      <c r="AB91" s="25" t="e">
        <f>ABS(J91)-ABS($E91)</f>
        <v>#DIV/0!</v>
      </c>
      <c r="AC91" s="25" t="e">
        <f>ABS(G91)-ABS($E91)</f>
        <v>#DIV/0!</v>
      </c>
      <c r="AD91" s="25" t="e">
        <f>ABS(I91)-ABS($E91)</f>
        <v>#DIV/0!</v>
      </c>
      <c r="AE91" s="25" t="e">
        <f>ABS(K91)-ABS($E91)</f>
        <v>#DIV/0!</v>
      </c>
      <c r="AF91" s="25" t="e">
        <f>ABS(M91)-ABS($E91)</f>
        <v>#DIV/0!</v>
      </c>
      <c r="AG91" s="25" t="e">
        <f>ABS(O91)-ABS($E91)</f>
        <v>#DIV/0!</v>
      </c>
      <c r="AH91" s="25" t="e">
        <f t="shared" ref="AH91:AH93" si="37">ABS(Q91)-ABS($E91)</f>
        <v>#DIV/0!</v>
      </c>
    </row>
    <row r="92" spans="2:34" x14ac:dyDescent="0.25">
      <c r="B92" s="97" t="s">
        <v>31</v>
      </c>
      <c r="C92" s="40">
        <v>-683.8</v>
      </c>
      <c r="D92" s="11" t="s">
        <v>19</v>
      </c>
      <c r="E92" s="31">
        <f>(E28-C92)/E$90</f>
        <v>-0.48466508325004276</v>
      </c>
      <c r="F92" s="31" t="e">
        <f>F28/F$90</f>
        <v>#DIV/0!</v>
      </c>
      <c r="G92" s="31" t="e">
        <f t="shared" si="36"/>
        <v>#DIV/0!</v>
      </c>
      <c r="H92" s="31" t="e">
        <f t="shared" si="36"/>
        <v>#DIV/0!</v>
      </c>
      <c r="I92" s="31" t="e">
        <f t="shared" si="36"/>
        <v>#DIV/0!</v>
      </c>
      <c r="J92" s="31" t="e">
        <f t="shared" si="36"/>
        <v>#DIV/0!</v>
      </c>
      <c r="K92" s="31" t="e">
        <f t="shared" si="36"/>
        <v>#DIV/0!</v>
      </c>
      <c r="L92" s="31" t="e">
        <f t="shared" si="36"/>
        <v>#DIV/0!</v>
      </c>
      <c r="M92" s="31" t="e">
        <f t="shared" si="36"/>
        <v>#DIV/0!</v>
      </c>
      <c r="N92" s="31" t="e">
        <f t="shared" si="36"/>
        <v>#DIV/0!</v>
      </c>
      <c r="O92" s="31" t="e">
        <f t="shared" si="36"/>
        <v>#DIV/0!</v>
      </c>
      <c r="P92" s="31" t="e">
        <f t="shared" si="36"/>
        <v>#DIV/0!</v>
      </c>
      <c r="Q92" s="100" t="e">
        <f t="shared" si="36"/>
        <v>#DIV/0!</v>
      </c>
      <c r="W92" s="25" t="e">
        <f>ABS(F92)-ABS($E92)</f>
        <v>#DIV/0!</v>
      </c>
      <c r="X92" s="25" t="e">
        <f>ABS(H92)-ABS($E92)</f>
        <v>#DIV/0!</v>
      </c>
      <c r="Y92" s="25" t="e">
        <f>ABS(L92)-ABS($E92)</f>
        <v>#DIV/0!</v>
      </c>
      <c r="Z92" s="25" t="e">
        <f>ABS(N92)-ABS($E92)</f>
        <v>#DIV/0!</v>
      </c>
      <c r="AA92" s="25" t="e">
        <f>ABS(P92)-ABS($E92)</f>
        <v>#DIV/0!</v>
      </c>
      <c r="AB92" s="25" t="e">
        <f>ABS(J92)-ABS($E92)</f>
        <v>#DIV/0!</v>
      </c>
      <c r="AC92" s="25" t="e">
        <f>ABS(G92)-ABS($E92)</f>
        <v>#DIV/0!</v>
      </c>
      <c r="AD92" s="25" t="e">
        <f>ABS(I92)-ABS($E92)</f>
        <v>#DIV/0!</v>
      </c>
      <c r="AE92" s="25" t="e">
        <f>ABS(K92)-ABS($E92)</f>
        <v>#DIV/0!</v>
      </c>
      <c r="AF92" s="25" t="e">
        <f>ABS(M92)-ABS($E92)</f>
        <v>#DIV/0!</v>
      </c>
      <c r="AG92" s="25" t="e">
        <f>ABS(O92)-ABS($E92)</f>
        <v>#DIV/0!</v>
      </c>
      <c r="AH92" s="25" t="e">
        <f t="shared" si="37"/>
        <v>#DIV/0!</v>
      </c>
    </row>
    <row r="93" spans="2:34" x14ac:dyDescent="0.25">
      <c r="B93" s="97" t="s">
        <v>32</v>
      </c>
      <c r="C93" s="40">
        <v>412</v>
      </c>
      <c r="D93" s="11" t="s">
        <v>20</v>
      </c>
      <c r="E93" s="31">
        <f>(E29-C93)/E$90</f>
        <v>-0.860848960757161</v>
      </c>
      <c r="F93" s="31" t="e">
        <f>F29/F$90</f>
        <v>#DIV/0!</v>
      </c>
      <c r="G93" s="31" t="e">
        <f t="shared" si="36"/>
        <v>#DIV/0!</v>
      </c>
      <c r="H93" s="31" t="e">
        <f t="shared" si="36"/>
        <v>#DIV/0!</v>
      </c>
      <c r="I93" s="31" t="e">
        <f t="shared" si="36"/>
        <v>#DIV/0!</v>
      </c>
      <c r="J93" s="31" t="e">
        <f t="shared" si="36"/>
        <v>#DIV/0!</v>
      </c>
      <c r="K93" s="31" t="e">
        <f t="shared" si="36"/>
        <v>#DIV/0!</v>
      </c>
      <c r="L93" s="31" t="e">
        <f t="shared" si="36"/>
        <v>#DIV/0!</v>
      </c>
      <c r="M93" s="31" t="e">
        <f t="shared" si="36"/>
        <v>#DIV/0!</v>
      </c>
      <c r="N93" s="31" t="e">
        <f t="shared" si="36"/>
        <v>#DIV/0!</v>
      </c>
      <c r="O93" s="31" t="e">
        <f t="shared" si="36"/>
        <v>#DIV/0!</v>
      </c>
      <c r="P93" s="31" t="e">
        <f t="shared" si="36"/>
        <v>#DIV/0!</v>
      </c>
      <c r="Q93" s="100" t="e">
        <f t="shared" si="36"/>
        <v>#DIV/0!</v>
      </c>
      <c r="W93" s="25" t="e">
        <f>ABS(F93)-ABS($E93)</f>
        <v>#DIV/0!</v>
      </c>
      <c r="X93" s="25" t="e">
        <f>ABS(H93)-ABS($E93)</f>
        <v>#DIV/0!</v>
      </c>
      <c r="Y93" s="25" t="e">
        <f>ABS(L93)-ABS($E93)</f>
        <v>#DIV/0!</v>
      </c>
      <c r="Z93" s="25" t="e">
        <f>ABS(N93)-ABS($E93)</f>
        <v>#DIV/0!</v>
      </c>
      <c r="AA93" s="25" t="e">
        <f>ABS(P93)-ABS($E93)</f>
        <v>#DIV/0!</v>
      </c>
      <c r="AB93" s="25" t="e">
        <f>ABS(J93)-ABS($E93)</f>
        <v>#DIV/0!</v>
      </c>
      <c r="AC93" s="25" t="e">
        <f>ABS(G93)-ABS($E93)</f>
        <v>#DIV/0!</v>
      </c>
      <c r="AD93" s="25" t="e">
        <f>ABS(I93)-ABS($E93)</f>
        <v>#DIV/0!</v>
      </c>
      <c r="AE93" s="25" t="e">
        <f>ABS(K93)-ABS($E93)</f>
        <v>#DIV/0!</v>
      </c>
      <c r="AF93" s="25" t="e">
        <f>ABS(M93)-ABS($E93)</f>
        <v>#DIV/0!</v>
      </c>
      <c r="AG93" s="25" t="e">
        <f>ABS(O93)-ABS($E93)</f>
        <v>#DIV/0!</v>
      </c>
      <c r="AH93" s="25" t="e">
        <f t="shared" si="37"/>
        <v>#DIV/0!</v>
      </c>
    </row>
    <row r="94" spans="2:34" x14ac:dyDescent="0.25">
      <c r="B94" s="110"/>
      <c r="C94" s="3"/>
      <c r="D94" s="19" t="s">
        <v>21</v>
      </c>
      <c r="E94" s="108">
        <f>SQRT(E91^2+E92^2+E93^2)</f>
        <v>1</v>
      </c>
      <c r="F94" s="108" t="e">
        <f>SQRT(F91^2+F92^2+F93^2)</f>
        <v>#DIV/0!</v>
      </c>
      <c r="G94" s="108" t="e">
        <f t="shared" ref="G94:Q94" si="38">SQRT(G91^2+G92^2+G93^2)</f>
        <v>#DIV/0!</v>
      </c>
      <c r="H94" s="108" t="e">
        <f t="shared" si="38"/>
        <v>#DIV/0!</v>
      </c>
      <c r="I94" s="108" t="e">
        <f t="shared" si="38"/>
        <v>#DIV/0!</v>
      </c>
      <c r="J94" s="108" t="e">
        <f t="shared" si="38"/>
        <v>#DIV/0!</v>
      </c>
      <c r="K94" s="108" t="e">
        <f t="shared" si="38"/>
        <v>#DIV/0!</v>
      </c>
      <c r="L94" s="108" t="e">
        <f t="shared" si="38"/>
        <v>#DIV/0!</v>
      </c>
      <c r="M94" s="108" t="e">
        <f t="shared" si="38"/>
        <v>#DIV/0!</v>
      </c>
      <c r="N94" s="108" t="e">
        <f t="shared" si="38"/>
        <v>#DIV/0!</v>
      </c>
      <c r="O94" s="108" t="e">
        <f t="shared" si="38"/>
        <v>#DIV/0!</v>
      </c>
      <c r="P94" s="108" t="e">
        <f t="shared" si="38"/>
        <v>#DIV/0!</v>
      </c>
      <c r="Q94" s="127" t="e">
        <f t="shared" si="38"/>
        <v>#DIV/0!</v>
      </c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x14ac:dyDescent="0.25">
      <c r="B95" s="99"/>
      <c r="C95" s="1"/>
      <c r="D95" s="11"/>
      <c r="E95" s="31"/>
      <c r="F95" s="31"/>
      <c r="G95" s="55"/>
      <c r="H95" s="31"/>
      <c r="I95" s="55"/>
      <c r="J95" s="55"/>
      <c r="K95" s="55"/>
      <c r="L95" s="31"/>
      <c r="M95" s="55"/>
      <c r="N95" s="31"/>
      <c r="O95" s="55"/>
      <c r="P95" s="31"/>
      <c r="Q95" s="98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x14ac:dyDescent="0.25">
      <c r="B96" s="112" t="s">
        <v>43</v>
      </c>
      <c r="C96" s="13"/>
      <c r="D96" s="13" t="s">
        <v>12</v>
      </c>
      <c r="E96" s="106">
        <f>SQRT((E30-C97)^2+(E31-C98)^2+(E32-C99)^2)</f>
        <v>620.05968655606046</v>
      </c>
      <c r="F96" s="106">
        <f t="shared" ref="F96:Q96" si="39">SQRT(F30^2+F31^2+F32^2)</f>
        <v>8.0458870615395597E-2</v>
      </c>
      <c r="G96" s="107">
        <f>SQRT(G30^2+G31^2+G32^2)</f>
        <v>4.9378780282004285E-2</v>
      </c>
      <c r="H96" s="106">
        <f t="shared" si="39"/>
        <v>1.3040952202982825E-2</v>
      </c>
      <c r="I96" s="107">
        <f>SQRT(I30^2+I31^2+I32^2)</f>
        <v>2.2477970180679575E-2</v>
      </c>
      <c r="J96" s="107">
        <f t="shared" si="39"/>
        <v>2.9518414272676149E-4</v>
      </c>
      <c r="K96" s="107">
        <f>SQRT(K30^2+K31^2+K32^2)</f>
        <v>2.9518414272676149E-4</v>
      </c>
      <c r="L96" s="106">
        <f t="shared" si="39"/>
        <v>6.2575035161973949E-2</v>
      </c>
      <c r="M96" s="107">
        <f>SQRT(M30^2+M31^2+M32^2)</f>
        <v>6.2575035161973949E-2</v>
      </c>
      <c r="N96" s="106">
        <f t="shared" si="39"/>
        <v>1.4893105582297289E-2</v>
      </c>
      <c r="O96" s="107">
        <f>SQRT(O30^2+O31^2+O32^2)</f>
        <v>2.617180043704043E-2</v>
      </c>
      <c r="P96" s="106">
        <f t="shared" si="39"/>
        <v>4.666257877042216E-2</v>
      </c>
      <c r="Q96" s="113">
        <f t="shared" si="39"/>
        <v>4.666257877042216E-2</v>
      </c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x14ac:dyDescent="0.25">
      <c r="B97" s="97" t="s">
        <v>44</v>
      </c>
      <c r="C97" s="40">
        <v>4.3339999999999996</v>
      </c>
      <c r="D97" s="11" t="s">
        <v>18</v>
      </c>
      <c r="E97" s="31">
        <f>(E30-C97)/E$96</f>
        <v>0.28878832777303998</v>
      </c>
      <c r="F97" s="31">
        <f t="shared" ref="F97:Q99" si="40">F30/F$96</f>
        <v>-0.11641736261322831</v>
      </c>
      <c r="G97" s="55">
        <f>G30/G$96</f>
        <v>-0.11641736261322828</v>
      </c>
      <c r="H97" s="31">
        <f t="shared" si="40"/>
        <v>0.1164173626132283</v>
      </c>
      <c r="I97" s="55">
        <f>I30/I$96</f>
        <v>-0.11641736261322844</v>
      </c>
      <c r="J97" s="55">
        <f t="shared" si="40"/>
        <v>0.1164173626132282</v>
      </c>
      <c r="K97" s="55">
        <f>K30/K$96</f>
        <v>0.1164173626132282</v>
      </c>
      <c r="L97" s="31">
        <f t="shared" si="40"/>
        <v>-0.11641736261322827</v>
      </c>
      <c r="M97" s="55">
        <f>M30/M$96</f>
        <v>-0.11641736261322827</v>
      </c>
      <c r="N97" s="31">
        <f t="shared" si="40"/>
        <v>-0.11641736261322844</v>
      </c>
      <c r="O97" s="55">
        <f>O30/O$96</f>
        <v>-0.1164173626132282</v>
      </c>
      <c r="P97" s="31">
        <f t="shared" si="40"/>
        <v>-0.1164173626132284</v>
      </c>
      <c r="Q97" s="98">
        <f t="shared" si="40"/>
        <v>-0.1164173626132284</v>
      </c>
      <c r="W97" s="25">
        <f>ABS(F97)-ABS($E97)</f>
        <v>-0.17237096515981165</v>
      </c>
      <c r="X97" s="25">
        <f>ABS(H97)-ABS($E97)</f>
        <v>-0.17237096515981168</v>
      </c>
      <c r="Y97" s="25">
        <f>ABS(L97)-ABS($E97)</f>
        <v>-0.17237096515981171</v>
      </c>
      <c r="Z97" s="25">
        <f>ABS(N97)-ABS($E97)</f>
        <v>-0.17237096515981154</v>
      </c>
      <c r="AA97" s="25">
        <f>ABS(P97)-ABS($E97)</f>
        <v>-0.1723709651598116</v>
      </c>
      <c r="AB97" s="25">
        <f>ABS(J97)-ABS($E97)</f>
        <v>-0.17237096515981176</v>
      </c>
      <c r="AC97" s="25">
        <f>ABS(G97)-ABS($E97)</f>
        <v>-0.17237096515981171</v>
      </c>
      <c r="AD97" s="25">
        <f>ABS(I97)-ABS($E97)</f>
        <v>-0.17237096515981154</v>
      </c>
      <c r="AE97" s="25">
        <f>ABS(K97)-ABS($E97)</f>
        <v>-0.17237096515981176</v>
      </c>
      <c r="AF97" s="25">
        <f>ABS(M97)-ABS($E97)</f>
        <v>-0.17237096515981171</v>
      </c>
      <c r="AG97" s="25">
        <f>ABS(O97)-ABS($E97)</f>
        <v>-0.17237096515981176</v>
      </c>
      <c r="AH97" s="25">
        <f t="shared" ref="AH97:AH99" si="41">ABS(Q97)-ABS($E97)</f>
        <v>-0.1723709651598116</v>
      </c>
    </row>
    <row r="98" spans="2:34" x14ac:dyDescent="0.25">
      <c r="B98" s="97" t="s">
        <v>31</v>
      </c>
      <c r="C98" s="40">
        <v>-689.07399999999996</v>
      </c>
      <c r="D98" s="11" t="s">
        <v>19</v>
      </c>
      <c r="E98" s="31">
        <f>(E31-C98)/E$96</f>
        <v>0.75798186882692475</v>
      </c>
      <c r="F98" s="31">
        <f t="shared" si="40"/>
        <v>-0.46573457904738275</v>
      </c>
      <c r="G98" s="55">
        <f>G31/G$96</f>
        <v>0.46573457904738136</v>
      </c>
      <c r="H98" s="31">
        <f t="shared" si="40"/>
        <v>0.46573457904738086</v>
      </c>
      <c r="I98" s="55">
        <f>I31/I$96</f>
        <v>0.46573457904738169</v>
      </c>
      <c r="J98" s="55">
        <f t="shared" si="40"/>
        <v>0.46573457904738341</v>
      </c>
      <c r="K98" s="55">
        <f>K31/K$96</f>
        <v>-0.46573457904738341</v>
      </c>
      <c r="L98" s="31">
        <f t="shared" si="40"/>
        <v>-0.46573457904738258</v>
      </c>
      <c r="M98" s="55">
        <f>M31/M$96</f>
        <v>0.46573457904738258</v>
      </c>
      <c r="N98" s="31">
        <f t="shared" si="40"/>
        <v>-0.4657345790473818</v>
      </c>
      <c r="O98" s="55">
        <f>O31/O$96</f>
        <v>0.46573457904738147</v>
      </c>
      <c r="P98" s="31">
        <f t="shared" si="40"/>
        <v>-0.46573457904738269</v>
      </c>
      <c r="Q98" s="98">
        <f t="shared" si="40"/>
        <v>0.46573457904738269</v>
      </c>
      <c r="W98" s="25">
        <f>ABS(F98)-ABS($E98)</f>
        <v>-0.29224728977954201</v>
      </c>
      <c r="X98" s="25">
        <f>ABS(H98)-ABS($E98)</f>
        <v>-0.2922472897795439</v>
      </c>
      <c r="Y98" s="25">
        <f>ABS(L98)-ABS($E98)</f>
        <v>-0.29224728977954217</v>
      </c>
      <c r="Z98" s="25">
        <f>ABS(N98)-ABS($E98)</f>
        <v>-0.29224728977954295</v>
      </c>
      <c r="AA98" s="25">
        <f>ABS(P98)-ABS($E98)</f>
        <v>-0.29224728977954206</v>
      </c>
      <c r="AB98" s="25">
        <f>ABS(J98)-ABS($E98)</f>
        <v>-0.29224728977954134</v>
      </c>
      <c r="AC98" s="25">
        <f>ABS(G98)-ABS($E98)</f>
        <v>-0.2922472897795434</v>
      </c>
      <c r="AD98" s="25">
        <f>ABS(I98)-ABS($E98)</f>
        <v>-0.29224728977954306</v>
      </c>
      <c r="AE98" s="25">
        <f>ABS(K98)-ABS($E98)</f>
        <v>-0.29224728977954134</v>
      </c>
      <c r="AF98" s="25">
        <f>ABS(M98)-ABS($E98)</f>
        <v>-0.29224728977954217</v>
      </c>
      <c r="AG98" s="25">
        <f>ABS(O98)-ABS($E98)</f>
        <v>-0.29224728977954328</v>
      </c>
      <c r="AH98" s="25">
        <f t="shared" si="41"/>
        <v>-0.29224728977954206</v>
      </c>
    </row>
    <row r="99" spans="2:34" x14ac:dyDescent="0.25">
      <c r="B99" s="97" t="s">
        <v>32</v>
      </c>
      <c r="C99" s="40">
        <v>209.1</v>
      </c>
      <c r="D99" s="11" t="s">
        <v>20</v>
      </c>
      <c r="E99" s="31">
        <f>(E32-C99)/E$96</f>
        <v>0.58486305086891388</v>
      </c>
      <c r="F99" s="31">
        <f t="shared" si="40"/>
        <v>-0.87723332105075524</v>
      </c>
      <c r="G99" s="55">
        <f>G32/G$96</f>
        <v>-0.87723332105075591</v>
      </c>
      <c r="H99" s="31">
        <f t="shared" si="40"/>
        <v>0.87723332105075624</v>
      </c>
      <c r="I99" s="55">
        <f>I32/I$96</f>
        <v>-0.87723332105075569</v>
      </c>
      <c r="J99" s="55">
        <f t="shared" si="40"/>
        <v>0.87723332105075491</v>
      </c>
      <c r="K99" s="55">
        <f>K32/K$96</f>
        <v>0.87723332105075491</v>
      </c>
      <c r="L99" s="31">
        <f t="shared" si="40"/>
        <v>-0.87723332105075535</v>
      </c>
      <c r="M99" s="55">
        <f>M32/M$96</f>
        <v>-0.87723332105075535</v>
      </c>
      <c r="N99" s="31">
        <f t="shared" si="40"/>
        <v>-0.87723332105075569</v>
      </c>
      <c r="O99" s="55">
        <f>O32/O$96</f>
        <v>-0.8772333210507558</v>
      </c>
      <c r="P99" s="31">
        <f t="shared" si="40"/>
        <v>-0.87723332105075524</v>
      </c>
      <c r="Q99" s="98">
        <f t="shared" si="40"/>
        <v>-0.87723332105075524</v>
      </c>
      <c r="W99" s="25">
        <f>ABS(F99)-ABS($E99)</f>
        <v>0.29237027018184136</v>
      </c>
      <c r="X99" s="25">
        <f>ABS(H99)-ABS($E99)</f>
        <v>0.29237027018184236</v>
      </c>
      <c r="Y99" s="25">
        <f>ABS(L99)-ABS($E99)</f>
        <v>0.29237027018184147</v>
      </c>
      <c r="Z99" s="25">
        <f>ABS(N99)-ABS($E99)</f>
        <v>0.29237027018184181</v>
      </c>
      <c r="AA99" s="25">
        <f>ABS(P99)-ABS($E99)</f>
        <v>0.29237027018184136</v>
      </c>
      <c r="AB99" s="25">
        <f>ABS(J99)-ABS($E99)</f>
        <v>0.29237027018184103</v>
      </c>
      <c r="AC99" s="25">
        <f>ABS(G99)-ABS($E99)</f>
        <v>0.29237027018184203</v>
      </c>
      <c r="AD99" s="25">
        <f>ABS(I99)-ABS($E99)</f>
        <v>0.29237027018184181</v>
      </c>
      <c r="AE99" s="25">
        <f>ABS(K99)-ABS($E99)</f>
        <v>0.29237027018184103</v>
      </c>
      <c r="AF99" s="25">
        <f>ABS(M99)-ABS($E99)</f>
        <v>0.29237027018184147</v>
      </c>
      <c r="AG99" s="25">
        <f>ABS(O99)-ABS($E99)</f>
        <v>0.29237027018184192</v>
      </c>
      <c r="AH99" s="25">
        <f t="shared" si="41"/>
        <v>0.29237027018184136</v>
      </c>
    </row>
    <row r="100" spans="2:34" x14ac:dyDescent="0.25">
      <c r="B100" s="110"/>
      <c r="C100" s="3"/>
      <c r="D100" s="19" t="s">
        <v>21</v>
      </c>
      <c r="E100" s="108">
        <f>SQRT(E97^2+E98^2+E99^2)</f>
        <v>1</v>
      </c>
      <c r="F100" s="108">
        <f>SQRT(F97^2+F98^2+F99^2)</f>
        <v>1</v>
      </c>
      <c r="G100" s="109">
        <f>SQRT(G97^2+G98^2+G99^2)</f>
        <v>1</v>
      </c>
      <c r="H100" s="108">
        <f t="shared" ref="H100:Q100" si="42">SQRT(H97^2+H98^2+H99^2)</f>
        <v>1</v>
      </c>
      <c r="I100" s="109">
        <f>SQRT(I97^2+I98^2+I99^2)</f>
        <v>1</v>
      </c>
      <c r="J100" s="109">
        <f>SQRT(J97^2+J98^2+J99^2)</f>
        <v>1</v>
      </c>
      <c r="K100" s="109">
        <f>SQRT(K97^2+K98^2+K99^2)</f>
        <v>1</v>
      </c>
      <c r="L100" s="108">
        <f t="shared" si="42"/>
        <v>1</v>
      </c>
      <c r="M100" s="109">
        <f>SQRT(M97^2+M98^2+M99^2)</f>
        <v>1</v>
      </c>
      <c r="N100" s="108">
        <f t="shared" si="42"/>
        <v>1</v>
      </c>
      <c r="O100" s="109">
        <f>SQRT(O97^2+O98^2+O99^2)</f>
        <v>0.99999999999999989</v>
      </c>
      <c r="P100" s="108">
        <f t="shared" si="42"/>
        <v>1</v>
      </c>
      <c r="Q100" s="111">
        <f t="shared" si="42"/>
        <v>1</v>
      </c>
      <c r="W100" s="25"/>
    </row>
    <row r="101" spans="2:34" x14ac:dyDescent="0.25">
      <c r="B101" s="99"/>
      <c r="C101" s="1"/>
      <c r="D101" s="11"/>
      <c r="E101" s="31"/>
      <c r="F101" s="31"/>
      <c r="G101" s="55"/>
      <c r="H101" s="31"/>
      <c r="I101" s="55"/>
      <c r="J101" s="55"/>
      <c r="K101" s="55"/>
      <c r="L101" s="31"/>
      <c r="M101" s="55"/>
      <c r="N101" s="31"/>
      <c r="O101" s="55"/>
      <c r="P101" s="31"/>
      <c r="Q101" s="98"/>
    </row>
    <row r="102" spans="2:34" x14ac:dyDescent="0.25">
      <c r="B102" s="112" t="s">
        <v>42</v>
      </c>
      <c r="C102" s="13"/>
      <c r="D102" s="13" t="s">
        <v>12</v>
      </c>
      <c r="E102" s="106">
        <f>SQRT((E33-$C103)^2+(E34-$C104)^2+(E35-$C105)^2)</f>
        <v>635.65895975121759</v>
      </c>
      <c r="F102" s="106">
        <f t="shared" ref="F102:Q102" si="43">SQRT((F33-$C103)^2+(F34-$C104)^2+(F35-$C105)^2)</f>
        <v>78112.041816792436</v>
      </c>
      <c r="G102" s="106">
        <f t="shared" si="43"/>
        <v>49145.724253170258</v>
      </c>
      <c r="H102" s="106">
        <f t="shared" si="43"/>
        <v>11084.89088686287</v>
      </c>
      <c r="I102" s="106">
        <f t="shared" si="43"/>
        <v>23492.999981580535</v>
      </c>
      <c r="J102" s="106">
        <f t="shared" si="43"/>
        <v>19780.190111668919</v>
      </c>
      <c r="K102" s="106">
        <f t="shared" si="43"/>
        <v>20449.432384164487</v>
      </c>
      <c r="L102" s="106">
        <f t="shared" si="43"/>
        <v>37875.874432113029</v>
      </c>
      <c r="M102" s="106">
        <f t="shared" si="43"/>
        <v>38548.211769897825</v>
      </c>
      <c r="N102" s="106">
        <f t="shared" si="43"/>
        <v>15594.162906668987</v>
      </c>
      <c r="O102" s="106">
        <f t="shared" si="43"/>
        <v>57067.765752152038</v>
      </c>
      <c r="P102" s="106">
        <f t="shared" si="43"/>
        <v>45882.487105308552</v>
      </c>
      <c r="Q102" s="114">
        <f t="shared" si="43"/>
        <v>46555.404217800904</v>
      </c>
    </row>
    <row r="103" spans="2:34" x14ac:dyDescent="0.25">
      <c r="B103" s="97" t="s">
        <v>44</v>
      </c>
      <c r="C103" s="40">
        <v>4.3339999999999996</v>
      </c>
      <c r="D103" s="11" t="s">
        <v>18</v>
      </c>
      <c r="E103" s="31">
        <f>(E33-$C103)/E$102</f>
        <v>0.29246185733425256</v>
      </c>
      <c r="F103" s="31">
        <f t="shared" ref="F103:Q103" si="44">(F33-$C103)/F$102</f>
        <v>-0.14471018117222181</v>
      </c>
      <c r="G103" s="31">
        <f t="shared" si="44"/>
        <v>-0.14292810038754022</v>
      </c>
      <c r="H103" s="31">
        <f t="shared" si="44"/>
        <v>0.14163758247010816</v>
      </c>
      <c r="I103" s="31">
        <f t="shared" si="44"/>
        <v>-0.14133707659178704</v>
      </c>
      <c r="J103" s="31">
        <f t="shared" si="44"/>
        <v>-0.14564668349271884</v>
      </c>
      <c r="K103" s="31">
        <f t="shared" si="44"/>
        <v>-0.14088014936057391</v>
      </c>
      <c r="L103" s="31">
        <f t="shared" si="44"/>
        <v>-0.14505925299138778</v>
      </c>
      <c r="M103" s="31">
        <f t="shared" si="44"/>
        <v>-0.14252920691403795</v>
      </c>
      <c r="N103" s="31">
        <f t="shared" si="44"/>
        <v>-0.14595845838863944</v>
      </c>
      <c r="O103" s="31">
        <f t="shared" si="44"/>
        <v>-0.14312909147959854</v>
      </c>
      <c r="P103" s="31">
        <f t="shared" si="44"/>
        <v>-0.14494247558903917</v>
      </c>
      <c r="Q103" s="100">
        <f t="shared" si="44"/>
        <v>-0.14284746054643374</v>
      </c>
    </row>
    <row r="104" spans="2:34" x14ac:dyDescent="0.25">
      <c r="B104" s="97" t="s">
        <v>31</v>
      </c>
      <c r="C104" s="40">
        <v>-689.07399999999996</v>
      </c>
      <c r="D104" s="11" t="s">
        <v>19</v>
      </c>
      <c r="E104" s="31">
        <f>(E34-$C104)/E$102</f>
        <v>0.62450783381605524</v>
      </c>
      <c r="F104" s="31">
        <f>(F34-$C104)/F$102</f>
        <v>-0.48237886909054251</v>
      </c>
      <c r="G104" s="31">
        <f>(G34-$C104)/G$102</f>
        <v>0.49905910073994797</v>
      </c>
      <c r="H104" s="31">
        <f>(H34-$C104)/H$102</f>
        <v>0.54444634165216299</v>
      </c>
      <c r="I104" s="31">
        <f>(I34-$C104)/I$102</f>
        <v>0.50863951518260198</v>
      </c>
      <c r="J104" s="31">
        <f>(J34-$C104)/J$102</f>
        <v>-0.45898835370068219</v>
      </c>
      <c r="K104" s="31">
        <f>(K34-$C104)/K$102</f>
        <v>0.51136015410085811</v>
      </c>
      <c r="L104" s="31">
        <f>(L34-$C104)/L$102</f>
        <v>-0.47399271343855115</v>
      </c>
      <c r="M104" s="31">
        <f>(M34-$C104)/M$102</f>
        <v>0.50147686775526756</v>
      </c>
      <c r="N104" s="31">
        <f>(N34-$C104)/N$102</f>
        <v>-0.45049594576003427</v>
      </c>
      <c r="O104" s="31">
        <f>(O34-$C104)/O$102</f>
        <v>0.49783679662038</v>
      </c>
      <c r="P104" s="31">
        <f>(P34-$C104)/P$102</f>
        <v>-0.47683869640582488</v>
      </c>
      <c r="Q104" s="100">
        <f>(Q34-$C104)/Q$102</f>
        <v>0.49954873617572376</v>
      </c>
    </row>
    <row r="105" spans="2:34" x14ac:dyDescent="0.25">
      <c r="B105" s="97" t="s">
        <v>32</v>
      </c>
      <c r="C105" s="40">
        <v>209.1</v>
      </c>
      <c r="D105" s="11" t="s">
        <v>20</v>
      </c>
      <c r="E105" s="31">
        <f>(E35-$C105)/E$102</f>
        <v>0.72419336334088114</v>
      </c>
      <c r="F105" s="31">
        <f>(F35-$C105)/F$102</f>
        <v>-0.86392684303708944</v>
      </c>
      <c r="G105" s="31">
        <f>(G35-$C105)/G$102</f>
        <v>-0.85469969702126591</v>
      </c>
      <c r="H105" s="31">
        <f>(H35-$C105)/H$102</f>
        <v>0.82675085503046164</v>
      </c>
      <c r="I105" s="31">
        <f>(I35-$C105)/I$102</f>
        <v>-0.84929951982518792</v>
      </c>
      <c r="J105" s="31">
        <f>(J35-$C105)/J$102</f>
        <v>-0.8764226918300948</v>
      </c>
      <c r="K105" s="31">
        <f>(K35-$C105)/K$102</f>
        <v>-0.84774027644915462</v>
      </c>
      <c r="L105" s="31">
        <f>(L35-$C105)/L$102</f>
        <v>-0.86849796817766933</v>
      </c>
      <c r="M105" s="31">
        <f>(M35-$C105)/M$102</f>
        <v>-0.85335009010535723</v>
      </c>
      <c r="N105" s="31">
        <f>(N35-$C105)/N$102</f>
        <v>-0.88076644536368676</v>
      </c>
      <c r="O105" s="31">
        <f>(O35-$C105)/O$102</f>
        <v>-0.85537862207503357</v>
      </c>
      <c r="P105" s="31">
        <f>(P35-$C105)/P$102</f>
        <v>-0.86695820913127897</v>
      </c>
      <c r="Q105" s="100">
        <f>(Q35-$C105)/Q$102</f>
        <v>-0.85442709648083615</v>
      </c>
    </row>
    <row r="106" spans="2:34" ht="15.75" thickBot="1" x14ac:dyDescent="0.3">
      <c r="B106" s="101"/>
      <c r="C106" s="79"/>
      <c r="D106" s="102" t="s">
        <v>21</v>
      </c>
      <c r="E106" s="103">
        <f>SQRT(E103^2+E104^2+E105^2)</f>
        <v>1</v>
      </c>
      <c r="F106" s="103">
        <f>SQRT(F103^2+F104^2+F105^2)</f>
        <v>0.99999999999999989</v>
      </c>
      <c r="G106" s="104">
        <f>SQRT(G103^2+G104^2+G105^2)</f>
        <v>1</v>
      </c>
      <c r="H106" s="103">
        <f t="shared" ref="H106:Q106" si="45">SQRT(H103^2+H104^2+H105^2)</f>
        <v>1</v>
      </c>
      <c r="I106" s="104">
        <f>SQRT(I103^2+I104^2+I105^2)</f>
        <v>1</v>
      </c>
      <c r="J106" s="104">
        <f>SQRT(J103^2+J104^2+J105^2)</f>
        <v>1</v>
      </c>
      <c r="K106" s="104">
        <f>SQRT(K103^2+K104^2+K105^2)</f>
        <v>1</v>
      </c>
      <c r="L106" s="103">
        <f t="shared" si="45"/>
        <v>1</v>
      </c>
      <c r="M106" s="104">
        <f>SQRT(M103^2+M104^2+M105^2)</f>
        <v>1</v>
      </c>
      <c r="N106" s="103">
        <f t="shared" si="45"/>
        <v>1</v>
      </c>
      <c r="O106" s="104">
        <f>SQRT(O103^2+O104^2+O105^2)</f>
        <v>1</v>
      </c>
      <c r="P106" s="103">
        <f t="shared" si="45"/>
        <v>1</v>
      </c>
      <c r="Q106" s="105">
        <f t="shared" si="45"/>
        <v>1</v>
      </c>
    </row>
  </sheetData>
  <mergeCells count="3">
    <mergeCell ref="B4:E4"/>
    <mergeCell ref="B42:E42"/>
    <mergeCell ref="B55:E55"/>
  </mergeCells>
  <conditionalFormatting sqref="W61:AH89 W96:AH9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6:Q56">
    <cfRule type="colorScale" priority="5">
      <colorScale>
        <cfvo type="min"/>
        <cfvo type="max"/>
        <color rgb="FFFCFCFF"/>
        <color rgb="FFF8696B"/>
      </colorScale>
    </cfRule>
  </conditionalFormatting>
  <conditionalFormatting sqref="F57:Q57">
    <cfRule type="colorScale" priority="4">
      <colorScale>
        <cfvo type="min"/>
        <cfvo type="max"/>
        <color rgb="FFFCFCFF"/>
        <color rgb="FFF8696B"/>
      </colorScale>
    </cfRule>
  </conditionalFormatting>
  <conditionalFormatting sqref="F43:Q47 F49:Q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3:T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0:AH9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8:Q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21A-90D6-4D31-A8E8-E625ADD89622}">
  <dimension ref="A2:AH107"/>
  <sheetViews>
    <sheetView topLeftCell="A10" zoomScale="70" zoomScaleNormal="70" workbookViewId="0">
      <selection activeCell="E27" sqref="E27:E29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8.7109375" bestFit="1" customWidth="1"/>
    <col min="6" max="7" width="15.7109375" customWidth="1"/>
    <col min="8" max="8" width="15.7109375" style="49" customWidth="1"/>
    <col min="9" max="11" width="15.7109375" customWidth="1"/>
    <col min="12" max="17" width="15.7109375" style="49" customWidth="1"/>
    <col min="18" max="18" width="9.140625" style="49"/>
    <col min="19" max="19" width="9.28515625" style="49" bestFit="1" customWidth="1"/>
    <col min="20" max="20" width="9.5703125" style="49" bestFit="1" customWidth="1"/>
    <col min="22" max="22" width="33.28515625" customWidth="1"/>
  </cols>
  <sheetData>
    <row r="2" spans="2:23" x14ac:dyDescent="0.25">
      <c r="B2" s="22" t="s">
        <v>15</v>
      </c>
      <c r="C2" s="36">
        <v>44504</v>
      </c>
      <c r="F2" s="22" t="s">
        <v>16</v>
      </c>
      <c r="G2" s="23" t="s">
        <v>53</v>
      </c>
    </row>
    <row r="4" spans="2:23" ht="16.5" thickBot="1" x14ac:dyDescent="0.3">
      <c r="B4" s="117" t="s">
        <v>35</v>
      </c>
      <c r="C4" s="117"/>
      <c r="D4" s="117"/>
      <c r="E4" s="117"/>
      <c r="F4" s="118">
        <v>1</v>
      </c>
      <c r="G4" s="118">
        <v>2</v>
      </c>
      <c r="H4" s="118">
        <v>3</v>
      </c>
      <c r="I4" s="118">
        <v>4</v>
      </c>
      <c r="J4" s="118">
        <v>5</v>
      </c>
      <c r="K4" s="118">
        <v>5</v>
      </c>
      <c r="L4" s="118">
        <v>6</v>
      </c>
      <c r="M4" s="118">
        <v>6</v>
      </c>
      <c r="N4" s="118">
        <v>7</v>
      </c>
      <c r="O4" s="118">
        <v>8</v>
      </c>
      <c r="P4" s="118">
        <v>9</v>
      </c>
      <c r="Q4" s="118">
        <v>9</v>
      </c>
    </row>
    <row r="5" spans="2:23" s="4" customFormat="1" ht="30" customHeight="1" x14ac:dyDescent="0.25">
      <c r="B5" s="68"/>
      <c r="C5" s="69"/>
      <c r="D5" s="69"/>
      <c r="E5" s="70" t="s">
        <v>40</v>
      </c>
      <c r="F5" s="57" t="s">
        <v>47</v>
      </c>
      <c r="G5" s="58" t="s">
        <v>46</v>
      </c>
      <c r="H5" s="57" t="s">
        <v>48</v>
      </c>
      <c r="I5" s="58" t="s">
        <v>46</v>
      </c>
      <c r="J5" s="57" t="s">
        <v>49</v>
      </c>
      <c r="K5" s="58" t="s">
        <v>46</v>
      </c>
      <c r="L5" s="57" t="s">
        <v>50</v>
      </c>
      <c r="M5" s="58" t="s">
        <v>46</v>
      </c>
      <c r="N5" s="57" t="s">
        <v>51</v>
      </c>
      <c r="O5" s="58" t="s">
        <v>46</v>
      </c>
      <c r="P5" s="57" t="s">
        <v>52</v>
      </c>
      <c r="Q5" s="58" t="s">
        <v>46</v>
      </c>
      <c r="R5" s="119"/>
      <c r="S5" s="71" t="s">
        <v>10</v>
      </c>
      <c r="T5" s="72" t="s">
        <v>9</v>
      </c>
    </row>
    <row r="6" spans="2:23" x14ac:dyDescent="0.25">
      <c r="B6" s="5" t="s">
        <v>1</v>
      </c>
      <c r="C6" s="6" t="s">
        <v>0</v>
      </c>
      <c r="D6" s="6" t="s">
        <v>2</v>
      </c>
      <c r="E6" s="41">
        <v>3089.69</v>
      </c>
      <c r="F6" s="43">
        <v>8686.7993566476107</v>
      </c>
      <c r="G6" s="43">
        <v>3413.0468316462202</v>
      </c>
      <c r="H6" s="50">
        <v>15916.3286159209</v>
      </c>
      <c r="I6" s="43">
        <v>21943.273988242901</v>
      </c>
      <c r="J6" s="43">
        <v>24911.680988194199</v>
      </c>
      <c r="K6" s="43">
        <v>24911.680988194199</v>
      </c>
      <c r="L6" s="50">
        <v>-28971.3710641779</v>
      </c>
      <c r="M6" s="50">
        <v>-28971.3710641779</v>
      </c>
      <c r="N6" s="50">
        <v>5782.30820537825</v>
      </c>
      <c r="O6" s="50">
        <v>6436.1321202982699</v>
      </c>
      <c r="P6" s="50">
        <v>11812.619802716301</v>
      </c>
      <c r="Q6" s="50">
        <v>11812.619802716301</v>
      </c>
      <c r="R6" s="120"/>
      <c r="S6" s="120">
        <f t="shared" ref="S6:S35" si="0">MIN(F6:Q6)</f>
        <v>-28971.3710641779</v>
      </c>
      <c r="T6" s="121">
        <f t="shared" ref="T6:T35" si="1">MAX(F6:Q6)</f>
        <v>24911.680988194199</v>
      </c>
      <c r="V6" s="32"/>
      <c r="W6" s="23"/>
    </row>
    <row r="7" spans="2:23" x14ac:dyDescent="0.25">
      <c r="B7" s="7" t="s">
        <v>1</v>
      </c>
      <c r="C7" s="8" t="s">
        <v>0</v>
      </c>
      <c r="D7" s="8" t="s">
        <v>3</v>
      </c>
      <c r="E7" s="40">
        <v>-153.66999999999999</v>
      </c>
      <c r="F7" s="44">
        <v>14360.9567345387</v>
      </c>
      <c r="G7" s="44">
        <v>-1879.7798097729999</v>
      </c>
      <c r="H7" s="51">
        <v>31470.791399701498</v>
      </c>
      <c r="I7" s="44">
        <v>-45734.519390584101</v>
      </c>
      <c r="J7" s="44">
        <v>-22834.792907943502</v>
      </c>
      <c r="K7" s="44">
        <v>22834.792907943502</v>
      </c>
      <c r="L7" s="51">
        <v>81664.266996025093</v>
      </c>
      <c r="M7" s="51">
        <v>-81664.266996025093</v>
      </c>
      <c r="N7" s="51">
        <v>7487.0149324629101</v>
      </c>
      <c r="O7" s="51">
        <v>-38576.089173080298</v>
      </c>
      <c r="P7" s="51">
        <v>21758.709632020898</v>
      </c>
      <c r="Q7" s="51">
        <v>-21758.709632020898</v>
      </c>
      <c r="R7" s="56"/>
      <c r="S7" s="56">
        <f t="shared" si="0"/>
        <v>-81664.266996025093</v>
      </c>
      <c r="T7" s="122">
        <f t="shared" si="1"/>
        <v>81664.266996025093</v>
      </c>
    </row>
    <row r="8" spans="2:23" x14ac:dyDescent="0.25">
      <c r="B8" s="9" t="s">
        <v>1</v>
      </c>
      <c r="C8" s="10" t="s">
        <v>0</v>
      </c>
      <c r="D8" s="10" t="s">
        <v>4</v>
      </c>
      <c r="E8" s="42">
        <v>38.090000000000003</v>
      </c>
      <c r="F8" s="45">
        <v>8225.9224787967505</v>
      </c>
      <c r="G8" s="45">
        <v>2040.5252513396999</v>
      </c>
      <c r="H8" s="52">
        <v>16705.180848266002</v>
      </c>
      <c r="I8" s="45">
        <v>23773.971243580701</v>
      </c>
      <c r="J8" s="45">
        <v>3318.48266219261</v>
      </c>
      <c r="K8" s="45">
        <v>3318.48266219261</v>
      </c>
      <c r="L8" s="52">
        <v>13590.7673418018</v>
      </c>
      <c r="M8" s="52">
        <v>13590.7673418018</v>
      </c>
      <c r="N8" s="52">
        <v>4819.3478568238497</v>
      </c>
      <c r="O8" s="52">
        <v>14927.5112833903</v>
      </c>
      <c r="P8" s="52">
        <v>11892.0863780283</v>
      </c>
      <c r="Q8" s="52">
        <v>11892.0863780283</v>
      </c>
      <c r="R8" s="123"/>
      <c r="S8" s="123">
        <f t="shared" si="0"/>
        <v>2040.5252513396999</v>
      </c>
      <c r="T8" s="124">
        <f t="shared" si="1"/>
        <v>23773.971243580701</v>
      </c>
    </row>
    <row r="9" spans="2:23" x14ac:dyDescent="0.25">
      <c r="B9" s="5" t="s">
        <v>1</v>
      </c>
      <c r="C9" s="6" t="s">
        <v>5</v>
      </c>
      <c r="D9" s="6" t="s">
        <v>2</v>
      </c>
      <c r="E9" s="41">
        <v>3583.79</v>
      </c>
      <c r="F9" s="43">
        <v>-11352.8438329985</v>
      </c>
      <c r="G9" s="43">
        <v>-2684.8242597512799</v>
      </c>
      <c r="H9" s="50">
        <v>-23235.407686281898</v>
      </c>
      <c r="I9" s="43">
        <v>-33141.386437942201</v>
      </c>
      <c r="J9" s="43">
        <v>-2344.83983220751</v>
      </c>
      <c r="K9" s="43">
        <v>-2344.83983220751</v>
      </c>
      <c r="L9" s="50">
        <v>-23280.373497058099</v>
      </c>
      <c r="M9" s="50">
        <v>-23280.373497058099</v>
      </c>
      <c r="N9" s="50">
        <v>-6578.9781595196901</v>
      </c>
      <c r="O9" s="50">
        <v>-12220.3153366473</v>
      </c>
      <c r="P9" s="50">
        <v>-16490.4896896311</v>
      </c>
      <c r="Q9" s="50">
        <v>-16490.4896896311</v>
      </c>
      <c r="R9" s="120"/>
      <c r="S9" s="120">
        <f t="shared" si="0"/>
        <v>-33141.386437942201</v>
      </c>
      <c r="T9" s="121">
        <f t="shared" si="1"/>
        <v>-2344.83983220751</v>
      </c>
    </row>
    <row r="10" spans="2:23" x14ac:dyDescent="0.25">
      <c r="B10" s="7" t="s">
        <v>1</v>
      </c>
      <c r="C10" s="8" t="s">
        <v>5</v>
      </c>
      <c r="D10" s="8" t="s">
        <v>3</v>
      </c>
      <c r="E10" s="40">
        <v>-153.66999999999999</v>
      </c>
      <c r="F10" s="44">
        <v>8543.5623490811704</v>
      </c>
      <c r="G10" s="44">
        <v>-4072.11055175614</v>
      </c>
      <c r="H10" s="51">
        <v>14673.2568023077</v>
      </c>
      <c r="I10" s="44">
        <v>-19783.317539836102</v>
      </c>
      <c r="J10" s="44">
        <v>36671.915409719702</v>
      </c>
      <c r="K10" s="44">
        <v>-36671.915409719702</v>
      </c>
      <c r="L10" s="51">
        <v>-53125.086472469702</v>
      </c>
      <c r="M10" s="51">
        <v>53125.086472469702</v>
      </c>
      <c r="N10" s="51">
        <v>6080.93405602247</v>
      </c>
      <c r="O10" s="51">
        <v>-35129.540949938702</v>
      </c>
      <c r="P10" s="51">
        <v>11193.8489117192</v>
      </c>
      <c r="Q10" s="51">
        <v>-11193.8489117192</v>
      </c>
      <c r="R10" s="56"/>
      <c r="S10" s="56">
        <f t="shared" si="0"/>
        <v>-53125.086472469702</v>
      </c>
      <c r="T10" s="122">
        <f t="shared" si="1"/>
        <v>53125.086472469702</v>
      </c>
    </row>
    <row r="11" spans="2:23" x14ac:dyDescent="0.25">
      <c r="B11" s="9" t="s">
        <v>1</v>
      </c>
      <c r="C11" s="10" t="s">
        <v>5</v>
      </c>
      <c r="D11" s="10" t="s">
        <v>4</v>
      </c>
      <c r="E11" s="42">
        <v>3.54</v>
      </c>
      <c r="F11" s="45">
        <v>11893.5758498634</v>
      </c>
      <c r="G11" s="45">
        <v>3410.8592074990702</v>
      </c>
      <c r="H11" s="52">
        <v>23522.116983215201</v>
      </c>
      <c r="I11" s="45">
        <v>33216.327997108601</v>
      </c>
      <c r="J11" s="45">
        <v>12633.731253969399</v>
      </c>
      <c r="K11" s="45">
        <v>12633.731253969399</v>
      </c>
      <c r="L11" s="52">
        <v>3792.7883630490801</v>
      </c>
      <c r="M11" s="52">
        <v>3792.7883630490801</v>
      </c>
      <c r="N11" s="52">
        <v>7221.7647799144397</v>
      </c>
      <c r="O11" s="52">
        <v>20326.520115875101</v>
      </c>
      <c r="P11" s="52">
        <v>16921.390293792399</v>
      </c>
      <c r="Q11" s="52">
        <v>16921.390293792399</v>
      </c>
      <c r="R11" s="123"/>
      <c r="S11" s="123">
        <f t="shared" si="0"/>
        <v>3410.8592074990702</v>
      </c>
      <c r="T11" s="124">
        <f t="shared" si="1"/>
        <v>33216.327997108601</v>
      </c>
    </row>
    <row r="12" spans="2:23" x14ac:dyDescent="0.25">
      <c r="B12" s="5" t="s">
        <v>1</v>
      </c>
      <c r="C12" s="6" t="s">
        <v>6</v>
      </c>
      <c r="D12" s="6" t="s">
        <v>2</v>
      </c>
      <c r="E12" s="41">
        <v>3402.63</v>
      </c>
      <c r="F12" s="35">
        <f t="shared" ref="F12:H14" si="2">(F6+F9)</f>
        <v>-2666.0444763508895</v>
      </c>
      <c r="G12" s="35">
        <f t="shared" si="2"/>
        <v>728.2225718949403</v>
      </c>
      <c r="H12" s="35">
        <f t="shared" si="2"/>
        <v>-7319.0790703609982</v>
      </c>
      <c r="I12" s="35">
        <f t="shared" ref="I12:Q14" si="3">(I6+I9)</f>
        <v>-11198.1124496993</v>
      </c>
      <c r="J12" s="35">
        <f t="shared" si="3"/>
        <v>22566.841155986687</v>
      </c>
      <c r="K12" s="35">
        <f t="shared" si="3"/>
        <v>22566.841155986687</v>
      </c>
      <c r="L12" s="35">
        <f t="shared" si="3"/>
        <v>-52251.744561236002</v>
      </c>
      <c r="M12" s="35">
        <f t="shared" si="3"/>
        <v>-52251.744561236002</v>
      </c>
      <c r="N12" s="35">
        <f t="shared" si="3"/>
        <v>-796.66995414144003</v>
      </c>
      <c r="O12" s="35">
        <f t="shared" si="3"/>
        <v>-5784.1832163490299</v>
      </c>
      <c r="P12" s="35">
        <f t="shared" si="3"/>
        <v>-4677.8698869147993</v>
      </c>
      <c r="Q12" s="35">
        <f t="shared" si="3"/>
        <v>-4677.8698869147993</v>
      </c>
      <c r="R12" s="120"/>
      <c r="S12" s="120">
        <f t="shared" si="0"/>
        <v>-52251.744561236002</v>
      </c>
      <c r="T12" s="121">
        <f t="shared" si="1"/>
        <v>22566.841155986687</v>
      </c>
      <c r="V12" s="28" t="s">
        <v>38</v>
      </c>
    </row>
    <row r="13" spans="2:23" x14ac:dyDescent="0.25">
      <c r="B13" s="7" t="s">
        <v>1</v>
      </c>
      <c r="C13" s="8" t="s">
        <v>6</v>
      </c>
      <c r="D13" s="8" t="s">
        <v>3</v>
      </c>
      <c r="E13" s="40">
        <v>-812.6</v>
      </c>
      <c r="F13" s="35">
        <f t="shared" si="2"/>
        <v>22904.519083619871</v>
      </c>
      <c r="G13" s="35">
        <f t="shared" si="2"/>
        <v>-5951.8903615291401</v>
      </c>
      <c r="H13" s="35">
        <f t="shared" si="2"/>
        <v>46144.048202009202</v>
      </c>
      <c r="I13" s="35">
        <f t="shared" si="3"/>
        <v>-65517.836930420206</v>
      </c>
      <c r="J13" s="35">
        <f t="shared" si="3"/>
        <v>13837.122501776201</v>
      </c>
      <c r="K13" s="35">
        <f t="shared" si="3"/>
        <v>-13837.122501776201</v>
      </c>
      <c r="L13" s="35">
        <f t="shared" si="3"/>
        <v>28539.180523555391</v>
      </c>
      <c r="M13" s="35">
        <f t="shared" si="3"/>
        <v>-28539.180523555391</v>
      </c>
      <c r="N13" s="35">
        <f t="shared" si="3"/>
        <v>13567.948988485379</v>
      </c>
      <c r="O13" s="35">
        <f t="shared" si="3"/>
        <v>-73705.630123019</v>
      </c>
      <c r="P13" s="35">
        <f t="shared" si="3"/>
        <v>32952.558543740102</v>
      </c>
      <c r="Q13" s="35">
        <f t="shared" si="3"/>
        <v>-32952.558543740102</v>
      </c>
      <c r="R13" s="56"/>
      <c r="S13" s="56">
        <f t="shared" si="0"/>
        <v>-73705.630123019</v>
      </c>
      <c r="T13" s="122">
        <f t="shared" si="1"/>
        <v>46144.048202009202</v>
      </c>
    </row>
    <row r="14" spans="2:23" x14ac:dyDescent="0.25">
      <c r="B14" s="9" t="s">
        <v>1</v>
      </c>
      <c r="C14" s="10" t="s">
        <v>6</v>
      </c>
      <c r="D14" s="10" t="s">
        <v>4</v>
      </c>
      <c r="E14" s="42">
        <v>-38.21</v>
      </c>
      <c r="F14" s="35">
        <f t="shared" si="2"/>
        <v>20119.498328660149</v>
      </c>
      <c r="G14" s="35">
        <f t="shared" si="2"/>
        <v>5451.3844588387701</v>
      </c>
      <c r="H14" s="35">
        <f t="shared" si="2"/>
        <v>40227.297831481206</v>
      </c>
      <c r="I14" s="35">
        <f t="shared" si="3"/>
        <v>56990.299240689303</v>
      </c>
      <c r="J14" s="35">
        <f t="shared" si="3"/>
        <v>15952.213916162009</v>
      </c>
      <c r="K14" s="35">
        <f t="shared" si="3"/>
        <v>15952.213916162009</v>
      </c>
      <c r="L14" s="35">
        <f t="shared" si="3"/>
        <v>17383.555704850882</v>
      </c>
      <c r="M14" s="35">
        <f t="shared" si="3"/>
        <v>17383.555704850882</v>
      </c>
      <c r="N14" s="35">
        <f t="shared" si="3"/>
        <v>12041.112636738289</v>
      </c>
      <c r="O14" s="35">
        <f t="shared" si="3"/>
        <v>35254.031399265397</v>
      </c>
      <c r="P14" s="35">
        <f t="shared" si="3"/>
        <v>28813.476671820699</v>
      </c>
      <c r="Q14" s="35">
        <f t="shared" si="3"/>
        <v>28813.476671820699</v>
      </c>
      <c r="R14" s="123"/>
      <c r="S14" s="123">
        <f t="shared" si="0"/>
        <v>5451.3844588387701</v>
      </c>
      <c r="T14" s="124">
        <f t="shared" si="1"/>
        <v>56990.299240689303</v>
      </c>
    </row>
    <row r="15" spans="2:23" x14ac:dyDescent="0.25">
      <c r="B15" s="5" t="s">
        <v>7</v>
      </c>
      <c r="C15" s="6" t="s">
        <v>0</v>
      </c>
      <c r="D15" s="6" t="s">
        <v>2</v>
      </c>
      <c r="E15" s="41">
        <v>3135.09</v>
      </c>
      <c r="F15" s="43">
        <v>7444.8724327216896</v>
      </c>
      <c r="G15" s="43">
        <v>1556.75650598477</v>
      </c>
      <c r="H15" s="50">
        <v>15516.6024148422</v>
      </c>
      <c r="I15" s="43">
        <v>22245.654047073102</v>
      </c>
      <c r="J15" s="43">
        <v>-1931.10123664772</v>
      </c>
      <c r="K15" s="43">
        <v>-1931.10123664772</v>
      </c>
      <c r="L15" s="50">
        <v>22286.653616403899</v>
      </c>
      <c r="M15" s="50">
        <v>22286.653616403899</v>
      </c>
      <c r="N15" s="50">
        <v>4202.0239058369198</v>
      </c>
      <c r="O15" s="50">
        <v>24718.4376229761</v>
      </c>
      <c r="P15" s="50">
        <v>10934.833909936</v>
      </c>
      <c r="Q15" s="50">
        <v>10934.833909936</v>
      </c>
      <c r="R15" s="120"/>
      <c r="S15" s="120">
        <f t="shared" si="0"/>
        <v>-1931.10123664772</v>
      </c>
      <c r="T15" s="121">
        <f t="shared" si="1"/>
        <v>24718.4376229761</v>
      </c>
    </row>
    <row r="16" spans="2:23" x14ac:dyDescent="0.25">
      <c r="B16" s="7" t="s">
        <v>7</v>
      </c>
      <c r="C16" s="8" t="s">
        <v>0</v>
      </c>
      <c r="D16" s="8" t="s">
        <v>3</v>
      </c>
      <c r="E16" s="40">
        <v>-317.5</v>
      </c>
      <c r="F16" s="44">
        <v>-9437.2538438082502</v>
      </c>
      <c r="G16" s="44">
        <v>1973.3724724961301</v>
      </c>
      <c r="H16" s="51">
        <v>-19669.1235619709</v>
      </c>
      <c r="I16" s="44">
        <v>28198.990118494301</v>
      </c>
      <c r="J16" s="44">
        <v>2447.8985681792501</v>
      </c>
      <c r="K16" s="44">
        <v>-2447.8985681792501</v>
      </c>
      <c r="L16" s="51">
        <v>-28250.961908039098</v>
      </c>
      <c r="M16" s="51">
        <v>28250.961908039098</v>
      </c>
      <c r="N16" s="51">
        <v>-5326.5608800547698</v>
      </c>
      <c r="O16" s="51">
        <v>31333.5349367546</v>
      </c>
      <c r="P16" s="51">
        <v>-13861.1916161769</v>
      </c>
      <c r="Q16" s="51">
        <v>13861.1916161769</v>
      </c>
      <c r="R16" s="56"/>
      <c r="S16" s="56">
        <f t="shared" si="0"/>
        <v>-28250.961908039098</v>
      </c>
      <c r="T16" s="122">
        <f t="shared" si="1"/>
        <v>31333.5349367546</v>
      </c>
    </row>
    <row r="17" spans="1:20" x14ac:dyDescent="0.25">
      <c r="B17" s="9" t="s">
        <v>7</v>
      </c>
      <c r="C17" s="10" t="s">
        <v>0</v>
      </c>
      <c r="D17" s="10" t="s">
        <v>4</v>
      </c>
      <c r="E17" s="42">
        <v>325.82</v>
      </c>
      <c r="F17" s="45">
        <v>-1179.97700150116</v>
      </c>
      <c r="G17" s="45">
        <v>-246.73852918226399</v>
      </c>
      <c r="H17" s="52">
        <v>-2459.3079540864101</v>
      </c>
      <c r="I17" s="45">
        <v>-3525.8307507763702</v>
      </c>
      <c r="J17" s="45">
        <v>306.07039508153599</v>
      </c>
      <c r="K17" s="45">
        <v>306.07039508153599</v>
      </c>
      <c r="L17" s="52">
        <v>-3532.3289882302802</v>
      </c>
      <c r="M17" s="52">
        <v>-3532.3289882302802</v>
      </c>
      <c r="N17" s="52">
        <v>-666.00087690595706</v>
      </c>
      <c r="O17" s="52">
        <v>-3917.75522975481</v>
      </c>
      <c r="P17" s="52">
        <v>-1733.1193577271899</v>
      </c>
      <c r="Q17" s="52">
        <v>-1733.1193577271899</v>
      </c>
      <c r="R17" s="123"/>
      <c r="S17" s="123">
        <f t="shared" si="0"/>
        <v>-3917.75522975481</v>
      </c>
      <c r="T17" s="124">
        <f t="shared" si="1"/>
        <v>306.07039508153599</v>
      </c>
    </row>
    <row r="18" spans="1:20" x14ac:dyDescent="0.25">
      <c r="B18" s="5" t="s">
        <v>7</v>
      </c>
      <c r="C18" s="6" t="s">
        <v>5</v>
      </c>
      <c r="D18" s="6" t="s">
        <v>2</v>
      </c>
      <c r="E18" s="41">
        <v>3705.2</v>
      </c>
      <c r="F18" s="43">
        <v>-304.62818388532298</v>
      </c>
      <c r="G18" s="43">
        <v>-344.815664112484</v>
      </c>
      <c r="H18" s="50">
        <v>-249.53713386323901</v>
      </c>
      <c r="I18" s="43">
        <v>-203.610111912261</v>
      </c>
      <c r="J18" s="43">
        <v>-4703.9718100919199</v>
      </c>
      <c r="K18" s="43">
        <v>-4703.9718100919199</v>
      </c>
      <c r="L18" s="50">
        <v>8767.7904784967304</v>
      </c>
      <c r="M18" s="50">
        <v>8767.7904784967304</v>
      </c>
      <c r="N18" s="50">
        <v>-326.761224857233</v>
      </c>
      <c r="O18" s="50">
        <v>-12676.203968990299</v>
      </c>
      <c r="P18" s="50">
        <v>-280.808551323058</v>
      </c>
      <c r="Q18" s="50">
        <v>-280.808551323058</v>
      </c>
      <c r="R18" s="120"/>
      <c r="S18" s="120">
        <f t="shared" si="0"/>
        <v>-12676.203968990299</v>
      </c>
      <c r="T18" s="121">
        <f t="shared" si="1"/>
        <v>8767.7904784967304</v>
      </c>
    </row>
    <row r="19" spans="1:20" x14ac:dyDescent="0.25">
      <c r="B19" s="7" t="s">
        <v>7</v>
      </c>
      <c r="C19" s="8" t="s">
        <v>5</v>
      </c>
      <c r="D19" s="8" t="s">
        <v>3</v>
      </c>
      <c r="E19" s="40">
        <v>-317.5</v>
      </c>
      <c r="F19" s="44">
        <v>-758.25291516249501</v>
      </c>
      <c r="G19" s="44">
        <v>858.28395512283805</v>
      </c>
      <c r="H19" s="51">
        <v>-621.12525761676795</v>
      </c>
      <c r="I19" s="44">
        <v>506.80786966237099</v>
      </c>
      <c r="J19" s="44">
        <v>-11708.701054355201</v>
      </c>
      <c r="K19" s="44">
        <v>11708.701054355201</v>
      </c>
      <c r="L19" s="51">
        <v>21823.990824029701</v>
      </c>
      <c r="M19" s="51">
        <v>-21823.990824029701</v>
      </c>
      <c r="N19" s="51">
        <v>-813.34447834063599</v>
      </c>
      <c r="O19" s="51">
        <v>31552.4600845852</v>
      </c>
      <c r="P19" s="51">
        <v>-698.96324078608495</v>
      </c>
      <c r="Q19" s="51">
        <v>698.96324078608495</v>
      </c>
      <c r="R19" s="56"/>
      <c r="S19" s="56">
        <f t="shared" si="0"/>
        <v>-21823.990824029701</v>
      </c>
      <c r="T19" s="122">
        <f t="shared" si="1"/>
        <v>31552.4600845852</v>
      </c>
    </row>
    <row r="20" spans="1:20" x14ac:dyDescent="0.25">
      <c r="B20" s="9" t="s">
        <v>7</v>
      </c>
      <c r="C20" s="10" t="s">
        <v>5</v>
      </c>
      <c r="D20" s="10" t="s">
        <v>4</v>
      </c>
      <c r="E20" s="42">
        <v>285.95</v>
      </c>
      <c r="F20" s="45">
        <v>-31.6710696974915</v>
      </c>
      <c r="G20" s="45">
        <v>-35.849213922387399</v>
      </c>
      <c r="H20" s="52">
        <v>-25.9434562419538</v>
      </c>
      <c r="I20" s="45">
        <v>-21.1685930147382</v>
      </c>
      <c r="J20" s="45">
        <v>-489.05461455444402</v>
      </c>
      <c r="K20" s="45">
        <v>-489.05461455444402</v>
      </c>
      <c r="L20" s="52">
        <v>911.55486598708103</v>
      </c>
      <c r="M20" s="52">
        <v>911.55486598708103</v>
      </c>
      <c r="N20" s="52">
        <v>-33.972160405180901</v>
      </c>
      <c r="O20" s="52">
        <v>-1317.89821375374</v>
      </c>
      <c r="P20" s="52">
        <v>-29.194630277387699</v>
      </c>
      <c r="Q20" s="52">
        <v>-29.194630277387699</v>
      </c>
      <c r="R20" s="123"/>
      <c r="S20" s="123">
        <f t="shared" si="0"/>
        <v>-1317.89821375374</v>
      </c>
      <c r="T20" s="124">
        <f t="shared" si="1"/>
        <v>911.55486598708103</v>
      </c>
    </row>
    <row r="21" spans="1:20" x14ac:dyDescent="0.25">
      <c r="B21" s="5" t="s">
        <v>7</v>
      </c>
      <c r="C21" s="6" t="s">
        <v>6</v>
      </c>
      <c r="D21" s="6" t="s">
        <v>2</v>
      </c>
      <c r="E21" s="41">
        <v>3512.83</v>
      </c>
      <c r="F21" s="35">
        <f t="shared" ref="F21:H23" si="4">(F15+F18)</f>
        <v>7140.2442488363668</v>
      </c>
      <c r="G21" s="35">
        <f t="shared" si="4"/>
        <v>1211.940841872286</v>
      </c>
      <c r="H21" s="35">
        <f t="shared" si="4"/>
        <v>15267.065280978961</v>
      </c>
      <c r="I21" s="35">
        <f t="shared" ref="I21:Q23" si="5">(I15+I18)</f>
        <v>22042.04393516084</v>
      </c>
      <c r="J21" s="35">
        <f t="shared" si="5"/>
        <v>-6635.0730467396397</v>
      </c>
      <c r="K21" s="35">
        <f t="shared" si="5"/>
        <v>-6635.0730467396397</v>
      </c>
      <c r="L21" s="35">
        <f t="shared" si="5"/>
        <v>31054.444094900631</v>
      </c>
      <c r="M21" s="35">
        <f t="shared" si="5"/>
        <v>31054.444094900631</v>
      </c>
      <c r="N21" s="35">
        <f t="shared" si="5"/>
        <v>3875.2626809796866</v>
      </c>
      <c r="O21" s="35">
        <f t="shared" si="5"/>
        <v>12042.233653985801</v>
      </c>
      <c r="P21" s="35">
        <f t="shared" si="5"/>
        <v>10654.025358612942</v>
      </c>
      <c r="Q21" s="35">
        <f t="shared" si="5"/>
        <v>10654.025358612942</v>
      </c>
      <c r="R21" s="120"/>
      <c r="S21" s="120">
        <f t="shared" si="0"/>
        <v>-6635.0730467396397</v>
      </c>
      <c r="T21" s="121">
        <f t="shared" si="1"/>
        <v>31054.444094900631</v>
      </c>
    </row>
    <row r="22" spans="1:20" x14ac:dyDescent="0.25">
      <c r="B22" s="7" t="s">
        <v>7</v>
      </c>
      <c r="C22" s="8" t="s">
        <v>6</v>
      </c>
      <c r="D22" s="8" t="s">
        <v>3</v>
      </c>
      <c r="E22" s="40">
        <v>-796.33</v>
      </c>
      <c r="F22" s="35">
        <f t="shared" si="4"/>
        <v>-10195.506758970745</v>
      </c>
      <c r="G22" s="35">
        <f t="shared" si="4"/>
        <v>2831.6564276189683</v>
      </c>
      <c r="H22" s="35">
        <f t="shared" si="4"/>
        <v>-20290.248819587669</v>
      </c>
      <c r="I22" s="35">
        <f t="shared" si="5"/>
        <v>28705.797988156672</v>
      </c>
      <c r="J22" s="35">
        <f t="shared" si="5"/>
        <v>-9260.8024861759513</v>
      </c>
      <c r="K22" s="35">
        <f t="shared" si="5"/>
        <v>9260.8024861759513</v>
      </c>
      <c r="L22" s="35">
        <f t="shared" si="5"/>
        <v>-6426.9710840093976</v>
      </c>
      <c r="M22" s="35">
        <f t="shared" si="5"/>
        <v>6426.9710840093976</v>
      </c>
      <c r="N22" s="35">
        <f t="shared" si="5"/>
        <v>-6139.9053583954055</v>
      </c>
      <c r="O22" s="35">
        <f t="shared" si="5"/>
        <v>62885.995021339797</v>
      </c>
      <c r="P22" s="35">
        <f t="shared" si="5"/>
        <v>-14560.154856962985</v>
      </c>
      <c r="Q22" s="35">
        <f t="shared" si="5"/>
        <v>14560.154856962985</v>
      </c>
      <c r="R22" s="56"/>
      <c r="S22" s="56">
        <f t="shared" si="0"/>
        <v>-20290.248819587669</v>
      </c>
      <c r="T22" s="122">
        <f t="shared" si="1"/>
        <v>62885.995021339797</v>
      </c>
    </row>
    <row r="23" spans="1:20" x14ac:dyDescent="0.25">
      <c r="B23" s="9" t="s">
        <v>7</v>
      </c>
      <c r="C23" s="10" t="s">
        <v>6</v>
      </c>
      <c r="D23" s="10" t="s">
        <v>4</v>
      </c>
      <c r="E23" s="42">
        <v>265.95</v>
      </c>
      <c r="F23" s="35">
        <f t="shared" si="4"/>
        <v>-1211.6480711986515</v>
      </c>
      <c r="G23" s="35">
        <f t="shared" si="4"/>
        <v>-282.58774310465139</v>
      </c>
      <c r="H23" s="35">
        <f t="shared" si="4"/>
        <v>-2485.2514103283638</v>
      </c>
      <c r="I23" s="35">
        <f t="shared" si="5"/>
        <v>-3546.9993437911085</v>
      </c>
      <c r="J23" s="35">
        <f t="shared" si="5"/>
        <v>-182.98421947290802</v>
      </c>
      <c r="K23" s="35">
        <f t="shared" si="5"/>
        <v>-182.98421947290802</v>
      </c>
      <c r="L23" s="35">
        <f t="shared" si="5"/>
        <v>-2620.7741222431991</v>
      </c>
      <c r="M23" s="35">
        <f t="shared" si="5"/>
        <v>-2620.7741222431991</v>
      </c>
      <c r="N23" s="35">
        <f t="shared" si="5"/>
        <v>-699.973037311138</v>
      </c>
      <c r="O23" s="35">
        <f t="shared" si="5"/>
        <v>-5235.6534435085505</v>
      </c>
      <c r="P23" s="35">
        <f t="shared" si="5"/>
        <v>-1762.3139880045776</v>
      </c>
      <c r="Q23" s="35">
        <f t="shared" si="5"/>
        <v>-1762.3139880045776</v>
      </c>
      <c r="R23" s="123"/>
      <c r="S23" s="123">
        <f t="shared" si="0"/>
        <v>-5235.6534435085505</v>
      </c>
      <c r="T23" s="124">
        <f t="shared" si="1"/>
        <v>-182.98421947290802</v>
      </c>
    </row>
    <row r="24" spans="1:20" x14ac:dyDescent="0.25">
      <c r="B24" s="5" t="s">
        <v>8</v>
      </c>
      <c r="C24" s="6" t="s">
        <v>29</v>
      </c>
      <c r="D24" s="6" t="s">
        <v>2</v>
      </c>
      <c r="E24" s="41">
        <v>3583.79</v>
      </c>
      <c r="F24" s="43">
        <v>44.025950562839597</v>
      </c>
      <c r="G24" s="43">
        <v>14.5829815463527</v>
      </c>
      <c r="H24" s="50">
        <v>84.387875961399203</v>
      </c>
      <c r="I24" s="43">
        <v>118.03586475497301</v>
      </c>
      <c r="J24" s="43">
        <v>80.065153406131301</v>
      </c>
      <c r="K24" s="43">
        <v>80.065153406131301</v>
      </c>
      <c r="L24" s="50">
        <v>-53.351030126256497</v>
      </c>
      <c r="M24" s="50">
        <v>-53.351030126256497</v>
      </c>
      <c r="N24" s="50">
        <v>27.810391988546801</v>
      </c>
      <c r="O24" s="50">
        <v>369.288684675409</v>
      </c>
      <c r="P24" s="50">
        <v>61.477174166601202</v>
      </c>
      <c r="Q24" s="50">
        <v>61.477174166601202</v>
      </c>
      <c r="R24" s="120"/>
      <c r="S24" s="120">
        <f t="shared" si="0"/>
        <v>-53.351030126256497</v>
      </c>
      <c r="T24" s="121">
        <f t="shared" si="1"/>
        <v>369.288684675409</v>
      </c>
    </row>
    <row r="25" spans="1:20" x14ac:dyDescent="0.25">
      <c r="B25" s="7" t="s">
        <v>8</v>
      </c>
      <c r="C25" s="8" t="s">
        <v>29</v>
      </c>
      <c r="D25" s="8" t="s">
        <v>3</v>
      </c>
      <c r="E25" s="40">
        <v>-153.66999999999999</v>
      </c>
      <c r="F25" s="44">
        <v>7654.3587346628201</v>
      </c>
      <c r="G25" s="44">
        <v>-2535.3994803003302</v>
      </c>
      <c r="H25" s="51">
        <v>14671.6894742072</v>
      </c>
      <c r="I25" s="44">
        <v>-20521.734132716399</v>
      </c>
      <c r="J25" s="44">
        <v>13920.1402464123</v>
      </c>
      <c r="K25" s="44">
        <v>-13920.1402464123</v>
      </c>
      <c r="L25" s="51">
        <v>-9275.6185438244192</v>
      </c>
      <c r="M25" s="51">
        <v>9275.6185438244192</v>
      </c>
      <c r="N25" s="51">
        <v>4835.1191538293697</v>
      </c>
      <c r="O25" s="51">
        <v>-64204.589180255898</v>
      </c>
      <c r="P25" s="51">
        <v>10688.431233139599</v>
      </c>
      <c r="Q25" s="51">
        <v>-10688.431233139599</v>
      </c>
      <c r="R25" s="56"/>
      <c r="S25" s="56">
        <f t="shared" si="0"/>
        <v>-64204.589180255898</v>
      </c>
      <c r="T25" s="122">
        <f t="shared" si="1"/>
        <v>14671.6894742072</v>
      </c>
    </row>
    <row r="26" spans="1:20" x14ac:dyDescent="0.25">
      <c r="B26" s="9" t="s">
        <v>8</v>
      </c>
      <c r="C26" s="8" t="s">
        <v>29</v>
      </c>
      <c r="D26" s="10" t="s">
        <v>4</v>
      </c>
      <c r="E26" s="42">
        <v>3.54</v>
      </c>
      <c r="F26" s="45">
        <v>629.02512479625</v>
      </c>
      <c r="G26" s="45">
        <v>208.35579175066101</v>
      </c>
      <c r="H26" s="52">
        <v>1205.7001275223799</v>
      </c>
      <c r="I26" s="45">
        <v>1686.44909669706</v>
      </c>
      <c r="J26" s="45">
        <v>1143.93880130397</v>
      </c>
      <c r="K26" s="45">
        <v>1143.93880130397</v>
      </c>
      <c r="L26" s="52">
        <v>-762.25812172475401</v>
      </c>
      <c r="M26" s="52">
        <v>-762.25812172475401</v>
      </c>
      <c r="N26" s="52">
        <v>397.343727224227</v>
      </c>
      <c r="O26" s="52">
        <v>5276.2486214178398</v>
      </c>
      <c r="P26" s="52">
        <v>878.36120873917901</v>
      </c>
      <c r="Q26" s="52">
        <v>878.36120873917901</v>
      </c>
      <c r="R26" s="123"/>
      <c r="S26" s="123">
        <f t="shared" si="0"/>
        <v>-762.25812172475401</v>
      </c>
      <c r="T26" s="124">
        <f t="shared" si="1"/>
        <v>5276.2486214178398</v>
      </c>
    </row>
    <row r="27" spans="1:20" x14ac:dyDescent="0.25">
      <c r="A27" s="126"/>
      <c r="B27" s="5" t="s">
        <v>8</v>
      </c>
      <c r="C27" s="6" t="s">
        <v>6</v>
      </c>
      <c r="D27" s="6" t="s">
        <v>2</v>
      </c>
      <c r="E27" s="41">
        <v>3580</v>
      </c>
      <c r="F27" s="43"/>
      <c r="G27" s="43"/>
      <c r="H27" s="50"/>
      <c r="I27" s="43"/>
      <c r="J27" s="43"/>
      <c r="K27" s="43"/>
      <c r="L27" s="50"/>
      <c r="M27" s="50"/>
      <c r="N27" s="50"/>
      <c r="O27" s="50"/>
      <c r="P27" s="50"/>
      <c r="Q27" s="50"/>
      <c r="R27" s="120"/>
      <c r="S27" s="120">
        <f t="shared" ref="S27:S29" si="6">MIN(F27:Q27)</f>
        <v>0</v>
      </c>
      <c r="T27" s="121">
        <f t="shared" ref="T27:T29" si="7">MAX(F27:Q27)</f>
        <v>0</v>
      </c>
    </row>
    <row r="28" spans="1:20" x14ac:dyDescent="0.25">
      <c r="A28" s="126"/>
      <c r="B28" s="7" t="s">
        <v>8</v>
      </c>
      <c r="C28" s="8" t="s">
        <v>6</v>
      </c>
      <c r="D28" s="8" t="s">
        <v>3</v>
      </c>
      <c r="E28" s="40">
        <v>-812.6</v>
      </c>
      <c r="F28" s="44"/>
      <c r="G28" s="44"/>
      <c r="H28" s="51"/>
      <c r="I28" s="44"/>
      <c r="J28" s="44"/>
      <c r="K28" s="44"/>
      <c r="L28" s="51"/>
      <c r="M28" s="51"/>
      <c r="N28" s="51"/>
      <c r="O28" s="51"/>
      <c r="P28" s="51"/>
      <c r="Q28" s="51"/>
      <c r="R28" s="56"/>
      <c r="S28" s="56">
        <f t="shared" si="6"/>
        <v>0</v>
      </c>
      <c r="T28" s="122">
        <f t="shared" si="7"/>
        <v>0</v>
      </c>
    </row>
    <row r="29" spans="1:20" x14ac:dyDescent="0.25">
      <c r="A29" s="126"/>
      <c r="B29" s="9" t="s">
        <v>8</v>
      </c>
      <c r="C29" s="8" t="s">
        <v>6</v>
      </c>
      <c r="D29" s="10" t="s">
        <v>4</v>
      </c>
      <c r="E29" s="42">
        <v>-50.61</v>
      </c>
      <c r="F29" s="45"/>
      <c r="G29" s="45"/>
      <c r="H29" s="52"/>
      <c r="I29" s="45"/>
      <c r="J29" s="45"/>
      <c r="K29" s="45"/>
      <c r="L29" s="52"/>
      <c r="M29" s="52"/>
      <c r="N29" s="52"/>
      <c r="O29" s="52"/>
      <c r="P29" s="52"/>
      <c r="Q29" s="52"/>
      <c r="R29" s="123"/>
      <c r="S29" s="123">
        <f t="shared" si="6"/>
        <v>0</v>
      </c>
      <c r="T29" s="124">
        <f t="shared" si="7"/>
        <v>0</v>
      </c>
    </row>
    <row r="30" spans="1:20" x14ac:dyDescent="0.25">
      <c r="B30" s="5" t="s">
        <v>41</v>
      </c>
      <c r="C30" s="6" t="s">
        <v>30</v>
      </c>
      <c r="D30" s="6" t="s">
        <v>2</v>
      </c>
      <c r="E30" s="41">
        <v>3444.98</v>
      </c>
      <c r="F30" s="43">
        <v>-3549.2132933487001</v>
      </c>
      <c r="G30" s="43">
        <v>-985.74295141073901</v>
      </c>
      <c r="H30" s="50">
        <v>-7063.3493386904602</v>
      </c>
      <c r="I30" s="43">
        <v>-9992.9323331871092</v>
      </c>
      <c r="J30" s="43">
        <v>-3223.8221131709902</v>
      </c>
      <c r="K30" s="43">
        <v>-3223.8221131709902</v>
      </c>
      <c r="L30" s="50">
        <v>-2237.3403834737401</v>
      </c>
      <c r="M30" s="50">
        <v>-2237.3403834737401</v>
      </c>
      <c r="N30" s="50">
        <v>-2137.3956380069098</v>
      </c>
      <c r="O30" s="50">
        <v>-5658.3190432767296</v>
      </c>
      <c r="P30" s="50">
        <v>-5068.6148901686302</v>
      </c>
      <c r="Q30" s="50">
        <v>-5068.6148901686302</v>
      </c>
      <c r="R30" s="120"/>
      <c r="S30" s="120">
        <f t="shared" si="0"/>
        <v>-9992.9323331871092</v>
      </c>
      <c r="T30" s="121">
        <f t="shared" si="1"/>
        <v>-985.74295141073901</v>
      </c>
    </row>
    <row r="31" spans="1:20" x14ac:dyDescent="0.25">
      <c r="B31" s="7" t="s">
        <v>41</v>
      </c>
      <c r="C31" s="8" t="s">
        <v>30</v>
      </c>
      <c r="D31" s="8" t="s">
        <v>3</v>
      </c>
      <c r="E31" s="40">
        <v>-234.44</v>
      </c>
      <c r="F31" s="44">
        <v>-20363.289450730001</v>
      </c>
      <c r="G31" s="44">
        <v>5655.6108028815497</v>
      </c>
      <c r="H31" s="51">
        <v>-40525.3263715996</v>
      </c>
      <c r="I31" s="44">
        <v>57333.543166760399</v>
      </c>
      <c r="J31" s="44">
        <v>-18496.387058842</v>
      </c>
      <c r="K31" s="44">
        <v>18496.387058842</v>
      </c>
      <c r="L31" s="51">
        <v>-12836.537582529199</v>
      </c>
      <c r="M31" s="51">
        <v>12836.537582529199</v>
      </c>
      <c r="N31" s="51">
        <v>-12263.113667760699</v>
      </c>
      <c r="O31" s="51">
        <v>32464.092450783399</v>
      </c>
      <c r="P31" s="51">
        <v>-29080.718342909498</v>
      </c>
      <c r="Q31" s="51">
        <v>29080.718342909498</v>
      </c>
      <c r="R31" s="56"/>
      <c r="S31" s="56">
        <f t="shared" si="0"/>
        <v>-40525.3263715996</v>
      </c>
      <c r="T31" s="122">
        <f t="shared" si="1"/>
        <v>57333.543166760399</v>
      </c>
    </row>
    <row r="32" spans="1:20" x14ac:dyDescent="0.25">
      <c r="B32" s="9" t="s">
        <v>41</v>
      </c>
      <c r="C32" s="10" t="s">
        <v>30</v>
      </c>
      <c r="D32" s="10" t="s">
        <v>4</v>
      </c>
      <c r="E32" s="42">
        <v>677.72</v>
      </c>
      <c r="F32" s="45">
        <v>-45633.688099372703</v>
      </c>
      <c r="G32" s="45">
        <v>-12674.100616926</v>
      </c>
      <c r="H32" s="52">
        <v>-90816.373663075705</v>
      </c>
      <c r="I32" s="45">
        <v>-128483.22137905299</v>
      </c>
      <c r="J32" s="45">
        <v>-41450.000504619398</v>
      </c>
      <c r="K32" s="45">
        <v>-41450.000504619398</v>
      </c>
      <c r="L32" s="52">
        <v>-28766.401112862299</v>
      </c>
      <c r="M32" s="52">
        <v>-28766.401112862299</v>
      </c>
      <c r="N32" s="52">
        <v>-27481.370610369901</v>
      </c>
      <c r="O32" s="52">
        <v>-72751.324038913706</v>
      </c>
      <c r="P32" s="52">
        <v>-65169.256360910098</v>
      </c>
      <c r="Q32" s="52">
        <v>-65169.256360910098</v>
      </c>
      <c r="R32" s="123"/>
      <c r="S32" s="123">
        <f t="shared" si="0"/>
        <v>-128483.22137905299</v>
      </c>
      <c r="T32" s="124">
        <f t="shared" si="1"/>
        <v>-12674.100616926</v>
      </c>
    </row>
    <row r="33" spans="2:22" x14ac:dyDescent="0.25">
      <c r="B33" s="5" t="s">
        <v>42</v>
      </c>
      <c r="C33" s="6" t="s">
        <v>30</v>
      </c>
      <c r="D33" s="6" t="s">
        <v>2</v>
      </c>
      <c r="E33" s="41">
        <v>3460.99</v>
      </c>
      <c r="F33" s="43">
        <v>-1.2429699762273099E-2</v>
      </c>
      <c r="G33" s="43">
        <v>-3.4439028732961199E-3</v>
      </c>
      <c r="H33" s="50">
        <v>-2.47478889868856E-2</v>
      </c>
      <c r="I33" s="43">
        <v>-3.5017029740059602E-2</v>
      </c>
      <c r="J33" s="43">
        <v>-1.11494822131664E-2</v>
      </c>
      <c r="K33" s="43">
        <v>-1.11494822131664E-2</v>
      </c>
      <c r="L33" s="50">
        <v>-8.1200648096537605E-3</v>
      </c>
      <c r="M33" s="50">
        <v>-8.1200648096537605E-3</v>
      </c>
      <c r="N33" s="50">
        <v>-7.4808199224609996E-3</v>
      </c>
      <c r="O33" s="50">
        <v>-2.0079035770871199E-2</v>
      </c>
      <c r="P33" s="50">
        <v>-1.7755696290670499E-2</v>
      </c>
      <c r="Q33" s="50">
        <v>-1.7755696290670499E-2</v>
      </c>
      <c r="R33" s="120"/>
      <c r="S33" s="120">
        <f t="shared" si="0"/>
        <v>-3.5017029740059602E-2</v>
      </c>
      <c r="T33" s="121">
        <f t="shared" si="1"/>
        <v>-3.4439028732961199E-3</v>
      </c>
    </row>
    <row r="34" spans="2:22" x14ac:dyDescent="0.25">
      <c r="B34" s="7" t="s">
        <v>42</v>
      </c>
      <c r="C34" s="8" t="s">
        <v>30</v>
      </c>
      <c r="D34" s="8" t="s">
        <v>3</v>
      </c>
      <c r="E34" s="40">
        <v>-308.02</v>
      </c>
      <c r="F34" s="44">
        <v>-8.1608582151930203E-2</v>
      </c>
      <c r="G34" s="44">
        <v>2.26113289889519E-2</v>
      </c>
      <c r="H34" s="51">
        <v>-0.16248502941343401</v>
      </c>
      <c r="I34" s="44">
        <v>0.22990822006272099</v>
      </c>
      <c r="J34" s="44">
        <v>-7.3203170836547801E-2</v>
      </c>
      <c r="K34" s="44">
        <v>7.3203170836547801E-2</v>
      </c>
      <c r="L34" s="51">
        <v>-5.3313192496327703E-2</v>
      </c>
      <c r="M34" s="51">
        <v>5.3313192496327703E-2</v>
      </c>
      <c r="N34" s="51">
        <v>-4.9116158787596301E-2</v>
      </c>
      <c r="O34" s="51">
        <v>0.13183115212583599</v>
      </c>
      <c r="P34" s="51">
        <v>-0.11657700725805099</v>
      </c>
      <c r="Q34" s="51">
        <v>0.11657700725805099</v>
      </c>
      <c r="R34" s="56"/>
      <c r="S34" s="56">
        <f t="shared" si="0"/>
        <v>-0.16248502941343401</v>
      </c>
      <c r="T34" s="122">
        <f t="shared" si="1"/>
        <v>0.22990822006272099</v>
      </c>
    </row>
    <row r="35" spans="2:22" x14ac:dyDescent="0.25">
      <c r="B35" s="9" t="s">
        <v>42</v>
      </c>
      <c r="C35" s="10" t="s">
        <v>30</v>
      </c>
      <c r="D35" s="10" t="s">
        <v>4</v>
      </c>
      <c r="E35" s="42">
        <v>837.77</v>
      </c>
      <c r="F35" s="45">
        <v>-0.18728288505402499</v>
      </c>
      <c r="G35" s="45">
        <v>-5.1890558765901401E-2</v>
      </c>
      <c r="H35" s="52">
        <v>-0.372885599580489</v>
      </c>
      <c r="I35" s="45">
        <v>-0.52761454268157004</v>
      </c>
      <c r="J35" s="45">
        <v>-0.16799337358720501</v>
      </c>
      <c r="K35" s="45">
        <v>-0.16799337358720501</v>
      </c>
      <c r="L35" s="52">
        <v>-0.122348020745716</v>
      </c>
      <c r="M35" s="52">
        <v>-0.122348020745716</v>
      </c>
      <c r="N35" s="52">
        <v>-0.11271628152278899</v>
      </c>
      <c r="O35" s="52">
        <v>-0.30253826079416302</v>
      </c>
      <c r="P35" s="52">
        <v>-0.26753164525767198</v>
      </c>
      <c r="Q35" s="52">
        <v>-0.26753164525767198</v>
      </c>
      <c r="R35" s="123"/>
      <c r="S35" s="123">
        <f t="shared" si="0"/>
        <v>-0.52761454268157004</v>
      </c>
      <c r="T35" s="124">
        <f t="shared" si="1"/>
        <v>-5.1890558765901401E-2</v>
      </c>
    </row>
    <row r="36" spans="2:22" x14ac:dyDescent="0.25">
      <c r="E36" s="125" t="s">
        <v>55</v>
      </c>
    </row>
    <row r="37" spans="2:22" x14ac:dyDescent="0.25">
      <c r="B37" s="11" t="s">
        <v>27</v>
      </c>
      <c r="D37" s="11" t="s">
        <v>24</v>
      </c>
      <c r="F37" s="37">
        <f t="shared" ref="F37:Q37" si="8">F12+F21+F24+F30</f>
        <v>969.0124296996164</v>
      </c>
      <c r="G37" s="37">
        <f t="shared" si="8"/>
        <v>969.0034439028401</v>
      </c>
      <c r="H37" s="53">
        <f t="shared" si="8"/>
        <v>969.0247478889014</v>
      </c>
      <c r="I37" s="37">
        <f t="shared" si="8"/>
        <v>969.03501702940412</v>
      </c>
      <c r="J37" s="37">
        <f t="shared" si="8"/>
        <v>12788.011149482189</v>
      </c>
      <c r="K37" s="37">
        <f t="shared" si="8"/>
        <v>12788.011149482189</v>
      </c>
      <c r="L37" s="53">
        <f t="shared" si="8"/>
        <v>-23487.991879935369</v>
      </c>
      <c r="M37" s="53">
        <f t="shared" si="8"/>
        <v>-23487.991879935369</v>
      </c>
      <c r="N37" s="53">
        <f t="shared" si="8"/>
        <v>969.00748081988331</v>
      </c>
      <c r="O37" s="53">
        <f t="shared" si="8"/>
        <v>969.02007903545018</v>
      </c>
      <c r="P37" s="53">
        <f t="shared" si="8"/>
        <v>969.01775569611345</v>
      </c>
      <c r="Q37" s="53">
        <f t="shared" si="8"/>
        <v>969.01775569611345</v>
      </c>
    </row>
    <row r="38" spans="2:22" x14ac:dyDescent="0.25">
      <c r="D38" s="11" t="s">
        <v>25</v>
      </c>
      <c r="F38" s="37">
        <f t="shared" ref="F38:Q38" si="9">F13+F22+F25+F31</f>
        <v>8.1608581946056802E-2</v>
      </c>
      <c r="G38" s="37">
        <f t="shared" si="9"/>
        <v>-2.2611328952734766E-2</v>
      </c>
      <c r="H38" s="53">
        <f t="shared" si="9"/>
        <v>0.16248502913367702</v>
      </c>
      <c r="I38" s="37">
        <f t="shared" si="9"/>
        <v>-0.22990821953862906</v>
      </c>
      <c r="J38" s="37">
        <f t="shared" si="9"/>
        <v>7.3203170552005759E-2</v>
      </c>
      <c r="K38" s="37">
        <f t="shared" si="9"/>
        <v>-7.3203170552005759E-2</v>
      </c>
      <c r="L38" s="53">
        <f t="shared" si="9"/>
        <v>5.331319237484422E-2</v>
      </c>
      <c r="M38" s="53">
        <f t="shared" si="9"/>
        <v>-5.331319237484422E-2</v>
      </c>
      <c r="N38" s="53">
        <f t="shared" si="9"/>
        <v>4.9116158643300878E-2</v>
      </c>
      <c r="O38" s="53">
        <f t="shared" si="9"/>
        <v>-42560.13183115171</v>
      </c>
      <c r="P38" s="53">
        <f t="shared" si="9"/>
        <v>0.11657700721843867</v>
      </c>
      <c r="Q38" s="53">
        <f t="shared" si="9"/>
        <v>-0.11657700721843867</v>
      </c>
    </row>
    <row r="39" spans="2:22" x14ac:dyDescent="0.25">
      <c r="D39" s="33" t="s">
        <v>26</v>
      </c>
      <c r="E39" s="34"/>
      <c r="F39" s="37">
        <f t="shared" ref="F39:Q39" si="10">F14+F23+F26+F32</f>
        <v>-26096.812717114954</v>
      </c>
      <c r="G39" s="37">
        <f t="shared" si="10"/>
        <v>-7296.9481094412195</v>
      </c>
      <c r="H39" s="53">
        <f t="shared" si="10"/>
        <v>-51868.627114400479</v>
      </c>
      <c r="I39" s="37">
        <f t="shared" si="10"/>
        <v>-73353.472385457746</v>
      </c>
      <c r="J39" s="37">
        <f t="shared" si="10"/>
        <v>-24536.832006626326</v>
      </c>
      <c r="K39" s="37">
        <f t="shared" si="10"/>
        <v>-24536.832006626326</v>
      </c>
      <c r="L39" s="53">
        <f t="shared" si="10"/>
        <v>-14765.87765197937</v>
      </c>
      <c r="M39" s="53">
        <f t="shared" si="10"/>
        <v>-14765.87765197937</v>
      </c>
      <c r="N39" s="53">
        <f t="shared" si="10"/>
        <v>-15742.887283718523</v>
      </c>
      <c r="O39" s="53">
        <f t="shared" si="10"/>
        <v>-37456.697461739015</v>
      </c>
      <c r="P39" s="53">
        <f t="shared" si="10"/>
        <v>-37239.732468354799</v>
      </c>
      <c r="Q39" s="53">
        <f t="shared" si="10"/>
        <v>-37239.732468354799</v>
      </c>
    </row>
    <row r="40" spans="2:22" x14ac:dyDescent="0.25">
      <c r="F40" s="29"/>
      <c r="G40" s="29"/>
      <c r="H40" s="54"/>
      <c r="I40" s="29"/>
      <c r="J40" s="29"/>
      <c r="K40" s="29"/>
      <c r="L40" s="54"/>
      <c r="M40" s="54"/>
      <c r="N40" s="54"/>
      <c r="O40" s="54"/>
      <c r="P40" s="54"/>
      <c r="Q40" s="54"/>
    </row>
    <row r="41" spans="2:22" x14ac:dyDescent="0.25">
      <c r="B41" s="24" t="s">
        <v>33</v>
      </c>
      <c r="F41" s="29"/>
      <c r="G41" s="29"/>
      <c r="H41" s="54"/>
      <c r="I41" s="29"/>
      <c r="J41" s="29"/>
      <c r="K41" s="29"/>
      <c r="L41" s="54"/>
      <c r="M41" s="54"/>
      <c r="N41" s="54"/>
      <c r="O41" s="54"/>
      <c r="P41" s="54"/>
      <c r="Q41" s="54"/>
    </row>
    <row r="42" spans="2:22" ht="15.75" x14ac:dyDescent="0.25">
      <c r="B42" s="115" t="s">
        <v>34</v>
      </c>
      <c r="C42" s="115"/>
      <c r="D42" s="115"/>
      <c r="E42" s="115"/>
      <c r="F42" s="29"/>
      <c r="G42" s="29"/>
      <c r="H42" s="54"/>
      <c r="I42" s="29"/>
      <c r="J42" s="29"/>
      <c r="K42" s="29"/>
      <c r="L42" s="54"/>
      <c r="M42" s="54"/>
      <c r="N42" s="54"/>
      <c r="O42" s="54"/>
      <c r="P42" s="54"/>
      <c r="Q42" s="54"/>
    </row>
    <row r="43" spans="2:22" x14ac:dyDescent="0.25">
      <c r="B43" s="12" t="s">
        <v>1</v>
      </c>
      <c r="C43" s="13" t="s">
        <v>11</v>
      </c>
      <c r="D43" s="13" t="s">
        <v>12</v>
      </c>
      <c r="E43" s="13"/>
      <c r="F43" s="43">
        <f>SQRT(F6^2+F7^2+F8^2)*SIGN(F7)</f>
        <v>18691.2643237722</v>
      </c>
      <c r="G43" s="50">
        <f>SQRT(G6^2+G7^2+G8^2)*SIGN(G7)</f>
        <v>-4398.4320057942768</v>
      </c>
      <c r="H43" s="43">
        <f>SQRT(H6^2+H7^2+H8^2)*SIGN(H7)</f>
        <v>39023.112319582884</v>
      </c>
      <c r="I43" s="50">
        <f>SQRT(I6^2+I7^2+I8^2)*SIGN(I7)</f>
        <v>-56021.02503436913</v>
      </c>
      <c r="J43" s="50">
        <f>SQRT(J6^2+J7^2+J8^2)*SIGN(J7)</f>
        <v>-33956.324064678971</v>
      </c>
      <c r="K43" s="50">
        <f>SQRT(K6^2+K7^2+K8^2)*SIGN(K7)</f>
        <v>33956.324064678971</v>
      </c>
      <c r="L43" s="43">
        <f>SQRT(L6^2+L7^2+L8^2)*SIGN(L7)</f>
        <v>87710.328937220067</v>
      </c>
      <c r="M43" s="50">
        <f>SQRT(M6^2+M7^2+M8^2)*SIGN(M7)</f>
        <v>-87710.328937220067</v>
      </c>
      <c r="N43" s="43">
        <f>SQRT(N6^2+N7^2+N8^2)*SIGN(N7)</f>
        <v>10616.807172873578</v>
      </c>
      <c r="O43" s="50">
        <f>SQRT(O6^2+O7^2+O8^2)*SIGN(O7)</f>
        <v>-41861.307261899055</v>
      </c>
      <c r="P43" s="43">
        <f>SQRT(P6^2+P7^2+P8^2)*SIGN(P7)</f>
        <v>27466.363972623141</v>
      </c>
      <c r="Q43" s="50">
        <f>SQRT(Q6^2+Q7^2+Q8^2)*SIGN(Q7)</f>
        <v>-27466.363972623141</v>
      </c>
      <c r="R43" s="2"/>
      <c r="S43" s="14">
        <f t="shared" ref="S43:S50" si="11">MIN(F43:Q43)</f>
        <v>-87710.328937220067</v>
      </c>
      <c r="T43" s="15">
        <f t="shared" ref="T43:T50" si="12">MAX(F43:Q43)</f>
        <v>87710.328937220067</v>
      </c>
      <c r="V43" s="38" t="s">
        <v>37</v>
      </c>
    </row>
    <row r="44" spans="2:22" x14ac:dyDescent="0.25">
      <c r="B44" s="16" t="s">
        <v>1</v>
      </c>
      <c r="C44" s="11" t="s">
        <v>13</v>
      </c>
      <c r="D44" s="11" t="s">
        <v>12</v>
      </c>
      <c r="E44" s="11"/>
      <c r="F44" s="44">
        <f t="shared" ref="F44:Q44" si="13">SQRT(F9^2+F10^2+F11^2)*SIGN(F10)</f>
        <v>18529.346108417951</v>
      </c>
      <c r="G44" s="51">
        <f>SQRT(G9^2+G10^2+G11^2)*SIGN(G10)</f>
        <v>-5951.8338505752909</v>
      </c>
      <c r="H44" s="44">
        <f t="shared" si="13"/>
        <v>36172.89901163934</v>
      </c>
      <c r="I44" s="51">
        <f>SQRT(I9^2+I10^2+I11^2)*SIGN(I10)</f>
        <v>-50922.054097635402</v>
      </c>
      <c r="J44" s="51">
        <f t="shared" si="13"/>
        <v>38857.931224575863</v>
      </c>
      <c r="K44" s="51">
        <f>SQRT(K9^2+K10^2+K11^2)*SIGN(K10)</f>
        <v>-38857.931224575863</v>
      </c>
      <c r="L44" s="44">
        <f t="shared" si="13"/>
        <v>-58126.034153697336</v>
      </c>
      <c r="M44" s="51">
        <f>SQRT(M9^2+M10^2+M11^2)*SIGN(M10)</f>
        <v>58126.034153697336</v>
      </c>
      <c r="N44" s="44">
        <f t="shared" si="13"/>
        <v>11507.154259570158</v>
      </c>
      <c r="O44" s="51">
        <f>SQRT(O9^2+O10^2+O11^2)*SIGN(O10)</f>
        <v>-42386.179048147205</v>
      </c>
      <c r="P44" s="44">
        <f t="shared" si="13"/>
        <v>26145.208990120511</v>
      </c>
      <c r="Q44" s="51">
        <f t="shared" si="13"/>
        <v>-26145.208990120511</v>
      </c>
      <c r="R44" s="1"/>
      <c r="S44" s="17">
        <f t="shared" si="11"/>
        <v>-58126.034153697336</v>
      </c>
      <c r="T44" s="18">
        <f t="shared" si="12"/>
        <v>58126.034153697336</v>
      </c>
      <c r="V44" s="39" t="s">
        <v>36</v>
      </c>
    </row>
    <row r="45" spans="2:22" x14ac:dyDescent="0.25">
      <c r="B45" s="16" t="s">
        <v>7</v>
      </c>
      <c r="C45" s="11" t="s">
        <v>11</v>
      </c>
      <c r="D45" s="11" t="s">
        <v>12</v>
      </c>
      <c r="E45" s="11"/>
      <c r="F45" s="44">
        <f t="shared" ref="F45:Q45" si="14">SQRT(F15^2+F16^2+F17^2)*SIGN(F16)</f>
        <v>-12078.088895849567</v>
      </c>
      <c r="G45" s="51">
        <f>SQRT(G15^2+G16^2+G17^2)*SIGN(G16)</f>
        <v>2525.583028909251</v>
      </c>
      <c r="H45" s="44">
        <f t="shared" si="14"/>
        <v>-25173.151725785119</v>
      </c>
      <c r="I45" s="51">
        <f>SQRT(I15^2+I16^2+I17^2)*SIGN(I16)</f>
        <v>36089.938350849523</v>
      </c>
      <c r="J45" s="51">
        <f t="shared" si="14"/>
        <v>3132.8961797387642</v>
      </c>
      <c r="K45" s="51">
        <f>SQRT(K15^2+K16^2+K17^2)*SIGN(K16)</f>
        <v>-3132.8961797387642</v>
      </c>
      <c r="L45" s="44">
        <f t="shared" si="14"/>
        <v>-36156.453452020665</v>
      </c>
      <c r="M45" s="51">
        <f>SQRT(M15^2+M16^2+M17^2)*SIGN(M16)</f>
        <v>36156.453452020665</v>
      </c>
      <c r="N45" s="44">
        <f t="shared" si="14"/>
        <v>-6817.0971008336319</v>
      </c>
      <c r="O45" s="51">
        <f>SQRT(O15^2+O16^2+O17^2)*SIGN(O16)</f>
        <v>40101.625605379799</v>
      </c>
      <c r="P45" s="44">
        <f t="shared" si="14"/>
        <v>-17739.981070068472</v>
      </c>
      <c r="Q45" s="51">
        <f t="shared" si="14"/>
        <v>17739.981070068472</v>
      </c>
      <c r="R45" s="1"/>
      <c r="S45" s="17">
        <f t="shared" si="11"/>
        <v>-36156.453452020665</v>
      </c>
      <c r="T45" s="18">
        <f t="shared" si="12"/>
        <v>40101.625605379799</v>
      </c>
    </row>
    <row r="46" spans="2:22" x14ac:dyDescent="0.25">
      <c r="B46" s="16" t="s">
        <v>7</v>
      </c>
      <c r="C46" s="11" t="s">
        <v>13</v>
      </c>
      <c r="D46" s="11" t="s">
        <v>12</v>
      </c>
      <c r="E46" s="11"/>
      <c r="F46" s="44">
        <f t="shared" ref="F46:Q46" si="15">SQRT(F18^2+F19^2+F20^2)*SIGN(F19)</f>
        <v>-817.77067104749813</v>
      </c>
      <c r="G46" s="51">
        <f>SQRT(G18^2+G19^2+G20^2)*SIGN(G19)</f>
        <v>925.65347510690435</v>
      </c>
      <c r="H46" s="44">
        <f t="shared" si="15"/>
        <v>-669.87941433362062</v>
      </c>
      <c r="I46" s="51">
        <f>SQRT(I18^2+I19^2+I20^2)*SIGN(I19)</f>
        <v>546.58888001390767</v>
      </c>
      <c r="J46" s="51">
        <f t="shared" si="15"/>
        <v>-12627.755366113768</v>
      </c>
      <c r="K46" s="51">
        <f>SQRT(K18^2+K19^2+K20^2)*SIGN(K19)</f>
        <v>12627.755366113768</v>
      </c>
      <c r="L46" s="44">
        <f t="shared" si="15"/>
        <v>23537.027374667672</v>
      </c>
      <c r="M46" s="51">
        <f>SQRT(M18^2+M19^2+M20^2)*SIGN(M19)</f>
        <v>-23537.027374667672</v>
      </c>
      <c r="N46" s="44">
        <f t="shared" si="15"/>
        <v>-877.18655153849454</v>
      </c>
      <c r="O46" s="51">
        <f>SQRT(O18^2+O19^2+O20^2)*SIGN(O19)</f>
        <v>34029.116064843693</v>
      </c>
      <c r="P46" s="44">
        <f t="shared" si="15"/>
        <v>-753.82715585429423</v>
      </c>
      <c r="Q46" s="51">
        <f t="shared" si="15"/>
        <v>753.82715585429423</v>
      </c>
      <c r="R46" s="1"/>
      <c r="S46" s="17">
        <f t="shared" si="11"/>
        <v>-23537.027374667672</v>
      </c>
      <c r="T46" s="18">
        <f t="shared" si="12"/>
        <v>34029.116064843693</v>
      </c>
    </row>
    <row r="47" spans="2:22" x14ac:dyDescent="0.25">
      <c r="B47" s="16" t="s">
        <v>8</v>
      </c>
      <c r="C47" s="11" t="s">
        <v>29</v>
      </c>
      <c r="D47" s="11" t="s">
        <v>12</v>
      </c>
      <c r="E47" s="11"/>
      <c r="F47" s="44">
        <f>-SQRT(F24^2+F25^2+F26^2)*SIGN(F26)</f>
        <v>-7680.2876593820956</v>
      </c>
      <c r="G47" s="51">
        <f>-SQRT(G24^2+G25^2+G26^2)*SIGN(G26)</f>
        <v>-2543.9880746603376</v>
      </c>
      <c r="H47" s="44">
        <f t="shared" ref="H47:Q47" si="16">-SQRT(H24^2+H25^2+H26^2)*SIGN(H26)</f>
        <v>-14721.38940924664</v>
      </c>
      <c r="I47" s="51">
        <f>-SQRT(I24^2+I25^2+I26^2)*SIGN(I26)</f>
        <v>-20591.250929339287</v>
      </c>
      <c r="J47" s="51">
        <f t="shared" si="16"/>
        <v>-13967.294329601069</v>
      </c>
      <c r="K47" s="51">
        <f>-SQRT(K24^2+K25^2+K26^2)*SIGN(K26)</f>
        <v>-13967.294329601069</v>
      </c>
      <c r="L47" s="44">
        <f t="shared" si="16"/>
        <v>9307.0394405036404</v>
      </c>
      <c r="M47" s="51">
        <f>-SQRT(M24^2+M25^2+M26^2)*SIGN(M26)</f>
        <v>9307.0394405036404</v>
      </c>
      <c r="N47" s="44">
        <f t="shared" si="16"/>
        <v>-4851.4979838390782</v>
      </c>
      <c r="O47" s="51">
        <f>-SQRT(O24^2+O25^2+O26^2)*SIGN(O26)</f>
        <v>-64422.080418541867</v>
      </c>
      <c r="P47" s="44">
        <f t="shared" si="16"/>
        <v>-10724.637993028733</v>
      </c>
      <c r="Q47" s="51">
        <f t="shared" si="16"/>
        <v>-10724.637993028733</v>
      </c>
      <c r="R47" s="1"/>
      <c r="S47" s="17">
        <f>MIN(F47:Q47)</f>
        <v>-64422.080418541867</v>
      </c>
      <c r="T47" s="18">
        <f t="shared" si="12"/>
        <v>9307.0394405036404</v>
      </c>
    </row>
    <row r="48" spans="2:22" x14ac:dyDescent="0.25">
      <c r="B48" s="16" t="s">
        <v>8</v>
      </c>
      <c r="C48" s="11" t="s">
        <v>14</v>
      </c>
      <c r="D48" s="11" t="s">
        <v>12</v>
      </c>
      <c r="E48" s="11"/>
      <c r="F48" s="44">
        <f>-SQRT(F27^2+F28^2+F29^2)*SIGN(F29)</f>
        <v>0</v>
      </c>
      <c r="G48" s="51">
        <f>-SQRT(G27^2+G28^2+G29^2)*SIGN(G29)</f>
        <v>0</v>
      </c>
      <c r="H48" s="44">
        <f>-SQRT(H27^2+H28^2+H29^2)*SIGN(H29)</f>
        <v>0</v>
      </c>
      <c r="I48" s="51">
        <f>-SQRT(I27^2+I28^2+I29^2)*SIGN(I29)</f>
        <v>0</v>
      </c>
      <c r="J48" s="51">
        <f>-SQRT(J27^2+J28^2+J29^2)*SIGN(J29)</f>
        <v>0</v>
      </c>
      <c r="K48" s="51">
        <f>-SQRT(K27^2+K28^2+K29^2)*SIGN(K29)</f>
        <v>0</v>
      </c>
      <c r="L48" s="44">
        <f>-SQRT(L27^2+L28^2+L29^2)*SIGN(L29)</f>
        <v>0</v>
      </c>
      <c r="M48" s="51">
        <f>-SQRT(M27^2+M28^2+M29^2)*SIGN(M29)</f>
        <v>0</v>
      </c>
      <c r="N48" s="44">
        <f>-SQRT(N27^2+N28^2+N29^2)*SIGN(N29)</f>
        <v>0</v>
      </c>
      <c r="O48" s="51">
        <f>-SQRT(O27^2+O28^2+O29^2)*SIGN(O29)</f>
        <v>0</v>
      </c>
      <c r="P48" s="44">
        <f>-SQRT(P27^2+P28^2+P29^2)*SIGN(P29)</f>
        <v>0</v>
      </c>
      <c r="Q48" s="51">
        <f>-SQRT(Q27^2+Q28^2+Q29^2)*SIGN(Q29)</f>
        <v>0</v>
      </c>
      <c r="R48" s="1"/>
      <c r="S48" s="17">
        <f>MIN(F48:Q48)</f>
        <v>0</v>
      </c>
      <c r="T48" s="18">
        <f t="shared" si="12"/>
        <v>0</v>
      </c>
    </row>
    <row r="49" spans="2:34" x14ac:dyDescent="0.25">
      <c r="B49" s="16" t="s">
        <v>41</v>
      </c>
      <c r="C49" s="11" t="s">
        <v>30</v>
      </c>
      <c r="D49" s="11" t="s">
        <v>12</v>
      </c>
      <c r="E49" s="11"/>
      <c r="F49" s="44">
        <f t="shared" ref="F49:Q49" si="17">-SQRT(F30^2+F31^2+F32^2)*SIGN(F32)</f>
        <v>50096.845826925317</v>
      </c>
      <c r="G49" s="51">
        <f>-SQRT(G30^2+G31^2+G32^2)*SIGN(G32)</f>
        <v>13913.67849160999</v>
      </c>
      <c r="H49" s="44">
        <f t="shared" si="17"/>
        <v>99698.579261273509</v>
      </c>
      <c r="I49" s="51">
        <f>-SQRT(I30^2+I31^2+I32^2)*SIGN(I32)</f>
        <v>141049.39576123384</v>
      </c>
      <c r="J49" s="51">
        <f t="shared" si="17"/>
        <v>45503.976805119091</v>
      </c>
      <c r="K49" s="51">
        <f>-SQRT(K30^2+K31^2+K32^2)*SIGN(K32)</f>
        <v>45503.976805119091</v>
      </c>
      <c r="L49" s="44">
        <f t="shared" si="17"/>
        <v>31579.870520401004</v>
      </c>
      <c r="M49" s="51">
        <f>-SQRT(M30^2+M31^2+M32^2)*SIGN(M32)</f>
        <v>31579.870520401004</v>
      </c>
      <c r="N49" s="44">
        <f t="shared" si="17"/>
        <v>30169.158880656465</v>
      </c>
      <c r="O49" s="51">
        <f>-SQRT(O30^2+O31^2+O32^2)*SIGN(O32)</f>
        <v>79866.695327048204</v>
      </c>
      <c r="P49" s="44">
        <f t="shared" si="17"/>
        <v>71543.071019341165</v>
      </c>
      <c r="Q49" s="51">
        <f t="shared" si="17"/>
        <v>71543.071019341165</v>
      </c>
      <c r="R49" s="1"/>
      <c r="S49" s="17">
        <f t="shared" si="11"/>
        <v>13913.67849160999</v>
      </c>
      <c r="T49" s="18">
        <f>MAX(F49:Q49)</f>
        <v>141049.39576123384</v>
      </c>
    </row>
    <row r="50" spans="2:34" x14ac:dyDescent="0.25">
      <c r="B50" s="30" t="s">
        <v>42</v>
      </c>
      <c r="C50" s="19" t="s">
        <v>30</v>
      </c>
      <c r="D50" s="19" t="s">
        <v>12</v>
      </c>
      <c r="E50" s="19"/>
      <c r="F50" s="45">
        <f t="shared" ref="F50:Q50" si="18">-SQRT(F33^2+F34^2+F35^2)*SIGN(F35)</f>
        <v>0.20466884753471332</v>
      </c>
      <c r="G50" s="52">
        <f>-SQRT(G33^2+G34^2+G35^2)*SIGN(G35)</f>
        <v>5.6707695727165469E-2</v>
      </c>
      <c r="H50" s="45">
        <f t="shared" si="18"/>
        <v>0.40750154989557097</v>
      </c>
      <c r="I50" s="52">
        <f>-SQRT(I33^2+I34^2+I35^2)*SIGN(I35)</f>
        <v>0.57659438747988789</v>
      </c>
      <c r="J50" s="52">
        <f t="shared" si="18"/>
        <v>0.18358864001717737</v>
      </c>
      <c r="K50" s="52">
        <f>-SQRT(K33^2+K34^2+K35^2)*SIGN(K35)</f>
        <v>0.18358864001717737</v>
      </c>
      <c r="L50" s="45">
        <f t="shared" si="18"/>
        <v>0.13370590909551314</v>
      </c>
      <c r="M50" s="52">
        <f>-SQRT(M33^2+M34^2+M35^2)*SIGN(M35)</f>
        <v>0.13370590909551314</v>
      </c>
      <c r="N50" s="45">
        <f t="shared" si="18"/>
        <v>0.12318003020410932</v>
      </c>
      <c r="O50" s="52">
        <f>-SQRT(O33^2+O34^2+O35^2)*SIGN(O35)</f>
        <v>0.33062368274621562</v>
      </c>
      <c r="P50" s="45">
        <f t="shared" si="18"/>
        <v>0.29236731107681491</v>
      </c>
      <c r="Q50" s="52">
        <f t="shared" si="18"/>
        <v>0.29236731107681491</v>
      </c>
      <c r="R50" s="3"/>
      <c r="S50" s="20">
        <f t="shared" si="11"/>
        <v>5.6707695727165469E-2</v>
      </c>
      <c r="T50" s="21">
        <f t="shared" si="12"/>
        <v>0.57659438747988789</v>
      </c>
    </row>
    <row r="51" spans="2:34" x14ac:dyDescent="0.25">
      <c r="B51" s="8"/>
      <c r="C51" s="8"/>
      <c r="D51" s="11"/>
      <c r="E51" s="11"/>
      <c r="F51" s="37"/>
      <c r="G51" s="53"/>
      <c r="H51" s="37"/>
      <c r="I51" s="53"/>
      <c r="J51" s="53"/>
      <c r="K51" s="53"/>
      <c r="L51" s="37"/>
      <c r="M51" s="53"/>
      <c r="N51" s="37"/>
      <c r="O51" s="53"/>
      <c r="P51" s="37"/>
      <c r="Q51" s="53"/>
      <c r="R51" s="1"/>
      <c r="S51" s="17"/>
      <c r="T51" s="17"/>
    </row>
    <row r="52" spans="2:34" x14ac:dyDescent="0.25">
      <c r="B52" s="8"/>
      <c r="C52" s="8"/>
      <c r="D52" s="11"/>
      <c r="E52" s="11"/>
      <c r="F52" s="37"/>
      <c r="G52" s="53"/>
      <c r="H52" s="37"/>
      <c r="I52" s="53"/>
      <c r="J52" s="53"/>
      <c r="K52" s="53"/>
      <c r="L52" s="37"/>
      <c r="M52" s="53"/>
      <c r="N52" s="37"/>
      <c r="O52" s="53"/>
      <c r="P52" s="37"/>
      <c r="Q52" s="53"/>
      <c r="R52" s="1"/>
      <c r="S52" s="17"/>
      <c r="T52" s="17"/>
    </row>
    <row r="53" spans="2:34" x14ac:dyDescent="0.25">
      <c r="B53" s="11"/>
      <c r="C53" s="11"/>
      <c r="D53" s="11"/>
      <c r="E53" s="11"/>
      <c r="F53" s="37"/>
      <c r="G53" s="53"/>
      <c r="H53" s="37"/>
      <c r="I53" s="53"/>
      <c r="J53" s="53"/>
      <c r="K53" s="53"/>
      <c r="L53" s="37"/>
      <c r="M53" s="53"/>
      <c r="N53" s="37"/>
      <c r="O53" s="53"/>
      <c r="P53" s="37"/>
      <c r="Q53" s="53"/>
      <c r="R53" s="1"/>
      <c r="S53" s="17"/>
      <c r="T53" s="17"/>
    </row>
    <row r="54" spans="2:34" x14ac:dyDescent="0.25">
      <c r="G54" s="49"/>
      <c r="H54"/>
      <c r="I54" s="49"/>
      <c r="J54" s="49"/>
      <c r="K54" s="49"/>
      <c r="L54"/>
      <c r="N54"/>
      <c r="P54"/>
      <c r="R54"/>
      <c r="S54"/>
      <c r="T54"/>
    </row>
    <row r="55" spans="2:34" ht="15.75" x14ac:dyDescent="0.25">
      <c r="B55" s="116" t="s">
        <v>39</v>
      </c>
      <c r="C55" s="116"/>
      <c r="D55" s="116"/>
      <c r="E55" s="116"/>
      <c r="G55" s="49"/>
      <c r="H55"/>
      <c r="I55" s="49"/>
      <c r="J55" s="49"/>
      <c r="K55" s="49"/>
      <c r="L55"/>
      <c r="N55"/>
      <c r="P55"/>
      <c r="R55"/>
      <c r="S55"/>
      <c r="T55"/>
    </row>
    <row r="56" spans="2:34" x14ac:dyDescent="0.25">
      <c r="B56" s="12" t="s">
        <v>1</v>
      </c>
      <c r="C56" s="13" t="s">
        <v>14</v>
      </c>
      <c r="D56" s="13" t="s">
        <v>12</v>
      </c>
      <c r="E56" s="13"/>
      <c r="F56" s="43">
        <f>SQRT(F12^2+F13^2+F14^2)</f>
        <v>30602.597938716681</v>
      </c>
      <c r="G56" s="50">
        <f>SQRT(G12^2+G13^2+G14^2)</f>
        <v>8103.8817555508322</v>
      </c>
      <c r="H56" s="43">
        <f>SQRT(H12^2+H13^2+H14^2)</f>
        <v>61652.879849446108</v>
      </c>
      <c r="I56" s="50">
        <f>SQRT(I12^2+I13^2+I14^2)</f>
        <v>87555.004917026614</v>
      </c>
      <c r="J56" s="50">
        <f>SQRT(J12^2+J13^2+J14^2)</f>
        <v>30906.332809242973</v>
      </c>
      <c r="K56" s="50">
        <f>SQRT(K12^2+K13^2+K14^2)</f>
        <v>30906.332809242973</v>
      </c>
      <c r="L56" s="43">
        <f>SQRT(L12^2+L13^2+L14^2)</f>
        <v>62023.524920729818</v>
      </c>
      <c r="M56" s="50">
        <f>SQRT(M12^2+M13^2+M14^2)</f>
        <v>62023.524920729818</v>
      </c>
      <c r="N56" s="43">
        <f>SQRT(N12^2+N13^2+N14^2)</f>
        <v>18157.982164893536</v>
      </c>
      <c r="O56" s="50">
        <f>SQRT(O12^2+O13^2+O14^2)</f>
        <v>81907.407584491229</v>
      </c>
      <c r="P56" s="43">
        <f>SQRT(P12^2+P13^2+P14^2)</f>
        <v>44022.380889441665</v>
      </c>
      <c r="Q56" s="50">
        <f>SQRT(Q12^2+Q13^2+Q14^2)</f>
        <v>44022.380889441665</v>
      </c>
      <c r="R56" s="2"/>
      <c r="S56" s="14">
        <f>MIN(F56:Q56)</f>
        <v>8103.8817555508322</v>
      </c>
      <c r="T56" s="15">
        <f>MAX(F56:Q56)</f>
        <v>87555.004917026614</v>
      </c>
    </row>
    <row r="57" spans="2:34" x14ac:dyDescent="0.25">
      <c r="B57" s="30" t="s">
        <v>7</v>
      </c>
      <c r="C57" s="19" t="s">
        <v>14</v>
      </c>
      <c r="D57" s="19" t="s">
        <v>12</v>
      </c>
      <c r="E57" s="19"/>
      <c r="F57" s="45">
        <f t="shared" ref="F57:Q57" si="19">SQRT(F21^2+F22^2+F23^2)</f>
        <v>12505.980051707198</v>
      </c>
      <c r="G57" s="52">
        <f>SQRT(G21^2+G22^2+G23^2)</f>
        <v>3093.0461620911678</v>
      </c>
      <c r="H57" s="45">
        <f t="shared" si="19"/>
        <v>25513.799286405603</v>
      </c>
      <c r="I57" s="52">
        <f>SQRT(I21^2+I22^2+I23^2)</f>
        <v>36365.584600295857</v>
      </c>
      <c r="J57" s="52">
        <f t="shared" si="19"/>
        <v>11393.864149098392</v>
      </c>
      <c r="K57" s="52">
        <f>SQRT(K21^2+K22^2+K23^2)</f>
        <v>11393.864149098392</v>
      </c>
      <c r="L57" s="45">
        <f t="shared" si="19"/>
        <v>31820.636580021797</v>
      </c>
      <c r="M57" s="52">
        <f>SQRT(M21^2+M22^2+M23^2)</f>
        <v>31820.636580021797</v>
      </c>
      <c r="N57" s="45">
        <f t="shared" si="19"/>
        <v>7294.248481482452</v>
      </c>
      <c r="O57" s="52">
        <f>SQRT(O21^2+O22^2+O23^2)</f>
        <v>64242.321161222724</v>
      </c>
      <c r="P57" s="45">
        <f t="shared" si="19"/>
        <v>18127.661636102628</v>
      </c>
      <c r="Q57" s="52">
        <f t="shared" si="19"/>
        <v>18127.661636102628</v>
      </c>
      <c r="R57" s="3"/>
      <c r="S57" s="20">
        <f>MIN(F57:Q57)</f>
        <v>3093.0461620911678</v>
      </c>
      <c r="T57" s="21">
        <f>MAX(F57:Q57)</f>
        <v>64242.321161222724</v>
      </c>
    </row>
    <row r="58" spans="2:34" x14ac:dyDescent="0.25">
      <c r="G58" s="49"/>
      <c r="H58"/>
      <c r="I58" s="49"/>
      <c r="J58" s="49"/>
      <c r="K58" s="49"/>
      <c r="L58"/>
      <c r="N58"/>
      <c r="P58"/>
      <c r="R58"/>
      <c r="S58"/>
      <c r="T58"/>
    </row>
    <row r="59" spans="2:34" ht="15.75" thickBot="1" x14ac:dyDescent="0.3">
      <c r="B59" s="24" t="s">
        <v>23</v>
      </c>
      <c r="G59" s="49"/>
      <c r="H59"/>
      <c r="I59" s="49"/>
      <c r="J59" s="49"/>
      <c r="K59" s="49"/>
      <c r="L59"/>
      <c r="N59"/>
      <c r="P59"/>
      <c r="R59"/>
      <c r="S59"/>
      <c r="T59"/>
      <c r="W59" s="22" t="s">
        <v>28</v>
      </c>
    </row>
    <row r="60" spans="2:34" x14ac:dyDescent="0.25">
      <c r="B60" s="92" t="s">
        <v>1</v>
      </c>
      <c r="C60" s="93" t="s">
        <v>17</v>
      </c>
      <c r="D60" s="93" t="s">
        <v>12</v>
      </c>
      <c r="E60" s="94">
        <f>SQRT((E6-E12)^2+(E7-E13)^2+(E8-E14)^2)</f>
        <v>733.4452116552402</v>
      </c>
      <c r="F60" s="94">
        <f t="shared" ref="F60:Q60" si="20">SQRT(F6^2+F7^2+F8^2)</f>
        <v>18691.2643237722</v>
      </c>
      <c r="G60" s="95">
        <f>SQRT(G6^2+G7^2+G8^2)</f>
        <v>4398.4320057942768</v>
      </c>
      <c r="H60" s="94">
        <f t="shared" si="20"/>
        <v>39023.112319582884</v>
      </c>
      <c r="I60" s="95">
        <f>SQRT(I6^2+I7^2+I8^2)</f>
        <v>56021.02503436913</v>
      </c>
      <c r="J60" s="95">
        <f t="shared" si="20"/>
        <v>33956.324064678971</v>
      </c>
      <c r="K60" s="95">
        <f>SQRT(K6^2+K7^2+K8^2)</f>
        <v>33956.324064678971</v>
      </c>
      <c r="L60" s="94">
        <f t="shared" si="20"/>
        <v>87710.328937220067</v>
      </c>
      <c r="M60" s="95">
        <f>SQRT(M6^2+M7^2+M8^2)</f>
        <v>87710.328937220067</v>
      </c>
      <c r="N60" s="94">
        <f t="shared" si="20"/>
        <v>10616.807172873578</v>
      </c>
      <c r="O60" s="95">
        <f>SQRT(O6^2+O7^2+O8^2)</f>
        <v>41861.307261899055</v>
      </c>
      <c r="P60" s="94">
        <f t="shared" si="20"/>
        <v>27466.363972623141</v>
      </c>
      <c r="Q60" s="96">
        <f t="shared" si="20"/>
        <v>27466.363972623141</v>
      </c>
      <c r="R60" s="1"/>
      <c r="S60" s="1"/>
      <c r="T60" s="1"/>
    </row>
    <row r="61" spans="2:34" x14ac:dyDescent="0.25">
      <c r="B61" s="97"/>
      <c r="C61" s="11"/>
      <c r="D61" s="11" t="s">
        <v>18</v>
      </c>
      <c r="E61" s="31">
        <f>(E6-E12)/$E$60</f>
        <v>-0.42667127009222217</v>
      </c>
      <c r="F61" s="31">
        <f t="shared" ref="F61:Q63" si="21">F6/F$60</f>
        <v>0.46475183305815415</v>
      </c>
      <c r="G61" s="55">
        <f>G6/G$60</f>
        <v>0.77596898784613266</v>
      </c>
      <c r="H61" s="31">
        <f t="shared" si="21"/>
        <v>0.40786927720097926</v>
      </c>
      <c r="I61" s="55">
        <f>I6/I$60</f>
        <v>0.39169711683748398</v>
      </c>
      <c r="J61" s="55">
        <f t="shared" si="21"/>
        <v>0.73363892218554605</v>
      </c>
      <c r="K61" s="55">
        <f>K6/K$60</f>
        <v>0.73363892218554605</v>
      </c>
      <c r="L61" s="31">
        <f t="shared" si="21"/>
        <v>-0.33030740410191117</v>
      </c>
      <c r="M61" s="55">
        <f>M6/M$60</f>
        <v>-0.33030740410191117</v>
      </c>
      <c r="N61" s="31">
        <f t="shared" si="21"/>
        <v>0.54463720695166329</v>
      </c>
      <c r="O61" s="55">
        <f>O6/O$60</f>
        <v>0.15374895198641467</v>
      </c>
      <c r="P61" s="31">
        <f t="shared" si="21"/>
        <v>0.43007584893619072</v>
      </c>
      <c r="Q61" s="98">
        <f t="shared" si="21"/>
        <v>0.43007584893619072</v>
      </c>
      <c r="R61" s="1"/>
      <c r="S61" s="1"/>
      <c r="T61" s="1"/>
      <c r="W61" s="25">
        <f>ABS(F61)-ABS($E61)</f>
        <v>3.8080562965931986E-2</v>
      </c>
      <c r="X61" s="25">
        <f>ABS(H61)-ABS($E61)</f>
        <v>-1.8801992891242902E-2</v>
      </c>
      <c r="Y61" s="25">
        <f>ABS(L61)-ABS($E61)</f>
        <v>-9.6363865990310993E-2</v>
      </c>
      <c r="Z61" s="25">
        <f>ABS(N61)-ABS($E61)</f>
        <v>0.11796593685944112</v>
      </c>
      <c r="AA61" s="25">
        <f>ABS(P61)-ABS($E61)</f>
        <v>3.4045788439685531E-3</v>
      </c>
      <c r="AB61" s="25">
        <f>ABS(J61)-ABS($E61)</f>
        <v>0.30696765209332388</v>
      </c>
      <c r="AC61" s="25">
        <f>ABS(G61)-ABS($E61)</f>
        <v>0.3492977177539105</v>
      </c>
      <c r="AD61" s="25">
        <f>ABS(I61)-ABS($E61)</f>
        <v>-3.4974153254738183E-2</v>
      </c>
      <c r="AE61" s="25">
        <f>ABS(K61)-ABS($E61)</f>
        <v>0.30696765209332388</v>
      </c>
      <c r="AF61" s="25">
        <f>ABS(M61)-ABS($E61)</f>
        <v>-9.6363865990310993E-2</v>
      </c>
      <c r="AG61" s="25">
        <f>ABS(O61)-ABS($E61)</f>
        <v>-0.27292231810580747</v>
      </c>
      <c r="AH61" s="25">
        <f t="shared" ref="AH61:AH63" si="22">ABS(Q61)-ABS($E61)</f>
        <v>3.4045788439685531E-3</v>
      </c>
    </row>
    <row r="62" spans="2:34" x14ac:dyDescent="0.25">
      <c r="B62" s="99"/>
      <c r="C62" s="11"/>
      <c r="D62" s="11" t="s">
        <v>19</v>
      </c>
      <c r="E62" s="31">
        <f>(E7-E13)/$E$60</f>
        <v>0.89840384738885393</v>
      </c>
      <c r="F62" s="31">
        <f t="shared" si="21"/>
        <v>0.76832452239594817</v>
      </c>
      <c r="G62" s="55">
        <f>G7/G$60</f>
        <v>-0.42737498438004062</v>
      </c>
      <c r="H62" s="31">
        <f t="shared" si="21"/>
        <v>0.80646543878840182</v>
      </c>
      <c r="I62" s="55">
        <f>I7/I$60</f>
        <v>-0.81638133830157134</v>
      </c>
      <c r="J62" s="55">
        <f t="shared" si="21"/>
        <v>-0.67247540883543477</v>
      </c>
      <c r="K62" s="55">
        <f>K7/K$60</f>
        <v>0.67247540883543477</v>
      </c>
      <c r="L62" s="31">
        <f t="shared" si="21"/>
        <v>0.93106784554960986</v>
      </c>
      <c r="M62" s="55">
        <f>M7/M$60</f>
        <v>-0.93106784554960986</v>
      </c>
      <c r="N62" s="31">
        <f t="shared" si="21"/>
        <v>0.70520400441976305</v>
      </c>
      <c r="O62" s="55">
        <f>O7/O$60</f>
        <v>-0.92152136892750913</v>
      </c>
      <c r="P62" s="31">
        <f t="shared" si="21"/>
        <v>0.79219476060641669</v>
      </c>
      <c r="Q62" s="98">
        <f t="shared" si="21"/>
        <v>-0.79219476060641669</v>
      </c>
      <c r="R62" s="1"/>
      <c r="S62" s="1"/>
      <c r="T62" s="1"/>
      <c r="W62" s="25">
        <f>ABS(F62)-ABS($E62)</f>
        <v>-0.13007932499290575</v>
      </c>
      <c r="X62" s="25">
        <f>ABS(H62)-ABS($E62)</f>
        <v>-9.1938408600452104E-2</v>
      </c>
      <c r="Y62" s="25">
        <f>ABS(L62)-ABS($E62)</f>
        <v>3.2663998160755936E-2</v>
      </c>
      <c r="Z62" s="25">
        <f>ABS(N62)-ABS($E62)</f>
        <v>-0.19319984296909087</v>
      </c>
      <c r="AA62" s="25">
        <f>ABS(P62)-ABS($E62)</f>
        <v>-0.10620908678243723</v>
      </c>
      <c r="AB62" s="25">
        <f>ABS(J62)-ABS($E62)</f>
        <v>-0.22592843855341915</v>
      </c>
      <c r="AC62" s="25">
        <f>ABS(G62)-ABS($E62)</f>
        <v>-0.4710288630088133</v>
      </c>
      <c r="AD62" s="25">
        <f>ABS(I62)-ABS($E62)</f>
        <v>-8.2022509087282591E-2</v>
      </c>
      <c r="AE62" s="25">
        <f>ABS(K62)-ABS($E62)</f>
        <v>-0.22592843855341915</v>
      </c>
      <c r="AF62" s="25">
        <f>ABS(M62)-ABS($E62)</f>
        <v>3.2663998160755936E-2</v>
      </c>
      <c r="AG62" s="25">
        <f>ABS(O62)-ABS($E62)</f>
        <v>2.3117521538655206E-2</v>
      </c>
      <c r="AH62" s="25">
        <f t="shared" si="22"/>
        <v>-0.10620908678243723</v>
      </c>
    </row>
    <row r="63" spans="2:34" x14ac:dyDescent="0.25">
      <c r="B63" s="99"/>
      <c r="C63" s="1"/>
      <c r="D63" s="11" t="s">
        <v>20</v>
      </c>
      <c r="E63" s="31">
        <f>(E8-E14)/$E$60</f>
        <v>0.10402958365193504</v>
      </c>
      <c r="F63" s="31">
        <f t="shared" si="21"/>
        <v>0.44009449207428608</v>
      </c>
      <c r="G63" s="55">
        <f>G8/G$60</f>
        <v>0.46392106292688234</v>
      </c>
      <c r="H63" s="31">
        <f t="shared" si="21"/>
        <v>0.42808427763161466</v>
      </c>
      <c r="I63" s="55">
        <f>I8/I$60</f>
        <v>0.4243758701129669</v>
      </c>
      <c r="J63" s="55">
        <f t="shared" si="21"/>
        <v>9.7727971257185117E-2</v>
      </c>
      <c r="K63" s="55">
        <f>K8/K$60</f>
        <v>9.7727971257185117E-2</v>
      </c>
      <c r="L63" s="31">
        <f t="shared" si="21"/>
        <v>0.15495059141243886</v>
      </c>
      <c r="M63" s="55">
        <f>M8/M$60</f>
        <v>0.15495059141243886</v>
      </c>
      <c r="N63" s="31">
        <f t="shared" si="21"/>
        <v>0.45393570574941788</v>
      </c>
      <c r="O63" s="55">
        <f>O8/O$60</f>
        <v>0.35659448449611336</v>
      </c>
      <c r="P63" s="31">
        <f t="shared" si="21"/>
        <v>0.43296908137828632</v>
      </c>
      <c r="Q63" s="98">
        <f t="shared" si="21"/>
        <v>0.43296908137828632</v>
      </c>
      <c r="R63" s="1"/>
      <c r="S63" s="1"/>
      <c r="T63" s="1"/>
      <c r="W63" s="25">
        <f>ABS(F63)-ABS($E63)</f>
        <v>0.33606490842235104</v>
      </c>
      <c r="X63" s="25">
        <f>ABS(H63)-ABS($E63)</f>
        <v>0.32405469397967962</v>
      </c>
      <c r="Y63" s="25">
        <f>ABS(L63)-ABS($E63)</f>
        <v>5.0921007760503817E-2</v>
      </c>
      <c r="Z63" s="25">
        <f>ABS(N63)-ABS($E63)</f>
        <v>0.34990612209748284</v>
      </c>
      <c r="AA63" s="25">
        <f>ABS(P63)-ABS($E63)</f>
        <v>0.32893949772635128</v>
      </c>
      <c r="AB63" s="25">
        <f>ABS(J63)-ABS($E63)</f>
        <v>-6.3016123947499253E-3</v>
      </c>
      <c r="AC63" s="25">
        <f>ABS(G63)-ABS($E63)</f>
        <v>0.3598914792749473</v>
      </c>
      <c r="AD63" s="25">
        <f>ABS(I63)-ABS($E63)</f>
        <v>0.32034628646103186</v>
      </c>
      <c r="AE63" s="25">
        <f>ABS(K63)-ABS($E63)</f>
        <v>-6.3016123947499253E-3</v>
      </c>
      <c r="AF63" s="25">
        <f>ABS(M63)-ABS($E63)</f>
        <v>5.0921007760503817E-2</v>
      </c>
      <c r="AG63" s="25">
        <f>ABS(O63)-ABS($E63)</f>
        <v>0.25256490084417832</v>
      </c>
      <c r="AH63" s="25">
        <f t="shared" si="22"/>
        <v>0.32893949772635128</v>
      </c>
    </row>
    <row r="64" spans="2:34" x14ac:dyDescent="0.25">
      <c r="B64" s="110"/>
      <c r="C64" s="3"/>
      <c r="D64" s="19" t="s">
        <v>21</v>
      </c>
      <c r="E64" s="108">
        <f>SQRT(E61^2+E62^2+E63^2)</f>
        <v>1</v>
      </c>
      <c r="F64" s="108">
        <f>SQRT(F61^2+F62^2+F63^2)</f>
        <v>1</v>
      </c>
      <c r="G64" s="109">
        <f>SQRT(G61^2+G62^2+G63^2)</f>
        <v>1</v>
      </c>
      <c r="H64" s="108">
        <f t="shared" ref="H64:Q64" si="23">SQRT(H61^2+H62^2+H63^2)</f>
        <v>1</v>
      </c>
      <c r="I64" s="109">
        <f>SQRT(I61^2+I62^2+I63^2)</f>
        <v>1</v>
      </c>
      <c r="J64" s="109">
        <f>SQRT(J61^2+J62^2+J63^2)</f>
        <v>1</v>
      </c>
      <c r="K64" s="109">
        <f>SQRT(K61^2+K62^2+K63^2)</f>
        <v>1</v>
      </c>
      <c r="L64" s="108">
        <f t="shared" si="23"/>
        <v>1</v>
      </c>
      <c r="M64" s="109">
        <f>SQRT(M61^2+M62^2+M63^2)</f>
        <v>1</v>
      </c>
      <c r="N64" s="108">
        <f t="shared" si="23"/>
        <v>1</v>
      </c>
      <c r="O64" s="109">
        <f>SQRT(O61^2+O62^2+O63^2)</f>
        <v>1</v>
      </c>
      <c r="P64" s="108">
        <f t="shared" si="23"/>
        <v>1</v>
      </c>
      <c r="Q64" s="111">
        <f t="shared" si="23"/>
        <v>1</v>
      </c>
      <c r="R64" s="1"/>
      <c r="S64" s="1"/>
      <c r="T64" s="1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25">
      <c r="B65" s="99"/>
      <c r="C65" s="1"/>
      <c r="D65" s="11"/>
      <c r="E65" s="31"/>
      <c r="F65" s="31"/>
      <c r="G65" s="55"/>
      <c r="H65" s="31"/>
      <c r="I65" s="55"/>
      <c r="J65" s="55"/>
      <c r="K65" s="55"/>
      <c r="L65" s="31"/>
      <c r="M65" s="55"/>
      <c r="N65" s="31"/>
      <c r="O65" s="55"/>
      <c r="P65" s="31"/>
      <c r="Q65" s="98"/>
      <c r="R65" s="1"/>
      <c r="S65" s="1"/>
      <c r="T65" s="1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25">
      <c r="B66" s="112" t="s">
        <v>1</v>
      </c>
      <c r="C66" s="13" t="s">
        <v>22</v>
      </c>
      <c r="D66" s="13" t="s">
        <v>12</v>
      </c>
      <c r="E66" s="106">
        <f>SQRT((E9-E12)^2+(E10-E13)^2+(E11-E14)^2)</f>
        <v>684.65374679468459</v>
      </c>
      <c r="F66" s="106">
        <f t="shared" ref="F66:Q66" si="24">SQRT(F9^2+F10^2+F11^2)</f>
        <v>18529.346108417951</v>
      </c>
      <c r="G66" s="107">
        <f>SQRT(G9^2+G10^2+G11^2)</f>
        <v>5951.8338505752909</v>
      </c>
      <c r="H66" s="106">
        <f t="shared" si="24"/>
        <v>36172.89901163934</v>
      </c>
      <c r="I66" s="107">
        <f>SQRT(I9^2+I10^2+I11^2)</f>
        <v>50922.054097635402</v>
      </c>
      <c r="J66" s="107">
        <f t="shared" si="24"/>
        <v>38857.931224575863</v>
      </c>
      <c r="K66" s="107">
        <f>SQRT(K9^2+K10^2+K11^2)</f>
        <v>38857.931224575863</v>
      </c>
      <c r="L66" s="106">
        <f t="shared" si="24"/>
        <v>58126.034153697336</v>
      </c>
      <c r="M66" s="107">
        <f>SQRT(M9^2+M10^2+M11^2)</f>
        <v>58126.034153697336</v>
      </c>
      <c r="N66" s="106">
        <f t="shared" si="24"/>
        <v>11507.154259570158</v>
      </c>
      <c r="O66" s="107">
        <f>SQRT(O9^2+O10^2+O11^2)</f>
        <v>42386.179048147205</v>
      </c>
      <c r="P66" s="106">
        <f t="shared" si="24"/>
        <v>26145.208990120511</v>
      </c>
      <c r="Q66" s="113">
        <f t="shared" si="24"/>
        <v>26145.208990120511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97"/>
      <c r="C67" s="11"/>
      <c r="D67" s="11" t="s">
        <v>18</v>
      </c>
      <c r="E67" s="31">
        <f>(E9-E12)/$E$66</f>
        <v>0.26460090351966847</v>
      </c>
      <c r="F67" s="31">
        <f t="shared" ref="F67:Q69" si="25">F9/F$66</f>
        <v>-0.61269533023838663</v>
      </c>
      <c r="G67" s="55">
        <f>G9/G$66</f>
        <v>-0.45109193689803201</v>
      </c>
      <c r="H67" s="31">
        <f t="shared" si="25"/>
        <v>-0.6423429783387129</v>
      </c>
      <c r="I67" s="55">
        <f>I9/I$66</f>
        <v>-0.65082579690125153</v>
      </c>
      <c r="J67" s="55">
        <f t="shared" si="25"/>
        <v>-6.0343918430853211E-2</v>
      </c>
      <c r="K67" s="55">
        <f>K9/K$66</f>
        <v>-6.0343918430853211E-2</v>
      </c>
      <c r="L67" s="31">
        <f t="shared" si="25"/>
        <v>-0.4005154288610151</v>
      </c>
      <c r="M67" s="55">
        <f>M9/M$66</f>
        <v>-0.4005154288610151</v>
      </c>
      <c r="N67" s="31">
        <f t="shared" si="25"/>
        <v>-0.57172937905548193</v>
      </c>
      <c r="O67" s="55">
        <f>O9/O$66</f>
        <v>-0.28830896322987803</v>
      </c>
      <c r="P67" s="31">
        <f t="shared" si="25"/>
        <v>-0.63072701755271343</v>
      </c>
      <c r="Q67" s="98">
        <f t="shared" si="25"/>
        <v>-0.63072701755271343</v>
      </c>
      <c r="R67" s="1"/>
      <c r="S67" s="1"/>
      <c r="T67" s="1"/>
      <c r="W67" s="25">
        <f>ABS(F67)-ABS($E67)</f>
        <v>0.34809442671871815</v>
      </c>
      <c r="X67" s="25">
        <f>ABS(H67)-ABS($E67)</f>
        <v>0.37774207481904443</v>
      </c>
      <c r="Y67" s="25">
        <f>ABS(L67)-ABS($E67)</f>
        <v>0.13591452534134663</v>
      </c>
      <c r="Z67" s="25">
        <f>ABS(N67)-ABS($E67)</f>
        <v>0.30712847553581346</v>
      </c>
      <c r="AA67" s="25">
        <f>ABS(P67)-ABS($E67)</f>
        <v>0.36612611403304496</v>
      </c>
      <c r="AB67" s="25">
        <f>ABS(J67)-ABS($E67)</f>
        <v>-0.20425698508881526</v>
      </c>
      <c r="AC67" s="25">
        <f>ABS(G67)-ABS($E67)</f>
        <v>0.18649103337836354</v>
      </c>
      <c r="AD67" s="25">
        <f>ABS(I67)-ABS($E67)</f>
        <v>0.38622489338158306</v>
      </c>
      <c r="AE67" s="25">
        <f>ABS(K67)-ABS($E67)</f>
        <v>-0.20425698508881526</v>
      </c>
      <c r="AF67" s="25">
        <f>ABS(M67)-ABS($E67)</f>
        <v>0.13591452534134663</v>
      </c>
      <c r="AG67" s="25">
        <f>ABS(O67)-ABS($E67)</f>
        <v>2.3708059710209561E-2</v>
      </c>
      <c r="AH67" s="25">
        <f t="shared" ref="AH67:AH69" si="26">ABS(Q67)-ABS($E67)</f>
        <v>0.36612611403304496</v>
      </c>
    </row>
    <row r="68" spans="2:34" x14ac:dyDescent="0.25">
      <c r="B68" s="99"/>
      <c r="C68" s="11"/>
      <c r="D68" s="11" t="s">
        <v>19</v>
      </c>
      <c r="E68" s="31">
        <f>(E10-E13)/$E$66</f>
        <v>0.96242809315641031</v>
      </c>
      <c r="F68" s="31">
        <f t="shared" si="25"/>
        <v>0.46108277642888856</v>
      </c>
      <c r="G68" s="55">
        <f>G10/G$66</f>
        <v>-0.68417745756839954</v>
      </c>
      <c r="H68" s="31">
        <f t="shared" si="25"/>
        <v>0.40564226819604071</v>
      </c>
      <c r="I68" s="55">
        <f>I10/I$66</f>
        <v>-0.3885019544165394</v>
      </c>
      <c r="J68" s="55">
        <f t="shared" si="25"/>
        <v>0.94374338144194347</v>
      </c>
      <c r="K68" s="55">
        <f>K10/K$66</f>
        <v>-0.94374338144194347</v>
      </c>
      <c r="L68" s="31">
        <f t="shared" si="25"/>
        <v>-0.913963721178636</v>
      </c>
      <c r="M68" s="55">
        <f>M10/M$66</f>
        <v>0.913963721178636</v>
      </c>
      <c r="N68" s="31">
        <f t="shared" si="25"/>
        <v>0.52844812182518008</v>
      </c>
      <c r="O68" s="55">
        <f>O10/O$66</f>
        <v>-0.82879706873399561</v>
      </c>
      <c r="P68" s="31">
        <f t="shared" si="25"/>
        <v>0.4281414968206611</v>
      </c>
      <c r="Q68" s="98">
        <f t="shared" si="25"/>
        <v>-0.4281414968206611</v>
      </c>
      <c r="R68" s="1"/>
      <c r="S68" s="1"/>
      <c r="T68" s="1"/>
      <c r="W68" s="25">
        <f>ABS(F68)-ABS($E68)</f>
        <v>-0.50134531672752169</v>
      </c>
      <c r="X68" s="25">
        <f>ABS(H68)-ABS($E68)</f>
        <v>-0.55678582496036966</v>
      </c>
      <c r="Y68" s="25">
        <f>ABS(L68)-ABS($E68)</f>
        <v>-4.8464371977774312E-2</v>
      </c>
      <c r="Z68" s="25">
        <f>ABS(N68)-ABS($E68)</f>
        <v>-0.43397997133123023</v>
      </c>
      <c r="AA68" s="25">
        <f>ABS(P68)-ABS($E68)</f>
        <v>-0.53428659633574926</v>
      </c>
      <c r="AB68" s="25">
        <f>ABS(J68)-ABS($E68)</f>
        <v>-1.868471171446684E-2</v>
      </c>
      <c r="AC68" s="25">
        <f>ABS(G68)-ABS($E68)</f>
        <v>-0.27825063558801078</v>
      </c>
      <c r="AD68" s="25">
        <f>ABS(I68)-ABS($E68)</f>
        <v>-0.57392613873987086</v>
      </c>
      <c r="AE68" s="25">
        <f>ABS(K68)-ABS($E68)</f>
        <v>-1.868471171446684E-2</v>
      </c>
      <c r="AF68" s="25">
        <f>ABS(M68)-ABS($E68)</f>
        <v>-4.8464371977774312E-2</v>
      </c>
      <c r="AG68" s="25">
        <f>ABS(O68)-ABS($E68)</f>
        <v>-0.1336310244224147</v>
      </c>
      <c r="AH68" s="25">
        <f t="shared" si="26"/>
        <v>-0.53428659633574926</v>
      </c>
    </row>
    <row r="69" spans="2:34" x14ac:dyDescent="0.25">
      <c r="B69" s="99"/>
      <c r="C69" s="1"/>
      <c r="D69" s="11" t="s">
        <v>20</v>
      </c>
      <c r="E69" s="31">
        <f>(E11-E14)/$E$66</f>
        <v>6.0979729090009753E-2</v>
      </c>
      <c r="F69" s="31">
        <f t="shared" si="25"/>
        <v>0.64187779645716181</v>
      </c>
      <c r="G69" s="55">
        <f>G11/G$66</f>
        <v>0.57307702014722472</v>
      </c>
      <c r="H69" s="31">
        <f t="shared" si="25"/>
        <v>0.65026905849173156</v>
      </c>
      <c r="I69" s="55">
        <f>I11/I$66</f>
        <v>0.65229748849921243</v>
      </c>
      <c r="J69" s="55">
        <f t="shared" si="25"/>
        <v>0.3251261931818733</v>
      </c>
      <c r="K69" s="55">
        <f>K11/K$66</f>
        <v>0.3251261931818733</v>
      </c>
      <c r="L69" s="31">
        <f t="shared" si="25"/>
        <v>6.525111197196351E-2</v>
      </c>
      <c r="M69" s="55">
        <f>M11/M$66</f>
        <v>6.525111197196351E-2</v>
      </c>
      <c r="N69" s="31">
        <f t="shared" si="25"/>
        <v>0.62758911691031805</v>
      </c>
      <c r="O69" s="55">
        <f>O11/O$66</f>
        <v>0.47955537801097498</v>
      </c>
      <c r="P69" s="31">
        <f t="shared" si="25"/>
        <v>0.64720807166569161</v>
      </c>
      <c r="Q69" s="98">
        <f t="shared" si="25"/>
        <v>0.64720807166569161</v>
      </c>
      <c r="R69" s="1"/>
      <c r="S69" s="1"/>
      <c r="T69" s="1"/>
      <c r="W69" s="25">
        <f>ABS(F69)-ABS($E69)</f>
        <v>0.5808980673671521</v>
      </c>
      <c r="X69" s="25">
        <f>ABS(H69)-ABS($E69)</f>
        <v>0.58928932940172185</v>
      </c>
      <c r="Y69" s="25">
        <f>ABS(L69)-ABS($E69)</f>
        <v>4.2713828819537572E-3</v>
      </c>
      <c r="Z69" s="25">
        <f>ABS(N69)-ABS($E69)</f>
        <v>0.56660938782030834</v>
      </c>
      <c r="AA69" s="25">
        <f>ABS(P69)-ABS($E69)</f>
        <v>0.5862283425756819</v>
      </c>
      <c r="AB69" s="25">
        <f>ABS(J69)-ABS($E69)</f>
        <v>0.26414646409186354</v>
      </c>
      <c r="AC69" s="25">
        <f>ABS(G69)-ABS($E69)</f>
        <v>0.51209729105721502</v>
      </c>
      <c r="AD69" s="25">
        <f>ABS(I69)-ABS($E69)</f>
        <v>0.59131775940920273</v>
      </c>
      <c r="AE69" s="25">
        <f>ABS(K69)-ABS($E69)</f>
        <v>0.26414646409186354</v>
      </c>
      <c r="AF69" s="25">
        <f>ABS(M69)-ABS($E69)</f>
        <v>4.2713828819537572E-3</v>
      </c>
      <c r="AG69" s="25">
        <f>ABS(O69)-ABS($E69)</f>
        <v>0.41857564892096522</v>
      </c>
      <c r="AH69" s="25">
        <f t="shared" si="26"/>
        <v>0.5862283425756819</v>
      </c>
    </row>
    <row r="70" spans="2:34" x14ac:dyDescent="0.25">
      <c r="B70" s="110"/>
      <c r="C70" s="3"/>
      <c r="D70" s="19" t="s">
        <v>21</v>
      </c>
      <c r="E70" s="108">
        <f>SQRT(E67^2+E68^2+E69^2)</f>
        <v>1</v>
      </c>
      <c r="F70" s="108">
        <f>SQRT(F67^2+F68^2+F69^2)</f>
        <v>0.99999999999999989</v>
      </c>
      <c r="G70" s="109">
        <f>SQRT(G67^2+G68^2+G69^2)</f>
        <v>1</v>
      </c>
      <c r="H70" s="108">
        <f t="shared" ref="H70:Q70" si="27">SQRT(H67^2+H68^2+H69^2)</f>
        <v>1</v>
      </c>
      <c r="I70" s="109">
        <f>SQRT(I67^2+I68^2+I69^2)</f>
        <v>1</v>
      </c>
      <c r="J70" s="109">
        <f>SQRT(J67^2+J68^2+J69^2)</f>
        <v>0.99999999999999989</v>
      </c>
      <c r="K70" s="109">
        <f>SQRT(K67^2+K68^2+K69^2)</f>
        <v>0.99999999999999989</v>
      </c>
      <c r="L70" s="108">
        <f t="shared" si="27"/>
        <v>1</v>
      </c>
      <c r="M70" s="109">
        <f>SQRT(M67^2+M68^2+M69^2)</f>
        <v>1</v>
      </c>
      <c r="N70" s="108">
        <f t="shared" si="27"/>
        <v>1</v>
      </c>
      <c r="O70" s="109">
        <f>SQRT(O67^2+O68^2+O69^2)</f>
        <v>0.99999999999999978</v>
      </c>
      <c r="P70" s="108">
        <f t="shared" si="27"/>
        <v>1</v>
      </c>
      <c r="Q70" s="111">
        <f t="shared" si="27"/>
        <v>1</v>
      </c>
      <c r="R70" s="1"/>
      <c r="S70" s="1"/>
      <c r="T70" s="1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25">
      <c r="B71" s="99"/>
      <c r="C71" s="1"/>
      <c r="D71" s="11"/>
      <c r="E71" s="31"/>
      <c r="F71" s="31"/>
      <c r="G71" s="55"/>
      <c r="H71" s="31"/>
      <c r="I71" s="55"/>
      <c r="J71" s="55"/>
      <c r="K71" s="55"/>
      <c r="L71" s="31"/>
      <c r="M71" s="55"/>
      <c r="N71" s="31"/>
      <c r="O71" s="55"/>
      <c r="P71" s="31"/>
      <c r="Q71" s="98"/>
      <c r="R71" s="1"/>
      <c r="S71" s="1"/>
      <c r="T71" s="1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x14ac:dyDescent="0.25">
      <c r="B72" s="112" t="s">
        <v>7</v>
      </c>
      <c r="C72" s="13" t="s">
        <v>17</v>
      </c>
      <c r="D72" s="13" t="s">
        <v>12</v>
      </c>
      <c r="E72" s="106">
        <f>SQRT((E15-E21)^2+(E16-E22)^2+(E17-E23)^2)</f>
        <v>612.82142048071387</v>
      </c>
      <c r="F72" s="106">
        <f t="shared" ref="F72:Q72" si="28">SQRT(F15^2+F16^2+F17^2)</f>
        <v>12078.088895849567</v>
      </c>
      <c r="G72" s="107">
        <f>SQRT(G15^2+G16^2+G17^2)</f>
        <v>2525.583028909251</v>
      </c>
      <c r="H72" s="106">
        <f t="shared" si="28"/>
        <v>25173.151725785119</v>
      </c>
      <c r="I72" s="107">
        <f>SQRT(I15^2+I16^2+I17^2)</f>
        <v>36089.938350849523</v>
      </c>
      <c r="J72" s="107">
        <f t="shared" si="28"/>
        <v>3132.8961797387642</v>
      </c>
      <c r="K72" s="107">
        <f>SQRT(K15^2+K16^2+K17^2)</f>
        <v>3132.8961797387642</v>
      </c>
      <c r="L72" s="106">
        <f t="shared" si="28"/>
        <v>36156.453452020665</v>
      </c>
      <c r="M72" s="107">
        <f>SQRT(M15^2+M16^2+M17^2)</f>
        <v>36156.453452020665</v>
      </c>
      <c r="N72" s="106">
        <f t="shared" si="28"/>
        <v>6817.0971008336319</v>
      </c>
      <c r="O72" s="107">
        <f>SQRT(O15^2+O16^2+O17^2)</f>
        <v>40101.625605379799</v>
      </c>
      <c r="P72" s="106">
        <f t="shared" si="28"/>
        <v>17739.981070068472</v>
      </c>
      <c r="Q72" s="113">
        <f t="shared" si="28"/>
        <v>17739.981070068472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97"/>
      <c r="C73" s="11"/>
      <c r="D73" s="11" t="s">
        <v>18</v>
      </c>
      <c r="E73" s="31">
        <f>(E15-E21)/E$72</f>
        <v>-0.61639490294528254</v>
      </c>
      <c r="F73" s="31">
        <f t="shared" ref="F73:Q75" si="29">F15/F$72</f>
        <v>0.61639490294528265</v>
      </c>
      <c r="G73" s="55">
        <f>G15/G$72</f>
        <v>0.61639490294528232</v>
      </c>
      <c r="H73" s="31">
        <f t="shared" si="29"/>
        <v>0.61639490294528299</v>
      </c>
      <c r="I73" s="55">
        <f>I15/I$72</f>
        <v>0.61639490294528199</v>
      </c>
      <c r="J73" s="55">
        <f t="shared" si="29"/>
        <v>-0.61639490294528188</v>
      </c>
      <c r="K73" s="55">
        <f>K15/K$72</f>
        <v>-0.61639490294528188</v>
      </c>
      <c r="L73" s="31">
        <f t="shared" si="29"/>
        <v>0.61639490294528243</v>
      </c>
      <c r="M73" s="55">
        <f>M15/M$72</f>
        <v>0.61639490294528243</v>
      </c>
      <c r="N73" s="31">
        <f t="shared" si="29"/>
        <v>0.61639490294528343</v>
      </c>
      <c r="O73" s="55">
        <f>O15/O$72</f>
        <v>0.61639490294528154</v>
      </c>
      <c r="P73" s="31">
        <f t="shared" si="29"/>
        <v>0.61639490294528221</v>
      </c>
      <c r="Q73" s="98">
        <f t="shared" si="29"/>
        <v>0.61639490294528221</v>
      </c>
      <c r="R73" s="1"/>
      <c r="S73" s="1"/>
      <c r="T73" s="1"/>
      <c r="W73" s="25">
        <f>ABS(F73)-ABS($E73)</f>
        <v>0</v>
      </c>
      <c r="X73" s="25">
        <f>ABS(H73)-ABS($E73)</f>
        <v>0</v>
      </c>
      <c r="Y73" s="25">
        <f>ABS(L73)-ABS($E73)</f>
        <v>0</v>
      </c>
      <c r="Z73" s="25">
        <f>ABS(N73)-ABS($E73)</f>
        <v>8.8817841970012523E-16</v>
      </c>
      <c r="AA73" s="25">
        <f>ABS(P73)-ABS($E73)</f>
        <v>0</v>
      </c>
      <c r="AB73" s="25">
        <f>ABS(J73)-ABS($E73)</f>
        <v>0</v>
      </c>
      <c r="AC73" s="25">
        <f>ABS(G73)-ABS($E73)</f>
        <v>0</v>
      </c>
      <c r="AD73" s="25">
        <f>ABS(I73)-ABS($E73)</f>
        <v>0</v>
      </c>
      <c r="AE73" s="25">
        <f>ABS(K73)-ABS($E73)</f>
        <v>0</v>
      </c>
      <c r="AF73" s="25">
        <f>ABS(M73)-ABS($E73)</f>
        <v>0</v>
      </c>
      <c r="AG73" s="25">
        <f>ABS(O73)-ABS($E73)</f>
        <v>-9.9920072216264089E-16</v>
      </c>
      <c r="AH73" s="25">
        <f t="shared" ref="AH73:AH75" si="30">ABS(Q73)-ABS($E73)</f>
        <v>0</v>
      </c>
    </row>
    <row r="74" spans="2:34" x14ac:dyDescent="0.25">
      <c r="B74" s="99"/>
      <c r="C74" s="11"/>
      <c r="D74" s="11" t="s">
        <v>19</v>
      </c>
      <c r="E74" s="31">
        <f>(E16-E22)/E$72</f>
        <v>0.78135323602819351</v>
      </c>
      <c r="F74" s="31">
        <f t="shared" si="29"/>
        <v>-0.78135323602819351</v>
      </c>
      <c r="G74" s="55">
        <f>G16/G$72</f>
        <v>0.78135323602819362</v>
      </c>
      <c r="H74" s="31">
        <f t="shared" si="29"/>
        <v>-0.78135323602819329</v>
      </c>
      <c r="I74" s="55">
        <f>I16/I$72</f>
        <v>0.78135323602819406</v>
      </c>
      <c r="J74" s="55">
        <f t="shared" si="29"/>
        <v>0.78135323602819406</v>
      </c>
      <c r="K74" s="55">
        <f>K16/K$72</f>
        <v>-0.78135323602819406</v>
      </c>
      <c r="L74" s="31">
        <f t="shared" si="29"/>
        <v>-0.78135323602819362</v>
      </c>
      <c r="M74" s="55">
        <f>M16/M$72</f>
        <v>0.78135323602819362</v>
      </c>
      <c r="N74" s="31">
        <f t="shared" si="29"/>
        <v>-0.78135323602819284</v>
      </c>
      <c r="O74" s="55">
        <f>O16/O$72</f>
        <v>0.78135323602819429</v>
      </c>
      <c r="P74" s="31">
        <f t="shared" si="29"/>
        <v>-0.78135323602819373</v>
      </c>
      <c r="Q74" s="98">
        <f t="shared" si="29"/>
        <v>0.78135323602819373</v>
      </c>
      <c r="R74" s="1"/>
      <c r="S74" s="1"/>
      <c r="T74" s="1"/>
      <c r="W74" s="25">
        <f>ABS(F74)-ABS($E74)</f>
        <v>0</v>
      </c>
      <c r="X74" s="25">
        <f>ABS(H74)-ABS($E74)</f>
        <v>0</v>
      </c>
      <c r="Y74" s="25">
        <f>ABS(L74)-ABS($E74)</f>
        <v>0</v>
      </c>
      <c r="Z74" s="25">
        <f>ABS(N74)-ABS($E74)</f>
        <v>0</v>
      </c>
      <c r="AA74" s="25">
        <f>ABS(P74)-ABS($E74)</f>
        <v>0</v>
      </c>
      <c r="AB74" s="25">
        <f>ABS(J74)-ABS($E74)</f>
        <v>0</v>
      </c>
      <c r="AC74" s="25">
        <f>ABS(G74)-ABS($E74)</f>
        <v>0</v>
      </c>
      <c r="AD74" s="25">
        <f>ABS(I74)-ABS($E74)</f>
        <v>0</v>
      </c>
      <c r="AE74" s="25">
        <f>ABS(K74)-ABS($E74)</f>
        <v>0</v>
      </c>
      <c r="AF74" s="25">
        <f>ABS(M74)-ABS($E74)</f>
        <v>0</v>
      </c>
      <c r="AG74" s="25">
        <f>ABS(O74)-ABS($E74)</f>
        <v>0</v>
      </c>
      <c r="AH74" s="25">
        <f t="shared" si="30"/>
        <v>0</v>
      </c>
    </row>
    <row r="75" spans="2:34" x14ac:dyDescent="0.25">
      <c r="B75" s="99"/>
      <c r="C75" s="1"/>
      <c r="D75" s="11" t="s">
        <v>20</v>
      </c>
      <c r="E75" s="31">
        <f>(E17-E23)/E$72</f>
        <v>9.7695671200651479E-2</v>
      </c>
      <c r="F75" s="31">
        <f t="shared" si="29"/>
        <v>-9.7695671200651563E-2</v>
      </c>
      <c r="G75" s="55">
        <f>G17/G$72</f>
        <v>-9.7695671200651618E-2</v>
      </c>
      <c r="H75" s="31">
        <f t="shared" si="29"/>
        <v>-9.7695671200651271E-2</v>
      </c>
      <c r="I75" s="55">
        <f>I17/I$72</f>
        <v>-9.7695671200651285E-2</v>
      </c>
      <c r="J75" s="55">
        <f t="shared" si="29"/>
        <v>9.769567120065166E-2</v>
      </c>
      <c r="K75" s="55">
        <f>K17/K$72</f>
        <v>9.769567120065166E-2</v>
      </c>
      <c r="L75" s="31">
        <f t="shared" si="29"/>
        <v>-9.7695671200651729E-2</v>
      </c>
      <c r="M75" s="55">
        <f>M17/M$72</f>
        <v>-9.7695671200651729E-2</v>
      </c>
      <c r="N75" s="31">
        <f t="shared" si="29"/>
        <v>-9.7695671200651493E-2</v>
      </c>
      <c r="O75" s="55">
        <f>O17/O$72</f>
        <v>-9.7695671200651452E-2</v>
      </c>
      <c r="P75" s="31">
        <f t="shared" si="29"/>
        <v>-9.7695671200651424E-2</v>
      </c>
      <c r="Q75" s="98">
        <f t="shared" si="29"/>
        <v>-9.7695671200651424E-2</v>
      </c>
      <c r="R75" s="1"/>
      <c r="S75" s="1"/>
      <c r="T75" s="1"/>
      <c r="W75" s="25">
        <f>ABS(F75)-ABS($E75)</f>
        <v>0</v>
      </c>
      <c r="X75" s="25">
        <f>ABS(H75)-ABS($E75)</f>
        <v>-2.0816681711721685E-16</v>
      </c>
      <c r="Y75" s="25">
        <f>ABS(L75)-ABS($E75)</f>
        <v>2.4980018054066022E-16</v>
      </c>
      <c r="Z75" s="25">
        <f>ABS(N75)-ABS($E75)</f>
        <v>0</v>
      </c>
      <c r="AA75" s="25">
        <f>ABS(P75)-ABS($E75)</f>
        <v>0</v>
      </c>
      <c r="AB75" s="25">
        <f>ABS(J75)-ABS($E75)</f>
        <v>1.8041124150158794E-16</v>
      </c>
      <c r="AC75" s="25">
        <f>ABS(G75)-ABS($E75)</f>
        <v>1.3877787807814457E-16</v>
      </c>
      <c r="AD75" s="25">
        <f>ABS(I75)-ABS($E75)</f>
        <v>-1.9428902930940239E-16</v>
      </c>
      <c r="AE75" s="25">
        <f>ABS(K75)-ABS($E75)</f>
        <v>1.8041124150158794E-16</v>
      </c>
      <c r="AF75" s="25">
        <f>ABS(M75)-ABS($E75)</f>
        <v>2.4980018054066022E-16</v>
      </c>
      <c r="AG75" s="25">
        <f>ABS(O75)-ABS($E75)</f>
        <v>0</v>
      </c>
      <c r="AH75" s="25">
        <f t="shared" si="30"/>
        <v>0</v>
      </c>
    </row>
    <row r="76" spans="2:34" x14ac:dyDescent="0.25">
      <c r="B76" s="110"/>
      <c r="C76" s="3"/>
      <c r="D76" s="19" t="s">
        <v>21</v>
      </c>
      <c r="E76" s="108">
        <f>SQRT(E73^2+E74^2+E75^2)</f>
        <v>1</v>
      </c>
      <c r="F76" s="108">
        <f>SQRT(F73^2+F74^2+F75^2)</f>
        <v>1</v>
      </c>
      <c r="G76" s="109">
        <f>SQRT(G73^2+G74^2+G75^2)</f>
        <v>1</v>
      </c>
      <c r="H76" s="108">
        <f t="shared" ref="H76:Q76" si="31">SQRT(H73^2+H74^2+H75^2)</f>
        <v>1</v>
      </c>
      <c r="I76" s="109">
        <f>SQRT(I73^2+I74^2+I75^2)</f>
        <v>1</v>
      </c>
      <c r="J76" s="109">
        <f>SQRT(J73^2+J74^2+J75^2)</f>
        <v>1</v>
      </c>
      <c r="K76" s="109">
        <f>SQRT(K73^2+K74^2+K75^2)</f>
        <v>1</v>
      </c>
      <c r="L76" s="108">
        <f t="shared" si="31"/>
        <v>1</v>
      </c>
      <c r="M76" s="109">
        <f>SQRT(M73^2+M74^2+M75^2)</f>
        <v>1</v>
      </c>
      <c r="N76" s="108">
        <f t="shared" si="31"/>
        <v>1</v>
      </c>
      <c r="O76" s="109">
        <f>SQRT(O73^2+O74^2+O75^2)</f>
        <v>1</v>
      </c>
      <c r="P76" s="108">
        <f t="shared" si="31"/>
        <v>1</v>
      </c>
      <c r="Q76" s="111">
        <f t="shared" si="31"/>
        <v>1</v>
      </c>
      <c r="R76" s="1"/>
      <c r="S76" s="1"/>
      <c r="T76" s="1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x14ac:dyDescent="0.25">
      <c r="B77" s="99"/>
      <c r="C77" s="1"/>
      <c r="D77" s="11"/>
      <c r="E77" s="31"/>
      <c r="F77" s="31"/>
      <c r="G77" s="55"/>
      <c r="H77" s="31"/>
      <c r="I77" s="55"/>
      <c r="J77" s="55"/>
      <c r="K77" s="55"/>
      <c r="L77" s="31"/>
      <c r="M77" s="55"/>
      <c r="N77" s="31"/>
      <c r="O77" s="55"/>
      <c r="P77" s="31"/>
      <c r="Q77" s="98"/>
      <c r="R77"/>
      <c r="S77"/>
      <c r="T77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x14ac:dyDescent="0.25">
      <c r="B78" s="112" t="s">
        <v>7</v>
      </c>
      <c r="C78" s="13" t="s">
        <v>22</v>
      </c>
      <c r="D78" s="13" t="s">
        <v>12</v>
      </c>
      <c r="E78" s="106">
        <f>SQRT((E18-E21)^2+(E19-E22)^2+(E20-E23)^2)</f>
        <v>516.41493568641101</v>
      </c>
      <c r="F78" s="106">
        <f t="shared" ref="F78:Q78" si="32">SQRT(F18^2+F19^2+F20^2)</f>
        <v>817.77067104749813</v>
      </c>
      <c r="G78" s="107">
        <f>SQRT(G18^2+G19^2+G20^2)</f>
        <v>925.65347510690435</v>
      </c>
      <c r="H78" s="106">
        <f t="shared" si="32"/>
        <v>669.87941433362062</v>
      </c>
      <c r="I78" s="107">
        <f>SQRT(I18^2+I19^2+I20^2)</f>
        <v>546.58888001390767</v>
      </c>
      <c r="J78" s="107">
        <f t="shared" si="32"/>
        <v>12627.755366113768</v>
      </c>
      <c r="K78" s="107">
        <f>SQRT(K18^2+K19^2+K20^2)</f>
        <v>12627.755366113768</v>
      </c>
      <c r="L78" s="106">
        <f t="shared" si="32"/>
        <v>23537.027374667672</v>
      </c>
      <c r="M78" s="107">
        <f>SQRT(M18^2+M19^2+M20^2)</f>
        <v>23537.027374667672</v>
      </c>
      <c r="N78" s="106">
        <f t="shared" si="32"/>
        <v>877.18655153849454</v>
      </c>
      <c r="O78" s="107">
        <f>SQRT(O18^2+O19^2+O20^2)</f>
        <v>34029.116064843693</v>
      </c>
      <c r="P78" s="106">
        <f t="shared" si="32"/>
        <v>753.82715585429423</v>
      </c>
      <c r="Q78" s="113">
        <f t="shared" si="32"/>
        <v>753.82715585429423</v>
      </c>
      <c r="R78"/>
      <c r="S78"/>
      <c r="T78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97"/>
      <c r="C79" s="11"/>
      <c r="D79" s="11" t="s">
        <v>18</v>
      </c>
      <c r="E79" s="31">
        <f>(E18-E21)/E$78</f>
        <v>0.37251052730360046</v>
      </c>
      <c r="F79" s="31">
        <f t="shared" ref="F79:Q81" si="33">F18/F$78</f>
        <v>-0.37251052730360079</v>
      </c>
      <c r="G79" s="55">
        <f>G18/G$78</f>
        <v>-0.3725105273036014</v>
      </c>
      <c r="H79" s="31">
        <f t="shared" si="33"/>
        <v>-0.37251052730359291</v>
      </c>
      <c r="I79" s="55">
        <f>I18/I$78</f>
        <v>-0.37251052730359285</v>
      </c>
      <c r="J79" s="55">
        <f t="shared" si="33"/>
        <v>-0.37251052730360124</v>
      </c>
      <c r="K79" s="55">
        <f>K18/K$78</f>
        <v>-0.37251052730360124</v>
      </c>
      <c r="L79" s="31">
        <f t="shared" si="33"/>
        <v>0.37251052730360035</v>
      </c>
      <c r="M79" s="55">
        <f>M18/M$78</f>
        <v>0.37251052730360035</v>
      </c>
      <c r="N79" s="31">
        <f t="shared" si="33"/>
        <v>-0.37251052730360218</v>
      </c>
      <c r="O79" s="55">
        <f>O18/O$78</f>
        <v>-0.37251052730359913</v>
      </c>
      <c r="P79" s="31">
        <f t="shared" si="33"/>
        <v>-0.3725105273036024</v>
      </c>
      <c r="Q79" s="98">
        <f t="shared" si="33"/>
        <v>-0.3725105273036024</v>
      </c>
      <c r="R79"/>
      <c r="S79"/>
      <c r="T79"/>
      <c r="W79" s="25">
        <f>ABS(F79)-ABS($E79)</f>
        <v>0</v>
      </c>
      <c r="X79" s="25">
        <f>ABS(H79)-ABS($E79)</f>
        <v>-7.5495165674510645E-15</v>
      </c>
      <c r="Y79" s="25">
        <f>ABS(L79)-ABS($E79)</f>
        <v>0</v>
      </c>
      <c r="Z79" s="25">
        <f>ABS(N79)-ABS($E79)</f>
        <v>1.7208456881689926E-15</v>
      </c>
      <c r="AA79" s="25">
        <f>ABS(P79)-ABS($E79)</f>
        <v>1.9428902930940239E-15</v>
      </c>
      <c r="AB79" s="25">
        <f>ABS(J79)-ABS($E79)</f>
        <v>7.7715611723760958E-16</v>
      </c>
      <c r="AC79" s="25">
        <f>ABS(G79)-ABS($E79)</f>
        <v>9.4368957093138306E-16</v>
      </c>
      <c r="AD79" s="25">
        <f>ABS(I79)-ABS($E79)</f>
        <v>-7.6050277186823223E-15</v>
      </c>
      <c r="AE79" s="25">
        <f>ABS(K79)-ABS($E79)</f>
        <v>7.7715611723760958E-16</v>
      </c>
      <c r="AF79" s="25">
        <f>ABS(M79)-ABS($E79)</f>
        <v>0</v>
      </c>
      <c r="AG79" s="25">
        <f>ABS(O79)-ABS($E79)</f>
        <v>-1.3322676295501878E-15</v>
      </c>
      <c r="AH79" s="25">
        <f t="shared" ref="AH79:AH81" si="34">ABS(Q79)-ABS($E79)</f>
        <v>1.9428902930940239E-15</v>
      </c>
    </row>
    <row r="80" spans="2:34" x14ac:dyDescent="0.25">
      <c r="B80" s="99"/>
      <c r="C80" s="11"/>
      <c r="D80" s="11" t="s">
        <v>19</v>
      </c>
      <c r="E80" s="31">
        <f>(E19-E22)/E$78</f>
        <v>0.92721950298270583</v>
      </c>
      <c r="F80" s="31">
        <f t="shared" si="33"/>
        <v>-0.92721950298270583</v>
      </c>
      <c r="G80" s="55">
        <f>G19/G$78</f>
        <v>0.9272195029827055</v>
      </c>
      <c r="H80" s="31">
        <f t="shared" si="33"/>
        <v>-0.92721950298270905</v>
      </c>
      <c r="I80" s="55">
        <f>I19/I$78</f>
        <v>0.92721950298270894</v>
      </c>
      <c r="J80" s="55">
        <f t="shared" si="33"/>
        <v>-0.9272195029827055</v>
      </c>
      <c r="K80" s="55">
        <f>K19/K$78</f>
        <v>0.9272195029827055</v>
      </c>
      <c r="L80" s="31">
        <f t="shared" si="33"/>
        <v>0.92721950298270583</v>
      </c>
      <c r="M80" s="55">
        <f>M19/M$78</f>
        <v>-0.92721950298270583</v>
      </c>
      <c r="N80" s="31">
        <f t="shared" si="33"/>
        <v>-0.92721950298270517</v>
      </c>
      <c r="O80" s="55">
        <f>O19/O$78</f>
        <v>0.9272195029827065</v>
      </c>
      <c r="P80" s="31">
        <f t="shared" si="33"/>
        <v>-0.92721950298270517</v>
      </c>
      <c r="Q80" s="98">
        <f t="shared" si="33"/>
        <v>0.92721950298270517</v>
      </c>
      <c r="R80"/>
      <c r="S80"/>
      <c r="T80"/>
      <c r="W80" s="25">
        <f>ABS(F80)-ABS($E80)</f>
        <v>0</v>
      </c>
      <c r="X80" s="25">
        <f>ABS(H80)-ABS($E80)</f>
        <v>3.219646771412954E-15</v>
      </c>
      <c r="Y80" s="25">
        <f>ABS(L80)-ABS($E80)</f>
        <v>0</v>
      </c>
      <c r="Z80" s="25">
        <f>ABS(N80)-ABS($E80)</f>
        <v>0</v>
      </c>
      <c r="AA80" s="25">
        <f>ABS(P80)-ABS($E80)</f>
        <v>0</v>
      </c>
      <c r="AB80" s="25">
        <f>ABS(J80)-ABS($E80)</f>
        <v>0</v>
      </c>
      <c r="AC80" s="25">
        <f>ABS(G80)-ABS($E80)</f>
        <v>0</v>
      </c>
      <c r="AD80" s="25">
        <f>ABS(I80)-ABS($E80)</f>
        <v>3.1086244689504383E-15</v>
      </c>
      <c r="AE80" s="25">
        <f>ABS(K80)-ABS($E80)</f>
        <v>0</v>
      </c>
      <c r="AF80" s="25">
        <f>ABS(M80)-ABS($E80)</f>
        <v>0</v>
      </c>
      <c r="AG80" s="25">
        <f>ABS(O80)-ABS($E80)</f>
        <v>0</v>
      </c>
      <c r="AH80" s="25">
        <f t="shared" si="34"/>
        <v>0</v>
      </c>
    </row>
    <row r="81" spans="2:34" x14ac:dyDescent="0.25">
      <c r="B81" s="99"/>
      <c r="C81" s="1"/>
      <c r="D81" s="11" t="s">
        <v>20</v>
      </c>
      <c r="E81" s="31">
        <f>(E20-E23)/E$78</f>
        <v>3.8728546790414375E-2</v>
      </c>
      <c r="F81" s="31">
        <f t="shared" si="33"/>
        <v>-3.8728546790414264E-2</v>
      </c>
      <c r="G81" s="55">
        <f>G20/G$78</f>
        <v>-3.8728546790414362E-2</v>
      </c>
      <c r="H81" s="31">
        <f t="shared" si="33"/>
        <v>-3.8728546790412578E-2</v>
      </c>
      <c r="I81" s="55">
        <f>I20/I$78</f>
        <v>-3.8728546790413258E-2</v>
      </c>
      <c r="J81" s="55">
        <f t="shared" si="33"/>
        <v>-3.8728546790414431E-2</v>
      </c>
      <c r="K81" s="55">
        <f>K20/K$78</f>
        <v>-3.8728546790414431E-2</v>
      </c>
      <c r="L81" s="31">
        <f t="shared" si="33"/>
        <v>3.8728546790414375E-2</v>
      </c>
      <c r="M81" s="55">
        <f>M20/M$78</f>
        <v>3.8728546790414375E-2</v>
      </c>
      <c r="N81" s="31">
        <f t="shared" si="33"/>
        <v>-3.8728546790414473E-2</v>
      </c>
      <c r="O81" s="55">
        <f>O20/O$78</f>
        <v>-3.8728546790414362E-2</v>
      </c>
      <c r="P81" s="31">
        <f t="shared" si="33"/>
        <v>-3.8728546790413945E-2</v>
      </c>
      <c r="Q81" s="98">
        <f t="shared" si="33"/>
        <v>-3.8728546790413945E-2</v>
      </c>
      <c r="R81"/>
      <c r="S81"/>
      <c r="T81"/>
      <c r="W81" s="25">
        <f>ABS(F81)-ABS($E81)</f>
        <v>-1.1102230246251565E-16</v>
      </c>
      <c r="X81" s="25">
        <f>ABS(H81)-ABS($E81)</f>
        <v>-1.7971735211119721E-15</v>
      </c>
      <c r="Y81" s="25">
        <f>ABS(L81)-ABS($E81)</f>
        <v>0</v>
      </c>
      <c r="Z81" s="25">
        <f>ABS(N81)-ABS($E81)</f>
        <v>9.7144514654701197E-17</v>
      </c>
      <c r="AA81" s="25">
        <f>ABS(P81)-ABS($E81)</f>
        <v>-4.3021142204224816E-16</v>
      </c>
      <c r="AB81" s="25">
        <f>ABS(J81)-ABS($E81)</f>
        <v>5.5511151231257827E-17</v>
      </c>
      <c r="AC81" s="25">
        <f>ABS(G81)-ABS($E81)</f>
        <v>0</v>
      </c>
      <c r="AD81" s="25">
        <f>ABS(I81)-ABS($E81)</f>
        <v>-1.1171619185290638E-15</v>
      </c>
      <c r="AE81" s="25">
        <f>ABS(K81)-ABS($E81)</f>
        <v>5.5511151231257827E-17</v>
      </c>
      <c r="AF81" s="25">
        <f>ABS(M81)-ABS($E81)</f>
        <v>0</v>
      </c>
      <c r="AG81" s="25">
        <f>ABS(O81)-ABS($E81)</f>
        <v>0</v>
      </c>
      <c r="AH81" s="25">
        <f t="shared" si="34"/>
        <v>-4.3021142204224816E-16</v>
      </c>
    </row>
    <row r="82" spans="2:34" x14ac:dyDescent="0.25">
      <c r="B82" s="110"/>
      <c r="C82" s="3"/>
      <c r="D82" s="19" t="s">
        <v>21</v>
      </c>
      <c r="E82" s="108">
        <f>SQRT(E79^2+E80^2+E81^2)</f>
        <v>0.99999999999999989</v>
      </c>
      <c r="F82" s="108">
        <f>SQRT(F79^2+F80^2+F81^2)</f>
        <v>1</v>
      </c>
      <c r="G82" s="109">
        <f>SQRT(G79^2+G80^2+G81^2)</f>
        <v>1</v>
      </c>
      <c r="H82" s="108">
        <f t="shared" ref="H82:Q82" si="35">SQRT(H79^2+H80^2+H81^2)</f>
        <v>1</v>
      </c>
      <c r="I82" s="109">
        <f>SQRT(I79^2+I80^2+I81^2)</f>
        <v>0.99999999999999989</v>
      </c>
      <c r="J82" s="109">
        <f>SQRT(J79^2+J80^2+J81^2)</f>
        <v>0.99999999999999989</v>
      </c>
      <c r="K82" s="109">
        <f>SQRT(K79^2+K80^2+K81^2)</f>
        <v>0.99999999999999989</v>
      </c>
      <c r="L82" s="108">
        <f t="shared" si="35"/>
        <v>0.99999999999999989</v>
      </c>
      <c r="M82" s="109">
        <f>SQRT(M79^2+M80^2+M81^2)</f>
        <v>0.99999999999999989</v>
      </c>
      <c r="N82" s="108">
        <f t="shared" si="35"/>
        <v>0.99999999999999989</v>
      </c>
      <c r="O82" s="109">
        <f>SQRT(O79^2+O80^2+O81^2)</f>
        <v>1</v>
      </c>
      <c r="P82" s="108">
        <f t="shared" si="35"/>
        <v>1</v>
      </c>
      <c r="Q82" s="111">
        <f t="shared" si="35"/>
        <v>1</v>
      </c>
      <c r="R82"/>
      <c r="S82"/>
      <c r="T82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x14ac:dyDescent="0.25">
      <c r="B83" s="99"/>
      <c r="C83" s="1"/>
      <c r="D83" s="11"/>
      <c r="E83" s="31"/>
      <c r="F83" s="31"/>
      <c r="G83" s="55"/>
      <c r="H83" s="31"/>
      <c r="I83" s="55"/>
      <c r="J83" s="55"/>
      <c r="K83" s="55"/>
      <c r="L83" s="31"/>
      <c r="M83" s="55"/>
      <c r="N83" s="31"/>
      <c r="O83" s="55"/>
      <c r="P83" s="31"/>
      <c r="Q83" s="98"/>
      <c r="R83"/>
      <c r="S83"/>
      <c r="T83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x14ac:dyDescent="0.25">
      <c r="B84" s="112" t="s">
        <v>8</v>
      </c>
      <c r="C84" s="13"/>
      <c r="D84" s="13" t="s">
        <v>12</v>
      </c>
      <c r="E84" s="106">
        <f>SQRT((E24-C85)^2+(E25-C86)^2+(E26-C87)^2)</f>
        <v>3742.610991353496</v>
      </c>
      <c r="F84" s="106">
        <f t="shared" ref="F84:Q84" si="36">SQRT(F24^2+F25^2+F26^2)</f>
        <v>7680.2876593820956</v>
      </c>
      <c r="G84" s="107">
        <f>SQRT(G24^2+G25^2+G26^2)</f>
        <v>2543.9880746603376</v>
      </c>
      <c r="H84" s="106">
        <f t="shared" si="36"/>
        <v>14721.38940924664</v>
      </c>
      <c r="I84" s="107">
        <f>SQRT(I24^2+I25^2+I26^2)</f>
        <v>20591.250929339287</v>
      </c>
      <c r="J84" s="107">
        <f t="shared" si="36"/>
        <v>13967.294329601069</v>
      </c>
      <c r="K84" s="107">
        <f>SQRT(K24^2+K25^2+K26^2)</f>
        <v>13967.294329601069</v>
      </c>
      <c r="L84" s="106">
        <f t="shared" si="36"/>
        <v>9307.0394405036404</v>
      </c>
      <c r="M84" s="107">
        <f>SQRT(M24^2+M25^2+M26^2)</f>
        <v>9307.0394405036404</v>
      </c>
      <c r="N84" s="106">
        <f t="shared" si="36"/>
        <v>4851.4979838390782</v>
      </c>
      <c r="O84" s="107">
        <f>SQRT(O24^2+O25^2+O26^2)</f>
        <v>64422.080418541867</v>
      </c>
      <c r="P84" s="106">
        <f t="shared" si="36"/>
        <v>10724.637993028733</v>
      </c>
      <c r="Q84" s="113">
        <f t="shared" si="36"/>
        <v>10724.637993028733</v>
      </c>
      <c r="R84"/>
      <c r="S84"/>
      <c r="T84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97" t="s">
        <v>45</v>
      </c>
      <c r="C85" s="40">
        <v>-98.5</v>
      </c>
      <c r="D85" s="11" t="s">
        <v>18</v>
      </c>
      <c r="E85" s="31">
        <f>(E24-C85)/E$84</f>
        <v>0.98388264463155406</v>
      </c>
      <c r="F85" s="31">
        <f t="shared" ref="F85:Q87" si="37">F24/F$84</f>
        <v>5.7323309380291664E-3</v>
      </c>
      <c r="G85" s="55">
        <f>G24/G$84</f>
        <v>5.7323309380291638E-3</v>
      </c>
      <c r="H85" s="31">
        <f t="shared" si="37"/>
        <v>5.7323309380291516E-3</v>
      </c>
      <c r="I85" s="55">
        <f>I24/I$84</f>
        <v>5.7323309380291464E-3</v>
      </c>
      <c r="J85" s="55">
        <f t="shared" si="37"/>
        <v>5.7323309380291482E-3</v>
      </c>
      <c r="K85" s="55">
        <f>K24/K$84</f>
        <v>5.7323309380291482E-3</v>
      </c>
      <c r="L85" s="31">
        <f t="shared" si="37"/>
        <v>-5.7323309380291464E-3</v>
      </c>
      <c r="M85" s="55">
        <f>M24/M$84</f>
        <v>-5.7323309380291464E-3</v>
      </c>
      <c r="N85" s="31">
        <f t="shared" si="37"/>
        <v>5.7323309380291516E-3</v>
      </c>
      <c r="O85" s="55">
        <f>O24/O$84</f>
        <v>5.732330938029143E-3</v>
      </c>
      <c r="P85" s="31">
        <f t="shared" si="37"/>
        <v>5.7323309380291265E-3</v>
      </c>
      <c r="Q85" s="98">
        <f t="shared" si="37"/>
        <v>5.7323309380291265E-3</v>
      </c>
      <c r="R85"/>
      <c r="S85"/>
      <c r="T85"/>
      <c r="W85" s="25">
        <f>ABS(F85)-ABS($E85)</f>
        <v>-0.9781503136935249</v>
      </c>
      <c r="X85" s="25">
        <f>ABS(H85)-ABS($E85)</f>
        <v>-0.9781503136935249</v>
      </c>
      <c r="Y85" s="25">
        <f>ABS(L85)-ABS($E85)</f>
        <v>-0.9781503136935249</v>
      </c>
      <c r="Z85" s="25">
        <f>ABS(N85)-ABS($E85)</f>
        <v>-0.9781503136935249</v>
      </c>
      <c r="AA85" s="25">
        <f>ABS(P85)-ABS($E85)</f>
        <v>-0.9781503136935249</v>
      </c>
      <c r="AB85" s="25">
        <f>ABS(J85)-ABS($E85)</f>
        <v>-0.9781503136935249</v>
      </c>
      <c r="AC85" s="25">
        <f>ABS(G85)-ABS($E85)</f>
        <v>-0.9781503136935249</v>
      </c>
      <c r="AD85" s="25">
        <f>ABS(I85)-ABS($E85)</f>
        <v>-0.9781503136935249</v>
      </c>
      <c r="AE85" s="25">
        <f>ABS(K85)-ABS($E85)</f>
        <v>-0.9781503136935249</v>
      </c>
      <c r="AF85" s="25">
        <f>ABS(M85)-ABS($E85)</f>
        <v>-0.9781503136935249</v>
      </c>
      <c r="AG85" s="25">
        <f>ABS(O85)-ABS($E85)</f>
        <v>-0.9781503136935249</v>
      </c>
      <c r="AH85" s="25">
        <f t="shared" ref="AH85:AH87" si="38">ABS(Q85)-ABS($E85)</f>
        <v>-0.9781503136935249</v>
      </c>
    </row>
    <row r="86" spans="2:34" x14ac:dyDescent="0.25">
      <c r="B86" s="97" t="s">
        <v>31</v>
      </c>
      <c r="C86" s="40">
        <v>-683.8</v>
      </c>
      <c r="D86" s="11" t="s">
        <v>19</v>
      </c>
      <c r="E86" s="31">
        <f>(E25-C86)/E$84</f>
        <v>0.14164710177593989</v>
      </c>
      <c r="F86" s="31">
        <f t="shared" si="37"/>
        <v>0.99662396437878198</v>
      </c>
      <c r="G86" s="55">
        <f>G25/G$84</f>
        <v>-0.99662396437878187</v>
      </c>
      <c r="H86" s="31">
        <f t="shared" si="37"/>
        <v>0.99662396437878187</v>
      </c>
      <c r="I86" s="55">
        <f>I25/I$84</f>
        <v>-0.99662396437878198</v>
      </c>
      <c r="J86" s="55">
        <f t="shared" si="37"/>
        <v>0.99662396437878209</v>
      </c>
      <c r="K86" s="55">
        <f>K25/K$84</f>
        <v>-0.99662396437878209</v>
      </c>
      <c r="L86" s="31">
        <f t="shared" si="37"/>
        <v>-0.99662396437878198</v>
      </c>
      <c r="M86" s="55">
        <f>M25/M$84</f>
        <v>0.99662396437878198</v>
      </c>
      <c r="N86" s="31">
        <f t="shared" si="37"/>
        <v>0.99662396437878187</v>
      </c>
      <c r="O86" s="55">
        <f>O25/O$84</f>
        <v>-0.99662396437878198</v>
      </c>
      <c r="P86" s="31">
        <f t="shared" si="37"/>
        <v>0.99662396437878198</v>
      </c>
      <c r="Q86" s="98">
        <f t="shared" si="37"/>
        <v>-0.99662396437878198</v>
      </c>
      <c r="R86"/>
      <c r="S86"/>
      <c r="T86"/>
      <c r="W86" s="25">
        <f>ABS(F86)-ABS($E86)</f>
        <v>0.85497686260284211</v>
      </c>
      <c r="X86" s="25">
        <f>ABS(H86)-ABS($E86)</f>
        <v>0.854976862602842</v>
      </c>
      <c r="Y86" s="25">
        <f>ABS(L86)-ABS($E86)</f>
        <v>0.85497686260284211</v>
      </c>
      <c r="Z86" s="25">
        <f>ABS(N86)-ABS($E86)</f>
        <v>0.854976862602842</v>
      </c>
      <c r="AA86" s="25">
        <f>ABS(P86)-ABS($E86)</f>
        <v>0.85497686260284211</v>
      </c>
      <c r="AB86" s="25">
        <f>ABS(J86)-ABS($E86)</f>
        <v>0.85497686260284222</v>
      </c>
      <c r="AC86" s="25">
        <f>ABS(G86)-ABS($E86)</f>
        <v>0.854976862602842</v>
      </c>
      <c r="AD86" s="25">
        <f>ABS(I86)-ABS($E86)</f>
        <v>0.85497686260284211</v>
      </c>
      <c r="AE86" s="25">
        <f>ABS(K86)-ABS($E86)</f>
        <v>0.85497686260284222</v>
      </c>
      <c r="AF86" s="25">
        <f>ABS(M86)-ABS($E86)</f>
        <v>0.85497686260284211</v>
      </c>
      <c r="AG86" s="25">
        <f>ABS(O86)-ABS($E86)</f>
        <v>0.85497686260284211</v>
      </c>
      <c r="AH86" s="25">
        <f t="shared" si="38"/>
        <v>0.85497686260284211</v>
      </c>
    </row>
    <row r="87" spans="2:34" x14ac:dyDescent="0.25">
      <c r="B87" s="97" t="s">
        <v>32</v>
      </c>
      <c r="C87" s="40">
        <v>412</v>
      </c>
      <c r="D87" s="11" t="s">
        <v>20</v>
      </c>
      <c r="E87" s="31">
        <f>(E26-C87)/E$84</f>
        <v>-0.10913771186576955</v>
      </c>
      <c r="F87" s="31">
        <f t="shared" si="37"/>
        <v>8.1901245460232822E-2</v>
      </c>
      <c r="G87" s="55">
        <f>G26/G$84</f>
        <v>8.1901245460232669E-2</v>
      </c>
      <c r="H87" s="31">
        <f t="shared" si="37"/>
        <v>8.1901245460232752E-2</v>
      </c>
      <c r="I87" s="55">
        <f>I26/I$84</f>
        <v>8.1901245460232613E-2</v>
      </c>
      <c r="J87" s="55">
        <f t="shared" si="37"/>
        <v>8.1901245460232447E-2</v>
      </c>
      <c r="K87" s="55">
        <f>K26/K$84</f>
        <v>8.1901245460232447E-2</v>
      </c>
      <c r="L87" s="31">
        <f t="shared" si="37"/>
        <v>-8.1901245460232544E-2</v>
      </c>
      <c r="M87" s="55">
        <f>M26/M$84</f>
        <v>-8.1901245460232544E-2</v>
      </c>
      <c r="N87" s="31">
        <f t="shared" si="37"/>
        <v>8.1901245460232405E-2</v>
      </c>
      <c r="O87" s="55">
        <f>O26/O$84</f>
        <v>8.1901245460232572E-2</v>
      </c>
      <c r="P87" s="31">
        <f t="shared" si="37"/>
        <v>8.1901245460232266E-2</v>
      </c>
      <c r="Q87" s="98">
        <f t="shared" si="37"/>
        <v>8.1901245460232266E-2</v>
      </c>
      <c r="R87"/>
      <c r="S87"/>
      <c r="T87"/>
      <c r="W87" s="25">
        <f>ABS(F87)-ABS($E87)</f>
        <v>-2.723646640553673E-2</v>
      </c>
      <c r="X87" s="25">
        <f>ABS(H87)-ABS($E87)</f>
        <v>-2.7236466405536799E-2</v>
      </c>
      <c r="Y87" s="25">
        <f>ABS(L87)-ABS($E87)</f>
        <v>-2.7236466405537008E-2</v>
      </c>
      <c r="Z87" s="25">
        <f>ABS(N87)-ABS($E87)</f>
        <v>-2.7236466405537146E-2</v>
      </c>
      <c r="AA87" s="25">
        <f>ABS(P87)-ABS($E87)</f>
        <v>-2.7236466405537285E-2</v>
      </c>
      <c r="AB87" s="25">
        <f>ABS(J87)-ABS($E87)</f>
        <v>-2.7236466405537105E-2</v>
      </c>
      <c r="AC87" s="25">
        <f>ABS(G87)-ABS($E87)</f>
        <v>-2.7236466405536883E-2</v>
      </c>
      <c r="AD87" s="25">
        <f>ABS(I87)-ABS($E87)</f>
        <v>-2.7236466405536938E-2</v>
      </c>
      <c r="AE87" s="25">
        <f>ABS(K87)-ABS($E87)</f>
        <v>-2.7236466405537105E-2</v>
      </c>
      <c r="AF87" s="25">
        <f>ABS(M87)-ABS($E87)</f>
        <v>-2.7236466405537008E-2</v>
      </c>
      <c r="AG87" s="25">
        <f>ABS(O87)-ABS($E87)</f>
        <v>-2.723646640553698E-2</v>
      </c>
      <c r="AH87" s="25">
        <f t="shared" si="38"/>
        <v>-2.7236466405537285E-2</v>
      </c>
    </row>
    <row r="88" spans="2:34" x14ac:dyDescent="0.25">
      <c r="B88" s="110"/>
      <c r="C88" s="3"/>
      <c r="D88" s="19" t="s">
        <v>21</v>
      </c>
      <c r="E88" s="108">
        <f>SQRT(E85^2+E86^2+E87^2)</f>
        <v>1</v>
      </c>
      <c r="F88" s="108">
        <f>SQRT(F85^2+F86^2+F87^2)</f>
        <v>1</v>
      </c>
      <c r="G88" s="109">
        <f>SQRT(G85^2+G86^2+G87^2)</f>
        <v>0.99999999999999989</v>
      </c>
      <c r="H88" s="108">
        <f t="shared" ref="H88:Q88" si="39">SQRT(H85^2+H86^2+H87^2)</f>
        <v>0.99999999999999989</v>
      </c>
      <c r="I88" s="109">
        <f>SQRT(I85^2+I86^2+I87^2)</f>
        <v>1</v>
      </c>
      <c r="J88" s="109">
        <f>SQRT(J85^2+J86^2+J87^2)</f>
        <v>1</v>
      </c>
      <c r="K88" s="109">
        <f>SQRT(K85^2+K86^2+K87^2)</f>
        <v>1</v>
      </c>
      <c r="L88" s="108">
        <f t="shared" si="39"/>
        <v>1</v>
      </c>
      <c r="M88" s="109">
        <f>SQRT(M85^2+M86^2+M87^2)</f>
        <v>1</v>
      </c>
      <c r="N88" s="108">
        <f t="shared" si="39"/>
        <v>0.99999999999999978</v>
      </c>
      <c r="O88" s="109">
        <f>SQRT(O85^2+O86^2+O87^2)</f>
        <v>1</v>
      </c>
      <c r="P88" s="108">
        <f t="shared" si="39"/>
        <v>1</v>
      </c>
      <c r="Q88" s="111">
        <f t="shared" si="39"/>
        <v>1</v>
      </c>
      <c r="R88"/>
      <c r="S88"/>
      <c r="T88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x14ac:dyDescent="0.25">
      <c r="B89" s="99"/>
      <c r="C89" s="1"/>
      <c r="D89" s="11"/>
      <c r="E89" s="31"/>
      <c r="F89" s="31"/>
      <c r="G89" s="55"/>
      <c r="H89" s="31"/>
      <c r="I89" s="55"/>
      <c r="J89" s="55"/>
      <c r="K89" s="55"/>
      <c r="L89" s="31"/>
      <c r="M89" s="55"/>
      <c r="N89" s="31"/>
      <c r="O89" s="55"/>
      <c r="P89" s="31"/>
      <c r="Q89" s="98"/>
      <c r="R89"/>
      <c r="S89"/>
      <c r="T89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x14ac:dyDescent="0.25">
      <c r="B90" s="112" t="s">
        <v>8</v>
      </c>
      <c r="C90" s="13"/>
      <c r="D90" s="13" t="s">
        <v>12</v>
      </c>
      <c r="E90" s="106">
        <f>SQRT((E27-C91)^2+(E28-C92)^2+(E29-C93)^2)</f>
        <v>3709.7115389339911</v>
      </c>
      <c r="F90" s="106">
        <f>SQRT(F27^2+F28^2+F29^2)</f>
        <v>0</v>
      </c>
      <c r="G90" s="106">
        <f t="shared" ref="G90:Q90" si="40">SQRT(G27^2+G28^2+G29^2)</f>
        <v>0</v>
      </c>
      <c r="H90" s="106">
        <f t="shared" si="40"/>
        <v>0</v>
      </c>
      <c r="I90" s="106">
        <f t="shared" si="40"/>
        <v>0</v>
      </c>
      <c r="J90" s="106">
        <f t="shared" si="40"/>
        <v>0</v>
      </c>
      <c r="K90" s="106">
        <f t="shared" si="40"/>
        <v>0</v>
      </c>
      <c r="L90" s="106">
        <f t="shared" si="40"/>
        <v>0</v>
      </c>
      <c r="M90" s="106">
        <f t="shared" si="40"/>
        <v>0</v>
      </c>
      <c r="N90" s="106">
        <f t="shared" si="40"/>
        <v>0</v>
      </c>
      <c r="O90" s="106">
        <f t="shared" si="40"/>
        <v>0</v>
      </c>
      <c r="P90" s="106">
        <f t="shared" si="40"/>
        <v>0</v>
      </c>
      <c r="Q90" s="114">
        <f t="shared" si="40"/>
        <v>0</v>
      </c>
      <c r="R90"/>
      <c r="S90"/>
      <c r="T90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x14ac:dyDescent="0.25">
      <c r="B91" s="97" t="s">
        <v>56</v>
      </c>
      <c r="C91" s="40">
        <v>-98.5</v>
      </c>
      <c r="D91" s="11" t="s">
        <v>18</v>
      </c>
      <c r="E91" s="31">
        <f>(E27-C91)/E$90</f>
        <v>0.99158653210460679</v>
      </c>
      <c r="F91" s="31" t="e">
        <f>F27/F$90</f>
        <v>#DIV/0!</v>
      </c>
      <c r="G91" s="31" t="e">
        <f t="shared" ref="G91:Q93" si="41">G27/G$90</f>
        <v>#DIV/0!</v>
      </c>
      <c r="H91" s="31" t="e">
        <f t="shared" si="41"/>
        <v>#DIV/0!</v>
      </c>
      <c r="I91" s="31" t="e">
        <f t="shared" si="41"/>
        <v>#DIV/0!</v>
      </c>
      <c r="J91" s="31" t="e">
        <f t="shared" si="41"/>
        <v>#DIV/0!</v>
      </c>
      <c r="K91" s="31" t="e">
        <f t="shared" si="41"/>
        <v>#DIV/0!</v>
      </c>
      <c r="L91" s="31" t="e">
        <f t="shared" si="41"/>
        <v>#DIV/0!</v>
      </c>
      <c r="M91" s="31" t="e">
        <f t="shared" si="41"/>
        <v>#DIV/0!</v>
      </c>
      <c r="N91" s="31" t="e">
        <f t="shared" si="41"/>
        <v>#DIV/0!</v>
      </c>
      <c r="O91" s="31" t="e">
        <f t="shared" si="41"/>
        <v>#DIV/0!</v>
      </c>
      <c r="P91" s="31" t="e">
        <f t="shared" si="41"/>
        <v>#DIV/0!</v>
      </c>
      <c r="Q91" s="100" t="e">
        <f t="shared" si="41"/>
        <v>#DIV/0!</v>
      </c>
      <c r="R91"/>
      <c r="S91"/>
      <c r="T91"/>
      <c r="W91" s="25" t="e">
        <f>ABS(F91)-ABS($E91)</f>
        <v>#DIV/0!</v>
      </c>
      <c r="X91" s="25" t="e">
        <f>ABS(H91)-ABS($E91)</f>
        <v>#DIV/0!</v>
      </c>
      <c r="Y91" s="25" t="e">
        <f>ABS(L91)-ABS($E91)</f>
        <v>#DIV/0!</v>
      </c>
      <c r="Z91" s="25" t="e">
        <f>ABS(N91)-ABS($E91)</f>
        <v>#DIV/0!</v>
      </c>
      <c r="AA91" s="25" t="e">
        <f>ABS(P91)-ABS($E91)</f>
        <v>#DIV/0!</v>
      </c>
      <c r="AB91" s="25" t="e">
        <f>ABS(J91)-ABS($E91)</f>
        <v>#DIV/0!</v>
      </c>
      <c r="AC91" s="25" t="e">
        <f>ABS(G91)-ABS($E91)</f>
        <v>#DIV/0!</v>
      </c>
      <c r="AD91" s="25" t="e">
        <f>ABS(I91)-ABS($E91)</f>
        <v>#DIV/0!</v>
      </c>
      <c r="AE91" s="25" t="e">
        <f>ABS(K91)-ABS($E91)</f>
        <v>#DIV/0!</v>
      </c>
      <c r="AF91" s="25" t="e">
        <f>ABS(M91)-ABS($E91)</f>
        <v>#DIV/0!</v>
      </c>
      <c r="AG91" s="25" t="e">
        <f>ABS(O91)-ABS($E91)</f>
        <v>#DIV/0!</v>
      </c>
      <c r="AH91" s="25" t="e">
        <f t="shared" ref="AH91:AH93" si="42">ABS(Q91)-ABS($E91)</f>
        <v>#DIV/0!</v>
      </c>
    </row>
    <row r="92" spans="2:34" x14ac:dyDescent="0.25">
      <c r="B92" s="97" t="s">
        <v>31</v>
      </c>
      <c r="C92" s="40">
        <v>-683.8</v>
      </c>
      <c r="D92" s="11" t="s">
        <v>19</v>
      </c>
      <c r="E92" s="31">
        <f>(E28-C92)/E$90</f>
        <v>-3.4719680667411559E-2</v>
      </c>
      <c r="F92" s="31" t="e">
        <f>F28/F$90</f>
        <v>#DIV/0!</v>
      </c>
      <c r="G92" s="31" t="e">
        <f t="shared" si="41"/>
        <v>#DIV/0!</v>
      </c>
      <c r="H92" s="31" t="e">
        <f t="shared" si="41"/>
        <v>#DIV/0!</v>
      </c>
      <c r="I92" s="31" t="e">
        <f t="shared" si="41"/>
        <v>#DIV/0!</v>
      </c>
      <c r="J92" s="31" t="e">
        <f t="shared" si="41"/>
        <v>#DIV/0!</v>
      </c>
      <c r="K92" s="31" t="e">
        <f t="shared" si="41"/>
        <v>#DIV/0!</v>
      </c>
      <c r="L92" s="31" t="e">
        <f t="shared" si="41"/>
        <v>#DIV/0!</v>
      </c>
      <c r="M92" s="31" t="e">
        <f t="shared" si="41"/>
        <v>#DIV/0!</v>
      </c>
      <c r="N92" s="31" t="e">
        <f t="shared" si="41"/>
        <v>#DIV/0!</v>
      </c>
      <c r="O92" s="31" t="e">
        <f t="shared" si="41"/>
        <v>#DIV/0!</v>
      </c>
      <c r="P92" s="31" t="e">
        <f t="shared" si="41"/>
        <v>#DIV/0!</v>
      </c>
      <c r="Q92" s="100" t="e">
        <f t="shared" si="41"/>
        <v>#DIV/0!</v>
      </c>
      <c r="R92"/>
      <c r="S92"/>
      <c r="T92"/>
      <c r="W92" s="25" t="e">
        <f>ABS(F92)-ABS($E92)</f>
        <v>#DIV/0!</v>
      </c>
      <c r="X92" s="25" t="e">
        <f>ABS(H92)-ABS($E92)</f>
        <v>#DIV/0!</v>
      </c>
      <c r="Y92" s="25" t="e">
        <f>ABS(L92)-ABS($E92)</f>
        <v>#DIV/0!</v>
      </c>
      <c r="Z92" s="25" t="e">
        <f>ABS(N92)-ABS($E92)</f>
        <v>#DIV/0!</v>
      </c>
      <c r="AA92" s="25" t="e">
        <f>ABS(P92)-ABS($E92)</f>
        <v>#DIV/0!</v>
      </c>
      <c r="AB92" s="25" t="e">
        <f>ABS(J92)-ABS($E92)</f>
        <v>#DIV/0!</v>
      </c>
      <c r="AC92" s="25" t="e">
        <f>ABS(G92)-ABS($E92)</f>
        <v>#DIV/0!</v>
      </c>
      <c r="AD92" s="25" t="e">
        <f>ABS(I92)-ABS($E92)</f>
        <v>#DIV/0!</v>
      </c>
      <c r="AE92" s="25" t="e">
        <f>ABS(K92)-ABS($E92)</f>
        <v>#DIV/0!</v>
      </c>
      <c r="AF92" s="25" t="e">
        <f>ABS(M92)-ABS($E92)</f>
        <v>#DIV/0!</v>
      </c>
      <c r="AG92" s="25" t="e">
        <f>ABS(O92)-ABS($E92)</f>
        <v>#DIV/0!</v>
      </c>
      <c r="AH92" s="25" t="e">
        <f t="shared" si="42"/>
        <v>#DIV/0!</v>
      </c>
    </row>
    <row r="93" spans="2:34" x14ac:dyDescent="0.25">
      <c r="B93" s="97" t="s">
        <v>32</v>
      </c>
      <c r="C93" s="40">
        <v>412</v>
      </c>
      <c r="D93" s="11" t="s">
        <v>20</v>
      </c>
      <c r="E93" s="31">
        <f>(E29-C93)/E$90</f>
        <v>-0.12470241827291345</v>
      </c>
      <c r="F93" s="31" t="e">
        <f>F29/F$90</f>
        <v>#DIV/0!</v>
      </c>
      <c r="G93" s="31" t="e">
        <f t="shared" si="41"/>
        <v>#DIV/0!</v>
      </c>
      <c r="H93" s="31" t="e">
        <f t="shared" si="41"/>
        <v>#DIV/0!</v>
      </c>
      <c r="I93" s="31" t="e">
        <f t="shared" si="41"/>
        <v>#DIV/0!</v>
      </c>
      <c r="J93" s="31" t="e">
        <f t="shared" si="41"/>
        <v>#DIV/0!</v>
      </c>
      <c r="K93" s="31" t="e">
        <f t="shared" si="41"/>
        <v>#DIV/0!</v>
      </c>
      <c r="L93" s="31" t="e">
        <f t="shared" si="41"/>
        <v>#DIV/0!</v>
      </c>
      <c r="M93" s="31" t="e">
        <f t="shared" si="41"/>
        <v>#DIV/0!</v>
      </c>
      <c r="N93" s="31" t="e">
        <f t="shared" si="41"/>
        <v>#DIV/0!</v>
      </c>
      <c r="O93" s="31" t="e">
        <f t="shared" si="41"/>
        <v>#DIV/0!</v>
      </c>
      <c r="P93" s="31" t="e">
        <f t="shared" si="41"/>
        <v>#DIV/0!</v>
      </c>
      <c r="Q93" s="100" t="e">
        <f t="shared" si="41"/>
        <v>#DIV/0!</v>
      </c>
      <c r="R93"/>
      <c r="S93"/>
      <c r="T93"/>
      <c r="W93" s="25" t="e">
        <f>ABS(F93)-ABS($E93)</f>
        <v>#DIV/0!</v>
      </c>
      <c r="X93" s="25" t="e">
        <f>ABS(H93)-ABS($E93)</f>
        <v>#DIV/0!</v>
      </c>
      <c r="Y93" s="25" t="e">
        <f>ABS(L93)-ABS($E93)</f>
        <v>#DIV/0!</v>
      </c>
      <c r="Z93" s="25" t="e">
        <f>ABS(N93)-ABS($E93)</f>
        <v>#DIV/0!</v>
      </c>
      <c r="AA93" s="25" t="e">
        <f>ABS(P93)-ABS($E93)</f>
        <v>#DIV/0!</v>
      </c>
      <c r="AB93" s="25" t="e">
        <f>ABS(J93)-ABS($E93)</f>
        <v>#DIV/0!</v>
      </c>
      <c r="AC93" s="25" t="e">
        <f>ABS(G93)-ABS($E93)</f>
        <v>#DIV/0!</v>
      </c>
      <c r="AD93" s="25" t="e">
        <f>ABS(I93)-ABS($E93)</f>
        <v>#DIV/0!</v>
      </c>
      <c r="AE93" s="25" t="e">
        <f>ABS(K93)-ABS($E93)</f>
        <v>#DIV/0!</v>
      </c>
      <c r="AF93" s="25" t="e">
        <f>ABS(M93)-ABS($E93)</f>
        <v>#DIV/0!</v>
      </c>
      <c r="AG93" s="25" t="e">
        <f>ABS(O93)-ABS($E93)</f>
        <v>#DIV/0!</v>
      </c>
      <c r="AH93" s="25" t="e">
        <f t="shared" si="42"/>
        <v>#DIV/0!</v>
      </c>
    </row>
    <row r="94" spans="2:34" x14ac:dyDescent="0.25">
      <c r="B94" s="110"/>
      <c r="C94" s="3"/>
      <c r="D94" s="19" t="s">
        <v>21</v>
      </c>
      <c r="E94" s="108">
        <f>SQRT(E91^2+E92^2+E93^2)</f>
        <v>1</v>
      </c>
      <c r="F94" s="108" t="e">
        <f>SQRT(F91^2+F92^2+F93^2)</f>
        <v>#DIV/0!</v>
      </c>
      <c r="G94" s="108" t="e">
        <f t="shared" ref="G94:Q94" si="43">SQRT(G91^2+G92^2+G93^2)</f>
        <v>#DIV/0!</v>
      </c>
      <c r="H94" s="108" t="e">
        <f t="shared" si="43"/>
        <v>#DIV/0!</v>
      </c>
      <c r="I94" s="108" t="e">
        <f t="shared" si="43"/>
        <v>#DIV/0!</v>
      </c>
      <c r="J94" s="108" t="e">
        <f t="shared" si="43"/>
        <v>#DIV/0!</v>
      </c>
      <c r="K94" s="108" t="e">
        <f t="shared" si="43"/>
        <v>#DIV/0!</v>
      </c>
      <c r="L94" s="108" t="e">
        <f t="shared" si="43"/>
        <v>#DIV/0!</v>
      </c>
      <c r="M94" s="108" t="e">
        <f t="shared" si="43"/>
        <v>#DIV/0!</v>
      </c>
      <c r="N94" s="108" t="e">
        <f t="shared" si="43"/>
        <v>#DIV/0!</v>
      </c>
      <c r="O94" s="108" t="e">
        <f t="shared" si="43"/>
        <v>#DIV/0!</v>
      </c>
      <c r="P94" s="108" t="e">
        <f t="shared" si="43"/>
        <v>#DIV/0!</v>
      </c>
      <c r="Q94" s="127" t="e">
        <f t="shared" si="43"/>
        <v>#DIV/0!</v>
      </c>
      <c r="R94"/>
      <c r="S94"/>
      <c r="T94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x14ac:dyDescent="0.25">
      <c r="B95" s="99"/>
      <c r="C95" s="1"/>
      <c r="D95" s="11"/>
      <c r="E95" s="31"/>
      <c r="F95" s="31"/>
      <c r="G95" s="55"/>
      <c r="H95" s="31"/>
      <c r="I95" s="55"/>
      <c r="J95" s="55"/>
      <c r="K95" s="55"/>
      <c r="L95" s="31"/>
      <c r="M95" s="55"/>
      <c r="N95" s="31"/>
      <c r="O95" s="55"/>
      <c r="P95" s="31"/>
      <c r="Q95" s="98"/>
      <c r="R95"/>
      <c r="S95"/>
      <c r="T9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x14ac:dyDescent="0.25">
      <c r="B96" s="112" t="s">
        <v>43</v>
      </c>
      <c r="C96" s="13"/>
      <c r="D96" s="13" t="s">
        <v>12</v>
      </c>
      <c r="E96" s="106">
        <f>SQRT((E30-C97)^2+(E31-C98)^2+(E32-C99)^2)</f>
        <v>3502.048211500236</v>
      </c>
      <c r="F96" s="106">
        <f t="shared" ref="F96:Q96" si="44">SQRT(F30^2+F31^2+F32^2)</f>
        <v>50096.845826925317</v>
      </c>
      <c r="G96" s="107">
        <f>SQRT(G30^2+G31^2+G32^2)</f>
        <v>13913.67849160999</v>
      </c>
      <c r="H96" s="106">
        <f t="shared" si="44"/>
        <v>99698.579261273509</v>
      </c>
      <c r="I96" s="107">
        <f>SQRT(I30^2+I31^2+I32^2)</f>
        <v>141049.39576123384</v>
      </c>
      <c r="J96" s="107">
        <f t="shared" si="44"/>
        <v>45503.976805119091</v>
      </c>
      <c r="K96" s="107">
        <f>SQRT(K30^2+K31^2+K32^2)</f>
        <v>45503.976805119091</v>
      </c>
      <c r="L96" s="106">
        <f t="shared" si="44"/>
        <v>31579.870520401004</v>
      </c>
      <c r="M96" s="107">
        <f>SQRT(M30^2+M31^2+M32^2)</f>
        <v>31579.870520401004</v>
      </c>
      <c r="N96" s="106">
        <f t="shared" si="44"/>
        <v>30169.158880656465</v>
      </c>
      <c r="O96" s="107">
        <f>SQRT(O30^2+O31^2+O32^2)</f>
        <v>79866.695327048204</v>
      </c>
      <c r="P96" s="106">
        <f t="shared" si="44"/>
        <v>71543.071019341165</v>
      </c>
      <c r="Q96" s="113">
        <f t="shared" si="44"/>
        <v>71543.071019341165</v>
      </c>
      <c r="R96"/>
      <c r="S96"/>
      <c r="T96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x14ac:dyDescent="0.25">
      <c r="B97" s="97" t="s">
        <v>44</v>
      </c>
      <c r="C97" s="40">
        <v>4.3339999999999996</v>
      </c>
      <c r="D97" s="11" t="s">
        <v>18</v>
      </c>
      <c r="E97" s="31">
        <f>(E30-C97)/E$96</f>
        <v>0.98246677150285955</v>
      </c>
      <c r="F97" s="31">
        <f t="shared" ref="F97:Q99" si="45">F30/F$96</f>
        <v>-7.0847041061437868E-2</v>
      </c>
      <c r="G97" s="55">
        <f>G30/G$96</f>
        <v>-7.0847041061437951E-2</v>
      </c>
      <c r="H97" s="31">
        <f t="shared" si="45"/>
        <v>-7.0847041061437854E-2</v>
      </c>
      <c r="I97" s="55">
        <f>I30/I$96</f>
        <v>-7.0847041061437688E-2</v>
      </c>
      <c r="J97" s="55">
        <f t="shared" si="45"/>
        <v>-7.084704106143791E-2</v>
      </c>
      <c r="K97" s="55">
        <f>K30/K$96</f>
        <v>-7.084704106143791E-2</v>
      </c>
      <c r="L97" s="31">
        <f t="shared" si="45"/>
        <v>-7.0847041061437827E-2</v>
      </c>
      <c r="M97" s="55">
        <f>M30/M$96</f>
        <v>-7.0847041061437827E-2</v>
      </c>
      <c r="N97" s="31">
        <f t="shared" si="45"/>
        <v>-7.0847041061437813E-2</v>
      </c>
      <c r="O97" s="55">
        <f>O30/O$96</f>
        <v>-7.084704106143784E-2</v>
      </c>
      <c r="P97" s="31">
        <f t="shared" si="45"/>
        <v>-7.0847041061437882E-2</v>
      </c>
      <c r="Q97" s="98">
        <f t="shared" si="45"/>
        <v>-7.0847041061437882E-2</v>
      </c>
      <c r="R97"/>
      <c r="S97"/>
      <c r="T97"/>
      <c r="W97" s="25">
        <f>ABS(F97)-ABS($E97)</f>
        <v>-0.91161973044142164</v>
      </c>
      <c r="X97" s="25">
        <f>ABS(H97)-ABS($E97)</f>
        <v>-0.91161973044142175</v>
      </c>
      <c r="Y97" s="25">
        <f>ABS(L97)-ABS($E97)</f>
        <v>-0.91161973044142175</v>
      </c>
      <c r="Z97" s="25">
        <f>ABS(N97)-ABS($E97)</f>
        <v>-0.91161973044142175</v>
      </c>
      <c r="AA97" s="25">
        <f>ABS(P97)-ABS($E97)</f>
        <v>-0.91161973044142164</v>
      </c>
      <c r="AB97" s="25">
        <f>ABS(J97)-ABS($E97)</f>
        <v>-0.91161973044142164</v>
      </c>
      <c r="AC97" s="25">
        <f>ABS(G97)-ABS($E97)</f>
        <v>-0.91161973044142164</v>
      </c>
      <c r="AD97" s="25">
        <f>ABS(I97)-ABS($E97)</f>
        <v>-0.91161973044142186</v>
      </c>
      <c r="AE97" s="25">
        <f>ABS(K97)-ABS($E97)</f>
        <v>-0.91161973044142164</v>
      </c>
      <c r="AF97" s="25">
        <f>ABS(M97)-ABS($E97)</f>
        <v>-0.91161973044142175</v>
      </c>
      <c r="AG97" s="25">
        <f>ABS(O97)-ABS($E97)</f>
        <v>-0.91161973044142175</v>
      </c>
      <c r="AH97" s="25">
        <f t="shared" ref="AH97:AH99" si="46">ABS(Q97)-ABS($E97)</f>
        <v>-0.91161973044142164</v>
      </c>
    </row>
    <row r="98" spans="2:34" x14ac:dyDescent="0.25">
      <c r="B98" s="97" t="s">
        <v>31</v>
      </c>
      <c r="C98" s="40">
        <v>-689.07399999999996</v>
      </c>
      <c r="D98" s="11" t="s">
        <v>19</v>
      </c>
      <c r="E98" s="31">
        <f>(E31-C98)/E$96</f>
        <v>0.12981945779816667</v>
      </c>
      <c r="F98" s="31">
        <f t="shared" si="45"/>
        <v>-0.40647847413550015</v>
      </c>
      <c r="G98" s="55">
        <f>G31/G$96</f>
        <v>0.4064784741354997</v>
      </c>
      <c r="H98" s="31">
        <f t="shared" si="45"/>
        <v>-0.40647847413549937</v>
      </c>
      <c r="I98" s="55">
        <f>I31/I$96</f>
        <v>0.40647847413549865</v>
      </c>
      <c r="J98" s="55">
        <f t="shared" si="45"/>
        <v>-0.40647847413550015</v>
      </c>
      <c r="K98" s="55">
        <f>K31/K$96</f>
        <v>0.40647847413550015</v>
      </c>
      <c r="L98" s="31">
        <f t="shared" si="45"/>
        <v>-0.40647847413549815</v>
      </c>
      <c r="M98" s="55">
        <f>M31/M$96</f>
        <v>0.40647847413549815</v>
      </c>
      <c r="N98" s="31">
        <f t="shared" si="45"/>
        <v>-0.40647847413549965</v>
      </c>
      <c r="O98" s="55">
        <f>O31/O$96</f>
        <v>0.4064784741354997</v>
      </c>
      <c r="P98" s="31">
        <f t="shared" si="45"/>
        <v>-0.40647847413549987</v>
      </c>
      <c r="Q98" s="98">
        <f t="shared" si="45"/>
        <v>0.40647847413549987</v>
      </c>
      <c r="R98"/>
      <c r="S98"/>
      <c r="T98"/>
      <c r="W98" s="25">
        <f>ABS(F98)-ABS($E98)</f>
        <v>0.27665901633733347</v>
      </c>
      <c r="X98" s="25">
        <f>ABS(H98)-ABS($E98)</f>
        <v>0.2766590163373327</v>
      </c>
      <c r="Y98" s="25">
        <f>ABS(L98)-ABS($E98)</f>
        <v>0.27665901633733148</v>
      </c>
      <c r="Z98" s="25">
        <f>ABS(N98)-ABS($E98)</f>
        <v>0.27665901633733297</v>
      </c>
      <c r="AA98" s="25">
        <f>ABS(P98)-ABS($E98)</f>
        <v>0.2766590163373332</v>
      </c>
      <c r="AB98" s="25">
        <f>ABS(J98)-ABS($E98)</f>
        <v>0.27665901633733347</v>
      </c>
      <c r="AC98" s="25">
        <f>ABS(G98)-ABS($E98)</f>
        <v>0.27665901633733303</v>
      </c>
      <c r="AD98" s="25">
        <f>ABS(I98)-ABS($E98)</f>
        <v>0.27665901633733198</v>
      </c>
      <c r="AE98" s="25">
        <f>ABS(K98)-ABS($E98)</f>
        <v>0.27665901633733347</v>
      </c>
      <c r="AF98" s="25">
        <f>ABS(M98)-ABS($E98)</f>
        <v>0.27665901633733148</v>
      </c>
      <c r="AG98" s="25">
        <f>ABS(O98)-ABS($E98)</f>
        <v>0.27665901633733303</v>
      </c>
      <c r="AH98" s="25">
        <f t="shared" si="46"/>
        <v>0.2766590163373332</v>
      </c>
    </row>
    <row r="99" spans="2:34" x14ac:dyDescent="0.25">
      <c r="B99" s="97" t="s">
        <v>32</v>
      </c>
      <c r="C99" s="40">
        <v>209.1</v>
      </c>
      <c r="D99" s="11" t="s">
        <v>20</v>
      </c>
      <c r="E99" s="31">
        <f>(E32-C99)/E$96</f>
        <v>0.13381312069351803</v>
      </c>
      <c r="F99" s="31">
        <f t="shared" si="45"/>
        <v>-0.91090940649293695</v>
      </c>
      <c r="G99" s="55">
        <f>G32/G$96</f>
        <v>-0.91090940649293706</v>
      </c>
      <c r="H99" s="31">
        <f t="shared" si="45"/>
        <v>-0.91090940649293717</v>
      </c>
      <c r="I99" s="55">
        <f>I32/I$96</f>
        <v>-0.91090940649293761</v>
      </c>
      <c r="J99" s="55">
        <f t="shared" si="45"/>
        <v>-0.91090940649293695</v>
      </c>
      <c r="K99" s="55">
        <f>K32/K$96</f>
        <v>-0.91090940649293695</v>
      </c>
      <c r="L99" s="31">
        <f t="shared" si="45"/>
        <v>-0.91090940649293772</v>
      </c>
      <c r="M99" s="55">
        <f>M32/M$96</f>
        <v>-0.91090940649293772</v>
      </c>
      <c r="N99" s="31">
        <f t="shared" si="45"/>
        <v>-0.91090940649293706</v>
      </c>
      <c r="O99" s="55">
        <f>O32/O$96</f>
        <v>-0.91090940649293706</v>
      </c>
      <c r="P99" s="31">
        <f t="shared" si="45"/>
        <v>-0.91090940649293695</v>
      </c>
      <c r="Q99" s="98">
        <f t="shared" si="45"/>
        <v>-0.91090940649293695</v>
      </c>
      <c r="R99"/>
      <c r="S99"/>
      <c r="T99"/>
      <c r="W99" s="25">
        <f>ABS(F99)-ABS($E99)</f>
        <v>0.77709628579941892</v>
      </c>
      <c r="X99" s="25">
        <f>ABS(H99)-ABS($E99)</f>
        <v>0.77709628579941914</v>
      </c>
      <c r="Y99" s="25">
        <f>ABS(L99)-ABS($E99)</f>
        <v>0.77709628579941969</v>
      </c>
      <c r="Z99" s="25">
        <f>ABS(N99)-ABS($E99)</f>
        <v>0.77709628579941903</v>
      </c>
      <c r="AA99" s="25">
        <f>ABS(P99)-ABS($E99)</f>
        <v>0.77709628579941892</v>
      </c>
      <c r="AB99" s="25">
        <f>ABS(J99)-ABS($E99)</f>
        <v>0.77709628579941892</v>
      </c>
      <c r="AC99" s="25">
        <f>ABS(G99)-ABS($E99)</f>
        <v>0.77709628579941903</v>
      </c>
      <c r="AD99" s="25">
        <f>ABS(I99)-ABS($E99)</f>
        <v>0.77709628579941958</v>
      </c>
      <c r="AE99" s="25">
        <f>ABS(K99)-ABS($E99)</f>
        <v>0.77709628579941892</v>
      </c>
      <c r="AF99" s="25">
        <f>ABS(M99)-ABS($E99)</f>
        <v>0.77709628579941969</v>
      </c>
      <c r="AG99" s="25">
        <f>ABS(O99)-ABS($E99)</f>
        <v>0.77709628579941903</v>
      </c>
      <c r="AH99" s="25">
        <f t="shared" si="46"/>
        <v>0.77709628579941892</v>
      </c>
    </row>
    <row r="100" spans="2:34" x14ac:dyDescent="0.25">
      <c r="B100" s="110"/>
      <c r="C100" s="3"/>
      <c r="D100" s="19" t="s">
        <v>21</v>
      </c>
      <c r="E100" s="108">
        <f>SQRT(E97^2+E98^2+E99^2)</f>
        <v>1</v>
      </c>
      <c r="F100" s="108">
        <f>SQRT(F97^2+F98^2+F99^2)</f>
        <v>1</v>
      </c>
      <c r="G100" s="109">
        <f>SQRT(G97^2+G98^2+G99^2)</f>
        <v>1</v>
      </c>
      <c r="H100" s="108">
        <f t="shared" ref="H100:Q100" si="47">SQRT(H97^2+H98^2+H99^2)</f>
        <v>1</v>
      </c>
      <c r="I100" s="109">
        <f>SQRT(I97^2+I98^2+I99^2)</f>
        <v>1</v>
      </c>
      <c r="J100" s="109">
        <f>SQRT(J97^2+J98^2+J99^2)</f>
        <v>1</v>
      </c>
      <c r="K100" s="109">
        <f>SQRT(K97^2+K98^2+K99^2)</f>
        <v>1</v>
      </c>
      <c r="L100" s="108">
        <f t="shared" si="47"/>
        <v>1</v>
      </c>
      <c r="M100" s="109">
        <f>SQRT(M97^2+M98^2+M99^2)</f>
        <v>1</v>
      </c>
      <c r="N100" s="108">
        <f t="shared" si="47"/>
        <v>1</v>
      </c>
      <c r="O100" s="109">
        <f>SQRT(O97^2+O98^2+O99^2)</f>
        <v>1</v>
      </c>
      <c r="P100" s="108">
        <f t="shared" si="47"/>
        <v>1</v>
      </c>
      <c r="Q100" s="111">
        <f t="shared" si="47"/>
        <v>1</v>
      </c>
      <c r="R100"/>
      <c r="S100"/>
      <c r="T100"/>
      <c r="W100" s="25"/>
    </row>
    <row r="101" spans="2:34" x14ac:dyDescent="0.25">
      <c r="B101" s="99"/>
      <c r="C101" s="1"/>
      <c r="D101" s="11"/>
      <c r="E101" s="31"/>
      <c r="F101" s="31"/>
      <c r="G101" s="55"/>
      <c r="H101" s="31"/>
      <c r="I101" s="55"/>
      <c r="J101" s="55"/>
      <c r="K101" s="55"/>
      <c r="L101" s="31"/>
      <c r="M101" s="55"/>
      <c r="N101" s="31"/>
      <c r="O101" s="55"/>
      <c r="P101" s="31"/>
      <c r="Q101" s="98"/>
      <c r="R101"/>
      <c r="S101"/>
      <c r="T101"/>
    </row>
    <row r="102" spans="2:34" x14ac:dyDescent="0.25">
      <c r="B102" s="112" t="s">
        <v>42</v>
      </c>
      <c r="C102" s="13"/>
      <c r="D102" s="13" t="s">
        <v>12</v>
      </c>
      <c r="E102" s="106">
        <f>SQRT((E33-$C103)^2+(E34-$C104)^2+(E35-$C105)^2)</f>
        <v>3533.9636135863088</v>
      </c>
      <c r="F102" s="106">
        <f t="shared" ref="F102:Q102" si="48">SQRT((F33-$C103)^2+(F34-$C104)^2+(F35-$C105)^2)</f>
        <v>720.09067044381902</v>
      </c>
      <c r="G102" s="106">
        <f t="shared" si="48"/>
        <v>720.15100256058258</v>
      </c>
      <c r="H102" s="106">
        <f t="shared" si="48"/>
        <v>720.06733292355602</v>
      </c>
      <c r="I102" s="106">
        <f t="shared" si="48"/>
        <v>720.48782292007809</v>
      </c>
      <c r="J102" s="106">
        <f t="shared" si="48"/>
        <v>720.0930991238929</v>
      </c>
      <c r="K102" s="106">
        <f t="shared" si="48"/>
        <v>720.23318516492748</v>
      </c>
      <c r="L102" s="106">
        <f t="shared" si="48"/>
        <v>720.09884860806096</v>
      </c>
      <c r="M102" s="106">
        <f t="shared" si="48"/>
        <v>720.20087385803708</v>
      </c>
      <c r="N102" s="106">
        <f t="shared" si="48"/>
        <v>720.10006225662755</v>
      </c>
      <c r="O102" s="106">
        <f t="shared" si="48"/>
        <v>720.32843809501628</v>
      </c>
      <c r="P102" s="106">
        <f t="shared" si="48"/>
        <v>720.08057311780613</v>
      </c>
      <c r="Q102" s="114">
        <f t="shared" si="48"/>
        <v>720.30365299675202</v>
      </c>
      <c r="R102"/>
      <c r="S102"/>
      <c r="T102"/>
    </row>
    <row r="103" spans="2:34" x14ac:dyDescent="0.25">
      <c r="B103" s="97" t="s">
        <v>44</v>
      </c>
      <c r="C103" s="40">
        <v>4.3339999999999996</v>
      </c>
      <c r="D103" s="11" t="s">
        <v>18</v>
      </c>
      <c r="E103" s="31">
        <f>(E33-$C103)/E$102</f>
        <v>0.97812438891869169</v>
      </c>
      <c r="F103" s="31">
        <f t="shared" ref="F103:Q103" si="49">(F33-$C103)/F$102</f>
        <v>-6.0359478023557841E-3</v>
      </c>
      <c r="G103" s="31">
        <f t="shared" si="49"/>
        <v>-6.0229644719662929E-3</v>
      </c>
      <c r="H103" s="31">
        <f t="shared" si="49"/>
        <v>-6.0532504249149431E-3</v>
      </c>
      <c r="I103" s="31">
        <f t="shared" si="49"/>
        <v>-6.0639706748030677E-3</v>
      </c>
      <c r="J103" s="31">
        <f t="shared" si="49"/>
        <v>-6.0341495946839756E-3</v>
      </c>
      <c r="K103" s="31">
        <f t="shared" si="49"/>
        <v>-6.0329759468361107E-3</v>
      </c>
      <c r="L103" s="31">
        <f t="shared" si="49"/>
        <v>-6.0298944696313547E-3</v>
      </c>
      <c r="M103" s="31">
        <f t="shared" si="49"/>
        <v>-6.029040261433442E-3</v>
      </c>
      <c r="N103" s="31">
        <f t="shared" si="49"/>
        <v>-6.0289965901645119E-3</v>
      </c>
      <c r="O103" s="31">
        <f t="shared" si="49"/>
        <v>-6.0445746766373508E-3</v>
      </c>
      <c r="P103" s="31">
        <f t="shared" si="49"/>
        <v>-6.0434288310937632E-3</v>
      </c>
      <c r="Q103" s="100">
        <f t="shared" si="49"/>
        <v>-6.0415571657669951E-3</v>
      </c>
      <c r="R103"/>
      <c r="S103"/>
      <c r="T103"/>
    </row>
    <row r="104" spans="2:34" x14ac:dyDescent="0.25">
      <c r="B104" s="97" t="s">
        <v>31</v>
      </c>
      <c r="C104" s="40">
        <v>-689.07399999999996</v>
      </c>
      <c r="D104" s="11" t="s">
        <v>19</v>
      </c>
      <c r="E104" s="31">
        <f>(E34-$C104)/E$102</f>
        <v>0.1078262375240762</v>
      </c>
      <c r="F104" s="31">
        <f>(F34-$C104)/F$102</f>
        <v>0.95681338433838625</v>
      </c>
      <c r="G104" s="31">
        <f>(G34-$C104)/G$102</f>
        <v>0.95687794487381672</v>
      </c>
      <c r="H104" s="31">
        <f>(H34-$C104)/H$102</f>
        <v>0.95673207694831353</v>
      </c>
      <c r="I104" s="31">
        <f>(I34-$C104)/I$102</f>
        <v>0.95671833206891743</v>
      </c>
      <c r="J104" s="31">
        <f>(J34-$C104)/J$102</f>
        <v>0.95682182993760356</v>
      </c>
      <c r="K104" s="31">
        <f>(K34-$C104)/K$102</f>
        <v>0.95683900348611051</v>
      </c>
      <c r="L104" s="31">
        <f>(L34-$C104)/L$102</f>
        <v>0.95684181156429993</v>
      </c>
      <c r="M104" s="31">
        <f>(M34-$C104)/M$102</f>
        <v>0.9568543141317184</v>
      </c>
      <c r="N104" s="31">
        <f>(N34-$C104)/N$102</f>
        <v>0.95684602731732482</v>
      </c>
      <c r="O104" s="31">
        <f>(O34-$C104)/O$102</f>
        <v>0.95679386610752526</v>
      </c>
      <c r="P104" s="31">
        <f>(P34-$C104)/P$102</f>
        <v>0.9567782394263088</v>
      </c>
      <c r="Q104" s="100">
        <f>(Q34-$C104)/Q$102</f>
        <v>0.95680561127234165</v>
      </c>
      <c r="R104"/>
      <c r="S104"/>
      <c r="T104"/>
    </row>
    <row r="105" spans="2:34" x14ac:dyDescent="0.25">
      <c r="B105" s="97" t="s">
        <v>32</v>
      </c>
      <c r="C105" s="40">
        <v>209.1</v>
      </c>
      <c r="D105" s="11" t="s">
        <v>20</v>
      </c>
      <c r="E105" s="31">
        <f>(E35-$C105)/E$102</f>
        <v>0.17789373879886047</v>
      </c>
      <c r="F105" s="31">
        <f>(F35-$C105)/F$102</f>
        <v>-0.29064018112616624</v>
      </c>
      <c r="G105" s="31">
        <f>(G35-$C105)/G$102</f>
        <v>-0.29042782668510003</v>
      </c>
      <c r="H105" s="31">
        <f>(H35-$C105)/H$102</f>
        <v>-0.29090735827314446</v>
      </c>
      <c r="I105" s="31">
        <f>(I35-$C105)/I$102</f>
        <v>-0.29095233517351898</v>
      </c>
      <c r="J105" s="31">
        <f>(J35-$C105)/J$102</f>
        <v>-0.29061241335071086</v>
      </c>
      <c r="K105" s="31">
        <f>(K35-$C105)/K$102</f>
        <v>-0.29055588895930495</v>
      </c>
      <c r="L105" s="31">
        <f>(L35-$C105)/L$102</f>
        <v>-0.29054670539352895</v>
      </c>
      <c r="M105" s="31">
        <f>(M35-$C105)/M$102</f>
        <v>-0.29050554590410943</v>
      </c>
      <c r="N105" s="31">
        <f>(N35-$C105)/N$102</f>
        <v>-0.29053284015265651</v>
      </c>
      <c r="O105" s="31">
        <f>(O35-$C105)/O$102</f>
        <v>-0.2907042498760441</v>
      </c>
      <c r="P105" s="31">
        <f>(P35-$C105)/P$102</f>
        <v>-0.29075570076656526</v>
      </c>
      <c r="Q105" s="100">
        <f>(Q35-$C105)/Q$102</f>
        <v>-0.29066565298427238</v>
      </c>
      <c r="R105"/>
      <c r="S105"/>
      <c r="T105"/>
    </row>
    <row r="106" spans="2:34" ht="15.75" thickBot="1" x14ac:dyDescent="0.3">
      <c r="B106" s="101"/>
      <c r="C106" s="79"/>
      <c r="D106" s="102" t="s">
        <v>21</v>
      </c>
      <c r="E106" s="103">
        <f>SQRT(E103^2+E104^2+E105^2)</f>
        <v>0.99999999999999978</v>
      </c>
      <c r="F106" s="103">
        <f>SQRT(F103^2+F104^2+F105^2)</f>
        <v>1</v>
      </c>
      <c r="G106" s="104">
        <f>SQRT(G103^2+G104^2+G105^2)</f>
        <v>1</v>
      </c>
      <c r="H106" s="103">
        <f t="shared" ref="H106:Q106" si="50">SQRT(H103^2+H104^2+H105^2)</f>
        <v>1</v>
      </c>
      <c r="I106" s="104">
        <f>SQRT(I103^2+I104^2+I105^2)</f>
        <v>1</v>
      </c>
      <c r="J106" s="104">
        <f>SQRT(J103^2+J104^2+J105^2)</f>
        <v>0.99999999999999989</v>
      </c>
      <c r="K106" s="104">
        <f>SQRT(K103^2+K104^2+K105^2)</f>
        <v>1</v>
      </c>
      <c r="L106" s="103">
        <f t="shared" si="50"/>
        <v>1</v>
      </c>
      <c r="M106" s="104">
        <f>SQRT(M103^2+M104^2+M105^2)</f>
        <v>1</v>
      </c>
      <c r="N106" s="103">
        <f t="shared" si="50"/>
        <v>1</v>
      </c>
      <c r="O106" s="104">
        <f>SQRT(O103^2+O104^2+O105^2)</f>
        <v>1</v>
      </c>
      <c r="P106" s="103">
        <f t="shared" si="50"/>
        <v>1</v>
      </c>
      <c r="Q106" s="105">
        <f t="shared" si="50"/>
        <v>1</v>
      </c>
      <c r="R106"/>
      <c r="S106"/>
      <c r="T106"/>
    </row>
    <row r="107" spans="2:34" x14ac:dyDescent="0.25">
      <c r="G107" s="49"/>
      <c r="H107"/>
      <c r="I107" s="49"/>
      <c r="J107" s="49"/>
      <c r="K107" s="49"/>
      <c r="L107"/>
      <c r="N107"/>
      <c r="P107"/>
      <c r="R107"/>
      <c r="S107"/>
      <c r="T107"/>
    </row>
  </sheetData>
  <mergeCells count="3">
    <mergeCell ref="B4:E4"/>
    <mergeCell ref="B42:E42"/>
    <mergeCell ref="B55:E55"/>
  </mergeCells>
  <conditionalFormatting sqref="W61:AH89 W96:AH9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6:Q56">
    <cfRule type="colorScale" priority="5">
      <colorScale>
        <cfvo type="min"/>
        <cfvo type="max"/>
        <color rgb="FFFCFCFF"/>
        <color rgb="FFF8696B"/>
      </colorScale>
    </cfRule>
  </conditionalFormatting>
  <conditionalFormatting sqref="F57:Q57">
    <cfRule type="colorScale" priority="4">
      <colorScale>
        <cfvo type="min"/>
        <cfvo type="max"/>
        <color rgb="FFFCFCFF"/>
        <color rgb="FFF8696B"/>
      </colorScale>
    </cfRule>
  </conditionalFormatting>
  <conditionalFormatting sqref="F43:Q47 F49:Q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3:T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0:AH9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8:Q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642C-EF49-4155-B8C1-84FEA9D59713}">
  <dimension ref="A2:AH107"/>
  <sheetViews>
    <sheetView zoomScale="70" zoomScaleNormal="70" workbookViewId="0">
      <selection activeCell="F24" sqref="F24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8.7109375" bestFit="1" customWidth="1"/>
    <col min="6" max="7" width="15.7109375" customWidth="1"/>
    <col min="8" max="8" width="15.7109375" style="49" customWidth="1"/>
    <col min="9" max="11" width="15.7109375" customWidth="1"/>
    <col min="12" max="17" width="15.7109375" style="49" customWidth="1"/>
    <col min="18" max="18" width="9.140625" style="49"/>
    <col min="19" max="19" width="9.28515625" style="49" bestFit="1" customWidth="1"/>
    <col min="20" max="20" width="9.5703125" style="49" bestFit="1" customWidth="1"/>
    <col min="22" max="22" width="26.5703125" bestFit="1" customWidth="1"/>
  </cols>
  <sheetData>
    <row r="2" spans="2:23" x14ac:dyDescent="0.25">
      <c r="B2" s="22" t="s">
        <v>15</v>
      </c>
      <c r="C2" s="36">
        <v>44504</v>
      </c>
      <c r="F2" s="22" t="s">
        <v>16</v>
      </c>
      <c r="G2" s="23" t="s">
        <v>54</v>
      </c>
    </row>
    <row r="4" spans="2:23" ht="16.5" thickBot="1" x14ac:dyDescent="0.3">
      <c r="B4" s="117" t="s">
        <v>35</v>
      </c>
      <c r="C4" s="117"/>
      <c r="D4" s="117"/>
      <c r="E4" s="117"/>
      <c r="F4" s="118">
        <v>1</v>
      </c>
      <c r="G4" s="118">
        <v>2</v>
      </c>
      <c r="H4" s="118">
        <v>3</v>
      </c>
      <c r="I4" s="118">
        <v>4</v>
      </c>
      <c r="J4" s="118">
        <v>5</v>
      </c>
      <c r="K4" s="118">
        <v>5</v>
      </c>
      <c r="L4" s="118">
        <v>6</v>
      </c>
      <c r="M4" s="118">
        <v>6</v>
      </c>
      <c r="N4" s="118">
        <v>7</v>
      </c>
      <c r="O4" s="118">
        <v>8</v>
      </c>
      <c r="P4" s="118">
        <v>9</v>
      </c>
      <c r="Q4" s="118">
        <v>9</v>
      </c>
    </row>
    <row r="5" spans="2:23" s="4" customFormat="1" ht="30" customHeight="1" x14ac:dyDescent="0.25">
      <c r="B5" s="68"/>
      <c r="C5" s="69"/>
      <c r="D5" s="69"/>
      <c r="E5" s="70" t="s">
        <v>40</v>
      </c>
      <c r="F5" s="57" t="s">
        <v>47</v>
      </c>
      <c r="G5" s="58" t="s">
        <v>46</v>
      </c>
      <c r="H5" s="57" t="s">
        <v>48</v>
      </c>
      <c r="I5" s="58" t="s">
        <v>46</v>
      </c>
      <c r="J5" s="57" t="s">
        <v>49</v>
      </c>
      <c r="K5" s="58" t="s">
        <v>46</v>
      </c>
      <c r="L5" s="57" t="s">
        <v>50</v>
      </c>
      <c r="M5" s="58" t="s">
        <v>46</v>
      </c>
      <c r="N5" s="57" t="s">
        <v>51</v>
      </c>
      <c r="O5" s="58" t="s">
        <v>46</v>
      </c>
      <c r="P5" s="57" t="s">
        <v>52</v>
      </c>
      <c r="Q5" s="58" t="s">
        <v>46</v>
      </c>
      <c r="R5" s="119"/>
      <c r="S5" s="71" t="s">
        <v>10</v>
      </c>
      <c r="T5" s="72" t="s">
        <v>9</v>
      </c>
    </row>
    <row r="6" spans="2:23" x14ac:dyDescent="0.25">
      <c r="B6" s="5" t="s">
        <v>1</v>
      </c>
      <c r="C6" s="6" t="s">
        <v>0</v>
      </c>
      <c r="D6" s="6" t="s">
        <v>2</v>
      </c>
      <c r="E6" s="41">
        <v>3089.69</v>
      </c>
      <c r="F6" s="43">
        <v>-2264.19729018935</v>
      </c>
      <c r="G6" s="43">
        <v>371.56502636676902</v>
      </c>
      <c r="H6" s="50">
        <v>-5877.4348658427098</v>
      </c>
      <c r="I6" s="43">
        <v>-8889.6345132473907</v>
      </c>
      <c r="J6" s="43">
        <v>14964.6700539586</v>
      </c>
      <c r="K6" s="43">
        <v>14964.6700539586</v>
      </c>
      <c r="L6" s="50">
        <v>-35874.6221460046</v>
      </c>
      <c r="M6" s="50">
        <v>-35874.6221460046</v>
      </c>
      <c r="N6" s="50">
        <v>-812.56521435839204</v>
      </c>
      <c r="O6" s="50">
        <v>-11022.451220335601</v>
      </c>
      <c r="P6" s="50">
        <v>-3826.44726324166</v>
      </c>
      <c r="Q6" s="50">
        <v>-3826.44726324166</v>
      </c>
      <c r="R6" s="120"/>
      <c r="S6" s="120">
        <f t="shared" ref="S6:S35" si="0">MIN(F6:Q6)</f>
        <v>-35874.6221460046</v>
      </c>
      <c r="T6" s="121">
        <f t="shared" ref="T6:T35" si="1">MAX(F6:Q6)</f>
        <v>14964.6700539586</v>
      </c>
      <c r="V6" s="32"/>
      <c r="W6" s="23"/>
    </row>
    <row r="7" spans="2:23" x14ac:dyDescent="0.25">
      <c r="B7" s="7" t="s">
        <v>1</v>
      </c>
      <c r="C7" s="8" t="s">
        <v>0</v>
      </c>
      <c r="D7" s="8" t="s">
        <v>3</v>
      </c>
      <c r="E7" s="40">
        <v>-153.66999999999999</v>
      </c>
      <c r="F7" s="44">
        <v>12152.060971920901</v>
      </c>
      <c r="G7" s="44">
        <v>-1266.2907833014499</v>
      </c>
      <c r="H7" s="51">
        <v>27074.8306155965</v>
      </c>
      <c r="I7" s="44">
        <v>-39515.297238069303</v>
      </c>
      <c r="J7" s="44">
        <v>-24841.177441874599</v>
      </c>
      <c r="K7" s="44">
        <v>24841.177441874599</v>
      </c>
      <c r="L7" s="51">
        <v>80271.830987258902</v>
      </c>
      <c r="M7" s="51">
        <v>-80271.830987258902</v>
      </c>
      <c r="N7" s="51">
        <v>6156.7809435716799</v>
      </c>
      <c r="O7" s="51">
        <v>-35054.565789765897</v>
      </c>
      <c r="P7" s="51">
        <v>18604.195929994599</v>
      </c>
      <c r="Q7" s="51">
        <v>-18604.195929994599</v>
      </c>
      <c r="R7" s="56"/>
      <c r="S7" s="56">
        <f t="shared" si="0"/>
        <v>-80271.830987258902</v>
      </c>
      <c r="T7" s="122">
        <f t="shared" si="1"/>
        <v>80271.830987258902</v>
      </c>
    </row>
    <row r="8" spans="2:23" x14ac:dyDescent="0.25">
      <c r="B8" s="9" t="s">
        <v>1</v>
      </c>
      <c r="C8" s="10" t="s">
        <v>0</v>
      </c>
      <c r="D8" s="10" t="s">
        <v>4</v>
      </c>
      <c r="E8" s="42">
        <v>38.090000000000003</v>
      </c>
      <c r="F8" s="45">
        <v>3401.2322416008801</v>
      </c>
      <c r="G8" s="45">
        <v>700.53693376687295</v>
      </c>
      <c r="H8" s="52">
        <v>7103.48327742522</v>
      </c>
      <c r="I8" s="45">
        <v>10189.889590659999</v>
      </c>
      <c r="J8" s="45">
        <v>-1063.8807053963001</v>
      </c>
      <c r="K8" s="45">
        <v>-1063.8807053963001</v>
      </c>
      <c r="L8" s="52">
        <v>10549.3959330158</v>
      </c>
      <c r="M8" s="52">
        <v>10549.3959330158</v>
      </c>
      <c r="N8" s="52">
        <v>1913.8386662118701</v>
      </c>
      <c r="O8" s="52">
        <v>7235.7678453028502</v>
      </c>
      <c r="P8" s="52">
        <v>5001.9688275154504</v>
      </c>
      <c r="Q8" s="52">
        <v>5001.9688275154504</v>
      </c>
      <c r="R8" s="123"/>
      <c r="S8" s="123">
        <f t="shared" si="0"/>
        <v>-1063.8807053963001</v>
      </c>
      <c r="T8" s="124">
        <f t="shared" si="1"/>
        <v>10549.3959330158</v>
      </c>
    </row>
    <row r="9" spans="2:23" x14ac:dyDescent="0.25">
      <c r="B9" s="5" t="s">
        <v>1</v>
      </c>
      <c r="C9" s="6" t="s">
        <v>5</v>
      </c>
      <c r="D9" s="6" t="s">
        <v>2</v>
      </c>
      <c r="E9" s="41">
        <v>3583.79</v>
      </c>
      <c r="F9" s="43">
        <v>-1729.0530081770901</v>
      </c>
      <c r="G9" s="43">
        <v>-11.954781705740899</v>
      </c>
      <c r="H9" s="50">
        <v>-4082.9389386356202</v>
      </c>
      <c r="I9" s="43">
        <v>-6045.2716724514203</v>
      </c>
      <c r="J9" s="43">
        <v>6396.6433085936296</v>
      </c>
      <c r="K9" s="43">
        <v>6396.6433085936296</v>
      </c>
      <c r="L9" s="50">
        <v>-17213.761793555201</v>
      </c>
      <c r="M9" s="50">
        <v>-17213.761793555201</v>
      </c>
      <c r="N9" s="50">
        <v>-783.37029344919495</v>
      </c>
      <c r="O9" s="50">
        <v>3122.37534132876</v>
      </c>
      <c r="P9" s="50">
        <v>-2746.79904740959</v>
      </c>
      <c r="Q9" s="50">
        <v>-2746.79904740959</v>
      </c>
      <c r="R9" s="120"/>
      <c r="S9" s="120">
        <f t="shared" si="0"/>
        <v>-17213.761793555201</v>
      </c>
      <c r="T9" s="121">
        <f t="shared" si="1"/>
        <v>6396.6433085936296</v>
      </c>
    </row>
    <row r="10" spans="2:23" x14ac:dyDescent="0.25">
      <c r="B10" s="7" t="s">
        <v>1</v>
      </c>
      <c r="C10" s="8" t="s">
        <v>5</v>
      </c>
      <c r="D10" s="8" t="s">
        <v>3</v>
      </c>
      <c r="E10" s="40">
        <v>-153.66999999999999</v>
      </c>
      <c r="F10" s="44">
        <v>4978.0020803673697</v>
      </c>
      <c r="G10" s="44">
        <v>-3081.8274722655501</v>
      </c>
      <c r="H10" s="51">
        <v>7577.3750590906102</v>
      </c>
      <c r="I10" s="44">
        <v>-9744.3597109559196</v>
      </c>
      <c r="J10" s="44">
        <v>33433.245165964603</v>
      </c>
      <c r="K10" s="44">
        <v>-33433.245165964603</v>
      </c>
      <c r="L10" s="51">
        <v>-55372.731922112602</v>
      </c>
      <c r="M10" s="51">
        <v>55372.731922112602</v>
      </c>
      <c r="N10" s="51">
        <v>3933.6940009904602</v>
      </c>
      <c r="O10" s="51">
        <v>-29445.160512714199</v>
      </c>
      <c r="P10" s="51">
        <v>6101.8889770735304</v>
      </c>
      <c r="Q10" s="51">
        <v>-6101.8889770735304</v>
      </c>
      <c r="R10" s="56"/>
      <c r="S10" s="56">
        <f t="shared" si="0"/>
        <v>-55372.731922112602</v>
      </c>
      <c r="T10" s="122">
        <f t="shared" si="1"/>
        <v>55372.731922112602</v>
      </c>
    </row>
    <row r="11" spans="2:23" x14ac:dyDescent="0.25">
      <c r="B11" s="9" t="s">
        <v>1</v>
      </c>
      <c r="C11" s="10" t="s">
        <v>5</v>
      </c>
      <c r="D11" s="10" t="s">
        <v>4</v>
      </c>
      <c r="E11" s="42">
        <v>3.54</v>
      </c>
      <c r="F11" s="45">
        <v>4564.3737790719897</v>
      </c>
      <c r="G11" s="45">
        <v>1375.27875172684</v>
      </c>
      <c r="H11" s="52">
        <v>8936.1480899623693</v>
      </c>
      <c r="I11" s="45">
        <v>12580.7069549895</v>
      </c>
      <c r="J11" s="45">
        <v>5976.4693180485001</v>
      </c>
      <c r="K11" s="45">
        <v>5976.4693180485001</v>
      </c>
      <c r="L11" s="52">
        <v>-827.36848255921404</v>
      </c>
      <c r="M11" s="52">
        <v>-827.36848255921404</v>
      </c>
      <c r="N11" s="52">
        <v>2807.9966560330699</v>
      </c>
      <c r="O11" s="52">
        <v>8641.9685357943908</v>
      </c>
      <c r="P11" s="52">
        <v>6454.5911136308696</v>
      </c>
      <c r="Q11" s="52">
        <v>6454.5911136308696</v>
      </c>
      <c r="R11" s="123"/>
      <c r="S11" s="123">
        <f t="shared" si="0"/>
        <v>-827.36848255921404</v>
      </c>
      <c r="T11" s="124">
        <f t="shared" si="1"/>
        <v>12580.7069549895</v>
      </c>
    </row>
    <row r="12" spans="2:23" x14ac:dyDescent="0.25">
      <c r="B12" s="5" t="s">
        <v>1</v>
      </c>
      <c r="C12" s="6" t="s">
        <v>6</v>
      </c>
      <c r="D12" s="6" t="s">
        <v>2</v>
      </c>
      <c r="E12" s="41">
        <v>3402.63</v>
      </c>
      <c r="F12" s="35">
        <f t="shared" ref="F12:Q14" si="2">(F6+F9)</f>
        <v>-3993.2502983664399</v>
      </c>
      <c r="G12" s="35">
        <f t="shared" si="2"/>
        <v>359.6102446610281</v>
      </c>
      <c r="H12" s="35">
        <f t="shared" si="2"/>
        <v>-9960.3738044783295</v>
      </c>
      <c r="I12" s="35">
        <f t="shared" si="2"/>
        <v>-14934.906185698812</v>
      </c>
      <c r="J12" s="35">
        <f t="shared" si="2"/>
        <v>21361.313362552231</v>
      </c>
      <c r="K12" s="35">
        <f t="shared" si="2"/>
        <v>21361.313362552231</v>
      </c>
      <c r="L12" s="35">
        <f t="shared" si="2"/>
        <v>-53088.383939559804</v>
      </c>
      <c r="M12" s="35">
        <f t="shared" si="2"/>
        <v>-53088.383939559804</v>
      </c>
      <c r="N12" s="35">
        <f t="shared" si="2"/>
        <v>-1595.9355078075869</v>
      </c>
      <c r="O12" s="35">
        <f t="shared" si="2"/>
        <v>-7900.0758790068412</v>
      </c>
      <c r="P12" s="35">
        <f t="shared" si="2"/>
        <v>-6573.2463106512496</v>
      </c>
      <c r="Q12" s="35">
        <f t="shared" si="2"/>
        <v>-6573.2463106512496</v>
      </c>
      <c r="R12" s="120"/>
      <c r="S12" s="120">
        <f t="shared" si="0"/>
        <v>-53088.383939559804</v>
      </c>
      <c r="T12" s="121">
        <f t="shared" si="1"/>
        <v>21361.313362552231</v>
      </c>
      <c r="V12" s="28" t="s">
        <v>38</v>
      </c>
    </row>
    <row r="13" spans="2:23" x14ac:dyDescent="0.25">
      <c r="B13" s="7" t="s">
        <v>1</v>
      </c>
      <c r="C13" s="8" t="s">
        <v>6</v>
      </c>
      <c r="D13" s="8" t="s">
        <v>3</v>
      </c>
      <c r="E13" s="40">
        <v>-812.6</v>
      </c>
      <c r="F13" s="35">
        <f t="shared" si="2"/>
        <v>17130.063052288271</v>
      </c>
      <c r="G13" s="35">
        <f t="shared" si="2"/>
        <v>-4348.1182555670002</v>
      </c>
      <c r="H13" s="35">
        <f t="shared" si="2"/>
        <v>34652.205674687109</v>
      </c>
      <c r="I13" s="35">
        <f t="shared" si="2"/>
        <v>-49259.656949025222</v>
      </c>
      <c r="J13" s="35">
        <f t="shared" si="2"/>
        <v>8592.067724090004</v>
      </c>
      <c r="K13" s="35">
        <f t="shared" si="2"/>
        <v>-8592.067724090004</v>
      </c>
      <c r="L13" s="35">
        <f t="shared" si="2"/>
        <v>24899.0990651463</v>
      </c>
      <c r="M13" s="35">
        <f t="shared" si="2"/>
        <v>-24899.0990651463</v>
      </c>
      <c r="N13" s="35">
        <f t="shared" si="2"/>
        <v>10090.47494456214</v>
      </c>
      <c r="O13" s="35">
        <f t="shared" si="2"/>
        <v>-64499.726302480092</v>
      </c>
      <c r="P13" s="35">
        <f t="shared" si="2"/>
        <v>24706.084907068129</v>
      </c>
      <c r="Q13" s="35">
        <f t="shared" si="2"/>
        <v>-24706.084907068129</v>
      </c>
      <c r="R13" s="56"/>
      <c r="S13" s="56">
        <f t="shared" si="0"/>
        <v>-64499.726302480092</v>
      </c>
      <c r="T13" s="122">
        <f t="shared" si="1"/>
        <v>34652.205674687109</v>
      </c>
    </row>
    <row r="14" spans="2:23" x14ac:dyDescent="0.25">
      <c r="B14" s="9" t="s">
        <v>1</v>
      </c>
      <c r="C14" s="10" t="s">
        <v>6</v>
      </c>
      <c r="D14" s="10" t="s">
        <v>4</v>
      </c>
      <c r="E14" s="42">
        <v>-38.21</v>
      </c>
      <c r="F14" s="35">
        <f t="shared" si="2"/>
        <v>7965.6060206728698</v>
      </c>
      <c r="G14" s="35">
        <f t="shared" si="2"/>
        <v>2075.8156854937129</v>
      </c>
      <c r="H14" s="35">
        <f t="shared" si="2"/>
        <v>16039.631367387588</v>
      </c>
      <c r="I14" s="35">
        <f t="shared" si="2"/>
        <v>22770.5965456495</v>
      </c>
      <c r="J14" s="35">
        <f t="shared" si="2"/>
        <v>4912.5886126522</v>
      </c>
      <c r="K14" s="35">
        <f t="shared" si="2"/>
        <v>4912.5886126522</v>
      </c>
      <c r="L14" s="35">
        <f t="shared" si="2"/>
        <v>9722.0274504565859</v>
      </c>
      <c r="M14" s="35">
        <f t="shared" si="2"/>
        <v>9722.0274504565859</v>
      </c>
      <c r="N14" s="35">
        <f t="shared" si="2"/>
        <v>4721.8353222449405</v>
      </c>
      <c r="O14" s="35">
        <f t="shared" si="2"/>
        <v>15877.736381097242</v>
      </c>
      <c r="P14" s="35">
        <f t="shared" si="2"/>
        <v>11456.559941146319</v>
      </c>
      <c r="Q14" s="35">
        <f t="shared" si="2"/>
        <v>11456.559941146319</v>
      </c>
      <c r="R14" s="123"/>
      <c r="S14" s="123">
        <f t="shared" si="0"/>
        <v>2075.8156854937129</v>
      </c>
      <c r="T14" s="124">
        <f t="shared" si="1"/>
        <v>22770.5965456495</v>
      </c>
    </row>
    <row r="15" spans="2:23" x14ac:dyDescent="0.25">
      <c r="B15" s="5" t="s">
        <v>7</v>
      </c>
      <c r="C15" s="6" t="s">
        <v>0</v>
      </c>
      <c r="D15" s="6" t="s">
        <v>2</v>
      </c>
      <c r="E15" s="41">
        <v>3135.09</v>
      </c>
      <c r="F15" s="43">
        <v>7444.8724327216296</v>
      </c>
      <c r="G15" s="43">
        <v>1556.75650598476</v>
      </c>
      <c r="H15" s="50">
        <v>15516.602414842</v>
      </c>
      <c r="I15" s="43">
        <v>22245.654047073</v>
      </c>
      <c r="J15" s="43">
        <v>-1931.1012366477901</v>
      </c>
      <c r="K15" s="43">
        <v>-1931.1012366477901</v>
      </c>
      <c r="L15" s="50">
        <v>22286.653616403899</v>
      </c>
      <c r="M15" s="50">
        <v>22286.653616403899</v>
      </c>
      <c r="N15" s="50">
        <v>4202.0239058368597</v>
      </c>
      <c r="O15" s="50">
        <v>24718.4376229761</v>
      </c>
      <c r="P15" s="50">
        <v>10934.833909936</v>
      </c>
      <c r="Q15" s="50">
        <v>10934.833909936</v>
      </c>
      <c r="R15" s="120"/>
      <c r="S15" s="120">
        <f t="shared" si="0"/>
        <v>-1931.1012366477901</v>
      </c>
      <c r="T15" s="121">
        <f t="shared" si="1"/>
        <v>24718.4376229761</v>
      </c>
    </row>
    <row r="16" spans="2:23" x14ac:dyDescent="0.25">
      <c r="B16" s="7" t="s">
        <v>7</v>
      </c>
      <c r="C16" s="8" t="s">
        <v>0</v>
      </c>
      <c r="D16" s="8" t="s">
        <v>3</v>
      </c>
      <c r="E16" s="40">
        <v>-317.5</v>
      </c>
      <c r="F16" s="44">
        <v>-9437.2538438081701</v>
      </c>
      <c r="G16" s="44">
        <v>1973.37247249611</v>
      </c>
      <c r="H16" s="51">
        <v>-19669.1235619707</v>
      </c>
      <c r="I16" s="44">
        <v>28198.990118494101</v>
      </c>
      <c r="J16" s="44">
        <v>2447.8985681793301</v>
      </c>
      <c r="K16" s="44">
        <v>-2447.8985681793301</v>
      </c>
      <c r="L16" s="51">
        <v>-28250.961908039098</v>
      </c>
      <c r="M16" s="51">
        <v>28250.961908039098</v>
      </c>
      <c r="N16" s="51">
        <v>-5326.5608800547097</v>
      </c>
      <c r="O16" s="51">
        <v>31333.534936754499</v>
      </c>
      <c r="P16" s="51">
        <v>-13861.1916161769</v>
      </c>
      <c r="Q16" s="51">
        <v>13861.1916161769</v>
      </c>
      <c r="R16" s="56"/>
      <c r="S16" s="56">
        <f t="shared" si="0"/>
        <v>-28250.961908039098</v>
      </c>
      <c r="T16" s="122">
        <f t="shared" si="1"/>
        <v>31333.534936754499</v>
      </c>
    </row>
    <row r="17" spans="1:20" x14ac:dyDescent="0.25">
      <c r="B17" s="9" t="s">
        <v>7</v>
      </c>
      <c r="C17" s="10" t="s">
        <v>0</v>
      </c>
      <c r="D17" s="10" t="s">
        <v>4</v>
      </c>
      <c r="E17" s="42">
        <v>325.82</v>
      </c>
      <c r="F17" s="45">
        <v>-1179.97700150115</v>
      </c>
      <c r="G17" s="45">
        <v>-246.738529182261</v>
      </c>
      <c r="H17" s="52">
        <v>-2459.3079540863901</v>
      </c>
      <c r="I17" s="45">
        <v>-3525.8307507763602</v>
      </c>
      <c r="J17" s="45">
        <v>306.070395081546</v>
      </c>
      <c r="K17" s="45">
        <v>306.070395081546</v>
      </c>
      <c r="L17" s="52">
        <v>-3532.3289882302702</v>
      </c>
      <c r="M17" s="52">
        <v>-3532.3289882302702</v>
      </c>
      <c r="N17" s="52">
        <v>-666.00087690594899</v>
      </c>
      <c r="O17" s="52">
        <v>-3917.75522975481</v>
      </c>
      <c r="P17" s="52">
        <v>-1733.1193577271899</v>
      </c>
      <c r="Q17" s="52">
        <v>-1733.1193577271899</v>
      </c>
      <c r="R17" s="123"/>
      <c r="S17" s="123">
        <f t="shared" si="0"/>
        <v>-3917.75522975481</v>
      </c>
      <c r="T17" s="124">
        <f t="shared" si="1"/>
        <v>306.070395081546</v>
      </c>
    </row>
    <row r="18" spans="1:20" x14ac:dyDescent="0.25">
      <c r="B18" s="5" t="s">
        <v>7</v>
      </c>
      <c r="C18" s="6" t="s">
        <v>5</v>
      </c>
      <c r="D18" s="6" t="s">
        <v>2</v>
      </c>
      <c r="E18" s="41">
        <v>3705.2</v>
      </c>
      <c r="F18" s="43">
        <v>-304.62818388537602</v>
      </c>
      <c r="G18" s="43">
        <v>-344.815664112489</v>
      </c>
      <c r="H18" s="50">
        <v>-249.537133863414</v>
      </c>
      <c r="I18" s="43">
        <v>-203.610111912436</v>
      </c>
      <c r="J18" s="43">
        <v>-4703.9718100919599</v>
      </c>
      <c r="K18" s="43">
        <v>-4703.9718100919599</v>
      </c>
      <c r="L18" s="50">
        <v>8767.7904784967104</v>
      </c>
      <c r="M18" s="50">
        <v>8767.7904784967104</v>
      </c>
      <c r="N18" s="50">
        <v>-326.76122485727802</v>
      </c>
      <c r="O18" s="50">
        <v>-12676.203968990299</v>
      </c>
      <c r="P18" s="50">
        <v>-280.80855132310899</v>
      </c>
      <c r="Q18" s="50">
        <v>-280.80855132310899</v>
      </c>
      <c r="R18" s="120"/>
      <c r="S18" s="120">
        <f t="shared" si="0"/>
        <v>-12676.203968990299</v>
      </c>
      <c r="T18" s="121">
        <f t="shared" si="1"/>
        <v>8767.7904784967104</v>
      </c>
    </row>
    <row r="19" spans="1:20" x14ac:dyDescent="0.25">
      <c r="B19" s="7" t="s">
        <v>7</v>
      </c>
      <c r="C19" s="8" t="s">
        <v>5</v>
      </c>
      <c r="D19" s="8" t="s">
        <v>3</v>
      </c>
      <c r="E19" s="40">
        <v>-317.5</v>
      </c>
      <c r="F19" s="44">
        <v>-758.25291516262405</v>
      </c>
      <c r="G19" s="44">
        <v>858.28395512285397</v>
      </c>
      <c r="H19" s="51">
        <v>-621.12525761718996</v>
      </c>
      <c r="I19" s="44">
        <v>506.807869662793</v>
      </c>
      <c r="J19" s="44">
        <v>-11708.701054355301</v>
      </c>
      <c r="K19" s="44">
        <v>11708.701054355301</v>
      </c>
      <c r="L19" s="51">
        <v>21823.990824029599</v>
      </c>
      <c r="M19" s="51">
        <v>-21823.990824029599</v>
      </c>
      <c r="N19" s="51">
        <v>-813.34447834075399</v>
      </c>
      <c r="O19" s="51">
        <v>31552.4600845852</v>
      </c>
      <c r="P19" s="51">
        <v>-698.96324078621603</v>
      </c>
      <c r="Q19" s="51">
        <v>698.96324078621603</v>
      </c>
      <c r="R19" s="56"/>
      <c r="S19" s="56">
        <f t="shared" si="0"/>
        <v>-21823.990824029599</v>
      </c>
      <c r="T19" s="122">
        <f t="shared" si="1"/>
        <v>31552.4600845852</v>
      </c>
    </row>
    <row r="20" spans="1:20" x14ac:dyDescent="0.25">
      <c r="B20" s="9" t="s">
        <v>7</v>
      </c>
      <c r="C20" s="10" t="s">
        <v>5</v>
      </c>
      <c r="D20" s="10" t="s">
        <v>4</v>
      </c>
      <c r="E20" s="42">
        <v>285.95</v>
      </c>
      <c r="F20" s="45">
        <v>-31.671069697497</v>
      </c>
      <c r="G20" s="45">
        <v>-35.849213922388103</v>
      </c>
      <c r="H20" s="52">
        <v>-25.943456241972601</v>
      </c>
      <c r="I20" s="45">
        <v>-21.168593014755999</v>
      </c>
      <c r="J20" s="45">
        <v>-489.05461455444902</v>
      </c>
      <c r="K20" s="45">
        <v>-489.05461455444902</v>
      </c>
      <c r="L20" s="52">
        <v>911.55486598707796</v>
      </c>
      <c r="M20" s="52">
        <v>911.55486598707796</v>
      </c>
      <c r="N20" s="52">
        <v>-33.972160405185697</v>
      </c>
      <c r="O20" s="52">
        <v>-1317.89821375374</v>
      </c>
      <c r="P20" s="52">
        <v>-29.194630277393198</v>
      </c>
      <c r="Q20" s="52">
        <v>-29.194630277393198</v>
      </c>
      <c r="R20" s="123"/>
      <c r="S20" s="123">
        <f t="shared" si="0"/>
        <v>-1317.89821375374</v>
      </c>
      <c r="T20" s="124">
        <f t="shared" si="1"/>
        <v>911.55486598707796</v>
      </c>
    </row>
    <row r="21" spans="1:20" x14ac:dyDescent="0.25">
      <c r="B21" s="5" t="s">
        <v>7</v>
      </c>
      <c r="C21" s="6" t="s">
        <v>6</v>
      </c>
      <c r="D21" s="6" t="s">
        <v>2</v>
      </c>
      <c r="E21" s="41">
        <v>3512.83</v>
      </c>
      <c r="F21" s="35">
        <f t="shared" ref="F21:Q23" si="3">(F15+F18)</f>
        <v>7140.244248836254</v>
      </c>
      <c r="G21" s="35">
        <f t="shared" si="3"/>
        <v>1211.940841872271</v>
      </c>
      <c r="H21" s="35">
        <f t="shared" si="3"/>
        <v>15267.065280978586</v>
      </c>
      <c r="I21" s="35">
        <f t="shared" si="3"/>
        <v>22042.043935160564</v>
      </c>
      <c r="J21" s="35">
        <f t="shared" si="3"/>
        <v>-6635.0730467397498</v>
      </c>
      <c r="K21" s="35">
        <f t="shared" si="3"/>
        <v>-6635.0730467397498</v>
      </c>
      <c r="L21" s="35">
        <f t="shared" si="3"/>
        <v>31054.444094900609</v>
      </c>
      <c r="M21" s="35">
        <f t="shared" si="3"/>
        <v>31054.444094900609</v>
      </c>
      <c r="N21" s="35">
        <f t="shared" si="3"/>
        <v>3875.2626809795815</v>
      </c>
      <c r="O21" s="35">
        <f t="shared" si="3"/>
        <v>12042.233653985801</v>
      </c>
      <c r="P21" s="35">
        <f t="shared" si="3"/>
        <v>10654.025358612891</v>
      </c>
      <c r="Q21" s="35">
        <f t="shared" si="3"/>
        <v>10654.025358612891</v>
      </c>
      <c r="R21" s="120"/>
      <c r="S21" s="120">
        <f t="shared" si="0"/>
        <v>-6635.0730467397498</v>
      </c>
      <c r="T21" s="121">
        <f t="shared" si="1"/>
        <v>31054.444094900609</v>
      </c>
    </row>
    <row r="22" spans="1:20" x14ac:dyDescent="0.25">
      <c r="B22" s="7" t="s">
        <v>7</v>
      </c>
      <c r="C22" s="8" t="s">
        <v>6</v>
      </c>
      <c r="D22" s="8" t="s">
        <v>3</v>
      </c>
      <c r="E22" s="40">
        <v>-796.33</v>
      </c>
      <c r="F22" s="35">
        <f t="shared" si="3"/>
        <v>-10195.506758970794</v>
      </c>
      <c r="G22" s="35">
        <f t="shared" si="3"/>
        <v>2831.6564276189638</v>
      </c>
      <c r="H22" s="35">
        <f t="shared" si="3"/>
        <v>-20290.24881958789</v>
      </c>
      <c r="I22" s="35">
        <f t="shared" si="3"/>
        <v>28705.797988156894</v>
      </c>
      <c r="J22" s="35">
        <f t="shared" si="3"/>
        <v>-9260.8024861759695</v>
      </c>
      <c r="K22" s="35">
        <f t="shared" si="3"/>
        <v>9260.8024861759695</v>
      </c>
      <c r="L22" s="35">
        <f t="shared" si="3"/>
        <v>-6426.9710840094995</v>
      </c>
      <c r="M22" s="35">
        <f t="shared" si="3"/>
        <v>6426.9710840094995</v>
      </c>
      <c r="N22" s="35">
        <f t="shared" si="3"/>
        <v>-6139.9053583954637</v>
      </c>
      <c r="O22" s="35">
        <f t="shared" si="3"/>
        <v>62885.995021339695</v>
      </c>
      <c r="P22" s="35">
        <f t="shared" si="3"/>
        <v>-14560.154856963116</v>
      </c>
      <c r="Q22" s="35">
        <f t="shared" si="3"/>
        <v>14560.154856963116</v>
      </c>
      <c r="R22" s="56"/>
      <c r="S22" s="56">
        <f t="shared" si="0"/>
        <v>-20290.24881958789</v>
      </c>
      <c r="T22" s="122">
        <f t="shared" si="1"/>
        <v>62885.995021339695</v>
      </c>
    </row>
    <row r="23" spans="1:20" x14ac:dyDescent="0.25">
      <c r="B23" s="9" t="s">
        <v>7</v>
      </c>
      <c r="C23" s="10" t="s">
        <v>6</v>
      </c>
      <c r="D23" s="10" t="s">
        <v>4</v>
      </c>
      <c r="E23" s="42">
        <v>265.95</v>
      </c>
      <c r="F23" s="35">
        <f t="shared" si="3"/>
        <v>-1211.6480711986469</v>
      </c>
      <c r="G23" s="35">
        <f t="shared" si="3"/>
        <v>-282.58774310464912</v>
      </c>
      <c r="H23" s="35">
        <f t="shared" si="3"/>
        <v>-2485.2514103283625</v>
      </c>
      <c r="I23" s="35">
        <f t="shared" si="3"/>
        <v>-3546.9993437911162</v>
      </c>
      <c r="J23" s="35">
        <f t="shared" si="3"/>
        <v>-182.98421947290302</v>
      </c>
      <c r="K23" s="35">
        <f t="shared" si="3"/>
        <v>-182.98421947290302</v>
      </c>
      <c r="L23" s="35">
        <f t="shared" si="3"/>
        <v>-2620.7741222431923</v>
      </c>
      <c r="M23" s="35">
        <f t="shared" si="3"/>
        <v>-2620.7741222431923</v>
      </c>
      <c r="N23" s="35">
        <f t="shared" si="3"/>
        <v>-699.9730373111347</v>
      </c>
      <c r="O23" s="35">
        <f t="shared" si="3"/>
        <v>-5235.6534435085505</v>
      </c>
      <c r="P23" s="35">
        <f t="shared" si="3"/>
        <v>-1762.3139880045831</v>
      </c>
      <c r="Q23" s="35">
        <f t="shared" si="3"/>
        <v>-1762.3139880045831</v>
      </c>
      <c r="R23" s="123"/>
      <c r="S23" s="123">
        <f t="shared" si="0"/>
        <v>-5235.6534435085505</v>
      </c>
      <c r="T23" s="124">
        <f t="shared" si="1"/>
        <v>-182.98421947290302</v>
      </c>
    </row>
    <row r="24" spans="1:20" x14ac:dyDescent="0.25">
      <c r="B24" s="5" t="s">
        <v>8</v>
      </c>
      <c r="C24" s="6" t="s">
        <v>29</v>
      </c>
      <c r="D24" s="6" t="s">
        <v>2</v>
      </c>
      <c r="E24" s="41">
        <v>3583.79</v>
      </c>
      <c r="F24" s="43">
        <v>44.025950562839803</v>
      </c>
      <c r="G24" s="43">
        <v>14.5829815463528</v>
      </c>
      <c r="H24" s="50">
        <v>84.387875961398905</v>
      </c>
      <c r="I24" s="43">
        <v>118.03586475497301</v>
      </c>
      <c r="J24" s="43">
        <v>80.065153406131103</v>
      </c>
      <c r="K24" s="43">
        <v>80.065153406131103</v>
      </c>
      <c r="L24" s="50">
        <v>-53.351030126256497</v>
      </c>
      <c r="M24" s="50">
        <v>-53.351030126256497</v>
      </c>
      <c r="N24" s="50">
        <v>27.8103919885469</v>
      </c>
      <c r="O24" s="50">
        <v>369.28868467541002</v>
      </c>
      <c r="P24" s="50">
        <v>61.477174166601202</v>
      </c>
      <c r="Q24" s="50">
        <v>61.477174166601202</v>
      </c>
      <c r="R24" s="120"/>
      <c r="S24" s="120">
        <f t="shared" si="0"/>
        <v>-53.351030126256497</v>
      </c>
      <c r="T24" s="121">
        <f t="shared" si="1"/>
        <v>369.28868467541002</v>
      </c>
    </row>
    <row r="25" spans="1:20" x14ac:dyDescent="0.25">
      <c r="B25" s="7" t="s">
        <v>8</v>
      </c>
      <c r="C25" s="8" t="s">
        <v>29</v>
      </c>
      <c r="D25" s="8" t="s">
        <v>3</v>
      </c>
      <c r="E25" s="40">
        <v>-153.66999999999999</v>
      </c>
      <c r="F25" s="44">
        <v>7654.3587346628701</v>
      </c>
      <c r="G25" s="44">
        <v>-2535.3994803003502</v>
      </c>
      <c r="H25" s="51">
        <v>14671.6894742071</v>
      </c>
      <c r="I25" s="44">
        <v>-20521.734132716399</v>
      </c>
      <c r="J25" s="44">
        <v>13920.1402464123</v>
      </c>
      <c r="K25" s="44">
        <v>-13920.1402464123</v>
      </c>
      <c r="L25" s="51">
        <v>-9275.6185438244102</v>
      </c>
      <c r="M25" s="51">
        <v>9275.6185438244102</v>
      </c>
      <c r="N25" s="51">
        <v>4835.1191538293897</v>
      </c>
      <c r="O25" s="51">
        <v>-64204.589180256102</v>
      </c>
      <c r="P25" s="51">
        <v>10688.431233139599</v>
      </c>
      <c r="Q25" s="51">
        <v>-10688.431233139599</v>
      </c>
      <c r="R25" s="56"/>
      <c r="S25" s="56">
        <f t="shared" si="0"/>
        <v>-64204.589180256102</v>
      </c>
      <c r="T25" s="122">
        <f t="shared" si="1"/>
        <v>14671.6894742071</v>
      </c>
    </row>
    <row r="26" spans="1:20" x14ac:dyDescent="0.25">
      <c r="B26" s="9" t="s">
        <v>8</v>
      </c>
      <c r="C26" s="8" t="s">
        <v>29</v>
      </c>
      <c r="D26" s="10" t="s">
        <v>4</v>
      </c>
      <c r="E26" s="42">
        <v>3.54</v>
      </c>
      <c r="F26" s="45">
        <v>629.02512479625295</v>
      </c>
      <c r="G26" s="45">
        <v>208.35579175066201</v>
      </c>
      <c r="H26" s="52">
        <v>1205.7001275223699</v>
      </c>
      <c r="I26" s="45">
        <v>1686.44909669706</v>
      </c>
      <c r="J26" s="45">
        <v>1143.93880130397</v>
      </c>
      <c r="K26" s="45">
        <v>1143.93880130397</v>
      </c>
      <c r="L26" s="52">
        <v>-762.25812172475298</v>
      </c>
      <c r="M26" s="52">
        <v>-762.25812172475298</v>
      </c>
      <c r="N26" s="52">
        <v>397.34372722422899</v>
      </c>
      <c r="O26" s="52">
        <v>5276.2486214178498</v>
      </c>
      <c r="P26" s="52">
        <v>878.36120873917901</v>
      </c>
      <c r="Q26" s="52">
        <v>878.36120873917901</v>
      </c>
      <c r="R26" s="123"/>
      <c r="S26" s="123">
        <f t="shared" si="0"/>
        <v>-762.25812172475298</v>
      </c>
      <c r="T26" s="124">
        <f t="shared" si="1"/>
        <v>5276.2486214178498</v>
      </c>
    </row>
    <row r="27" spans="1:20" x14ac:dyDescent="0.25">
      <c r="A27" s="126"/>
      <c r="B27" s="5" t="s">
        <v>8</v>
      </c>
      <c r="C27" s="6" t="s">
        <v>29</v>
      </c>
      <c r="D27" s="6" t="s">
        <v>2</v>
      </c>
      <c r="E27" s="41">
        <v>3580</v>
      </c>
      <c r="F27" s="43"/>
      <c r="G27" s="43"/>
      <c r="H27" s="50"/>
      <c r="I27" s="43"/>
      <c r="J27" s="43"/>
      <c r="K27" s="43"/>
      <c r="L27" s="50"/>
      <c r="M27" s="50"/>
      <c r="N27" s="50"/>
      <c r="O27" s="50"/>
      <c r="P27" s="50"/>
      <c r="Q27" s="50"/>
      <c r="R27" s="120"/>
      <c r="S27" s="120">
        <f t="shared" ref="S27:S29" si="4">MIN(F27:Q27)</f>
        <v>0</v>
      </c>
      <c r="T27" s="121">
        <f t="shared" ref="T27:T29" si="5">MAX(F27:Q27)</f>
        <v>0</v>
      </c>
    </row>
    <row r="28" spans="1:20" x14ac:dyDescent="0.25">
      <c r="A28" s="126"/>
      <c r="B28" s="7" t="s">
        <v>8</v>
      </c>
      <c r="C28" s="8" t="s">
        <v>29</v>
      </c>
      <c r="D28" s="8" t="s">
        <v>3</v>
      </c>
      <c r="E28" s="40">
        <v>-812.6</v>
      </c>
      <c r="F28" s="44"/>
      <c r="G28" s="44"/>
      <c r="H28" s="51"/>
      <c r="I28" s="44"/>
      <c r="J28" s="44"/>
      <c r="K28" s="44"/>
      <c r="L28" s="51"/>
      <c r="M28" s="51"/>
      <c r="N28" s="51"/>
      <c r="O28" s="51"/>
      <c r="P28" s="51"/>
      <c r="Q28" s="51"/>
      <c r="R28" s="56"/>
      <c r="S28" s="56">
        <f t="shared" si="4"/>
        <v>0</v>
      </c>
      <c r="T28" s="122">
        <f t="shared" si="5"/>
        <v>0</v>
      </c>
    </row>
    <row r="29" spans="1:20" x14ac:dyDescent="0.25">
      <c r="A29" s="126"/>
      <c r="B29" s="9" t="s">
        <v>8</v>
      </c>
      <c r="C29" s="8" t="s">
        <v>29</v>
      </c>
      <c r="D29" s="10" t="s">
        <v>4</v>
      </c>
      <c r="E29" s="42">
        <v>-50.61</v>
      </c>
      <c r="F29" s="45"/>
      <c r="G29" s="45"/>
      <c r="H29" s="52"/>
      <c r="I29" s="45"/>
      <c r="J29" s="45"/>
      <c r="K29" s="45"/>
      <c r="L29" s="52"/>
      <c r="M29" s="52"/>
      <c r="N29" s="52"/>
      <c r="O29" s="52"/>
      <c r="P29" s="52"/>
      <c r="Q29" s="52"/>
      <c r="R29" s="123"/>
      <c r="S29" s="123">
        <f t="shared" si="4"/>
        <v>0</v>
      </c>
      <c r="T29" s="124">
        <f t="shared" si="5"/>
        <v>0</v>
      </c>
    </row>
    <row r="30" spans="1:20" x14ac:dyDescent="0.25">
      <c r="B30" s="5" t="s">
        <v>41</v>
      </c>
      <c r="C30" s="6" t="s">
        <v>30</v>
      </c>
      <c r="D30" s="6" t="s">
        <v>2</v>
      </c>
      <c r="E30" s="41">
        <v>3444.98</v>
      </c>
      <c r="F30" s="43">
        <v>-5.8266717242104896E-3</v>
      </c>
      <c r="G30" s="43">
        <v>-1.6274758109010501E-3</v>
      </c>
      <c r="H30" s="50">
        <v>-1.15831439092004E-2</v>
      </c>
      <c r="I30" s="43">
        <v>-1.6382065409064998E-2</v>
      </c>
      <c r="J30" s="43">
        <v>-5.4490408140482902E-3</v>
      </c>
      <c r="K30" s="43">
        <v>-5.4490408140482902E-3</v>
      </c>
      <c r="L30" s="50">
        <v>-3.35615924706569E-3</v>
      </c>
      <c r="M30" s="50">
        <v>-3.35615924706569E-3</v>
      </c>
      <c r="N30" s="50">
        <v>-3.5139869111037898E-3</v>
      </c>
      <c r="O30" s="50">
        <v>-8.9963937183150499E-3</v>
      </c>
      <c r="P30" s="50">
        <v>-8.3155887487853398E-3</v>
      </c>
      <c r="Q30" s="50">
        <v>-8.3155887487853398E-3</v>
      </c>
      <c r="R30" s="120"/>
      <c r="S30" s="120">
        <f t="shared" si="0"/>
        <v>-1.6382065409064998E-2</v>
      </c>
      <c r="T30" s="121">
        <f t="shared" si="1"/>
        <v>-1.6274758109010501E-3</v>
      </c>
    </row>
    <row r="31" spans="1:20" x14ac:dyDescent="0.25">
      <c r="B31" s="7" t="s">
        <v>41</v>
      </c>
      <c r="C31" s="8" t="s">
        <v>30</v>
      </c>
      <c r="D31" s="8" t="s">
        <v>3</v>
      </c>
      <c r="E31" s="40">
        <v>-234.44</v>
      </c>
      <c r="F31" s="44">
        <v>-3.3430000692501398E-2</v>
      </c>
      <c r="G31" s="44">
        <v>9.3374948959945303E-3</v>
      </c>
      <c r="H31" s="51">
        <v>-6.6457237893967999E-2</v>
      </c>
      <c r="I31" s="44">
        <v>9.3990614864071703E-2</v>
      </c>
      <c r="J31" s="44">
        <v>-3.1263377586590403E-2</v>
      </c>
      <c r="K31" s="44">
        <v>3.1263377586590403E-2</v>
      </c>
      <c r="L31" s="51">
        <v>-1.9255659365081699E-2</v>
      </c>
      <c r="M31" s="51">
        <v>1.9255659365081699E-2</v>
      </c>
      <c r="N31" s="51">
        <v>-2.0161181276701801E-2</v>
      </c>
      <c r="O31" s="51">
        <v>5.1615993223650902E-2</v>
      </c>
      <c r="P31" s="51">
        <v>-4.7709936441994699E-2</v>
      </c>
      <c r="Q31" s="51">
        <v>4.7709936441994699E-2</v>
      </c>
      <c r="R31" s="56"/>
      <c r="S31" s="56">
        <f t="shared" si="0"/>
        <v>-6.6457237893967999E-2</v>
      </c>
      <c r="T31" s="122">
        <f t="shared" si="1"/>
        <v>9.3990614864071703E-2</v>
      </c>
    </row>
    <row r="32" spans="1:20" x14ac:dyDescent="0.25">
      <c r="B32" s="9" t="s">
        <v>41</v>
      </c>
      <c r="C32" s="10" t="s">
        <v>30</v>
      </c>
      <c r="D32" s="10" t="s">
        <v>4</v>
      </c>
      <c r="E32" s="42">
        <v>677.72</v>
      </c>
      <c r="F32" s="45">
        <v>-7.4915903368880002E-2</v>
      </c>
      <c r="G32" s="45">
        <v>-2.092512266961E-2</v>
      </c>
      <c r="H32" s="52">
        <v>-0.14892922252747501</v>
      </c>
      <c r="I32" s="45">
        <v>-0.21063092057661401</v>
      </c>
      <c r="J32" s="45">
        <v>-7.0060548182614299E-2</v>
      </c>
      <c r="K32" s="45">
        <v>-7.0060548182614299E-2</v>
      </c>
      <c r="L32" s="52">
        <v>-4.3151513204189397E-2</v>
      </c>
      <c r="M32" s="52">
        <v>-4.3151513204189397E-2</v>
      </c>
      <c r="N32" s="52">
        <v>-4.51807680837608E-2</v>
      </c>
      <c r="O32" s="52">
        <v>-0.115670316498054</v>
      </c>
      <c r="P32" s="52">
        <v>-0.106916928333346</v>
      </c>
      <c r="Q32" s="52">
        <v>-0.106916928333346</v>
      </c>
      <c r="R32" s="123"/>
      <c r="S32" s="123">
        <f t="shared" si="0"/>
        <v>-0.21063092057661401</v>
      </c>
      <c r="T32" s="124">
        <f t="shared" si="1"/>
        <v>-2.092512266961E-2</v>
      </c>
    </row>
    <row r="33" spans="2:22" x14ac:dyDescent="0.25">
      <c r="B33" s="5" t="s">
        <v>42</v>
      </c>
      <c r="C33" s="6" t="s">
        <v>30</v>
      </c>
      <c r="D33" s="6" t="s">
        <v>2</v>
      </c>
      <c r="E33" s="41">
        <v>3460.99</v>
      </c>
      <c r="F33" s="43">
        <v>-2222.01407436102</v>
      </c>
      <c r="G33" s="43">
        <v>-617.13244060384898</v>
      </c>
      <c r="H33" s="50">
        <v>-4422.0677693179196</v>
      </c>
      <c r="I33" s="43">
        <v>-6256.1572321515696</v>
      </c>
      <c r="J33" s="43">
        <v>-2018.30002017774</v>
      </c>
      <c r="K33" s="43">
        <v>-2018.30002017774</v>
      </c>
      <c r="L33" s="50">
        <v>-1400.70576905541</v>
      </c>
      <c r="M33" s="50">
        <v>-1400.70576905541</v>
      </c>
      <c r="N33" s="50">
        <v>-1338.1340511736901</v>
      </c>
      <c r="O33" s="50">
        <v>-3542.43746326067</v>
      </c>
      <c r="P33" s="50">
        <v>-3173.24790653953</v>
      </c>
      <c r="Q33" s="50">
        <v>-3173.24790653953</v>
      </c>
      <c r="R33" s="120"/>
      <c r="S33" s="120">
        <f t="shared" si="0"/>
        <v>-6256.1572321515696</v>
      </c>
      <c r="T33" s="121">
        <f t="shared" si="1"/>
        <v>-617.13244060384898</v>
      </c>
    </row>
    <row r="34" spans="2:22" x14ac:dyDescent="0.25">
      <c r="B34" s="7" t="s">
        <v>42</v>
      </c>
      <c r="C34" s="8" t="s">
        <v>30</v>
      </c>
      <c r="D34" s="8" t="s">
        <v>3</v>
      </c>
      <c r="E34" s="40">
        <v>-308.02</v>
      </c>
      <c r="F34" s="44">
        <v>-14588.8815979795</v>
      </c>
      <c r="G34" s="44">
        <v>4051.8519707534801</v>
      </c>
      <c r="H34" s="51">
        <v>-29033.5798720682</v>
      </c>
      <c r="I34" s="44">
        <v>41075.499102969799</v>
      </c>
      <c r="J34" s="44">
        <v>-13251.374220948601</v>
      </c>
      <c r="K34" s="44">
        <v>13251.374220948601</v>
      </c>
      <c r="L34" s="51">
        <v>-9196.4901816531401</v>
      </c>
      <c r="M34" s="51">
        <v>9196.4901816531401</v>
      </c>
      <c r="N34" s="51">
        <v>-8785.6685788146897</v>
      </c>
      <c r="O34" s="51">
        <v>23258.268845402501</v>
      </c>
      <c r="P34" s="51">
        <v>-20834.313573308202</v>
      </c>
      <c r="Q34" s="51">
        <v>20834.313573308202</v>
      </c>
      <c r="R34" s="56"/>
      <c r="S34" s="56">
        <f t="shared" si="0"/>
        <v>-29033.5798720682</v>
      </c>
      <c r="T34" s="122">
        <f t="shared" si="1"/>
        <v>41075.499102969799</v>
      </c>
    </row>
    <row r="35" spans="2:22" x14ac:dyDescent="0.25">
      <c r="B35" s="9" t="s">
        <v>42</v>
      </c>
      <c r="C35" s="10" t="s">
        <v>30</v>
      </c>
      <c r="D35" s="10" t="s">
        <v>4</v>
      </c>
      <c r="E35" s="42">
        <v>837.77</v>
      </c>
      <c r="F35" s="45">
        <v>-33479.908158366998</v>
      </c>
      <c r="G35" s="45">
        <v>-9298.5628090170194</v>
      </c>
      <c r="H35" s="52">
        <v>-66628.931155358907</v>
      </c>
      <c r="I35" s="45">
        <v>-94263.835667634601</v>
      </c>
      <c r="J35" s="45">
        <v>-30410.473133934898</v>
      </c>
      <c r="K35" s="45">
        <v>-30410.473133934898</v>
      </c>
      <c r="L35" s="52">
        <v>-21104.9520549755</v>
      </c>
      <c r="M35" s="52">
        <v>-21104.9520549755</v>
      </c>
      <c r="N35" s="52">
        <v>-20162.160831389901</v>
      </c>
      <c r="O35" s="52">
        <v>-53375.215888689498</v>
      </c>
      <c r="P35" s="52">
        <v>-47812.500244952498</v>
      </c>
      <c r="Q35" s="52">
        <v>-47812.500244952498</v>
      </c>
      <c r="R35" s="123"/>
      <c r="S35" s="123">
        <f t="shared" si="0"/>
        <v>-94263.835667634601</v>
      </c>
      <c r="T35" s="124">
        <f t="shared" si="1"/>
        <v>-9298.5628090170194</v>
      </c>
    </row>
    <row r="36" spans="2:22" x14ac:dyDescent="0.25">
      <c r="E36" s="125" t="s">
        <v>55</v>
      </c>
    </row>
    <row r="37" spans="2:22" x14ac:dyDescent="0.25">
      <c r="B37" s="11" t="s">
        <v>27</v>
      </c>
      <c r="D37" s="11" t="s">
        <v>24</v>
      </c>
      <c r="F37" s="37">
        <f>F12+F21+F24+F30</f>
        <v>3191.0140743609295</v>
      </c>
      <c r="G37" s="37">
        <f>G12+G21+G24+G30</f>
        <v>1586.1324406038409</v>
      </c>
      <c r="H37" s="53">
        <f>H12+H21+H24+H30</f>
        <v>5391.0677693177468</v>
      </c>
      <c r="I37" s="37">
        <f>I12+I21+I24+I30</f>
        <v>7225.1572321513158</v>
      </c>
      <c r="J37" s="37">
        <f>J12+J21+J24+J30</f>
        <v>14806.300020177798</v>
      </c>
      <c r="K37" s="37">
        <f>K12+K21+K24+K30</f>
        <v>14806.300020177798</v>
      </c>
      <c r="L37" s="53">
        <f>L12+L21+L24+L30</f>
        <v>-22087.294230944699</v>
      </c>
      <c r="M37" s="53">
        <f>M12+M21+M24+M30</f>
        <v>-22087.294230944699</v>
      </c>
      <c r="N37" s="53">
        <f>N12+N21+N24+N30</f>
        <v>2307.1340511736307</v>
      </c>
      <c r="O37" s="53">
        <f>O12+O21+O24+O30</f>
        <v>4511.4374632606514</v>
      </c>
      <c r="P37" s="53">
        <f>P12+P21+P24+P30</f>
        <v>4142.2479065394937</v>
      </c>
      <c r="Q37" s="53">
        <f>Q12+Q21+Q24+Q30</f>
        <v>4142.2479065394937</v>
      </c>
    </row>
    <row r="38" spans="2:22" x14ac:dyDescent="0.25">
      <c r="D38" s="11" t="s">
        <v>25</v>
      </c>
      <c r="F38" s="37">
        <f>F13+F22+F25+F31</f>
        <v>14588.881597979655</v>
      </c>
      <c r="G38" s="37">
        <f>G13+G22+G25+G31</f>
        <v>-4051.8519707534906</v>
      </c>
      <c r="H38" s="53">
        <f>H13+H22+H25+H31</f>
        <v>29033.579872068425</v>
      </c>
      <c r="I38" s="37">
        <f>I13+I22+I25+I31</f>
        <v>-41075.499102969865</v>
      </c>
      <c r="J38" s="37">
        <f>J13+J22+J25+J31</f>
        <v>13251.374220948748</v>
      </c>
      <c r="K38" s="37">
        <f>K13+K22+K25+K31</f>
        <v>-13251.374220948748</v>
      </c>
      <c r="L38" s="53">
        <f>L13+L22+L25+L31</f>
        <v>9196.4901816530255</v>
      </c>
      <c r="M38" s="53">
        <f>M13+M22+M25+M31</f>
        <v>-9196.4901816530255</v>
      </c>
      <c r="N38" s="53">
        <f>N13+N22+N25+N31</f>
        <v>8785.6685788147879</v>
      </c>
      <c r="O38" s="53">
        <f>O13+O22+O25+O31</f>
        <v>-65818.268845403276</v>
      </c>
      <c r="P38" s="53">
        <f>P13+P22+P25+P31</f>
        <v>20834.313573308169</v>
      </c>
      <c r="Q38" s="53">
        <f>Q13+Q22+Q25+Q31</f>
        <v>-20834.313573308169</v>
      </c>
    </row>
    <row r="39" spans="2:22" x14ac:dyDescent="0.25">
      <c r="D39" s="33" t="s">
        <v>26</v>
      </c>
      <c r="E39" s="34"/>
      <c r="F39" s="37">
        <f>F14+F23+F26+F32</f>
        <v>7382.9081583671077</v>
      </c>
      <c r="G39" s="37">
        <f>G14+G23+G26+G32</f>
        <v>2001.562809017056</v>
      </c>
      <c r="H39" s="53">
        <f>H14+H23+H26+H32</f>
        <v>14759.931155359069</v>
      </c>
      <c r="I39" s="37">
        <f>I14+I23+I26+I32</f>
        <v>20909.835667634867</v>
      </c>
      <c r="J39" s="37">
        <f>J14+J23+J26+J32</f>
        <v>5873.4731339350847</v>
      </c>
      <c r="K39" s="37">
        <f>K14+K23+K26+K32</f>
        <v>5873.4731339350847</v>
      </c>
      <c r="L39" s="53">
        <f>L14+L23+L26+L32</f>
        <v>6338.9520549754361</v>
      </c>
      <c r="M39" s="53">
        <f>M14+M23+M26+M32</f>
        <v>6338.9520549754361</v>
      </c>
      <c r="N39" s="53">
        <f>N14+N23+N26+N32</f>
        <v>4419.1608313899505</v>
      </c>
      <c r="O39" s="53">
        <f>O14+O23+O26+O32</f>
        <v>15918.215888690043</v>
      </c>
      <c r="P39" s="53">
        <f>P14+P23+P26+P32</f>
        <v>10572.500244952582</v>
      </c>
      <c r="Q39" s="53">
        <f>Q14+Q23+Q26+Q32</f>
        <v>10572.500244952582</v>
      </c>
    </row>
    <row r="40" spans="2:22" x14ac:dyDescent="0.25">
      <c r="F40" s="29"/>
      <c r="G40" s="29"/>
      <c r="H40" s="54"/>
      <c r="I40" s="29"/>
      <c r="J40" s="29"/>
      <c r="K40" s="29"/>
      <c r="L40" s="54"/>
      <c r="M40" s="54"/>
      <c r="N40" s="54"/>
      <c r="O40" s="54"/>
      <c r="P40" s="54"/>
      <c r="Q40" s="54"/>
    </row>
    <row r="41" spans="2:22" x14ac:dyDescent="0.25">
      <c r="B41" s="24" t="s">
        <v>33</v>
      </c>
      <c r="F41" s="29"/>
      <c r="G41" s="29"/>
      <c r="H41" s="54"/>
      <c r="I41" s="29"/>
      <c r="J41" s="29"/>
      <c r="K41" s="29"/>
      <c r="L41" s="54"/>
      <c r="M41" s="54"/>
      <c r="N41" s="54"/>
      <c r="O41" s="54"/>
      <c r="P41" s="54"/>
      <c r="Q41" s="54"/>
    </row>
    <row r="42" spans="2:22" ht="15.75" x14ac:dyDescent="0.25">
      <c r="B42" s="115" t="s">
        <v>34</v>
      </c>
      <c r="C42" s="115"/>
      <c r="D42" s="115"/>
      <c r="E42" s="115"/>
      <c r="F42" s="29"/>
      <c r="G42" s="29"/>
      <c r="H42" s="54"/>
      <c r="I42" s="29"/>
      <c r="J42" s="29"/>
      <c r="K42" s="29"/>
      <c r="L42" s="54"/>
      <c r="M42" s="54"/>
      <c r="N42" s="54"/>
      <c r="O42" s="54"/>
      <c r="P42" s="54"/>
      <c r="Q42" s="54"/>
    </row>
    <row r="43" spans="2:22" x14ac:dyDescent="0.25">
      <c r="B43" s="12" t="s">
        <v>1</v>
      </c>
      <c r="C43" s="13" t="s">
        <v>11</v>
      </c>
      <c r="D43" s="13" t="s">
        <v>12</v>
      </c>
      <c r="E43" s="13"/>
      <c r="F43" s="43">
        <f>SQRT(F6^2+F7^2+F8^2)*SIGN(F7)</f>
        <v>12820.591093841551</v>
      </c>
      <c r="G43" s="50">
        <f>SQRT(G6^2+G7^2+G8^2)*SIGN(G7)</f>
        <v>-1494.0899947006637</v>
      </c>
      <c r="H43" s="43">
        <f>SQRT(H6^2+H7^2+H8^2)*SIGN(H7)</f>
        <v>28601.576322610697</v>
      </c>
      <c r="I43" s="50">
        <f>SQRT(I6^2+I7^2+I8^2)*SIGN(I7)</f>
        <v>-41765.035226393957</v>
      </c>
      <c r="J43" s="50">
        <f>SQRT(J6^2+J7^2+J8^2)*SIGN(J7)</f>
        <v>-29019.946393435315</v>
      </c>
      <c r="K43" s="50">
        <f>SQRT(K6^2+K7^2+K8^2)*SIGN(K7)</f>
        <v>29019.946393435315</v>
      </c>
      <c r="L43" s="43">
        <f>SQRT(L6^2+L7^2+L8^2)*SIGN(L7)</f>
        <v>88554.193117645147</v>
      </c>
      <c r="M43" s="50">
        <f>SQRT(M6^2+M7^2+M8^2)*SIGN(M7)</f>
        <v>-88554.193117645147</v>
      </c>
      <c r="N43" s="43">
        <f>SQRT(N6^2+N7^2+N8^2)*SIGN(N7)</f>
        <v>6498.3838186890989</v>
      </c>
      <c r="O43" s="50">
        <f>SQRT(O6^2+O7^2+O8^2)*SIGN(O7)</f>
        <v>-37452.280970921143</v>
      </c>
      <c r="P43" s="43">
        <f>SQRT(P6^2+P7^2+P8^2)*SIGN(P7)</f>
        <v>19641.219336167331</v>
      </c>
      <c r="Q43" s="50">
        <f>SQRT(Q6^2+Q7^2+Q8^2)*SIGN(Q7)</f>
        <v>-19641.219336167331</v>
      </c>
      <c r="R43" s="2"/>
      <c r="S43" s="14">
        <f t="shared" ref="S43:S50" si="6">MIN(F43:Q43)</f>
        <v>-88554.193117645147</v>
      </c>
      <c r="T43" s="15">
        <f t="shared" ref="T43:T50" si="7">MAX(F43:Q43)</f>
        <v>88554.193117645147</v>
      </c>
      <c r="V43" s="38" t="s">
        <v>37</v>
      </c>
    </row>
    <row r="44" spans="2:22" x14ac:dyDescent="0.25">
      <c r="B44" s="16" t="s">
        <v>1</v>
      </c>
      <c r="C44" s="11" t="s">
        <v>13</v>
      </c>
      <c r="D44" s="11" t="s">
        <v>12</v>
      </c>
      <c r="E44" s="11"/>
      <c r="F44" s="44">
        <f t="shared" ref="F44:Q44" si="8">SQRT(F9^2+F10^2+F11^2)*SIGN(F10)</f>
        <v>6971.6308717765614</v>
      </c>
      <c r="G44" s="51">
        <f>SQRT(G9^2+G10^2+G11^2)*SIGN(G10)</f>
        <v>-3374.7881608432313</v>
      </c>
      <c r="H44" s="44">
        <f t="shared" si="8"/>
        <v>12407.3262973331</v>
      </c>
      <c r="I44" s="51">
        <f>SQRT(I9^2+I10^2+I11^2)*SIGN(I10)</f>
        <v>-17022.692009713555</v>
      </c>
      <c r="J44" s="51">
        <f t="shared" si="8"/>
        <v>34560.340181405132</v>
      </c>
      <c r="K44" s="51">
        <f>SQRT(K9^2+K10^2+K11^2)*SIGN(K10)</f>
        <v>-34560.340181405132</v>
      </c>
      <c r="L44" s="44">
        <f t="shared" si="8"/>
        <v>-57992.564818339779</v>
      </c>
      <c r="M44" s="51">
        <f>SQRT(M9^2+M10^2+M11^2)*SIGN(M10)</f>
        <v>57992.564818339779</v>
      </c>
      <c r="N44" s="44">
        <f t="shared" si="8"/>
        <v>4896.1681681065565</v>
      </c>
      <c r="O44" s="51">
        <f>SQRT(O9^2+O10^2+O11^2)*SIGN(O10)</f>
        <v>-30845.58842955183</v>
      </c>
      <c r="P44" s="44">
        <f t="shared" si="8"/>
        <v>9297.295334641376</v>
      </c>
      <c r="Q44" s="51">
        <f t="shared" si="8"/>
        <v>-9297.295334641376</v>
      </c>
      <c r="R44" s="1"/>
      <c r="S44" s="17">
        <f t="shared" si="6"/>
        <v>-57992.564818339779</v>
      </c>
      <c r="T44" s="18">
        <f t="shared" si="7"/>
        <v>57992.564818339779</v>
      </c>
      <c r="V44" s="39" t="s">
        <v>36</v>
      </c>
    </row>
    <row r="45" spans="2:22" x14ac:dyDescent="0.25">
      <c r="B45" s="16" t="s">
        <v>7</v>
      </c>
      <c r="C45" s="11" t="s">
        <v>11</v>
      </c>
      <c r="D45" s="11" t="s">
        <v>12</v>
      </c>
      <c r="E45" s="11"/>
      <c r="F45" s="44">
        <f t="shared" ref="F45:Q45" si="9">SQRT(F15^2+F16^2+F17^2)*SIGN(F16)</f>
        <v>-12078.088895849467</v>
      </c>
      <c r="G45" s="51">
        <f>SQRT(G15^2+G16^2+G17^2)*SIGN(G16)</f>
        <v>2525.5830289092287</v>
      </c>
      <c r="H45" s="44">
        <f t="shared" si="9"/>
        <v>-25173.151725784835</v>
      </c>
      <c r="I45" s="51">
        <f>SQRT(I15^2+I16^2+I17^2)*SIGN(I16)</f>
        <v>36089.938350849305</v>
      </c>
      <c r="J45" s="51">
        <f t="shared" si="9"/>
        <v>3132.8961797388711</v>
      </c>
      <c r="K45" s="51">
        <f>SQRT(K15^2+K16^2+K17^2)*SIGN(K16)</f>
        <v>-3132.8961797388711</v>
      </c>
      <c r="L45" s="44">
        <f t="shared" si="9"/>
        <v>-36156.453452020665</v>
      </c>
      <c r="M45" s="51">
        <f>SQRT(M15^2+M16^2+M17^2)*SIGN(M16)</f>
        <v>36156.453452020665</v>
      </c>
      <c r="N45" s="44">
        <f t="shared" si="9"/>
        <v>-6817.0971008335473</v>
      </c>
      <c r="O45" s="51">
        <f>SQRT(O15^2+O16^2+O17^2)*SIGN(O16)</f>
        <v>40101.625605379719</v>
      </c>
      <c r="P45" s="44">
        <f t="shared" si="9"/>
        <v>-17739.981070068472</v>
      </c>
      <c r="Q45" s="51">
        <f t="shared" si="9"/>
        <v>17739.981070068472</v>
      </c>
      <c r="R45" s="1"/>
      <c r="S45" s="17">
        <f t="shared" si="6"/>
        <v>-36156.453452020665</v>
      </c>
      <c r="T45" s="18">
        <f t="shared" si="7"/>
        <v>40101.625605379719</v>
      </c>
    </row>
    <row r="46" spans="2:22" x14ac:dyDescent="0.25">
      <c r="B46" s="16" t="s">
        <v>7</v>
      </c>
      <c r="C46" s="11" t="s">
        <v>13</v>
      </c>
      <c r="D46" s="11" t="s">
        <v>12</v>
      </c>
      <c r="E46" s="11"/>
      <c r="F46" s="44">
        <f t="shared" ref="F46:Q46" si="10">SQRT(F18^2+F19^2+F20^2)*SIGN(F19)</f>
        <v>-817.77067104763773</v>
      </c>
      <c r="G46" s="51">
        <f>SQRT(G18^2+G19^2+G20^2)*SIGN(G19)</f>
        <v>925.65347510692106</v>
      </c>
      <c r="H46" s="44">
        <f t="shared" si="10"/>
        <v>-669.87941433407786</v>
      </c>
      <c r="I46" s="51">
        <f>SQRT(I18^2+I19^2+I20^2)*SIGN(I19)</f>
        <v>546.5888800143648</v>
      </c>
      <c r="J46" s="51">
        <f t="shared" si="10"/>
        <v>-12627.755366113874</v>
      </c>
      <c r="K46" s="51">
        <f>SQRT(K18^2+K19^2+K20^2)*SIGN(K19)</f>
        <v>12627.755366113874</v>
      </c>
      <c r="L46" s="44">
        <f t="shared" si="10"/>
        <v>23537.027374667567</v>
      </c>
      <c r="M46" s="51">
        <f>SQRT(M18^2+M19^2+M20^2)*SIGN(M19)</f>
        <v>-23537.027374667567</v>
      </c>
      <c r="N46" s="44">
        <f t="shared" si="10"/>
        <v>-877.18655153862085</v>
      </c>
      <c r="O46" s="51">
        <f>SQRT(O18^2+O19^2+O20^2)*SIGN(O19)</f>
        <v>34029.116064843693</v>
      </c>
      <c r="P46" s="44">
        <f t="shared" si="10"/>
        <v>-753.82715585443498</v>
      </c>
      <c r="Q46" s="51">
        <f t="shared" si="10"/>
        <v>753.82715585443498</v>
      </c>
      <c r="R46" s="1"/>
      <c r="S46" s="17">
        <f t="shared" si="6"/>
        <v>-23537.027374667567</v>
      </c>
      <c r="T46" s="18">
        <f t="shared" si="7"/>
        <v>34029.116064843693</v>
      </c>
    </row>
    <row r="47" spans="2:22" x14ac:dyDescent="0.25">
      <c r="B47" s="16" t="s">
        <v>8</v>
      </c>
      <c r="C47" s="11" t="s">
        <v>29</v>
      </c>
      <c r="D47" s="11" t="s">
        <v>12</v>
      </c>
      <c r="E47" s="11"/>
      <c r="F47" s="44">
        <f>-SQRT(F24^2+F25^2+F26^2)*SIGN(F26)</f>
        <v>-7680.2876593821456</v>
      </c>
      <c r="G47" s="51">
        <f>-SQRT(G24^2+G25^2+G26^2)*SIGN(G26)</f>
        <v>-2543.9880746603576</v>
      </c>
      <c r="H47" s="44">
        <f t="shared" ref="H47:Q47" si="11">-SQRT(H24^2+H25^2+H26^2)*SIGN(H26)</f>
        <v>-14721.389409246538</v>
      </c>
      <c r="I47" s="51">
        <f>-SQRT(I24^2+I25^2+I26^2)*SIGN(I26)</f>
        <v>-20591.250929339287</v>
      </c>
      <c r="J47" s="51">
        <f t="shared" si="11"/>
        <v>-13967.294329601069</v>
      </c>
      <c r="K47" s="51">
        <f>-SQRT(K24^2+K25^2+K26^2)*SIGN(K26)</f>
        <v>-13967.294329601069</v>
      </c>
      <c r="L47" s="44">
        <f t="shared" si="11"/>
        <v>9307.0394405036332</v>
      </c>
      <c r="M47" s="51">
        <f>-SQRT(M24^2+M25^2+M26^2)*SIGN(M26)</f>
        <v>9307.0394405036332</v>
      </c>
      <c r="N47" s="44">
        <f t="shared" si="11"/>
        <v>-4851.4979838390982</v>
      </c>
      <c r="O47" s="51">
        <f>-SQRT(O24^2+O25^2+O26^2)*SIGN(O26)</f>
        <v>-64422.080418542071</v>
      </c>
      <c r="P47" s="44">
        <f t="shared" si="11"/>
        <v>-10724.637993028733</v>
      </c>
      <c r="Q47" s="51">
        <f t="shared" si="11"/>
        <v>-10724.637993028733</v>
      </c>
      <c r="R47" s="1"/>
      <c r="S47" s="17">
        <f>MIN(F47:Q47)</f>
        <v>-64422.080418542071</v>
      </c>
      <c r="T47" s="18">
        <f t="shared" si="7"/>
        <v>9307.0394405036332</v>
      </c>
    </row>
    <row r="48" spans="2:22" x14ac:dyDescent="0.25">
      <c r="B48" s="16" t="s">
        <v>8</v>
      </c>
      <c r="C48" s="11" t="s">
        <v>14</v>
      </c>
      <c r="D48" s="11" t="s">
        <v>12</v>
      </c>
      <c r="E48" s="11"/>
      <c r="F48" s="44">
        <f>-SQRT(F27^2+F28^2+F29^2)*SIGN(F29)</f>
        <v>0</v>
      </c>
      <c r="G48" s="51">
        <f>-SQRT(G27^2+G28^2+G29^2)*SIGN(G29)</f>
        <v>0</v>
      </c>
      <c r="H48" s="44">
        <f>-SQRT(H27^2+H28^2+H29^2)*SIGN(H29)</f>
        <v>0</v>
      </c>
      <c r="I48" s="51">
        <f>-SQRT(I27^2+I28^2+I29^2)*SIGN(I29)</f>
        <v>0</v>
      </c>
      <c r="J48" s="51">
        <f>-SQRT(J27^2+J28^2+J29^2)*SIGN(J29)</f>
        <v>0</v>
      </c>
      <c r="K48" s="51">
        <f>-SQRT(K27^2+K28^2+K29^2)*SIGN(K29)</f>
        <v>0</v>
      </c>
      <c r="L48" s="44">
        <f>-SQRT(L27^2+L28^2+L29^2)*SIGN(L29)</f>
        <v>0</v>
      </c>
      <c r="M48" s="51">
        <f>-SQRT(M27^2+M28^2+M29^2)*SIGN(M29)</f>
        <v>0</v>
      </c>
      <c r="N48" s="44">
        <f>-SQRT(N27^2+N28^2+N29^2)*SIGN(N29)</f>
        <v>0</v>
      </c>
      <c r="O48" s="51">
        <f>-SQRT(O27^2+O28^2+O29^2)*SIGN(O29)</f>
        <v>0</v>
      </c>
      <c r="P48" s="44">
        <f>-SQRT(P27^2+P28^2+P29^2)*SIGN(P29)</f>
        <v>0</v>
      </c>
      <c r="Q48" s="51">
        <f>-SQRT(Q27^2+Q28^2+Q29^2)*SIGN(Q29)</f>
        <v>0</v>
      </c>
      <c r="R48" s="1"/>
      <c r="S48" s="17">
        <f>MIN(F48:Q48)</f>
        <v>0</v>
      </c>
      <c r="T48" s="18">
        <f t="shared" si="7"/>
        <v>0</v>
      </c>
    </row>
    <row r="49" spans="2:34" x14ac:dyDescent="0.25">
      <c r="B49" s="16" t="s">
        <v>41</v>
      </c>
      <c r="C49" s="11" t="s">
        <v>30</v>
      </c>
      <c r="D49" s="11" t="s">
        <v>12</v>
      </c>
      <c r="E49" s="11"/>
      <c r="F49" s="44">
        <f t="shared" ref="F49:Q49" si="12">-SQRT(F30^2+F31^2+F32^2)*SIGN(F32)</f>
        <v>8.2242979197362023E-2</v>
      </c>
      <c r="G49" s="51">
        <f>-SQRT(G30^2+G31^2+G32^2)*SIGN(G32)</f>
        <v>2.2971683594939625E-2</v>
      </c>
      <c r="H49" s="44">
        <f t="shared" si="12"/>
        <v>0.16349509782851249</v>
      </c>
      <c r="I49" s="51">
        <f>-SQRT(I30^2+I31^2+I32^2)*SIGN(I32)</f>
        <v>0.23123146942521691</v>
      </c>
      <c r="J49" s="51">
        <f t="shared" si="12"/>
        <v>7.6912750799612586E-2</v>
      </c>
      <c r="K49" s="51">
        <f>-SQRT(K30^2+K31^2+K32^2)*SIGN(K32)</f>
        <v>7.6912750799612586E-2</v>
      </c>
      <c r="L49" s="44">
        <f t="shared" si="12"/>
        <v>4.7371904271277236E-2</v>
      </c>
      <c r="M49" s="51">
        <f>-SQRT(M30^2+M31^2+M32^2)*SIGN(M32)</f>
        <v>4.7371904271277236E-2</v>
      </c>
      <c r="N49" s="44">
        <f t="shared" si="12"/>
        <v>4.9599628417176862E-2</v>
      </c>
      <c r="O49" s="51">
        <f>-SQRT(O30^2+O31^2+O32^2)*SIGN(O32)</f>
        <v>0.12698333739179679</v>
      </c>
      <c r="P49" s="44">
        <f t="shared" si="12"/>
        <v>0.117373832755755</v>
      </c>
      <c r="Q49" s="51">
        <f t="shared" si="12"/>
        <v>0.117373832755755</v>
      </c>
      <c r="R49" s="1"/>
      <c r="S49" s="17">
        <f t="shared" si="6"/>
        <v>2.2971683594939625E-2</v>
      </c>
      <c r="T49" s="18">
        <f>MAX(F49:Q49)</f>
        <v>0.23123146942521691</v>
      </c>
    </row>
    <row r="50" spans="2:34" x14ac:dyDescent="0.25">
      <c r="B50" s="30" t="s">
        <v>42</v>
      </c>
      <c r="C50" s="19" t="s">
        <v>30</v>
      </c>
      <c r="D50" s="19" t="s">
        <v>12</v>
      </c>
      <c r="E50" s="19"/>
      <c r="F50" s="45">
        <f t="shared" ref="F50:Q50" si="13">-SQRT(F33^2+F34^2+F35^2)*SIGN(F35)</f>
        <v>36587.936032512305</v>
      </c>
      <c r="G50" s="52">
        <f>-SQRT(G33^2+G34^2+G35^2)*SIGN(G35)</f>
        <v>10161.772835257587</v>
      </c>
      <c r="H50" s="45">
        <f t="shared" si="13"/>
        <v>72814.269964408493</v>
      </c>
      <c r="I50" s="52">
        <f>-SQRT(I33^2+I34^2+I35^2)*SIGN(I35)</f>
        <v>103014.59529914339</v>
      </c>
      <c r="J50" s="52">
        <f t="shared" si="13"/>
        <v>33233.557286947886</v>
      </c>
      <c r="K50" s="52">
        <f>-SQRT(K33^2+K34^2+K35^2)*SIGN(K35)</f>
        <v>33233.557286947886</v>
      </c>
      <c r="L50" s="45">
        <f t="shared" si="13"/>
        <v>23064.180227259807</v>
      </c>
      <c r="M50" s="52">
        <f>-SQRT(M33^2+M34^2+M35^2)*SIGN(M35)</f>
        <v>23064.180227259807</v>
      </c>
      <c r="N50" s="45">
        <f t="shared" si="13"/>
        <v>22033.867216322134</v>
      </c>
      <c r="O50" s="52">
        <f>-SQRT(O33^2+O34^2+O35^2)*SIGN(O35)</f>
        <v>58330.177472988587</v>
      </c>
      <c r="P50" s="45">
        <f t="shared" si="13"/>
        <v>52251.060314800066</v>
      </c>
      <c r="Q50" s="52">
        <f t="shared" si="13"/>
        <v>52251.060314800066</v>
      </c>
      <c r="R50" s="3"/>
      <c r="S50" s="20">
        <f t="shared" si="6"/>
        <v>10161.772835257587</v>
      </c>
      <c r="T50" s="21">
        <f t="shared" si="7"/>
        <v>103014.59529914339</v>
      </c>
    </row>
    <row r="51" spans="2:34" x14ac:dyDescent="0.25">
      <c r="B51" s="8"/>
      <c r="C51" s="8"/>
      <c r="D51" s="11"/>
      <c r="E51" s="11"/>
      <c r="F51" s="37"/>
      <c r="G51" s="53"/>
      <c r="H51" s="37"/>
      <c r="I51" s="53"/>
      <c r="J51" s="53"/>
      <c r="K51" s="53"/>
      <c r="L51" s="37"/>
      <c r="M51" s="53"/>
      <c r="N51" s="37"/>
      <c r="O51" s="53"/>
      <c r="P51" s="37"/>
      <c r="Q51" s="53"/>
      <c r="R51" s="1"/>
      <c r="S51" s="17"/>
      <c r="T51" s="17"/>
    </row>
    <row r="52" spans="2:34" x14ac:dyDescent="0.25">
      <c r="B52" s="8"/>
      <c r="C52" s="8"/>
      <c r="D52" s="11"/>
      <c r="E52" s="11"/>
      <c r="F52" s="37"/>
      <c r="G52" s="53"/>
      <c r="H52" s="37"/>
      <c r="I52" s="53"/>
      <c r="J52" s="53"/>
      <c r="K52" s="53"/>
      <c r="L52" s="37"/>
      <c r="M52" s="53"/>
      <c r="N52" s="37"/>
      <c r="O52" s="53"/>
      <c r="P52" s="37"/>
      <c r="Q52" s="53"/>
      <c r="R52" s="1"/>
      <c r="S52" s="17"/>
      <c r="T52" s="17"/>
    </row>
    <row r="53" spans="2:34" x14ac:dyDescent="0.25">
      <c r="B53" s="11"/>
      <c r="C53" s="11"/>
      <c r="D53" s="11"/>
      <c r="E53" s="11"/>
      <c r="F53" s="37"/>
      <c r="G53" s="53"/>
      <c r="H53" s="37"/>
      <c r="I53" s="53"/>
      <c r="J53" s="53"/>
      <c r="K53" s="53"/>
      <c r="L53" s="37"/>
      <c r="M53" s="53"/>
      <c r="N53" s="37"/>
      <c r="O53" s="53"/>
      <c r="P53" s="37"/>
      <c r="Q53" s="53"/>
      <c r="R53" s="1"/>
      <c r="S53" s="17"/>
      <c r="T53" s="17"/>
    </row>
    <row r="54" spans="2:34" x14ac:dyDescent="0.25">
      <c r="G54" s="49"/>
      <c r="H54"/>
      <c r="I54" s="49"/>
      <c r="J54" s="49"/>
      <c r="K54" s="49"/>
      <c r="L54"/>
      <c r="N54"/>
      <c r="P54"/>
      <c r="R54"/>
      <c r="S54"/>
      <c r="T54"/>
    </row>
    <row r="55" spans="2:34" ht="15.75" x14ac:dyDescent="0.25">
      <c r="B55" s="116" t="s">
        <v>39</v>
      </c>
      <c r="C55" s="116"/>
      <c r="D55" s="116"/>
      <c r="E55" s="116"/>
      <c r="G55" s="49"/>
      <c r="H55"/>
      <c r="I55" s="49"/>
      <c r="J55" s="49"/>
      <c r="K55" s="49"/>
      <c r="L55"/>
      <c r="N55"/>
      <c r="P55"/>
      <c r="R55"/>
      <c r="S55"/>
      <c r="T55"/>
    </row>
    <row r="56" spans="2:34" x14ac:dyDescent="0.25">
      <c r="B56" s="12" t="s">
        <v>1</v>
      </c>
      <c r="C56" s="13" t="s">
        <v>14</v>
      </c>
      <c r="D56" s="13" t="s">
        <v>12</v>
      </c>
      <c r="E56" s="13"/>
      <c r="F56" s="43">
        <f>SQRT(F12^2+F13^2+F14^2)</f>
        <v>19308.961323627827</v>
      </c>
      <c r="G56" s="50">
        <f>SQRT(G12^2+G13^2+G14^2)</f>
        <v>4831.6107720512746</v>
      </c>
      <c r="H56" s="43">
        <f>SQRT(H12^2+H13^2+H14^2)</f>
        <v>39462.059992446404</v>
      </c>
      <c r="I56" s="50">
        <f>SQRT(I12^2+I13^2+I14^2)</f>
        <v>56285.569132380799</v>
      </c>
      <c r="J56" s="50">
        <f>SQRT(J12^2+J13^2+J14^2)</f>
        <v>23542.787923813565</v>
      </c>
      <c r="K56" s="50">
        <f>SQRT(K12^2+K13^2+K14^2)</f>
        <v>23542.787923813565</v>
      </c>
      <c r="L56" s="43">
        <f>SQRT(L12^2+L13^2+L14^2)</f>
        <v>59437.862186635815</v>
      </c>
      <c r="M56" s="50">
        <f>SQRT(M12^2+M13^2+M14^2)</f>
        <v>59437.862186635815</v>
      </c>
      <c r="N56" s="43">
        <f>SQRT(N12^2+N13^2+N14^2)</f>
        <v>11254.35131681597</v>
      </c>
      <c r="O56" s="50">
        <f>SQRT(O12^2+O13^2+O14^2)</f>
        <v>66893.410770990944</v>
      </c>
      <c r="P56" s="43">
        <f>SQRT(P12^2+P13^2+P14^2)</f>
        <v>28015.19166775106</v>
      </c>
      <c r="Q56" s="50">
        <f>SQRT(Q12^2+Q13^2+Q14^2)</f>
        <v>28015.19166775106</v>
      </c>
      <c r="R56" s="2"/>
      <c r="S56" s="14">
        <f>MIN(F56:Q56)</f>
        <v>4831.6107720512746</v>
      </c>
      <c r="T56" s="15">
        <f>MAX(F56:Q56)</f>
        <v>66893.410770990944</v>
      </c>
    </row>
    <row r="57" spans="2:34" x14ac:dyDescent="0.25">
      <c r="B57" s="30" t="s">
        <v>7</v>
      </c>
      <c r="C57" s="19" t="s">
        <v>14</v>
      </c>
      <c r="D57" s="19" t="s">
        <v>12</v>
      </c>
      <c r="E57" s="19"/>
      <c r="F57" s="45">
        <f t="shared" ref="F57:Q57" si="14">SQRT(F21^2+F22^2+F23^2)</f>
        <v>12505.980051707174</v>
      </c>
      <c r="G57" s="52">
        <f>SQRT(G21^2+G22^2+G23^2)</f>
        <v>3093.0461620911578</v>
      </c>
      <c r="H57" s="45">
        <f t="shared" si="14"/>
        <v>25513.799286405556</v>
      </c>
      <c r="I57" s="52">
        <f>SQRT(I21^2+I22^2+I23^2)</f>
        <v>36365.584600295864</v>
      </c>
      <c r="J57" s="52">
        <f t="shared" si="14"/>
        <v>11393.864149098472</v>
      </c>
      <c r="K57" s="52">
        <f>SQRT(K21^2+K22^2+K23^2)</f>
        <v>11393.864149098472</v>
      </c>
      <c r="L57" s="45">
        <f t="shared" si="14"/>
        <v>31820.636580021794</v>
      </c>
      <c r="M57" s="52">
        <f>SQRT(M21^2+M22^2+M23^2)</f>
        <v>31820.636580021794</v>
      </c>
      <c r="N57" s="45">
        <f t="shared" si="14"/>
        <v>7294.2484814824447</v>
      </c>
      <c r="O57" s="52">
        <f>SQRT(O21^2+O22^2+O23^2)</f>
        <v>64242.321161222622</v>
      </c>
      <c r="P57" s="45">
        <f t="shared" si="14"/>
        <v>18127.661636102705</v>
      </c>
      <c r="Q57" s="52">
        <f t="shared" si="14"/>
        <v>18127.661636102705</v>
      </c>
      <c r="R57" s="3"/>
      <c r="S57" s="20">
        <f>MIN(F57:Q57)</f>
        <v>3093.0461620911578</v>
      </c>
      <c r="T57" s="21">
        <f>MAX(F57:Q57)</f>
        <v>64242.321161222622</v>
      </c>
    </row>
    <row r="58" spans="2:34" x14ac:dyDescent="0.25">
      <c r="G58" s="49"/>
      <c r="H58"/>
      <c r="I58" s="49"/>
      <c r="J58" s="49"/>
      <c r="K58" s="49"/>
      <c r="L58"/>
      <c r="N58"/>
      <c r="P58"/>
      <c r="R58"/>
      <c r="S58"/>
      <c r="T58"/>
    </row>
    <row r="59" spans="2:34" ht="15.75" thickBot="1" x14ac:dyDescent="0.3">
      <c r="B59" s="24" t="s">
        <v>23</v>
      </c>
      <c r="G59" s="49"/>
      <c r="H59"/>
      <c r="I59" s="49"/>
      <c r="J59" s="49"/>
      <c r="K59" s="49"/>
      <c r="L59"/>
      <c r="N59"/>
      <c r="P59"/>
      <c r="R59"/>
      <c r="S59"/>
      <c r="T59"/>
      <c r="W59" s="22" t="s">
        <v>28</v>
      </c>
    </row>
    <row r="60" spans="2:34" x14ac:dyDescent="0.25">
      <c r="B60" s="92" t="s">
        <v>1</v>
      </c>
      <c r="C60" s="93" t="s">
        <v>17</v>
      </c>
      <c r="D60" s="93" t="s">
        <v>12</v>
      </c>
      <c r="E60" s="94">
        <f>SQRT((E6-E12)^2+(E7-E13)^2+(E8-E14)^2)</f>
        <v>733.4452116552402</v>
      </c>
      <c r="F60" s="94">
        <f t="shared" ref="F60:Q60" si="15">SQRT(F6^2+F7^2+F8^2)</f>
        <v>12820.591093841551</v>
      </c>
      <c r="G60" s="95">
        <f>SQRT(G6^2+G7^2+G8^2)</f>
        <v>1494.0899947006637</v>
      </c>
      <c r="H60" s="94">
        <f t="shared" si="15"/>
        <v>28601.576322610697</v>
      </c>
      <c r="I60" s="95">
        <f>SQRT(I6^2+I7^2+I8^2)</f>
        <v>41765.035226393957</v>
      </c>
      <c r="J60" s="95">
        <f t="shared" si="15"/>
        <v>29019.946393435315</v>
      </c>
      <c r="K60" s="95">
        <f>SQRT(K6^2+K7^2+K8^2)</f>
        <v>29019.946393435315</v>
      </c>
      <c r="L60" s="94">
        <f t="shared" si="15"/>
        <v>88554.193117645147</v>
      </c>
      <c r="M60" s="95">
        <f>SQRT(M6^2+M7^2+M8^2)</f>
        <v>88554.193117645147</v>
      </c>
      <c r="N60" s="94">
        <f t="shared" si="15"/>
        <v>6498.3838186890989</v>
      </c>
      <c r="O60" s="95">
        <f>SQRT(O6^2+O7^2+O8^2)</f>
        <v>37452.280970921143</v>
      </c>
      <c r="P60" s="94">
        <f t="shared" si="15"/>
        <v>19641.219336167331</v>
      </c>
      <c r="Q60" s="96">
        <f t="shared" si="15"/>
        <v>19641.219336167331</v>
      </c>
      <c r="R60" s="1"/>
      <c r="S60" s="1"/>
      <c r="T60" s="1"/>
    </row>
    <row r="61" spans="2:34" x14ac:dyDescent="0.25">
      <c r="B61" s="97"/>
      <c r="C61" s="11"/>
      <c r="D61" s="11" t="s">
        <v>18</v>
      </c>
      <c r="E61" s="31">
        <f>(E6-E12)/$E$60</f>
        <v>-0.42667127009222217</v>
      </c>
      <c r="F61" s="31">
        <f t="shared" ref="F61:Q63" si="16">F6/F$60</f>
        <v>-0.17660631039679373</v>
      </c>
      <c r="G61" s="55">
        <f>G6/G$60</f>
        <v>0.24868985649101472</v>
      </c>
      <c r="H61" s="31">
        <f t="shared" si="16"/>
        <v>-0.2054933895792436</v>
      </c>
      <c r="I61" s="55">
        <f>I6/I$60</f>
        <v>-0.21284872537661528</v>
      </c>
      <c r="J61" s="55">
        <f t="shared" si="16"/>
        <v>0.51566842512651234</v>
      </c>
      <c r="K61" s="55">
        <f>K6/K$60</f>
        <v>0.51566842512651234</v>
      </c>
      <c r="L61" s="31">
        <f t="shared" si="16"/>
        <v>-0.40511488934628764</v>
      </c>
      <c r="M61" s="55">
        <f>M6/M$60</f>
        <v>-0.40511488934628764</v>
      </c>
      <c r="N61" s="31">
        <f t="shared" si="16"/>
        <v>-0.12504112361314917</v>
      </c>
      <c r="O61" s="55">
        <f>O6/O$60</f>
        <v>-0.29430653980444338</v>
      </c>
      <c r="P61" s="31">
        <f t="shared" si="16"/>
        <v>-0.19481719529477695</v>
      </c>
      <c r="Q61" s="98">
        <f t="shared" si="16"/>
        <v>-0.19481719529477695</v>
      </c>
      <c r="R61" s="1"/>
      <c r="S61" s="1"/>
      <c r="T61" s="1"/>
      <c r="W61" s="25">
        <f>ABS(F61)-ABS($E61)</f>
        <v>-0.25006495969542841</v>
      </c>
      <c r="X61" s="25">
        <f>ABS(H61)-ABS($E61)</f>
        <v>-0.22117788051297857</v>
      </c>
      <c r="Y61" s="25">
        <f>ABS(L61)-ABS($E61)</f>
        <v>-2.1556380745934522E-2</v>
      </c>
      <c r="Z61" s="25">
        <f>ABS(N61)-ABS($E61)</f>
        <v>-0.30163014647907299</v>
      </c>
      <c r="AA61" s="25">
        <f>ABS(P61)-ABS($E61)</f>
        <v>-0.23185407479744521</v>
      </c>
      <c r="AB61" s="25">
        <f>ABS(J61)-ABS($E61)</f>
        <v>8.8997155034290176E-2</v>
      </c>
      <c r="AC61" s="25">
        <f>ABS(G61)-ABS($E61)</f>
        <v>-0.17798141360120745</v>
      </c>
      <c r="AD61" s="25">
        <f>ABS(I61)-ABS($E61)</f>
        <v>-0.21382254471560688</v>
      </c>
      <c r="AE61" s="25">
        <f>ABS(K61)-ABS($E61)</f>
        <v>8.8997155034290176E-2</v>
      </c>
      <c r="AF61" s="25">
        <f>ABS(M61)-ABS($E61)</f>
        <v>-2.1556380745934522E-2</v>
      </c>
      <c r="AG61" s="25">
        <f>ABS(O61)-ABS($E61)</f>
        <v>-0.13236473028777879</v>
      </c>
      <c r="AH61" s="25">
        <f t="shared" ref="AH61:AH63" si="17">ABS(Q61)-ABS($E61)</f>
        <v>-0.23185407479744521</v>
      </c>
    </row>
    <row r="62" spans="2:34" x14ac:dyDescent="0.25">
      <c r="B62" s="99"/>
      <c r="C62" s="11"/>
      <c r="D62" s="11" t="s">
        <v>19</v>
      </c>
      <c r="E62" s="31">
        <f>(E7-E13)/$E$60</f>
        <v>0.89840384738885393</v>
      </c>
      <c r="F62" s="31">
        <f t="shared" si="16"/>
        <v>0.94785496885227216</v>
      </c>
      <c r="G62" s="55">
        <f>G7/G$60</f>
        <v>-0.84753313909658257</v>
      </c>
      <c r="H62" s="31">
        <f t="shared" si="16"/>
        <v>0.94662022506055921</v>
      </c>
      <c r="I62" s="55">
        <f>I7/I$60</f>
        <v>-0.94613345885787969</v>
      </c>
      <c r="J62" s="55">
        <f t="shared" si="16"/>
        <v>-0.8560035606231855</v>
      </c>
      <c r="K62" s="55">
        <f>K7/K$60</f>
        <v>0.8560035606231855</v>
      </c>
      <c r="L62" s="31">
        <f t="shared" si="16"/>
        <v>0.90647125970214593</v>
      </c>
      <c r="M62" s="55">
        <f>M7/M$60</f>
        <v>-0.90647125970214593</v>
      </c>
      <c r="N62" s="31">
        <f t="shared" si="16"/>
        <v>0.94743264099990798</v>
      </c>
      <c r="O62" s="55">
        <f>O7/O$60</f>
        <v>-0.93597946189133607</v>
      </c>
      <c r="P62" s="31">
        <f t="shared" si="16"/>
        <v>0.94720167885589679</v>
      </c>
      <c r="Q62" s="98">
        <f t="shared" si="16"/>
        <v>-0.94720167885589679</v>
      </c>
      <c r="R62" s="1"/>
      <c r="S62" s="1"/>
      <c r="T62" s="1"/>
      <c r="W62" s="25">
        <f>ABS(F62)-ABS($E62)</f>
        <v>4.9451121463418235E-2</v>
      </c>
      <c r="X62" s="25">
        <f>ABS(H62)-ABS($E62)</f>
        <v>4.8216377671705279E-2</v>
      </c>
      <c r="Y62" s="25">
        <f>ABS(L62)-ABS($E62)</f>
        <v>8.0674123132919995E-3</v>
      </c>
      <c r="Z62" s="25">
        <f>ABS(N62)-ABS($E62)</f>
        <v>4.9028793611054056E-2</v>
      </c>
      <c r="AA62" s="25">
        <f>ABS(P62)-ABS($E62)</f>
        <v>4.8797831467042863E-2</v>
      </c>
      <c r="AB62" s="25">
        <f>ABS(J62)-ABS($E62)</f>
        <v>-4.2400286765668427E-2</v>
      </c>
      <c r="AC62" s="25">
        <f>ABS(G62)-ABS($E62)</f>
        <v>-5.087070829227136E-2</v>
      </c>
      <c r="AD62" s="25">
        <f>ABS(I62)-ABS($E62)</f>
        <v>4.7729611469025768E-2</v>
      </c>
      <c r="AE62" s="25">
        <f>ABS(K62)-ABS($E62)</f>
        <v>-4.2400286765668427E-2</v>
      </c>
      <c r="AF62" s="25">
        <f>ABS(M62)-ABS($E62)</f>
        <v>8.0674123132919995E-3</v>
      </c>
      <c r="AG62" s="25">
        <f>ABS(O62)-ABS($E62)</f>
        <v>3.7575614502482146E-2</v>
      </c>
      <c r="AH62" s="25">
        <f t="shared" si="17"/>
        <v>4.8797831467042863E-2</v>
      </c>
    </row>
    <row r="63" spans="2:34" x14ac:dyDescent="0.25">
      <c r="B63" s="99"/>
      <c r="C63" s="1"/>
      <c r="D63" s="11" t="s">
        <v>20</v>
      </c>
      <c r="E63" s="31">
        <f>(E8-E14)/$E$60</f>
        <v>0.10402958365193504</v>
      </c>
      <c r="F63" s="31">
        <f t="shared" si="16"/>
        <v>0.26529449513717684</v>
      </c>
      <c r="G63" s="55">
        <f>G8/G$60</f>
        <v>0.4688719797680081</v>
      </c>
      <c r="H63" s="31">
        <f t="shared" si="16"/>
        <v>0.24835985252356985</v>
      </c>
      <c r="I63" s="55">
        <f>I8/I$60</f>
        <v>0.24398134792474366</v>
      </c>
      <c r="J63" s="55">
        <f t="shared" si="16"/>
        <v>-3.6660326348396131E-2</v>
      </c>
      <c r="K63" s="55">
        <f>K8/K$60</f>
        <v>-3.6660326348396131E-2</v>
      </c>
      <c r="L63" s="31">
        <f t="shared" si="16"/>
        <v>0.11912926493498528</v>
      </c>
      <c r="M63" s="55">
        <f>M8/M$60</f>
        <v>0.11912926493498528</v>
      </c>
      <c r="N63" s="31">
        <f t="shared" si="16"/>
        <v>0.29450994579725265</v>
      </c>
      <c r="O63" s="55">
        <f>O8/O$60</f>
        <v>0.19319965720968704</v>
      </c>
      <c r="P63" s="31">
        <f t="shared" si="16"/>
        <v>0.25466691970110161</v>
      </c>
      <c r="Q63" s="98">
        <f t="shared" si="16"/>
        <v>0.25466691970110161</v>
      </c>
      <c r="R63" s="1"/>
      <c r="S63" s="1"/>
      <c r="T63" s="1"/>
      <c r="W63" s="25">
        <f>ABS(F63)-ABS($E63)</f>
        <v>0.1612649114852418</v>
      </c>
      <c r="X63" s="25">
        <f>ABS(H63)-ABS($E63)</f>
        <v>0.1443302688716348</v>
      </c>
      <c r="Y63" s="25">
        <f>ABS(L63)-ABS($E63)</f>
        <v>1.509968128305024E-2</v>
      </c>
      <c r="Z63" s="25">
        <f>ABS(N63)-ABS($E63)</f>
        <v>0.19048036214531761</v>
      </c>
      <c r="AA63" s="25">
        <f>ABS(P63)-ABS($E63)</f>
        <v>0.15063733604916657</v>
      </c>
      <c r="AB63" s="25">
        <f>ABS(J63)-ABS($E63)</f>
        <v>-6.7369257303538904E-2</v>
      </c>
      <c r="AC63" s="25">
        <f>ABS(G63)-ABS($E63)</f>
        <v>0.36484239611607305</v>
      </c>
      <c r="AD63" s="25">
        <f>ABS(I63)-ABS($E63)</f>
        <v>0.13995176427280862</v>
      </c>
      <c r="AE63" s="25">
        <f>ABS(K63)-ABS($E63)</f>
        <v>-6.7369257303538904E-2</v>
      </c>
      <c r="AF63" s="25">
        <f>ABS(M63)-ABS($E63)</f>
        <v>1.509968128305024E-2</v>
      </c>
      <c r="AG63" s="25">
        <f>ABS(O63)-ABS($E63)</f>
        <v>8.9170073557752E-2</v>
      </c>
      <c r="AH63" s="25">
        <f t="shared" si="17"/>
        <v>0.15063733604916657</v>
      </c>
    </row>
    <row r="64" spans="2:34" x14ac:dyDescent="0.25">
      <c r="B64" s="110"/>
      <c r="C64" s="3"/>
      <c r="D64" s="19" t="s">
        <v>21</v>
      </c>
      <c r="E64" s="108">
        <f>SQRT(E61^2+E62^2+E63^2)</f>
        <v>1</v>
      </c>
      <c r="F64" s="108">
        <f>SQRT(F61^2+F62^2+F63^2)</f>
        <v>1</v>
      </c>
      <c r="G64" s="109">
        <f>SQRT(G61^2+G62^2+G63^2)</f>
        <v>1</v>
      </c>
      <c r="H64" s="108">
        <f t="shared" ref="H64:Q64" si="18">SQRT(H61^2+H62^2+H63^2)</f>
        <v>1</v>
      </c>
      <c r="I64" s="109">
        <f>SQRT(I61^2+I62^2+I63^2)</f>
        <v>0.99999999999999989</v>
      </c>
      <c r="J64" s="109">
        <f>SQRT(J61^2+J62^2+J63^2)</f>
        <v>1</v>
      </c>
      <c r="K64" s="109">
        <f>SQRT(K61^2+K62^2+K63^2)</f>
        <v>1</v>
      </c>
      <c r="L64" s="108">
        <f t="shared" si="18"/>
        <v>1</v>
      </c>
      <c r="M64" s="109">
        <f>SQRT(M61^2+M62^2+M63^2)</f>
        <v>1</v>
      </c>
      <c r="N64" s="108">
        <f t="shared" si="18"/>
        <v>1</v>
      </c>
      <c r="O64" s="109">
        <f>SQRT(O61^2+O62^2+O63^2)</f>
        <v>1</v>
      </c>
      <c r="P64" s="108">
        <f t="shared" si="18"/>
        <v>1</v>
      </c>
      <c r="Q64" s="111">
        <f t="shared" si="18"/>
        <v>1</v>
      </c>
      <c r="R64" s="1"/>
      <c r="S64" s="1"/>
      <c r="T64" s="1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</row>
    <row r="65" spans="2:34" x14ac:dyDescent="0.25">
      <c r="B65" s="99"/>
      <c r="C65" s="1"/>
      <c r="D65" s="11"/>
      <c r="E65" s="31"/>
      <c r="F65" s="31"/>
      <c r="G65" s="55"/>
      <c r="H65" s="31"/>
      <c r="I65" s="55"/>
      <c r="J65" s="55"/>
      <c r="K65" s="55"/>
      <c r="L65" s="31"/>
      <c r="M65" s="55"/>
      <c r="N65" s="31"/>
      <c r="O65" s="55"/>
      <c r="P65" s="31"/>
      <c r="Q65" s="98"/>
      <c r="R65" s="1"/>
      <c r="S65" s="1"/>
      <c r="T65" s="1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</row>
    <row r="66" spans="2:34" x14ac:dyDescent="0.25">
      <c r="B66" s="112" t="s">
        <v>1</v>
      </c>
      <c r="C66" s="13" t="s">
        <v>22</v>
      </c>
      <c r="D66" s="13" t="s">
        <v>12</v>
      </c>
      <c r="E66" s="106">
        <f>SQRT((E9-E12)^2+(E10-E13)^2+(E11-E14)^2)</f>
        <v>684.65374679468459</v>
      </c>
      <c r="F66" s="106">
        <f t="shared" ref="F66:Q66" si="19">SQRT(F9^2+F10^2+F11^2)</f>
        <v>6971.6308717765614</v>
      </c>
      <c r="G66" s="107">
        <f>SQRT(G9^2+G10^2+G11^2)</f>
        <v>3374.7881608432313</v>
      </c>
      <c r="H66" s="106">
        <f t="shared" si="19"/>
        <v>12407.3262973331</v>
      </c>
      <c r="I66" s="107">
        <f>SQRT(I9^2+I10^2+I11^2)</f>
        <v>17022.692009713555</v>
      </c>
      <c r="J66" s="107">
        <f t="shared" si="19"/>
        <v>34560.340181405132</v>
      </c>
      <c r="K66" s="107">
        <f>SQRT(K9^2+K10^2+K11^2)</f>
        <v>34560.340181405132</v>
      </c>
      <c r="L66" s="106">
        <f t="shared" si="19"/>
        <v>57992.564818339779</v>
      </c>
      <c r="M66" s="107">
        <f>SQRT(M9^2+M10^2+M11^2)</f>
        <v>57992.564818339779</v>
      </c>
      <c r="N66" s="106">
        <f t="shared" si="19"/>
        <v>4896.1681681065565</v>
      </c>
      <c r="O66" s="107">
        <f>SQRT(O9^2+O10^2+O11^2)</f>
        <v>30845.58842955183</v>
      </c>
      <c r="P66" s="106">
        <f t="shared" si="19"/>
        <v>9297.295334641376</v>
      </c>
      <c r="Q66" s="113">
        <f t="shared" si="19"/>
        <v>9297.295334641376</v>
      </c>
      <c r="R66" s="1"/>
      <c r="S66" s="1"/>
      <c r="T66" s="1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</row>
    <row r="67" spans="2:34" x14ac:dyDescent="0.25">
      <c r="B67" s="97"/>
      <c r="C67" s="11"/>
      <c r="D67" s="11" t="s">
        <v>18</v>
      </c>
      <c r="E67" s="31">
        <f>(E9-E12)/$E$66</f>
        <v>0.26460090351966847</v>
      </c>
      <c r="F67" s="31">
        <f t="shared" ref="F67:Q69" si="20">F9/F$66</f>
        <v>-0.24801270175919116</v>
      </c>
      <c r="G67" s="55">
        <f>G9/G$66</f>
        <v>-3.5423798875582916E-3</v>
      </c>
      <c r="H67" s="31">
        <f t="shared" si="20"/>
        <v>-0.32907484181448743</v>
      </c>
      <c r="I67" s="55">
        <f>I9/I$66</f>
        <v>-0.35513017970376504</v>
      </c>
      <c r="J67" s="55">
        <f t="shared" si="20"/>
        <v>0.18508623685467321</v>
      </c>
      <c r="K67" s="55">
        <f>K9/K$66</f>
        <v>0.18508623685467321</v>
      </c>
      <c r="L67" s="31">
        <f t="shared" si="20"/>
        <v>-0.29682704752715916</v>
      </c>
      <c r="M67" s="55">
        <f>M9/M$66</f>
        <v>-0.29682704752715916</v>
      </c>
      <c r="N67" s="31">
        <f t="shared" si="20"/>
        <v>-0.15999660684697017</v>
      </c>
      <c r="O67" s="55">
        <f>O9/O$66</f>
        <v>0.10122599374169651</v>
      </c>
      <c r="P67" s="31">
        <f t="shared" si="20"/>
        <v>-0.29544065758297677</v>
      </c>
      <c r="Q67" s="98">
        <f t="shared" si="20"/>
        <v>-0.29544065758297677</v>
      </c>
      <c r="R67" s="1"/>
      <c r="S67" s="1"/>
      <c r="T67" s="1"/>
      <c r="W67" s="25">
        <f>ABS(F67)-ABS($E67)</f>
        <v>-1.6588201760477317E-2</v>
      </c>
      <c r="X67" s="25">
        <f>ABS(H67)-ABS($E67)</f>
        <v>6.4473938294818955E-2</v>
      </c>
      <c r="Y67" s="25">
        <f>ABS(L67)-ABS($E67)</f>
        <v>3.2226144007490687E-2</v>
      </c>
      <c r="Z67" s="25">
        <f>ABS(N67)-ABS($E67)</f>
        <v>-0.1046042966726983</v>
      </c>
      <c r="AA67" s="25">
        <f>ABS(P67)-ABS($E67)</f>
        <v>3.08397540633083E-2</v>
      </c>
      <c r="AB67" s="25">
        <f>ABS(J67)-ABS($E67)</f>
        <v>-7.9514666664995265E-2</v>
      </c>
      <c r="AC67" s="25">
        <f>ABS(G67)-ABS($E67)</f>
        <v>-0.26105852363211018</v>
      </c>
      <c r="AD67" s="25">
        <f>ABS(I67)-ABS($E67)</f>
        <v>9.0529276184096563E-2</v>
      </c>
      <c r="AE67" s="25">
        <f>ABS(K67)-ABS($E67)</f>
        <v>-7.9514666664995265E-2</v>
      </c>
      <c r="AF67" s="25">
        <f>ABS(M67)-ABS($E67)</f>
        <v>3.2226144007490687E-2</v>
      </c>
      <c r="AG67" s="25">
        <f>ABS(O67)-ABS($E67)</f>
        <v>-0.16337490977797198</v>
      </c>
      <c r="AH67" s="25">
        <f t="shared" ref="AH67:AH69" si="21">ABS(Q67)-ABS($E67)</f>
        <v>3.08397540633083E-2</v>
      </c>
    </row>
    <row r="68" spans="2:34" x14ac:dyDescent="0.25">
      <c r="B68" s="99"/>
      <c r="C68" s="11"/>
      <c r="D68" s="11" t="s">
        <v>19</v>
      </c>
      <c r="E68" s="31">
        <f>(E10-E13)/$E$66</f>
        <v>0.96242809315641031</v>
      </c>
      <c r="F68" s="31">
        <f t="shared" si="20"/>
        <v>0.71403695518647547</v>
      </c>
      <c r="G68" s="55">
        <f>G10/G$66</f>
        <v>-0.91319138428396007</v>
      </c>
      <c r="H68" s="31">
        <f t="shared" si="20"/>
        <v>0.61071780313534052</v>
      </c>
      <c r="I68" s="55">
        <f>I10/I$66</f>
        <v>-0.57243353198163693</v>
      </c>
      <c r="J68" s="55">
        <f t="shared" si="20"/>
        <v>0.96738761801751727</v>
      </c>
      <c r="K68" s="55">
        <f>K10/K$66</f>
        <v>-0.96738761801751727</v>
      </c>
      <c r="L68" s="31">
        <f t="shared" si="20"/>
        <v>-0.95482467615574973</v>
      </c>
      <c r="M68" s="55">
        <f>M10/M$66</f>
        <v>0.95482467615574973</v>
      </c>
      <c r="N68" s="31">
        <f t="shared" si="20"/>
        <v>0.80342297607634994</v>
      </c>
      <c r="O68" s="55">
        <f>O10/O$66</f>
        <v>-0.95459876150406198</v>
      </c>
      <c r="P68" s="31">
        <f t="shared" si="20"/>
        <v>0.65630796456880525</v>
      </c>
      <c r="Q68" s="98">
        <f t="shared" si="20"/>
        <v>-0.65630796456880525</v>
      </c>
      <c r="R68" s="1"/>
      <c r="S68" s="1"/>
      <c r="T68" s="1"/>
      <c r="W68" s="25">
        <f>ABS(F68)-ABS($E68)</f>
        <v>-0.24839113796993484</v>
      </c>
      <c r="X68" s="25">
        <f>ABS(H68)-ABS($E68)</f>
        <v>-0.35171029002106979</v>
      </c>
      <c r="Y68" s="25">
        <f>ABS(L68)-ABS($E68)</f>
        <v>-7.6034170006605839E-3</v>
      </c>
      <c r="Z68" s="25">
        <f>ABS(N68)-ABS($E68)</f>
        <v>-0.15900511708006038</v>
      </c>
      <c r="AA68" s="25">
        <f>ABS(P68)-ABS($E68)</f>
        <v>-0.30612012858760507</v>
      </c>
      <c r="AB68" s="25">
        <f>ABS(J68)-ABS($E68)</f>
        <v>4.9595248611069565E-3</v>
      </c>
      <c r="AC68" s="25">
        <f>ABS(G68)-ABS($E68)</f>
        <v>-4.9236708872450241E-2</v>
      </c>
      <c r="AD68" s="25">
        <f>ABS(I68)-ABS($E68)</f>
        <v>-0.38999456117477338</v>
      </c>
      <c r="AE68" s="25">
        <f>ABS(K68)-ABS($E68)</f>
        <v>4.9595248611069565E-3</v>
      </c>
      <c r="AF68" s="25">
        <f>ABS(M68)-ABS($E68)</f>
        <v>-7.6034170006605839E-3</v>
      </c>
      <c r="AG68" s="25">
        <f>ABS(O68)-ABS($E68)</f>
        <v>-7.8293316523483369E-3</v>
      </c>
      <c r="AH68" s="25">
        <f t="shared" si="21"/>
        <v>-0.30612012858760507</v>
      </c>
    </row>
    <row r="69" spans="2:34" x14ac:dyDescent="0.25">
      <c r="B69" s="99"/>
      <c r="C69" s="1"/>
      <c r="D69" s="11" t="s">
        <v>20</v>
      </c>
      <c r="E69" s="31">
        <f>(E11-E14)/$E$66</f>
        <v>6.0979729090009753E-2</v>
      </c>
      <c r="F69" s="31">
        <f t="shared" si="20"/>
        <v>0.65470674839513743</v>
      </c>
      <c r="G69" s="55">
        <f>G11/G$66</f>
        <v>0.40751557910621866</v>
      </c>
      <c r="H69" s="31">
        <f t="shared" si="20"/>
        <v>0.72023156930136956</v>
      </c>
      <c r="I69" s="55">
        <f>I11/I$66</f>
        <v>0.73905507705894269</v>
      </c>
      <c r="J69" s="55">
        <f t="shared" si="20"/>
        <v>0.17292854429899632</v>
      </c>
      <c r="K69" s="55">
        <f>K11/K$66</f>
        <v>0.17292854429899632</v>
      </c>
      <c r="L69" s="31">
        <f t="shared" si="20"/>
        <v>-1.4266802738435946E-2</v>
      </c>
      <c r="M69" s="55">
        <f>M11/M$66</f>
        <v>-1.4266802738435946E-2</v>
      </c>
      <c r="N69" s="31">
        <f t="shared" si="20"/>
        <v>0.57350902984179497</v>
      </c>
      <c r="O69" s="55">
        <f>O11/O$66</f>
        <v>0.28016870404439725</v>
      </c>
      <c r="P69" s="31">
        <f t="shared" si="20"/>
        <v>0.69424395819516493</v>
      </c>
      <c r="Q69" s="98">
        <f t="shared" si="20"/>
        <v>0.69424395819516493</v>
      </c>
      <c r="R69" s="1"/>
      <c r="S69" s="1"/>
      <c r="T69" s="1"/>
      <c r="W69" s="25">
        <f>ABS(F69)-ABS($E69)</f>
        <v>0.59372701930512772</v>
      </c>
      <c r="X69" s="25">
        <f>ABS(H69)-ABS($E69)</f>
        <v>0.65925184021135985</v>
      </c>
      <c r="Y69" s="25">
        <f>ABS(L69)-ABS($E69)</f>
        <v>-4.6712926351573807E-2</v>
      </c>
      <c r="Z69" s="25">
        <f>ABS(N69)-ABS($E69)</f>
        <v>0.51252930075178527</v>
      </c>
      <c r="AA69" s="25">
        <f>ABS(P69)-ABS($E69)</f>
        <v>0.63326422910515523</v>
      </c>
      <c r="AB69" s="25">
        <f>ABS(J69)-ABS($E69)</f>
        <v>0.11194881520898656</v>
      </c>
      <c r="AC69" s="25">
        <f>ABS(G69)-ABS($E69)</f>
        <v>0.3465358500162089</v>
      </c>
      <c r="AD69" s="25">
        <f>ABS(I69)-ABS($E69)</f>
        <v>0.67807534796893298</v>
      </c>
      <c r="AE69" s="25">
        <f>ABS(K69)-ABS($E69)</f>
        <v>0.11194881520898656</v>
      </c>
      <c r="AF69" s="25">
        <f>ABS(M69)-ABS($E69)</f>
        <v>-4.6712926351573807E-2</v>
      </c>
      <c r="AG69" s="25">
        <f>ABS(O69)-ABS($E69)</f>
        <v>0.21918897495438749</v>
      </c>
      <c r="AH69" s="25">
        <f t="shared" si="21"/>
        <v>0.63326422910515523</v>
      </c>
    </row>
    <row r="70" spans="2:34" x14ac:dyDescent="0.25">
      <c r="B70" s="110"/>
      <c r="C70" s="3"/>
      <c r="D70" s="19" t="s">
        <v>21</v>
      </c>
      <c r="E70" s="108">
        <f>SQRT(E67^2+E68^2+E69^2)</f>
        <v>1</v>
      </c>
      <c r="F70" s="108">
        <f>SQRT(F67^2+F68^2+F69^2)</f>
        <v>1</v>
      </c>
      <c r="G70" s="109">
        <f>SQRT(G67^2+G68^2+G69^2)</f>
        <v>0.99999999999999989</v>
      </c>
      <c r="H70" s="108">
        <f t="shared" ref="H70:Q70" si="22">SQRT(H67^2+H68^2+H69^2)</f>
        <v>1</v>
      </c>
      <c r="I70" s="109">
        <f>SQRT(I67^2+I68^2+I69^2)</f>
        <v>1</v>
      </c>
      <c r="J70" s="109">
        <f>SQRT(J67^2+J68^2+J69^2)</f>
        <v>1</v>
      </c>
      <c r="K70" s="109">
        <f>SQRT(K67^2+K68^2+K69^2)</f>
        <v>1</v>
      </c>
      <c r="L70" s="108">
        <f t="shared" si="22"/>
        <v>1</v>
      </c>
      <c r="M70" s="109">
        <f>SQRT(M67^2+M68^2+M69^2)</f>
        <v>1</v>
      </c>
      <c r="N70" s="108">
        <f t="shared" si="22"/>
        <v>1</v>
      </c>
      <c r="O70" s="109">
        <f>SQRT(O67^2+O68^2+O69^2)</f>
        <v>1</v>
      </c>
      <c r="P70" s="108">
        <f t="shared" si="22"/>
        <v>0.99999999999999989</v>
      </c>
      <c r="Q70" s="111">
        <f t="shared" si="22"/>
        <v>0.99999999999999989</v>
      </c>
      <c r="R70" s="1"/>
      <c r="S70" s="1"/>
      <c r="T70" s="1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</row>
    <row r="71" spans="2:34" x14ac:dyDescent="0.25">
      <c r="B71" s="99"/>
      <c r="C71" s="1"/>
      <c r="D71" s="11"/>
      <c r="E71" s="31"/>
      <c r="F71" s="31"/>
      <c r="G71" s="55"/>
      <c r="H71" s="31"/>
      <c r="I71" s="55"/>
      <c r="J71" s="55"/>
      <c r="K71" s="55"/>
      <c r="L71" s="31"/>
      <c r="M71" s="55"/>
      <c r="N71" s="31"/>
      <c r="O71" s="55"/>
      <c r="P71" s="31"/>
      <c r="Q71" s="98"/>
      <c r="R71" s="1"/>
      <c r="S71" s="1"/>
      <c r="T71" s="1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</row>
    <row r="72" spans="2:34" x14ac:dyDescent="0.25">
      <c r="B72" s="112" t="s">
        <v>7</v>
      </c>
      <c r="C72" s="13" t="s">
        <v>17</v>
      </c>
      <c r="D72" s="13" t="s">
        <v>12</v>
      </c>
      <c r="E72" s="106">
        <f>SQRT((E15-E21)^2+(E16-E22)^2+(E17-E23)^2)</f>
        <v>612.82142048071387</v>
      </c>
      <c r="F72" s="106">
        <f t="shared" ref="F72:Q72" si="23">SQRT(F15^2+F16^2+F17^2)</f>
        <v>12078.088895849467</v>
      </c>
      <c r="G72" s="107">
        <f>SQRT(G15^2+G16^2+G17^2)</f>
        <v>2525.5830289092287</v>
      </c>
      <c r="H72" s="106">
        <f t="shared" si="23"/>
        <v>25173.151725784835</v>
      </c>
      <c r="I72" s="107">
        <f>SQRT(I15^2+I16^2+I17^2)</f>
        <v>36089.938350849305</v>
      </c>
      <c r="J72" s="107">
        <f t="shared" si="23"/>
        <v>3132.8961797388711</v>
      </c>
      <c r="K72" s="107">
        <f>SQRT(K15^2+K16^2+K17^2)</f>
        <v>3132.8961797388711</v>
      </c>
      <c r="L72" s="106">
        <f t="shared" si="23"/>
        <v>36156.453452020665</v>
      </c>
      <c r="M72" s="107">
        <f>SQRT(M15^2+M16^2+M17^2)</f>
        <v>36156.453452020665</v>
      </c>
      <c r="N72" s="106">
        <f t="shared" si="23"/>
        <v>6817.0971008335473</v>
      </c>
      <c r="O72" s="107">
        <f>SQRT(O15^2+O16^2+O17^2)</f>
        <v>40101.625605379719</v>
      </c>
      <c r="P72" s="106">
        <f t="shared" si="23"/>
        <v>17739.981070068472</v>
      </c>
      <c r="Q72" s="113">
        <f t="shared" si="23"/>
        <v>17739.981070068472</v>
      </c>
      <c r="R72" s="1"/>
      <c r="S72" s="1"/>
      <c r="T72" s="1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</row>
    <row r="73" spans="2:34" x14ac:dyDescent="0.25">
      <c r="B73" s="97"/>
      <c r="C73" s="11"/>
      <c r="D73" s="11" t="s">
        <v>18</v>
      </c>
      <c r="E73" s="31">
        <f>(E15-E21)/E$72</f>
        <v>-0.61639490294528254</v>
      </c>
      <c r="F73" s="31">
        <f t="shared" ref="F73:Q75" si="24">F15/F$72</f>
        <v>0.61639490294528276</v>
      </c>
      <c r="G73" s="55">
        <f>G15/G$72</f>
        <v>0.61639490294528387</v>
      </c>
      <c r="H73" s="31">
        <f t="shared" si="24"/>
        <v>0.61639490294528199</v>
      </c>
      <c r="I73" s="55">
        <f>I15/I$72</f>
        <v>0.61639490294528287</v>
      </c>
      <c r="J73" s="55">
        <f t="shared" si="24"/>
        <v>-0.61639490294528321</v>
      </c>
      <c r="K73" s="55">
        <f>K15/K$72</f>
        <v>-0.61639490294528321</v>
      </c>
      <c r="L73" s="31">
        <f t="shared" si="24"/>
        <v>0.61639490294528243</v>
      </c>
      <c r="M73" s="55">
        <f>M15/M$72</f>
        <v>0.61639490294528243</v>
      </c>
      <c r="N73" s="31">
        <f t="shared" si="24"/>
        <v>0.61639490294528232</v>
      </c>
      <c r="O73" s="55">
        <f>O15/O$72</f>
        <v>0.61639490294528276</v>
      </c>
      <c r="P73" s="31">
        <f t="shared" si="24"/>
        <v>0.61639490294528221</v>
      </c>
      <c r="Q73" s="98">
        <f t="shared" si="24"/>
        <v>0.61639490294528221</v>
      </c>
      <c r="R73" s="1"/>
      <c r="S73" s="1"/>
      <c r="T73" s="1"/>
      <c r="W73" s="25">
        <f>ABS(F73)-ABS($E73)</f>
        <v>0</v>
      </c>
      <c r="X73" s="25">
        <f>ABS(H73)-ABS($E73)</f>
        <v>0</v>
      </c>
      <c r="Y73" s="25">
        <f>ABS(L73)-ABS($E73)</f>
        <v>0</v>
      </c>
      <c r="Z73" s="25">
        <f>ABS(N73)-ABS($E73)</f>
        <v>0</v>
      </c>
      <c r="AA73" s="25">
        <f>ABS(P73)-ABS($E73)</f>
        <v>0</v>
      </c>
      <c r="AB73" s="25">
        <f>ABS(J73)-ABS($E73)</f>
        <v>0</v>
      </c>
      <c r="AC73" s="25">
        <f>ABS(G73)-ABS($E73)</f>
        <v>1.3322676295501878E-15</v>
      </c>
      <c r="AD73" s="25">
        <f>ABS(I73)-ABS($E73)</f>
        <v>0</v>
      </c>
      <c r="AE73" s="25">
        <f>ABS(K73)-ABS($E73)</f>
        <v>0</v>
      </c>
      <c r="AF73" s="25">
        <f>ABS(M73)-ABS($E73)</f>
        <v>0</v>
      </c>
      <c r="AG73" s="25">
        <f>ABS(O73)-ABS($E73)</f>
        <v>0</v>
      </c>
      <c r="AH73" s="25">
        <f t="shared" ref="AH73:AH75" si="25">ABS(Q73)-ABS($E73)</f>
        <v>0</v>
      </c>
    </row>
    <row r="74" spans="2:34" x14ac:dyDescent="0.25">
      <c r="B74" s="99"/>
      <c r="C74" s="11"/>
      <c r="D74" s="11" t="s">
        <v>19</v>
      </c>
      <c r="E74" s="31">
        <f>(E16-E22)/E$72</f>
        <v>0.78135323602819351</v>
      </c>
      <c r="F74" s="31">
        <f t="shared" si="24"/>
        <v>-0.7813532360281934</v>
      </c>
      <c r="G74" s="55">
        <f>G16/G$72</f>
        <v>0.78135323602819251</v>
      </c>
      <c r="H74" s="31">
        <f t="shared" si="24"/>
        <v>-0.78135323602819406</v>
      </c>
      <c r="I74" s="55">
        <f>I16/I$72</f>
        <v>0.78135323602819329</v>
      </c>
      <c r="J74" s="55">
        <f t="shared" si="24"/>
        <v>0.78135323602819295</v>
      </c>
      <c r="K74" s="55">
        <f>K16/K$72</f>
        <v>-0.78135323602819295</v>
      </c>
      <c r="L74" s="31">
        <f t="shared" si="24"/>
        <v>-0.78135323602819362</v>
      </c>
      <c r="M74" s="55">
        <f>M16/M$72</f>
        <v>0.78135323602819362</v>
      </c>
      <c r="N74" s="31">
        <f t="shared" si="24"/>
        <v>-0.78135323602819373</v>
      </c>
      <c r="O74" s="55">
        <f>O16/O$72</f>
        <v>0.78135323602819329</v>
      </c>
      <c r="P74" s="31">
        <f t="shared" si="24"/>
        <v>-0.78135323602819373</v>
      </c>
      <c r="Q74" s="98">
        <f t="shared" si="24"/>
        <v>0.78135323602819373</v>
      </c>
      <c r="R74" s="1"/>
      <c r="S74" s="1"/>
      <c r="T74" s="1"/>
      <c r="W74" s="25">
        <f>ABS(F74)-ABS($E74)</f>
        <v>0</v>
      </c>
      <c r="X74" s="25">
        <f>ABS(H74)-ABS($E74)</f>
        <v>0</v>
      </c>
      <c r="Y74" s="25">
        <f>ABS(L74)-ABS($E74)</f>
        <v>0</v>
      </c>
      <c r="Z74" s="25">
        <f>ABS(N74)-ABS($E74)</f>
        <v>0</v>
      </c>
      <c r="AA74" s="25">
        <f>ABS(P74)-ABS($E74)</f>
        <v>0</v>
      </c>
      <c r="AB74" s="25">
        <f>ABS(J74)-ABS($E74)</f>
        <v>0</v>
      </c>
      <c r="AC74" s="25">
        <f>ABS(G74)-ABS($E74)</f>
        <v>-9.9920072216264089E-16</v>
      </c>
      <c r="AD74" s="25">
        <f>ABS(I74)-ABS($E74)</f>
        <v>0</v>
      </c>
      <c r="AE74" s="25">
        <f>ABS(K74)-ABS($E74)</f>
        <v>0</v>
      </c>
      <c r="AF74" s="25">
        <f>ABS(M74)-ABS($E74)</f>
        <v>0</v>
      </c>
      <c r="AG74" s="25">
        <f>ABS(O74)-ABS($E74)</f>
        <v>0</v>
      </c>
      <c r="AH74" s="25">
        <f t="shared" si="25"/>
        <v>0</v>
      </c>
    </row>
    <row r="75" spans="2:34" x14ac:dyDescent="0.25">
      <c r="B75" s="99"/>
      <c r="C75" s="1"/>
      <c r="D75" s="11" t="s">
        <v>20</v>
      </c>
      <c r="E75" s="31">
        <f>(E17-E23)/E$72</f>
        <v>9.7695671200651479E-2</v>
      </c>
      <c r="F75" s="31">
        <f t="shared" si="24"/>
        <v>-9.7695671200651549E-2</v>
      </c>
      <c r="G75" s="55">
        <f>G17/G$72</f>
        <v>-9.7695671200651299E-2</v>
      </c>
      <c r="H75" s="31">
        <f t="shared" si="24"/>
        <v>-9.7695671200651577E-2</v>
      </c>
      <c r="I75" s="55">
        <f>I17/I$72</f>
        <v>-9.7695671200651604E-2</v>
      </c>
      <c r="J75" s="55">
        <f t="shared" si="24"/>
        <v>9.7695671200651521E-2</v>
      </c>
      <c r="K75" s="55">
        <f>K17/K$72</f>
        <v>9.7695671200651521E-2</v>
      </c>
      <c r="L75" s="31">
        <f t="shared" si="24"/>
        <v>-9.7695671200651452E-2</v>
      </c>
      <c r="M75" s="55">
        <f>M17/M$72</f>
        <v>-9.7695671200651452E-2</v>
      </c>
      <c r="N75" s="31">
        <f t="shared" si="24"/>
        <v>-9.7695671200651521E-2</v>
      </c>
      <c r="O75" s="55">
        <f>O17/O$72</f>
        <v>-9.7695671200651646E-2</v>
      </c>
      <c r="P75" s="31">
        <f t="shared" si="24"/>
        <v>-9.7695671200651424E-2</v>
      </c>
      <c r="Q75" s="98">
        <f t="shared" si="24"/>
        <v>-9.7695671200651424E-2</v>
      </c>
      <c r="R75" s="1"/>
      <c r="S75" s="1"/>
      <c r="T75" s="1"/>
      <c r="W75" s="25">
        <f>ABS(F75)-ABS($E75)</f>
        <v>0</v>
      </c>
      <c r="X75" s="25">
        <f>ABS(H75)-ABS($E75)</f>
        <v>0</v>
      </c>
      <c r="Y75" s="25">
        <f>ABS(L75)-ABS($E75)</f>
        <v>0</v>
      </c>
      <c r="Z75" s="25">
        <f>ABS(N75)-ABS($E75)</f>
        <v>0</v>
      </c>
      <c r="AA75" s="25">
        <f>ABS(P75)-ABS($E75)</f>
        <v>0</v>
      </c>
      <c r="AB75" s="25">
        <f>ABS(J75)-ABS($E75)</f>
        <v>0</v>
      </c>
      <c r="AC75" s="25">
        <f>ABS(G75)-ABS($E75)</f>
        <v>-1.8041124150158794E-16</v>
      </c>
      <c r="AD75" s="25">
        <f>ABS(I75)-ABS($E75)</f>
        <v>1.2490009027033011E-16</v>
      </c>
      <c r="AE75" s="25">
        <f>ABS(K75)-ABS($E75)</f>
        <v>0</v>
      </c>
      <c r="AF75" s="25">
        <f>ABS(M75)-ABS($E75)</f>
        <v>0</v>
      </c>
      <c r="AG75" s="25">
        <f>ABS(O75)-ABS($E75)</f>
        <v>1.6653345369377348E-16</v>
      </c>
      <c r="AH75" s="25">
        <f t="shared" si="25"/>
        <v>0</v>
      </c>
    </row>
    <row r="76" spans="2:34" x14ac:dyDescent="0.25">
      <c r="B76" s="110"/>
      <c r="C76" s="3"/>
      <c r="D76" s="19" t="s">
        <v>21</v>
      </c>
      <c r="E76" s="108">
        <f>SQRT(E73^2+E74^2+E75^2)</f>
        <v>1</v>
      </c>
      <c r="F76" s="108">
        <f>SQRT(F73^2+F74^2+F75^2)</f>
        <v>1</v>
      </c>
      <c r="G76" s="109">
        <f>SQRT(G73^2+G74^2+G75^2)</f>
        <v>1</v>
      </c>
      <c r="H76" s="108">
        <f t="shared" ref="H76:Q76" si="26">SQRT(H73^2+H74^2+H75^2)</f>
        <v>1</v>
      </c>
      <c r="I76" s="109">
        <f>SQRT(I73^2+I74^2+I75^2)</f>
        <v>1</v>
      </c>
      <c r="J76" s="109">
        <f>SQRT(J73^2+J74^2+J75^2)</f>
        <v>1</v>
      </c>
      <c r="K76" s="109">
        <f>SQRT(K73^2+K74^2+K75^2)</f>
        <v>1</v>
      </c>
      <c r="L76" s="108">
        <f t="shared" si="26"/>
        <v>1</v>
      </c>
      <c r="M76" s="109">
        <f>SQRT(M73^2+M74^2+M75^2)</f>
        <v>1</v>
      </c>
      <c r="N76" s="108">
        <f t="shared" si="26"/>
        <v>1</v>
      </c>
      <c r="O76" s="109">
        <f>SQRT(O73^2+O74^2+O75^2)</f>
        <v>1</v>
      </c>
      <c r="P76" s="108">
        <f t="shared" si="26"/>
        <v>1</v>
      </c>
      <c r="Q76" s="111">
        <f t="shared" si="26"/>
        <v>1</v>
      </c>
      <c r="R76" s="1"/>
      <c r="S76" s="1"/>
      <c r="T76" s="1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</row>
    <row r="77" spans="2:34" x14ac:dyDescent="0.25">
      <c r="B77" s="99"/>
      <c r="C77" s="1"/>
      <c r="D77" s="11"/>
      <c r="E77" s="31"/>
      <c r="F77" s="31"/>
      <c r="G77" s="55"/>
      <c r="H77" s="31"/>
      <c r="I77" s="55"/>
      <c r="J77" s="55"/>
      <c r="K77" s="55"/>
      <c r="L77" s="31"/>
      <c r="M77" s="55"/>
      <c r="N77" s="31"/>
      <c r="O77" s="55"/>
      <c r="P77" s="31"/>
      <c r="Q77" s="98"/>
      <c r="R77"/>
      <c r="S77"/>
      <c r="T77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2:34" x14ac:dyDescent="0.25">
      <c r="B78" s="112" t="s">
        <v>7</v>
      </c>
      <c r="C78" s="13" t="s">
        <v>22</v>
      </c>
      <c r="D78" s="13" t="s">
        <v>12</v>
      </c>
      <c r="E78" s="106">
        <f>SQRT((E18-E21)^2+(E19-E22)^2+(E20-E23)^2)</f>
        <v>516.41493568641101</v>
      </c>
      <c r="F78" s="106">
        <f t="shared" ref="F78:Q78" si="27">SQRT(F18^2+F19^2+F20^2)</f>
        <v>817.77067104763773</v>
      </c>
      <c r="G78" s="107">
        <f>SQRT(G18^2+G19^2+G20^2)</f>
        <v>925.65347510692106</v>
      </c>
      <c r="H78" s="106">
        <f t="shared" si="27"/>
        <v>669.87941433407786</v>
      </c>
      <c r="I78" s="107">
        <f>SQRT(I18^2+I19^2+I20^2)</f>
        <v>546.5888800143648</v>
      </c>
      <c r="J78" s="107">
        <f t="shared" si="27"/>
        <v>12627.755366113874</v>
      </c>
      <c r="K78" s="107">
        <f>SQRT(K18^2+K19^2+K20^2)</f>
        <v>12627.755366113874</v>
      </c>
      <c r="L78" s="106">
        <f t="shared" si="27"/>
        <v>23537.027374667567</v>
      </c>
      <c r="M78" s="107">
        <f>SQRT(M18^2+M19^2+M20^2)</f>
        <v>23537.027374667567</v>
      </c>
      <c r="N78" s="106">
        <f t="shared" si="27"/>
        <v>877.18655153862085</v>
      </c>
      <c r="O78" s="107">
        <f>SQRT(O18^2+O19^2+O20^2)</f>
        <v>34029.116064843693</v>
      </c>
      <c r="P78" s="106">
        <f t="shared" si="27"/>
        <v>753.82715585443498</v>
      </c>
      <c r="Q78" s="113">
        <f t="shared" si="27"/>
        <v>753.82715585443498</v>
      </c>
      <c r="R78"/>
      <c r="S78"/>
      <c r="T78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</row>
    <row r="79" spans="2:34" x14ac:dyDescent="0.25">
      <c r="B79" s="97"/>
      <c r="C79" s="11"/>
      <c r="D79" s="11" t="s">
        <v>18</v>
      </c>
      <c r="E79" s="31">
        <f>(E18-E21)/E$78</f>
        <v>0.37251052730360046</v>
      </c>
      <c r="F79" s="31">
        <f t="shared" ref="F79:Q81" si="28">F18/F$78</f>
        <v>-0.37251052730360201</v>
      </c>
      <c r="G79" s="55">
        <f>G18/G$78</f>
        <v>-0.37251052730360007</v>
      </c>
      <c r="H79" s="31">
        <f t="shared" si="28"/>
        <v>-0.37251052730359985</v>
      </c>
      <c r="I79" s="55">
        <f>I18/I$78</f>
        <v>-0.37251052730360151</v>
      </c>
      <c r="J79" s="55">
        <f t="shared" si="28"/>
        <v>-0.37251052730360129</v>
      </c>
      <c r="K79" s="55">
        <f>K18/K$78</f>
        <v>-0.37251052730360129</v>
      </c>
      <c r="L79" s="31">
        <f t="shared" si="28"/>
        <v>0.37251052730360118</v>
      </c>
      <c r="M79" s="55">
        <f>M18/M$78</f>
        <v>0.37251052730360118</v>
      </c>
      <c r="N79" s="31">
        <f t="shared" si="28"/>
        <v>-0.37251052730359985</v>
      </c>
      <c r="O79" s="55">
        <f>O18/O$78</f>
        <v>-0.37251052730359913</v>
      </c>
      <c r="P79" s="31">
        <f t="shared" si="28"/>
        <v>-0.37251052730360046</v>
      </c>
      <c r="Q79" s="98">
        <f t="shared" si="28"/>
        <v>-0.37251052730360046</v>
      </c>
      <c r="R79"/>
      <c r="S79"/>
      <c r="T79"/>
      <c r="W79" s="25">
        <f>ABS(F79)-ABS($E79)</f>
        <v>1.5543122344752192E-15</v>
      </c>
      <c r="X79" s="25">
        <f>ABS(H79)-ABS($E79)</f>
        <v>-6.106226635438361E-16</v>
      </c>
      <c r="Y79" s="25">
        <f>ABS(L79)-ABS($E79)</f>
        <v>7.2164496600635175E-16</v>
      </c>
      <c r="Z79" s="25">
        <f>ABS(N79)-ABS($E79)</f>
        <v>-6.106226635438361E-16</v>
      </c>
      <c r="AA79" s="25">
        <f>ABS(P79)-ABS($E79)</f>
        <v>0</v>
      </c>
      <c r="AB79" s="25">
        <f>ABS(J79)-ABS($E79)</f>
        <v>8.3266726846886741E-16</v>
      </c>
      <c r="AC79" s="25">
        <f>ABS(G79)-ABS($E79)</f>
        <v>0</v>
      </c>
      <c r="AD79" s="25">
        <f>ABS(I79)-ABS($E79)</f>
        <v>1.0547118733938987E-15</v>
      </c>
      <c r="AE79" s="25">
        <f>ABS(K79)-ABS($E79)</f>
        <v>8.3266726846886741E-16</v>
      </c>
      <c r="AF79" s="25">
        <f>ABS(M79)-ABS($E79)</f>
        <v>7.2164496600635175E-16</v>
      </c>
      <c r="AG79" s="25">
        <f>ABS(O79)-ABS($E79)</f>
        <v>-1.3322676295501878E-15</v>
      </c>
      <c r="AH79" s="25">
        <f t="shared" ref="AH79:AH81" si="29">ABS(Q79)-ABS($E79)</f>
        <v>0</v>
      </c>
    </row>
    <row r="80" spans="2:34" x14ac:dyDescent="0.25">
      <c r="B80" s="99"/>
      <c r="C80" s="11"/>
      <c r="D80" s="11" t="s">
        <v>19</v>
      </c>
      <c r="E80" s="31">
        <f>(E19-E22)/E$78</f>
        <v>0.92721950298270583</v>
      </c>
      <c r="F80" s="31">
        <f t="shared" si="28"/>
        <v>-0.92721950298270528</v>
      </c>
      <c r="G80" s="55">
        <f>G19/G$78</f>
        <v>0.92721950298270595</v>
      </c>
      <c r="H80" s="31">
        <f t="shared" si="28"/>
        <v>-0.92721950298270617</v>
      </c>
      <c r="I80" s="55">
        <f>I19/I$78</f>
        <v>0.9272195029827055</v>
      </c>
      <c r="J80" s="55">
        <f t="shared" si="28"/>
        <v>-0.92721950298270572</v>
      </c>
      <c r="K80" s="55">
        <f>K19/K$78</f>
        <v>0.92721950298270572</v>
      </c>
      <c r="L80" s="31">
        <f t="shared" si="28"/>
        <v>0.92721950298270572</v>
      </c>
      <c r="M80" s="55">
        <f>M19/M$78</f>
        <v>-0.92721950298270572</v>
      </c>
      <c r="N80" s="31">
        <f t="shared" si="28"/>
        <v>-0.92721950298270617</v>
      </c>
      <c r="O80" s="55">
        <f>O19/O$78</f>
        <v>0.9272195029827065</v>
      </c>
      <c r="P80" s="31">
        <f t="shared" si="28"/>
        <v>-0.92721950298270595</v>
      </c>
      <c r="Q80" s="98">
        <f t="shared" si="28"/>
        <v>0.92721950298270595</v>
      </c>
      <c r="R80"/>
      <c r="S80"/>
      <c r="T80"/>
      <c r="W80" s="25">
        <f>ABS(F80)-ABS($E80)</f>
        <v>0</v>
      </c>
      <c r="X80" s="25">
        <f>ABS(H80)-ABS($E80)</f>
        <v>0</v>
      </c>
      <c r="Y80" s="25">
        <f>ABS(L80)-ABS($E80)</f>
        <v>0</v>
      </c>
      <c r="Z80" s="25">
        <f>ABS(N80)-ABS($E80)</f>
        <v>0</v>
      </c>
      <c r="AA80" s="25">
        <f>ABS(P80)-ABS($E80)</f>
        <v>0</v>
      </c>
      <c r="AB80" s="25">
        <f>ABS(J80)-ABS($E80)</f>
        <v>0</v>
      </c>
      <c r="AC80" s="25">
        <f>ABS(G80)-ABS($E80)</f>
        <v>0</v>
      </c>
      <c r="AD80" s="25">
        <f>ABS(I80)-ABS($E80)</f>
        <v>0</v>
      </c>
      <c r="AE80" s="25">
        <f>ABS(K80)-ABS($E80)</f>
        <v>0</v>
      </c>
      <c r="AF80" s="25">
        <f>ABS(M80)-ABS($E80)</f>
        <v>0</v>
      </c>
      <c r="AG80" s="25">
        <f>ABS(O80)-ABS($E80)</f>
        <v>0</v>
      </c>
      <c r="AH80" s="25">
        <f t="shared" si="29"/>
        <v>0</v>
      </c>
    </row>
    <row r="81" spans="2:34" x14ac:dyDescent="0.25">
      <c r="B81" s="99"/>
      <c r="C81" s="1"/>
      <c r="D81" s="11" t="s">
        <v>20</v>
      </c>
      <c r="E81" s="31">
        <f>(E20-E23)/E$78</f>
        <v>3.8728546790414375E-2</v>
      </c>
      <c r="F81" s="31">
        <f t="shared" si="28"/>
        <v>-3.8728546790414375E-2</v>
      </c>
      <c r="G81" s="55">
        <f>G20/G$78</f>
        <v>-3.8728546790414424E-2</v>
      </c>
      <c r="H81" s="31">
        <f t="shared" si="28"/>
        <v>-3.8728546790414209E-2</v>
      </c>
      <c r="I81" s="55">
        <f>I20/I$78</f>
        <v>-3.8728546790413432E-2</v>
      </c>
      <c r="J81" s="55">
        <f t="shared" si="28"/>
        <v>-3.8728546790414507E-2</v>
      </c>
      <c r="K81" s="55">
        <f>K20/K$78</f>
        <v>-3.8728546790414507E-2</v>
      </c>
      <c r="L81" s="31">
        <f t="shared" si="28"/>
        <v>3.8728546790414424E-2</v>
      </c>
      <c r="M81" s="55">
        <f>M20/M$78</f>
        <v>3.8728546790414424E-2</v>
      </c>
      <c r="N81" s="31">
        <f t="shared" si="28"/>
        <v>-3.8728546790414362E-2</v>
      </c>
      <c r="O81" s="55">
        <f>O20/O$78</f>
        <v>-3.8728546790414362E-2</v>
      </c>
      <c r="P81" s="31">
        <f t="shared" si="28"/>
        <v>-3.8728546790414008E-2</v>
      </c>
      <c r="Q81" s="98">
        <f t="shared" si="28"/>
        <v>-3.8728546790414008E-2</v>
      </c>
      <c r="R81"/>
      <c r="S81"/>
      <c r="T81"/>
      <c r="W81" s="25">
        <f>ABS(F81)-ABS($E81)</f>
        <v>0</v>
      </c>
      <c r="X81" s="25">
        <f>ABS(H81)-ABS($E81)</f>
        <v>-1.6653345369377348E-16</v>
      </c>
      <c r="Y81" s="25">
        <f>ABS(L81)-ABS($E81)</f>
        <v>0</v>
      </c>
      <c r="Z81" s="25">
        <f>ABS(N81)-ABS($E81)</f>
        <v>0</v>
      </c>
      <c r="AA81" s="25">
        <f>ABS(P81)-ABS($E81)</f>
        <v>-3.677613769070831E-16</v>
      </c>
      <c r="AB81" s="25">
        <f>ABS(J81)-ABS($E81)</f>
        <v>1.3183898417423734E-16</v>
      </c>
      <c r="AC81" s="25">
        <f>ABS(G81)-ABS($E81)</f>
        <v>0</v>
      </c>
      <c r="AD81" s="25">
        <f>ABS(I81)-ABS($E81)</f>
        <v>-9.4368957093138306E-16</v>
      </c>
      <c r="AE81" s="25">
        <f>ABS(K81)-ABS($E81)</f>
        <v>1.3183898417423734E-16</v>
      </c>
      <c r="AF81" s="25">
        <f>ABS(M81)-ABS($E81)</f>
        <v>0</v>
      </c>
      <c r="AG81" s="25">
        <f>ABS(O81)-ABS($E81)</f>
        <v>0</v>
      </c>
      <c r="AH81" s="25">
        <f t="shared" si="29"/>
        <v>-3.677613769070831E-16</v>
      </c>
    </row>
    <row r="82" spans="2:34" x14ac:dyDescent="0.25">
      <c r="B82" s="110"/>
      <c r="C82" s="3"/>
      <c r="D82" s="19" t="s">
        <v>21</v>
      </c>
      <c r="E82" s="108">
        <f>SQRT(E79^2+E80^2+E81^2)</f>
        <v>0.99999999999999989</v>
      </c>
      <c r="F82" s="108">
        <f>SQRT(F79^2+F80^2+F81^2)</f>
        <v>1</v>
      </c>
      <c r="G82" s="109">
        <f>SQRT(G79^2+G80^2+G81^2)</f>
        <v>0.99999999999999978</v>
      </c>
      <c r="H82" s="108">
        <f t="shared" ref="H82:Q82" si="30">SQRT(H79^2+H80^2+H81^2)</f>
        <v>1</v>
      </c>
      <c r="I82" s="109">
        <f>SQRT(I79^2+I80^2+I81^2)</f>
        <v>1</v>
      </c>
      <c r="J82" s="109">
        <f>SQRT(J79^2+J80^2+J81^2)</f>
        <v>1</v>
      </c>
      <c r="K82" s="109">
        <f>SQRT(K79^2+K80^2+K81^2)</f>
        <v>1</v>
      </c>
      <c r="L82" s="108">
        <f t="shared" si="30"/>
        <v>1</v>
      </c>
      <c r="M82" s="109">
        <f>SQRT(M79^2+M80^2+M81^2)</f>
        <v>1</v>
      </c>
      <c r="N82" s="108">
        <f t="shared" si="30"/>
        <v>1</v>
      </c>
      <c r="O82" s="109">
        <f>SQRT(O79^2+O80^2+O81^2)</f>
        <v>1</v>
      </c>
      <c r="P82" s="108">
        <f t="shared" si="30"/>
        <v>1</v>
      </c>
      <c r="Q82" s="111">
        <f t="shared" si="30"/>
        <v>1</v>
      </c>
      <c r="R82"/>
      <c r="S82"/>
      <c r="T82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</row>
    <row r="83" spans="2:34" x14ac:dyDescent="0.25">
      <c r="B83" s="99"/>
      <c r="C83" s="1"/>
      <c r="D83" s="11"/>
      <c r="E83" s="31"/>
      <c r="F83" s="31"/>
      <c r="G83" s="55"/>
      <c r="H83" s="31"/>
      <c r="I83" s="55"/>
      <c r="J83" s="55"/>
      <c r="K83" s="55"/>
      <c r="L83" s="31"/>
      <c r="M83" s="55"/>
      <c r="N83" s="31"/>
      <c r="O83" s="55"/>
      <c r="P83" s="31"/>
      <c r="Q83" s="98"/>
      <c r="R83"/>
      <c r="S83"/>
      <c r="T83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</row>
    <row r="84" spans="2:34" x14ac:dyDescent="0.25">
      <c r="B84" s="112" t="s">
        <v>8</v>
      </c>
      <c r="C84" s="13"/>
      <c r="D84" s="13" t="s">
        <v>12</v>
      </c>
      <c r="E84" s="106">
        <f>SQRT((E24-C85)^2+(E25-C86)^2+(E26-C87)^2)</f>
        <v>3742.610991353496</v>
      </c>
      <c r="F84" s="106">
        <f t="shared" ref="F84:Q84" si="31">SQRT(F24^2+F25^2+F26^2)</f>
        <v>7680.2876593821456</v>
      </c>
      <c r="G84" s="107">
        <f>SQRT(G24^2+G25^2+G26^2)</f>
        <v>2543.9880746603576</v>
      </c>
      <c r="H84" s="106">
        <f t="shared" si="31"/>
        <v>14721.389409246538</v>
      </c>
      <c r="I84" s="107">
        <f>SQRT(I24^2+I25^2+I26^2)</f>
        <v>20591.250929339287</v>
      </c>
      <c r="J84" s="107">
        <f t="shared" si="31"/>
        <v>13967.294329601069</v>
      </c>
      <c r="K84" s="107">
        <f>SQRT(K24^2+K25^2+K26^2)</f>
        <v>13967.294329601069</v>
      </c>
      <c r="L84" s="106">
        <f t="shared" si="31"/>
        <v>9307.0394405036332</v>
      </c>
      <c r="M84" s="107">
        <f>SQRT(M24^2+M25^2+M26^2)</f>
        <v>9307.0394405036332</v>
      </c>
      <c r="N84" s="106">
        <f t="shared" si="31"/>
        <v>4851.4979838390982</v>
      </c>
      <c r="O84" s="107">
        <f>SQRT(O24^2+O25^2+O26^2)</f>
        <v>64422.080418542071</v>
      </c>
      <c r="P84" s="106">
        <f t="shared" si="31"/>
        <v>10724.637993028733</v>
      </c>
      <c r="Q84" s="113">
        <f t="shared" si="31"/>
        <v>10724.637993028733</v>
      </c>
      <c r="R84"/>
      <c r="S84"/>
      <c r="T84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</row>
    <row r="85" spans="2:34" x14ac:dyDescent="0.25">
      <c r="B85" s="97" t="s">
        <v>45</v>
      </c>
      <c r="C85" s="40">
        <v>-98.5</v>
      </c>
      <c r="D85" s="11" t="s">
        <v>18</v>
      </c>
      <c r="E85" s="31">
        <f>(E24-C85)/E$84</f>
        <v>0.98388264463155406</v>
      </c>
      <c r="F85" s="31">
        <f t="shared" ref="F85:Q87" si="32">F24/F$84</f>
        <v>5.732330938029156E-3</v>
      </c>
      <c r="G85" s="55">
        <f>G24/G$84</f>
        <v>5.7323309380291577E-3</v>
      </c>
      <c r="H85" s="31">
        <f t="shared" si="32"/>
        <v>5.7323309380291707E-3</v>
      </c>
      <c r="I85" s="55">
        <f>I24/I$84</f>
        <v>5.7323309380291464E-3</v>
      </c>
      <c r="J85" s="55">
        <f t="shared" si="32"/>
        <v>5.7323309380291343E-3</v>
      </c>
      <c r="K85" s="55">
        <f>K24/K$84</f>
        <v>5.7323309380291343E-3</v>
      </c>
      <c r="L85" s="31">
        <f t="shared" si="32"/>
        <v>-5.7323309380291508E-3</v>
      </c>
      <c r="M85" s="55">
        <f>M24/M$84</f>
        <v>-5.7323309380291508E-3</v>
      </c>
      <c r="N85" s="31">
        <f t="shared" si="32"/>
        <v>5.7323309380291482E-3</v>
      </c>
      <c r="O85" s="55">
        <f>O24/O$84</f>
        <v>5.7323309380291412E-3</v>
      </c>
      <c r="P85" s="31">
        <f t="shared" si="32"/>
        <v>5.7323309380291265E-3</v>
      </c>
      <c r="Q85" s="98">
        <f t="shared" si="32"/>
        <v>5.7323309380291265E-3</v>
      </c>
      <c r="R85"/>
      <c r="S85"/>
      <c r="T85"/>
      <c r="W85" s="25">
        <f>ABS(F85)-ABS($E85)</f>
        <v>-0.9781503136935249</v>
      </c>
      <c r="X85" s="25">
        <f>ABS(H85)-ABS($E85)</f>
        <v>-0.9781503136935249</v>
      </c>
      <c r="Y85" s="25">
        <f>ABS(L85)-ABS($E85)</f>
        <v>-0.9781503136935249</v>
      </c>
      <c r="Z85" s="25">
        <f>ABS(N85)-ABS($E85)</f>
        <v>-0.9781503136935249</v>
      </c>
      <c r="AA85" s="25">
        <f>ABS(P85)-ABS($E85)</f>
        <v>-0.9781503136935249</v>
      </c>
      <c r="AB85" s="25">
        <f>ABS(J85)-ABS($E85)</f>
        <v>-0.9781503136935249</v>
      </c>
      <c r="AC85" s="25">
        <f>ABS(G85)-ABS($E85)</f>
        <v>-0.9781503136935249</v>
      </c>
      <c r="AD85" s="25">
        <f>ABS(I85)-ABS($E85)</f>
        <v>-0.9781503136935249</v>
      </c>
      <c r="AE85" s="25">
        <f>ABS(K85)-ABS($E85)</f>
        <v>-0.9781503136935249</v>
      </c>
      <c r="AF85" s="25">
        <f>ABS(M85)-ABS($E85)</f>
        <v>-0.9781503136935249</v>
      </c>
      <c r="AG85" s="25">
        <f>ABS(O85)-ABS($E85)</f>
        <v>-0.9781503136935249</v>
      </c>
      <c r="AH85" s="25">
        <f t="shared" ref="AH85:AH87" si="33">ABS(Q85)-ABS($E85)</f>
        <v>-0.9781503136935249</v>
      </c>
    </row>
    <row r="86" spans="2:34" x14ac:dyDescent="0.25">
      <c r="B86" s="97" t="s">
        <v>31</v>
      </c>
      <c r="C86" s="40">
        <v>-683.8</v>
      </c>
      <c r="D86" s="11" t="s">
        <v>19</v>
      </c>
      <c r="E86" s="31">
        <f>(E25-C86)/E$84</f>
        <v>0.14164710177593989</v>
      </c>
      <c r="F86" s="31">
        <f t="shared" si="32"/>
        <v>0.99662396437878198</v>
      </c>
      <c r="G86" s="55">
        <f>G25/G$84</f>
        <v>-0.99662396437878187</v>
      </c>
      <c r="H86" s="31">
        <f t="shared" si="32"/>
        <v>0.99662396437878198</v>
      </c>
      <c r="I86" s="55">
        <f>I25/I$84</f>
        <v>-0.99662396437878198</v>
      </c>
      <c r="J86" s="55">
        <f t="shared" si="32"/>
        <v>0.99662396437878209</v>
      </c>
      <c r="K86" s="55">
        <f>K25/K$84</f>
        <v>-0.99662396437878209</v>
      </c>
      <c r="L86" s="31">
        <f t="shared" si="32"/>
        <v>-0.99662396437878176</v>
      </c>
      <c r="M86" s="55">
        <f>M25/M$84</f>
        <v>0.99662396437878176</v>
      </c>
      <c r="N86" s="31">
        <f t="shared" si="32"/>
        <v>0.99662396437878187</v>
      </c>
      <c r="O86" s="55">
        <f>O25/O$84</f>
        <v>-0.99662396437878198</v>
      </c>
      <c r="P86" s="31">
        <f t="shared" si="32"/>
        <v>0.99662396437878198</v>
      </c>
      <c r="Q86" s="98">
        <f t="shared" si="32"/>
        <v>-0.99662396437878198</v>
      </c>
      <c r="R86"/>
      <c r="S86"/>
      <c r="T86"/>
      <c r="W86" s="25">
        <f>ABS(F86)-ABS($E86)</f>
        <v>0.85497686260284211</v>
      </c>
      <c r="X86" s="25">
        <f>ABS(H86)-ABS($E86)</f>
        <v>0.85497686260284211</v>
      </c>
      <c r="Y86" s="25">
        <f>ABS(L86)-ABS($E86)</f>
        <v>0.85497686260284189</v>
      </c>
      <c r="Z86" s="25">
        <f>ABS(N86)-ABS($E86)</f>
        <v>0.854976862602842</v>
      </c>
      <c r="AA86" s="25">
        <f>ABS(P86)-ABS($E86)</f>
        <v>0.85497686260284211</v>
      </c>
      <c r="AB86" s="25">
        <f>ABS(J86)-ABS($E86)</f>
        <v>0.85497686260284222</v>
      </c>
      <c r="AC86" s="25">
        <f>ABS(G86)-ABS($E86)</f>
        <v>0.854976862602842</v>
      </c>
      <c r="AD86" s="25">
        <f>ABS(I86)-ABS($E86)</f>
        <v>0.85497686260284211</v>
      </c>
      <c r="AE86" s="25">
        <f>ABS(K86)-ABS($E86)</f>
        <v>0.85497686260284222</v>
      </c>
      <c r="AF86" s="25">
        <f>ABS(M86)-ABS($E86)</f>
        <v>0.85497686260284189</v>
      </c>
      <c r="AG86" s="25">
        <f>ABS(O86)-ABS($E86)</f>
        <v>0.85497686260284211</v>
      </c>
      <c r="AH86" s="25">
        <f t="shared" si="33"/>
        <v>0.85497686260284211</v>
      </c>
    </row>
    <row r="87" spans="2:34" x14ac:dyDescent="0.25">
      <c r="B87" s="97" t="s">
        <v>32</v>
      </c>
      <c r="C87" s="40">
        <v>412</v>
      </c>
      <c r="D87" s="11" t="s">
        <v>20</v>
      </c>
      <c r="E87" s="31">
        <f>(E26-C87)/E$84</f>
        <v>-0.10913771186576955</v>
      </c>
      <c r="F87" s="31">
        <f t="shared" si="32"/>
        <v>8.1901245460232669E-2</v>
      </c>
      <c r="G87" s="55">
        <f>G26/G$84</f>
        <v>8.1901245460232405E-2</v>
      </c>
      <c r="H87" s="31">
        <f t="shared" si="32"/>
        <v>8.1901245460232641E-2</v>
      </c>
      <c r="I87" s="55">
        <f>I26/I$84</f>
        <v>8.1901245460232613E-2</v>
      </c>
      <c r="J87" s="55">
        <f t="shared" si="32"/>
        <v>8.1901245460232447E-2</v>
      </c>
      <c r="K87" s="55">
        <f>K26/K$84</f>
        <v>8.1901245460232447E-2</v>
      </c>
      <c r="L87" s="31">
        <f t="shared" si="32"/>
        <v>-8.1901245460232502E-2</v>
      </c>
      <c r="M87" s="55">
        <f>M26/M$84</f>
        <v>-8.1901245460232502E-2</v>
      </c>
      <c r="N87" s="31">
        <f t="shared" si="32"/>
        <v>8.1901245460232489E-2</v>
      </c>
      <c r="O87" s="55">
        <f>O26/O$84</f>
        <v>8.1901245460232475E-2</v>
      </c>
      <c r="P87" s="31">
        <f t="shared" si="32"/>
        <v>8.1901245460232266E-2</v>
      </c>
      <c r="Q87" s="98">
        <f t="shared" si="32"/>
        <v>8.1901245460232266E-2</v>
      </c>
      <c r="R87"/>
      <c r="S87"/>
      <c r="T87"/>
      <c r="W87" s="25">
        <f>ABS(F87)-ABS($E87)</f>
        <v>-2.7236466405536883E-2</v>
      </c>
      <c r="X87" s="25">
        <f>ABS(H87)-ABS($E87)</f>
        <v>-2.723646640553691E-2</v>
      </c>
      <c r="Y87" s="25">
        <f>ABS(L87)-ABS($E87)</f>
        <v>-2.7236466405537049E-2</v>
      </c>
      <c r="Z87" s="25">
        <f>ABS(N87)-ABS($E87)</f>
        <v>-2.7236466405537063E-2</v>
      </c>
      <c r="AA87" s="25">
        <f>ABS(P87)-ABS($E87)</f>
        <v>-2.7236466405537285E-2</v>
      </c>
      <c r="AB87" s="25">
        <f>ABS(J87)-ABS($E87)</f>
        <v>-2.7236466405537105E-2</v>
      </c>
      <c r="AC87" s="25">
        <f>ABS(G87)-ABS($E87)</f>
        <v>-2.7236466405537146E-2</v>
      </c>
      <c r="AD87" s="25">
        <f>ABS(I87)-ABS($E87)</f>
        <v>-2.7236466405536938E-2</v>
      </c>
      <c r="AE87" s="25">
        <f>ABS(K87)-ABS($E87)</f>
        <v>-2.7236466405537105E-2</v>
      </c>
      <c r="AF87" s="25">
        <f>ABS(M87)-ABS($E87)</f>
        <v>-2.7236466405537049E-2</v>
      </c>
      <c r="AG87" s="25">
        <f>ABS(O87)-ABS($E87)</f>
        <v>-2.7236466405537077E-2</v>
      </c>
      <c r="AH87" s="25">
        <f t="shared" si="33"/>
        <v>-2.7236466405537285E-2</v>
      </c>
    </row>
    <row r="88" spans="2:34" x14ac:dyDescent="0.25">
      <c r="B88" s="110"/>
      <c r="C88" s="3"/>
      <c r="D88" s="19" t="s">
        <v>21</v>
      </c>
      <c r="E88" s="108">
        <f>SQRT(E85^2+E86^2+E87^2)</f>
        <v>1</v>
      </c>
      <c r="F88" s="108">
        <f>SQRT(F85^2+F86^2+F87^2)</f>
        <v>1</v>
      </c>
      <c r="G88" s="109">
        <f>SQRT(G85^2+G86^2+G87^2)</f>
        <v>0.99999999999999978</v>
      </c>
      <c r="H88" s="108">
        <f t="shared" ref="H88:Q88" si="34">SQRT(H85^2+H86^2+H87^2)</f>
        <v>1</v>
      </c>
      <c r="I88" s="109">
        <f>SQRT(I85^2+I86^2+I87^2)</f>
        <v>1</v>
      </c>
      <c r="J88" s="109">
        <f>SQRT(J85^2+J86^2+J87^2)</f>
        <v>1</v>
      </c>
      <c r="K88" s="109">
        <f>SQRT(K85^2+K86^2+K87^2)</f>
        <v>1</v>
      </c>
      <c r="L88" s="108">
        <f t="shared" si="34"/>
        <v>0.99999999999999978</v>
      </c>
      <c r="M88" s="109">
        <f>SQRT(M85^2+M86^2+M87^2)</f>
        <v>0.99999999999999978</v>
      </c>
      <c r="N88" s="108">
        <f t="shared" si="34"/>
        <v>0.99999999999999989</v>
      </c>
      <c r="O88" s="109">
        <f>SQRT(O85^2+O86^2+O87^2)</f>
        <v>1</v>
      </c>
      <c r="P88" s="108">
        <f t="shared" si="34"/>
        <v>1</v>
      </c>
      <c r="Q88" s="111">
        <f t="shared" si="34"/>
        <v>1</v>
      </c>
      <c r="R88"/>
      <c r="S88"/>
      <c r="T88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</row>
    <row r="89" spans="2:34" x14ac:dyDescent="0.25">
      <c r="B89" s="99"/>
      <c r="C89" s="1"/>
      <c r="D89" s="11"/>
      <c r="E89" s="31"/>
      <c r="F89" s="31"/>
      <c r="G89" s="55"/>
      <c r="H89" s="31"/>
      <c r="I89" s="55"/>
      <c r="J89" s="55"/>
      <c r="K89" s="55"/>
      <c r="L89" s="31"/>
      <c r="M89" s="55"/>
      <c r="N89" s="31"/>
      <c r="O89" s="55"/>
      <c r="P89" s="31"/>
      <c r="Q89" s="98"/>
      <c r="R89"/>
      <c r="S89"/>
      <c r="T89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</row>
    <row r="90" spans="2:34" x14ac:dyDescent="0.25">
      <c r="B90" s="112" t="s">
        <v>8</v>
      </c>
      <c r="C90" s="13"/>
      <c r="D90" s="13" t="s">
        <v>12</v>
      </c>
      <c r="E90" s="106">
        <f>SQRT((E27-C91)^2+(E28-C92)^2+(E29-C93)^2)</f>
        <v>3709.7115389339911</v>
      </c>
      <c r="F90" s="106">
        <f>SQRT(F27^2+F28^2+F29^2)</f>
        <v>0</v>
      </c>
      <c r="G90" s="106">
        <f t="shared" ref="G90:Q90" si="35">SQRT(G27^2+G28^2+G29^2)</f>
        <v>0</v>
      </c>
      <c r="H90" s="106">
        <f t="shared" si="35"/>
        <v>0</v>
      </c>
      <c r="I90" s="106">
        <f t="shared" si="35"/>
        <v>0</v>
      </c>
      <c r="J90" s="106">
        <f t="shared" si="35"/>
        <v>0</v>
      </c>
      <c r="K90" s="106">
        <f t="shared" si="35"/>
        <v>0</v>
      </c>
      <c r="L90" s="106">
        <f t="shared" si="35"/>
        <v>0</v>
      </c>
      <c r="M90" s="106">
        <f t="shared" si="35"/>
        <v>0</v>
      </c>
      <c r="N90" s="106">
        <f t="shared" si="35"/>
        <v>0</v>
      </c>
      <c r="O90" s="106">
        <f t="shared" si="35"/>
        <v>0</v>
      </c>
      <c r="P90" s="106">
        <f t="shared" si="35"/>
        <v>0</v>
      </c>
      <c r="Q90" s="114">
        <f t="shared" si="35"/>
        <v>0</v>
      </c>
      <c r="R90"/>
      <c r="S90"/>
      <c r="T90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</row>
    <row r="91" spans="2:34" x14ac:dyDescent="0.25">
      <c r="B91" s="97" t="s">
        <v>56</v>
      </c>
      <c r="C91" s="40">
        <v>-98.5</v>
      </c>
      <c r="D91" s="11" t="s">
        <v>18</v>
      </c>
      <c r="E91" s="31">
        <f>(E27-C91)/E$90</f>
        <v>0.99158653210460679</v>
      </c>
      <c r="F91" s="31" t="e">
        <f>F27/F$90</f>
        <v>#DIV/0!</v>
      </c>
      <c r="G91" s="31" t="e">
        <f t="shared" ref="G91:Q93" si="36">G27/G$90</f>
        <v>#DIV/0!</v>
      </c>
      <c r="H91" s="31" t="e">
        <f t="shared" si="36"/>
        <v>#DIV/0!</v>
      </c>
      <c r="I91" s="31" t="e">
        <f t="shared" si="36"/>
        <v>#DIV/0!</v>
      </c>
      <c r="J91" s="31" t="e">
        <f t="shared" si="36"/>
        <v>#DIV/0!</v>
      </c>
      <c r="K91" s="31" t="e">
        <f t="shared" si="36"/>
        <v>#DIV/0!</v>
      </c>
      <c r="L91" s="31" t="e">
        <f t="shared" si="36"/>
        <v>#DIV/0!</v>
      </c>
      <c r="M91" s="31" t="e">
        <f t="shared" si="36"/>
        <v>#DIV/0!</v>
      </c>
      <c r="N91" s="31" t="e">
        <f t="shared" si="36"/>
        <v>#DIV/0!</v>
      </c>
      <c r="O91" s="31" t="e">
        <f t="shared" si="36"/>
        <v>#DIV/0!</v>
      </c>
      <c r="P91" s="31" t="e">
        <f t="shared" si="36"/>
        <v>#DIV/0!</v>
      </c>
      <c r="Q91" s="100" t="e">
        <f t="shared" si="36"/>
        <v>#DIV/0!</v>
      </c>
      <c r="R91"/>
      <c r="S91"/>
      <c r="T91"/>
      <c r="W91" s="25" t="e">
        <f>ABS(F91)-ABS($E91)</f>
        <v>#DIV/0!</v>
      </c>
      <c r="X91" s="25" t="e">
        <f>ABS(H91)-ABS($E91)</f>
        <v>#DIV/0!</v>
      </c>
      <c r="Y91" s="25" t="e">
        <f>ABS(L91)-ABS($E91)</f>
        <v>#DIV/0!</v>
      </c>
      <c r="Z91" s="25" t="e">
        <f>ABS(N91)-ABS($E91)</f>
        <v>#DIV/0!</v>
      </c>
      <c r="AA91" s="25" t="e">
        <f>ABS(P91)-ABS($E91)</f>
        <v>#DIV/0!</v>
      </c>
      <c r="AB91" s="25" t="e">
        <f>ABS(J91)-ABS($E91)</f>
        <v>#DIV/0!</v>
      </c>
      <c r="AC91" s="25" t="e">
        <f>ABS(G91)-ABS($E91)</f>
        <v>#DIV/0!</v>
      </c>
      <c r="AD91" s="25" t="e">
        <f>ABS(I91)-ABS($E91)</f>
        <v>#DIV/0!</v>
      </c>
      <c r="AE91" s="25" t="e">
        <f>ABS(K91)-ABS($E91)</f>
        <v>#DIV/0!</v>
      </c>
      <c r="AF91" s="25" t="e">
        <f>ABS(M91)-ABS($E91)</f>
        <v>#DIV/0!</v>
      </c>
      <c r="AG91" s="25" t="e">
        <f>ABS(O91)-ABS($E91)</f>
        <v>#DIV/0!</v>
      </c>
      <c r="AH91" s="25" t="e">
        <f t="shared" ref="AH91:AH93" si="37">ABS(Q91)-ABS($E91)</f>
        <v>#DIV/0!</v>
      </c>
    </row>
    <row r="92" spans="2:34" x14ac:dyDescent="0.25">
      <c r="B92" s="97" t="s">
        <v>31</v>
      </c>
      <c r="C92" s="40">
        <v>-683.8</v>
      </c>
      <c r="D92" s="11" t="s">
        <v>19</v>
      </c>
      <c r="E92" s="31">
        <f>(E28-C92)/E$90</f>
        <v>-3.4719680667411559E-2</v>
      </c>
      <c r="F92" s="31" t="e">
        <f>F28/F$90</f>
        <v>#DIV/0!</v>
      </c>
      <c r="G92" s="31" t="e">
        <f t="shared" si="36"/>
        <v>#DIV/0!</v>
      </c>
      <c r="H92" s="31" t="e">
        <f t="shared" si="36"/>
        <v>#DIV/0!</v>
      </c>
      <c r="I92" s="31" t="e">
        <f t="shared" si="36"/>
        <v>#DIV/0!</v>
      </c>
      <c r="J92" s="31" t="e">
        <f t="shared" si="36"/>
        <v>#DIV/0!</v>
      </c>
      <c r="K92" s="31" t="e">
        <f t="shared" si="36"/>
        <v>#DIV/0!</v>
      </c>
      <c r="L92" s="31" t="e">
        <f t="shared" si="36"/>
        <v>#DIV/0!</v>
      </c>
      <c r="M92" s="31" t="e">
        <f t="shared" si="36"/>
        <v>#DIV/0!</v>
      </c>
      <c r="N92" s="31" t="e">
        <f t="shared" si="36"/>
        <v>#DIV/0!</v>
      </c>
      <c r="O92" s="31" t="e">
        <f t="shared" si="36"/>
        <v>#DIV/0!</v>
      </c>
      <c r="P92" s="31" t="e">
        <f t="shared" si="36"/>
        <v>#DIV/0!</v>
      </c>
      <c r="Q92" s="100" t="e">
        <f t="shared" si="36"/>
        <v>#DIV/0!</v>
      </c>
      <c r="R92"/>
      <c r="S92"/>
      <c r="T92"/>
      <c r="W92" s="25" t="e">
        <f>ABS(F92)-ABS($E92)</f>
        <v>#DIV/0!</v>
      </c>
      <c r="X92" s="25" t="e">
        <f>ABS(H92)-ABS($E92)</f>
        <v>#DIV/0!</v>
      </c>
      <c r="Y92" s="25" t="e">
        <f>ABS(L92)-ABS($E92)</f>
        <v>#DIV/0!</v>
      </c>
      <c r="Z92" s="25" t="e">
        <f>ABS(N92)-ABS($E92)</f>
        <v>#DIV/0!</v>
      </c>
      <c r="AA92" s="25" t="e">
        <f>ABS(P92)-ABS($E92)</f>
        <v>#DIV/0!</v>
      </c>
      <c r="AB92" s="25" t="e">
        <f>ABS(J92)-ABS($E92)</f>
        <v>#DIV/0!</v>
      </c>
      <c r="AC92" s="25" t="e">
        <f>ABS(G92)-ABS($E92)</f>
        <v>#DIV/0!</v>
      </c>
      <c r="AD92" s="25" t="e">
        <f>ABS(I92)-ABS($E92)</f>
        <v>#DIV/0!</v>
      </c>
      <c r="AE92" s="25" t="e">
        <f>ABS(K92)-ABS($E92)</f>
        <v>#DIV/0!</v>
      </c>
      <c r="AF92" s="25" t="e">
        <f>ABS(M92)-ABS($E92)</f>
        <v>#DIV/0!</v>
      </c>
      <c r="AG92" s="25" t="e">
        <f>ABS(O92)-ABS($E92)</f>
        <v>#DIV/0!</v>
      </c>
      <c r="AH92" s="25" t="e">
        <f t="shared" si="37"/>
        <v>#DIV/0!</v>
      </c>
    </row>
    <row r="93" spans="2:34" x14ac:dyDescent="0.25">
      <c r="B93" s="97" t="s">
        <v>32</v>
      </c>
      <c r="C93" s="40">
        <v>412</v>
      </c>
      <c r="D93" s="11" t="s">
        <v>20</v>
      </c>
      <c r="E93" s="31">
        <f>(E29-C93)/E$90</f>
        <v>-0.12470241827291345</v>
      </c>
      <c r="F93" s="31" t="e">
        <f>F29/F$90</f>
        <v>#DIV/0!</v>
      </c>
      <c r="G93" s="31" t="e">
        <f t="shared" si="36"/>
        <v>#DIV/0!</v>
      </c>
      <c r="H93" s="31" t="e">
        <f t="shared" si="36"/>
        <v>#DIV/0!</v>
      </c>
      <c r="I93" s="31" t="e">
        <f t="shared" si="36"/>
        <v>#DIV/0!</v>
      </c>
      <c r="J93" s="31" t="e">
        <f t="shared" si="36"/>
        <v>#DIV/0!</v>
      </c>
      <c r="K93" s="31" t="e">
        <f t="shared" si="36"/>
        <v>#DIV/0!</v>
      </c>
      <c r="L93" s="31" t="e">
        <f t="shared" si="36"/>
        <v>#DIV/0!</v>
      </c>
      <c r="M93" s="31" t="e">
        <f t="shared" si="36"/>
        <v>#DIV/0!</v>
      </c>
      <c r="N93" s="31" t="e">
        <f t="shared" si="36"/>
        <v>#DIV/0!</v>
      </c>
      <c r="O93" s="31" t="e">
        <f t="shared" si="36"/>
        <v>#DIV/0!</v>
      </c>
      <c r="P93" s="31" t="e">
        <f t="shared" si="36"/>
        <v>#DIV/0!</v>
      </c>
      <c r="Q93" s="100" t="e">
        <f t="shared" si="36"/>
        <v>#DIV/0!</v>
      </c>
      <c r="R93"/>
      <c r="S93"/>
      <c r="T93"/>
      <c r="W93" s="25" t="e">
        <f>ABS(F93)-ABS($E93)</f>
        <v>#DIV/0!</v>
      </c>
      <c r="X93" s="25" t="e">
        <f>ABS(H93)-ABS($E93)</f>
        <v>#DIV/0!</v>
      </c>
      <c r="Y93" s="25" t="e">
        <f>ABS(L93)-ABS($E93)</f>
        <v>#DIV/0!</v>
      </c>
      <c r="Z93" s="25" t="e">
        <f>ABS(N93)-ABS($E93)</f>
        <v>#DIV/0!</v>
      </c>
      <c r="AA93" s="25" t="e">
        <f>ABS(P93)-ABS($E93)</f>
        <v>#DIV/0!</v>
      </c>
      <c r="AB93" s="25" t="e">
        <f>ABS(J93)-ABS($E93)</f>
        <v>#DIV/0!</v>
      </c>
      <c r="AC93" s="25" t="e">
        <f>ABS(G93)-ABS($E93)</f>
        <v>#DIV/0!</v>
      </c>
      <c r="AD93" s="25" t="e">
        <f>ABS(I93)-ABS($E93)</f>
        <v>#DIV/0!</v>
      </c>
      <c r="AE93" s="25" t="e">
        <f>ABS(K93)-ABS($E93)</f>
        <v>#DIV/0!</v>
      </c>
      <c r="AF93" s="25" t="e">
        <f>ABS(M93)-ABS($E93)</f>
        <v>#DIV/0!</v>
      </c>
      <c r="AG93" s="25" t="e">
        <f>ABS(O93)-ABS($E93)</f>
        <v>#DIV/0!</v>
      </c>
      <c r="AH93" s="25" t="e">
        <f t="shared" si="37"/>
        <v>#DIV/0!</v>
      </c>
    </row>
    <row r="94" spans="2:34" x14ac:dyDescent="0.25">
      <c r="B94" s="110"/>
      <c r="C94" s="3"/>
      <c r="D94" s="19" t="s">
        <v>21</v>
      </c>
      <c r="E94" s="108">
        <f>SQRT(E91^2+E92^2+E93^2)</f>
        <v>1</v>
      </c>
      <c r="F94" s="108" t="e">
        <f>SQRT(F91^2+F92^2+F93^2)</f>
        <v>#DIV/0!</v>
      </c>
      <c r="G94" s="108" t="e">
        <f t="shared" ref="G94:Q94" si="38">SQRT(G91^2+G92^2+G93^2)</f>
        <v>#DIV/0!</v>
      </c>
      <c r="H94" s="108" t="e">
        <f t="shared" si="38"/>
        <v>#DIV/0!</v>
      </c>
      <c r="I94" s="108" t="e">
        <f t="shared" si="38"/>
        <v>#DIV/0!</v>
      </c>
      <c r="J94" s="108" t="e">
        <f t="shared" si="38"/>
        <v>#DIV/0!</v>
      </c>
      <c r="K94" s="108" t="e">
        <f t="shared" si="38"/>
        <v>#DIV/0!</v>
      </c>
      <c r="L94" s="108" t="e">
        <f t="shared" si="38"/>
        <v>#DIV/0!</v>
      </c>
      <c r="M94" s="108" t="e">
        <f t="shared" si="38"/>
        <v>#DIV/0!</v>
      </c>
      <c r="N94" s="108" t="e">
        <f t="shared" si="38"/>
        <v>#DIV/0!</v>
      </c>
      <c r="O94" s="108" t="e">
        <f t="shared" si="38"/>
        <v>#DIV/0!</v>
      </c>
      <c r="P94" s="108" t="e">
        <f t="shared" si="38"/>
        <v>#DIV/0!</v>
      </c>
      <c r="Q94" s="127" t="e">
        <f t="shared" si="38"/>
        <v>#DIV/0!</v>
      </c>
      <c r="R94"/>
      <c r="S94"/>
      <c r="T94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</row>
    <row r="95" spans="2:34" x14ac:dyDescent="0.25">
      <c r="B95" s="99"/>
      <c r="C95" s="1"/>
      <c r="D95" s="11"/>
      <c r="E95" s="31"/>
      <c r="F95" s="31"/>
      <c r="G95" s="55"/>
      <c r="H95" s="31"/>
      <c r="I95" s="55"/>
      <c r="J95" s="55"/>
      <c r="K95" s="55"/>
      <c r="L95" s="31"/>
      <c r="M95" s="55"/>
      <c r="N95" s="31"/>
      <c r="O95" s="55"/>
      <c r="P95" s="31"/>
      <c r="Q95" s="98"/>
      <c r="R95"/>
      <c r="S95"/>
      <c r="T9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</row>
    <row r="96" spans="2:34" x14ac:dyDescent="0.25">
      <c r="B96" s="112" t="s">
        <v>43</v>
      </c>
      <c r="C96" s="13"/>
      <c r="D96" s="13" t="s">
        <v>12</v>
      </c>
      <c r="E96" s="106">
        <f>SQRT((E30-C97)^2+(E31-C98)^2+(E32-C99)^2)</f>
        <v>3502.048211500236</v>
      </c>
      <c r="F96" s="106">
        <f t="shared" ref="F96:Q96" si="39">SQRT(F30^2+F31^2+F32^2)</f>
        <v>8.2242979197362023E-2</v>
      </c>
      <c r="G96" s="107">
        <f>SQRT(G30^2+G31^2+G32^2)</f>
        <v>2.2971683594939625E-2</v>
      </c>
      <c r="H96" s="106">
        <f t="shared" si="39"/>
        <v>0.16349509782851249</v>
      </c>
      <c r="I96" s="107">
        <f>SQRT(I30^2+I31^2+I32^2)</f>
        <v>0.23123146942521691</v>
      </c>
      <c r="J96" s="107">
        <f t="shared" si="39"/>
        <v>7.6912750799612586E-2</v>
      </c>
      <c r="K96" s="107">
        <f>SQRT(K30^2+K31^2+K32^2)</f>
        <v>7.6912750799612586E-2</v>
      </c>
      <c r="L96" s="106">
        <f t="shared" si="39"/>
        <v>4.7371904271277236E-2</v>
      </c>
      <c r="M96" s="107">
        <f>SQRT(M30^2+M31^2+M32^2)</f>
        <v>4.7371904271277236E-2</v>
      </c>
      <c r="N96" s="106">
        <f t="shared" si="39"/>
        <v>4.9599628417176862E-2</v>
      </c>
      <c r="O96" s="107">
        <f>SQRT(O30^2+O31^2+O32^2)</f>
        <v>0.12698333739179679</v>
      </c>
      <c r="P96" s="106">
        <f t="shared" si="39"/>
        <v>0.117373832755755</v>
      </c>
      <c r="Q96" s="113">
        <f t="shared" si="39"/>
        <v>0.117373832755755</v>
      </c>
      <c r="R96"/>
      <c r="S96"/>
      <c r="T96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</row>
    <row r="97" spans="2:34" x14ac:dyDescent="0.25">
      <c r="B97" s="97" t="s">
        <v>44</v>
      </c>
      <c r="C97" s="40">
        <v>4.3339999999999996</v>
      </c>
      <c r="D97" s="11" t="s">
        <v>18</v>
      </c>
      <c r="E97" s="31">
        <f>(E30-C97)/E$96</f>
        <v>0.98246677150285955</v>
      </c>
      <c r="F97" s="31">
        <f t="shared" ref="F97:Q99" si="40">F30/F$96</f>
        <v>-7.0847041061437896E-2</v>
      </c>
      <c r="G97" s="55">
        <f>G30/G$96</f>
        <v>-7.0847041061438035E-2</v>
      </c>
      <c r="H97" s="31">
        <f t="shared" si="40"/>
        <v>-7.0847041061437716E-2</v>
      </c>
      <c r="I97" s="55">
        <f>I30/I$96</f>
        <v>-7.0847041061438049E-2</v>
      </c>
      <c r="J97" s="55">
        <f t="shared" si="40"/>
        <v>-7.0847041061437854E-2</v>
      </c>
      <c r="K97" s="55">
        <f>K30/K$96</f>
        <v>-7.0847041061437854E-2</v>
      </c>
      <c r="L97" s="31">
        <f t="shared" si="40"/>
        <v>-7.0847041061438035E-2</v>
      </c>
      <c r="M97" s="55">
        <f>M30/M$96</f>
        <v>-7.0847041061438035E-2</v>
      </c>
      <c r="N97" s="31">
        <f t="shared" si="40"/>
        <v>-7.0847041061437868E-2</v>
      </c>
      <c r="O97" s="55">
        <f>O30/O$96</f>
        <v>-7.0847041061437896E-2</v>
      </c>
      <c r="P97" s="31">
        <f t="shared" si="40"/>
        <v>-7.0847041061438076E-2</v>
      </c>
      <c r="Q97" s="98">
        <f t="shared" si="40"/>
        <v>-7.0847041061438076E-2</v>
      </c>
      <c r="R97"/>
      <c r="S97"/>
      <c r="T97"/>
      <c r="W97" s="25">
        <f>ABS(F97)-ABS($E97)</f>
        <v>-0.91161973044142164</v>
      </c>
      <c r="X97" s="25">
        <f>ABS(H97)-ABS($E97)</f>
        <v>-0.91161973044142186</v>
      </c>
      <c r="Y97" s="25">
        <f>ABS(L97)-ABS($E97)</f>
        <v>-0.91161973044142153</v>
      </c>
      <c r="Z97" s="25">
        <f>ABS(N97)-ABS($E97)</f>
        <v>-0.91161973044142164</v>
      </c>
      <c r="AA97" s="25">
        <f>ABS(P97)-ABS($E97)</f>
        <v>-0.91161973044142153</v>
      </c>
      <c r="AB97" s="25">
        <f>ABS(J97)-ABS($E97)</f>
        <v>-0.91161973044142175</v>
      </c>
      <c r="AC97" s="25">
        <f>ABS(G97)-ABS($E97)</f>
        <v>-0.91161973044142153</v>
      </c>
      <c r="AD97" s="25">
        <f>ABS(I97)-ABS($E97)</f>
        <v>-0.91161973044142153</v>
      </c>
      <c r="AE97" s="25">
        <f>ABS(K97)-ABS($E97)</f>
        <v>-0.91161973044142175</v>
      </c>
      <c r="AF97" s="25">
        <f>ABS(M97)-ABS($E97)</f>
        <v>-0.91161973044142153</v>
      </c>
      <c r="AG97" s="25">
        <f>ABS(O97)-ABS($E97)</f>
        <v>-0.91161973044142164</v>
      </c>
      <c r="AH97" s="25">
        <f t="shared" ref="AH97:AH99" si="41">ABS(Q97)-ABS($E97)</f>
        <v>-0.91161973044142153</v>
      </c>
    </row>
    <row r="98" spans="2:34" x14ac:dyDescent="0.25">
      <c r="B98" s="97" t="s">
        <v>31</v>
      </c>
      <c r="C98" s="40">
        <v>-689.07399999999996</v>
      </c>
      <c r="D98" s="11" t="s">
        <v>19</v>
      </c>
      <c r="E98" s="31">
        <f>(E31-C98)/E$96</f>
        <v>0.12981945779816667</v>
      </c>
      <c r="F98" s="31">
        <f t="shared" si="40"/>
        <v>-0.40647847413550015</v>
      </c>
      <c r="G98" s="55">
        <f>G31/G$96</f>
        <v>0.40647847413549887</v>
      </c>
      <c r="H98" s="31">
        <f t="shared" si="40"/>
        <v>-0.40647847413549965</v>
      </c>
      <c r="I98" s="55">
        <f>I31/I$96</f>
        <v>0.40647847413550003</v>
      </c>
      <c r="J98" s="55">
        <f t="shared" si="40"/>
        <v>-0.40647847413549898</v>
      </c>
      <c r="K98" s="55">
        <f>K31/K$96</f>
        <v>0.40647847413549898</v>
      </c>
      <c r="L98" s="31">
        <f t="shared" si="40"/>
        <v>-0.40647847413549898</v>
      </c>
      <c r="M98" s="55">
        <f>M31/M$96</f>
        <v>0.40647847413549898</v>
      </c>
      <c r="N98" s="31">
        <f t="shared" si="40"/>
        <v>-0.40647847413549931</v>
      </c>
      <c r="O98" s="55">
        <f>O31/O$96</f>
        <v>0.4064784741354997</v>
      </c>
      <c r="P98" s="31">
        <f t="shared" si="40"/>
        <v>-0.40647847413550031</v>
      </c>
      <c r="Q98" s="98">
        <f t="shared" si="40"/>
        <v>0.40647847413550031</v>
      </c>
      <c r="R98"/>
      <c r="S98"/>
      <c r="T98"/>
      <c r="W98" s="25">
        <f>ABS(F98)-ABS($E98)</f>
        <v>0.27665901633733347</v>
      </c>
      <c r="X98" s="25">
        <f>ABS(H98)-ABS($E98)</f>
        <v>0.27665901633733297</v>
      </c>
      <c r="Y98" s="25">
        <f>ABS(L98)-ABS($E98)</f>
        <v>0.27665901633733231</v>
      </c>
      <c r="Z98" s="25">
        <f>ABS(N98)-ABS($E98)</f>
        <v>0.27665901633733264</v>
      </c>
      <c r="AA98" s="25">
        <f>ABS(P98)-ABS($E98)</f>
        <v>0.27665901633733364</v>
      </c>
      <c r="AB98" s="25">
        <f>ABS(J98)-ABS($E98)</f>
        <v>0.27665901633733231</v>
      </c>
      <c r="AC98" s="25">
        <f>ABS(G98)-ABS($E98)</f>
        <v>0.2766590163373322</v>
      </c>
      <c r="AD98" s="25">
        <f>ABS(I98)-ABS($E98)</f>
        <v>0.27665901633733336</v>
      </c>
      <c r="AE98" s="25">
        <f>ABS(K98)-ABS($E98)</f>
        <v>0.27665901633733231</v>
      </c>
      <c r="AF98" s="25">
        <f>ABS(M98)-ABS($E98)</f>
        <v>0.27665901633733231</v>
      </c>
      <c r="AG98" s="25">
        <f>ABS(O98)-ABS($E98)</f>
        <v>0.27665901633733303</v>
      </c>
      <c r="AH98" s="25">
        <f t="shared" si="41"/>
        <v>0.27665901633733364</v>
      </c>
    </row>
    <row r="99" spans="2:34" x14ac:dyDescent="0.25">
      <c r="B99" s="97" t="s">
        <v>32</v>
      </c>
      <c r="C99" s="40">
        <v>209.1</v>
      </c>
      <c r="D99" s="11" t="s">
        <v>20</v>
      </c>
      <c r="E99" s="31">
        <f>(E32-C99)/E$96</f>
        <v>0.13381312069351803</v>
      </c>
      <c r="F99" s="31">
        <f t="shared" si="40"/>
        <v>-0.91090940649293695</v>
      </c>
      <c r="G99" s="55">
        <f>G32/G$96</f>
        <v>-0.91090940649293739</v>
      </c>
      <c r="H99" s="31">
        <f t="shared" si="40"/>
        <v>-0.91090940649293717</v>
      </c>
      <c r="I99" s="55">
        <f>I32/I$96</f>
        <v>-0.91090940649293684</v>
      </c>
      <c r="J99" s="55">
        <f t="shared" si="40"/>
        <v>-0.91090940649293739</v>
      </c>
      <c r="K99" s="55">
        <f>K32/K$96</f>
        <v>-0.91090940649293739</v>
      </c>
      <c r="L99" s="31">
        <f t="shared" si="40"/>
        <v>-0.9109094064929375</v>
      </c>
      <c r="M99" s="55">
        <f>M32/M$96</f>
        <v>-0.9109094064929375</v>
      </c>
      <c r="N99" s="31">
        <f t="shared" si="40"/>
        <v>-0.91090940649293728</v>
      </c>
      <c r="O99" s="55">
        <f>O32/O$96</f>
        <v>-0.91090940649293706</v>
      </c>
      <c r="P99" s="31">
        <f t="shared" si="40"/>
        <v>-0.91090940649293672</v>
      </c>
      <c r="Q99" s="98">
        <f t="shared" si="40"/>
        <v>-0.91090940649293672</v>
      </c>
      <c r="R99"/>
      <c r="S99"/>
      <c r="T99"/>
      <c r="W99" s="25">
        <f>ABS(F99)-ABS($E99)</f>
        <v>0.77709628579941892</v>
      </c>
      <c r="X99" s="25">
        <f>ABS(H99)-ABS($E99)</f>
        <v>0.77709628579941914</v>
      </c>
      <c r="Y99" s="25">
        <f>ABS(L99)-ABS($E99)</f>
        <v>0.77709628579941947</v>
      </c>
      <c r="Z99" s="25">
        <f>ABS(N99)-ABS($E99)</f>
        <v>0.77709628579941925</v>
      </c>
      <c r="AA99" s="25">
        <f>ABS(P99)-ABS($E99)</f>
        <v>0.7770962857994187</v>
      </c>
      <c r="AB99" s="25">
        <f>ABS(J99)-ABS($E99)</f>
        <v>0.77709628579941936</v>
      </c>
      <c r="AC99" s="25">
        <f>ABS(G99)-ABS($E99)</f>
        <v>0.77709628579941936</v>
      </c>
      <c r="AD99" s="25">
        <f>ABS(I99)-ABS($E99)</f>
        <v>0.77709628579941881</v>
      </c>
      <c r="AE99" s="25">
        <f>ABS(K99)-ABS($E99)</f>
        <v>0.77709628579941936</v>
      </c>
      <c r="AF99" s="25">
        <f>ABS(M99)-ABS($E99)</f>
        <v>0.77709628579941947</v>
      </c>
      <c r="AG99" s="25">
        <f>ABS(O99)-ABS($E99)</f>
        <v>0.77709628579941903</v>
      </c>
      <c r="AH99" s="25">
        <f t="shared" si="41"/>
        <v>0.7770962857994187</v>
      </c>
    </row>
    <row r="100" spans="2:34" x14ac:dyDescent="0.25">
      <c r="B100" s="110"/>
      <c r="C100" s="3"/>
      <c r="D100" s="19" t="s">
        <v>21</v>
      </c>
      <c r="E100" s="108">
        <f>SQRT(E97^2+E98^2+E99^2)</f>
        <v>1</v>
      </c>
      <c r="F100" s="108">
        <f>SQRT(F97^2+F98^2+F99^2)</f>
        <v>1</v>
      </c>
      <c r="G100" s="109">
        <f>SQRT(G97^2+G98^2+G99^2)</f>
        <v>1</v>
      </c>
      <c r="H100" s="108">
        <f t="shared" ref="H100:Q100" si="42">SQRT(H97^2+H98^2+H99^2)</f>
        <v>1</v>
      </c>
      <c r="I100" s="109">
        <f>SQRT(I97^2+I98^2+I99^2)</f>
        <v>1</v>
      </c>
      <c r="J100" s="109">
        <f>SQRT(J97^2+J98^2+J99^2)</f>
        <v>1</v>
      </c>
      <c r="K100" s="109">
        <f>SQRT(K97^2+K98^2+K99^2)</f>
        <v>1</v>
      </c>
      <c r="L100" s="108">
        <f t="shared" si="42"/>
        <v>1</v>
      </c>
      <c r="M100" s="109">
        <f>SQRT(M97^2+M98^2+M99^2)</f>
        <v>1</v>
      </c>
      <c r="N100" s="108">
        <f t="shared" si="42"/>
        <v>1</v>
      </c>
      <c r="O100" s="109">
        <f>SQRT(O97^2+O98^2+O99^2)</f>
        <v>1</v>
      </c>
      <c r="P100" s="108">
        <f t="shared" si="42"/>
        <v>1</v>
      </c>
      <c r="Q100" s="111">
        <f t="shared" si="42"/>
        <v>1</v>
      </c>
      <c r="R100"/>
      <c r="S100"/>
      <c r="T100"/>
      <c r="W100" s="25"/>
    </row>
    <row r="101" spans="2:34" x14ac:dyDescent="0.25">
      <c r="B101" s="99"/>
      <c r="C101" s="1"/>
      <c r="D101" s="11"/>
      <c r="E101" s="31"/>
      <c r="F101" s="31"/>
      <c r="G101" s="55"/>
      <c r="H101" s="31"/>
      <c r="I101" s="55"/>
      <c r="J101" s="55"/>
      <c r="K101" s="55"/>
      <c r="L101" s="31"/>
      <c r="M101" s="55"/>
      <c r="N101" s="31"/>
      <c r="O101" s="55"/>
      <c r="P101" s="31"/>
      <c r="Q101" s="98"/>
      <c r="R101"/>
      <c r="S101"/>
      <c r="T101"/>
    </row>
    <row r="102" spans="2:34" x14ac:dyDescent="0.25">
      <c r="B102" s="112" t="s">
        <v>42</v>
      </c>
      <c r="C102" s="13"/>
      <c r="D102" s="13" t="s">
        <v>12</v>
      </c>
      <c r="E102" s="106">
        <f>SQRT((E33-$C103)^2+(E34-$C104)^2+(E35-$C105)^2)</f>
        <v>3533.9636135863088</v>
      </c>
      <c r="F102" s="106">
        <f t="shared" ref="F102:Q102" si="43">SQRT((F33-$C103)^2+(F34-$C104)^2+(F35-$C105)^2)</f>
        <v>36511.786421696459</v>
      </c>
      <c r="G102" s="106">
        <f t="shared" si="43"/>
        <v>10642.286017906446</v>
      </c>
      <c r="H102" s="106">
        <f t="shared" si="43"/>
        <v>72734.630366008307</v>
      </c>
      <c r="I102" s="106">
        <f t="shared" si="43"/>
        <v>103482.40860456516</v>
      </c>
      <c r="J102" s="106">
        <f t="shared" si="43"/>
        <v>33158.116564805263</v>
      </c>
      <c r="K102" s="106">
        <f t="shared" si="43"/>
        <v>33704.382561989129</v>
      </c>
      <c r="L102" s="106">
        <f t="shared" si="43"/>
        <v>22992.15261437446</v>
      </c>
      <c r="M102" s="106">
        <f t="shared" si="43"/>
        <v>23536.935462043821</v>
      </c>
      <c r="N102" s="106">
        <f t="shared" si="43"/>
        <v>21962.361715048632</v>
      </c>
      <c r="O102" s="106">
        <f t="shared" si="43"/>
        <v>58799.096306207903</v>
      </c>
      <c r="P102" s="106">
        <f t="shared" si="43"/>
        <v>52172.807038962084</v>
      </c>
      <c r="Q102" s="114">
        <f t="shared" si="43"/>
        <v>52720.274368497245</v>
      </c>
      <c r="R102"/>
      <c r="S102"/>
      <c r="T102"/>
    </row>
    <row r="103" spans="2:34" x14ac:dyDescent="0.25">
      <c r="B103" s="97" t="s">
        <v>44</v>
      </c>
      <c r="C103" s="40">
        <v>4.3339999999999996</v>
      </c>
      <c r="D103" s="11" t="s">
        <v>18</v>
      </c>
      <c r="E103" s="31">
        <f>(E33-$C103)/E$102</f>
        <v>0.97812438891869169</v>
      </c>
      <c r="F103" s="31">
        <f t="shared" ref="F103:Q103" si="44">(F33-$C103)/F$102</f>
        <v>-6.0976147500634299E-2</v>
      </c>
      <c r="G103" s="31">
        <f t="shared" si="44"/>
        <v>-5.8395953609796325E-2</v>
      </c>
      <c r="H103" s="31">
        <f t="shared" si="44"/>
        <v>-6.0856867588984787E-2</v>
      </c>
      <c r="I103" s="31">
        <f t="shared" si="44"/>
        <v>-6.0498120565347813E-2</v>
      </c>
      <c r="J103" s="31">
        <f t="shared" si="44"/>
        <v>-6.0999665533614994E-2</v>
      </c>
      <c r="K103" s="31">
        <f t="shared" si="44"/>
        <v>-6.0011009442398469E-2</v>
      </c>
      <c r="L103" s="31">
        <f t="shared" si="44"/>
        <v>-6.1109535615077357E-2</v>
      </c>
      <c r="M103" s="31">
        <f t="shared" si="44"/>
        <v>-5.9695102249874801E-2</v>
      </c>
      <c r="N103" s="31">
        <f t="shared" si="44"/>
        <v>-6.1125851062448798E-2</v>
      </c>
      <c r="O103" s="31">
        <f t="shared" si="44"/>
        <v>-6.03201696296514E-2</v>
      </c>
      <c r="P103" s="31">
        <f t="shared" si="44"/>
        <v>-6.0904944297257117E-2</v>
      </c>
      <c r="Q103" s="100">
        <f t="shared" si="44"/>
        <v>-6.0272484250163141E-2</v>
      </c>
      <c r="R103"/>
      <c r="S103"/>
      <c r="T103"/>
    </row>
    <row r="104" spans="2:34" x14ac:dyDescent="0.25">
      <c r="B104" s="97" t="s">
        <v>31</v>
      </c>
      <c r="C104" s="40">
        <v>-689.07399999999996</v>
      </c>
      <c r="D104" s="11" t="s">
        <v>19</v>
      </c>
      <c r="E104" s="31">
        <f>(E34-$C104)/E$102</f>
        <v>0.1078262375240762</v>
      </c>
      <c r="F104" s="31">
        <f>(F34-$C104)/F$102</f>
        <v>-0.38069371455678197</v>
      </c>
      <c r="G104" s="31">
        <f>(G34-$C104)/G$102</f>
        <v>0.44548003716274076</v>
      </c>
      <c r="H104" s="31">
        <f>(H34-$C104)/H$102</f>
        <v>-0.38969753100326027</v>
      </c>
      <c r="I104" s="31">
        <f>(I34-$C104)/I$102</f>
        <v>0.40359104186068723</v>
      </c>
      <c r="J104" s="31">
        <f>(J34-$C104)/J$102</f>
        <v>-0.37886048794105803</v>
      </c>
      <c r="K104" s="31">
        <f>(K34-$C104)/K$102</f>
        <v>0.4136093635689459</v>
      </c>
      <c r="L104" s="31">
        <f>(L34-$C104)/L$102</f>
        <v>-0.37001390536762485</v>
      </c>
      <c r="M104" s="31">
        <f>(M34-$C104)/M$102</f>
        <v>0.42000217902601716</v>
      </c>
      <c r="N104" s="31">
        <f>(N34-$C104)/N$102</f>
        <v>-0.36865773744482572</v>
      </c>
      <c r="O104" s="31">
        <f>(O34-$C104)/O$102</f>
        <v>0.40727399483645099</v>
      </c>
      <c r="P104" s="31">
        <f>(P34-$C104)/P$102</f>
        <v>-0.38612527706749528</v>
      </c>
      <c r="Q104" s="100">
        <f>(Q34-$C104)/Q$102</f>
        <v>0.40825636495870365</v>
      </c>
      <c r="R104"/>
      <c r="S104"/>
      <c r="T104"/>
    </row>
    <row r="105" spans="2:34" x14ac:dyDescent="0.25">
      <c r="B105" s="97" t="s">
        <v>32</v>
      </c>
      <c r="C105" s="40">
        <v>209.1</v>
      </c>
      <c r="D105" s="11" t="s">
        <v>20</v>
      </c>
      <c r="E105" s="31">
        <f>(E35-$C105)/E$102</f>
        <v>0.17789373879886047</v>
      </c>
      <c r="F105" s="31">
        <f>(F35-$C105)/F$102</f>
        <v>-0.9226885742941332</v>
      </c>
      <c r="G105" s="31">
        <f>(G35-$C105)/G$102</f>
        <v>-0.89338538665655687</v>
      </c>
      <c r="H105" s="31">
        <f>(H35-$C105)/H$102</f>
        <v>-0.91892996250923276</v>
      </c>
      <c r="I105" s="31">
        <f>(I35-$C105)/I$102</f>
        <v>-0.91293715464859115</v>
      </c>
      <c r="J105" s="31">
        <f>(J35-$C105)/J$102</f>
        <v>-0.92344126585389863</v>
      </c>
      <c r="K105" s="31">
        <f>(K35-$C105)/K$102</f>
        <v>-0.9084745308008344</v>
      </c>
      <c r="L105" s="31">
        <f>(L35-$C105)/L$102</f>
        <v>-0.92701420403978052</v>
      </c>
      <c r="M105" s="31">
        <f>(M35-$C105)/M$102</f>
        <v>-0.90555765381381137</v>
      </c>
      <c r="N105" s="31">
        <f>(N35-$C105)/N$102</f>
        <v>-0.92755328847131646</v>
      </c>
      <c r="O105" s="31">
        <f>(O35-$C105)/O$102</f>
        <v>-0.91131189516312616</v>
      </c>
      <c r="P105" s="31">
        <f>(P35-$C105)/P$102</f>
        <v>-0.92043351643108806</v>
      </c>
      <c r="Q105" s="100">
        <f>(Q35-$C105)/Q$102</f>
        <v>-0.91087538561156622</v>
      </c>
      <c r="R105"/>
      <c r="S105"/>
      <c r="T105"/>
    </row>
    <row r="106" spans="2:34" ht="15.75" thickBot="1" x14ac:dyDescent="0.3">
      <c r="B106" s="101"/>
      <c r="C106" s="79"/>
      <c r="D106" s="102" t="s">
        <v>21</v>
      </c>
      <c r="E106" s="103">
        <f>SQRT(E103^2+E104^2+E105^2)</f>
        <v>0.99999999999999978</v>
      </c>
      <c r="F106" s="103">
        <f>SQRT(F103^2+F104^2+F105^2)</f>
        <v>0.99999999999999989</v>
      </c>
      <c r="G106" s="104">
        <f>SQRT(G103^2+G104^2+G105^2)</f>
        <v>1</v>
      </c>
      <c r="H106" s="103">
        <f t="shared" ref="H106:Q106" si="45">SQRT(H103^2+H104^2+H105^2)</f>
        <v>1</v>
      </c>
      <c r="I106" s="104">
        <f>SQRT(I103^2+I104^2+I105^2)</f>
        <v>1</v>
      </c>
      <c r="J106" s="104">
        <f>SQRT(J103^2+J104^2+J105^2)</f>
        <v>1</v>
      </c>
      <c r="K106" s="104">
        <f>SQRT(K103^2+K104^2+K105^2)</f>
        <v>1</v>
      </c>
      <c r="L106" s="103">
        <f t="shared" si="45"/>
        <v>0.99999999999999989</v>
      </c>
      <c r="M106" s="104">
        <f>SQRT(M103^2+M104^2+M105^2)</f>
        <v>1</v>
      </c>
      <c r="N106" s="103">
        <f t="shared" si="45"/>
        <v>1</v>
      </c>
      <c r="O106" s="104">
        <f>SQRT(O103^2+O104^2+O105^2)</f>
        <v>1</v>
      </c>
      <c r="P106" s="103">
        <f t="shared" si="45"/>
        <v>1</v>
      </c>
      <c r="Q106" s="105">
        <f t="shared" si="45"/>
        <v>0.99999999999999989</v>
      </c>
      <c r="R106"/>
      <c r="S106"/>
      <c r="T106"/>
    </row>
    <row r="107" spans="2:34" x14ac:dyDescent="0.25">
      <c r="G107" s="49"/>
      <c r="H107"/>
      <c r="I107" s="49"/>
      <c r="J107" s="49"/>
      <c r="K107" s="49"/>
      <c r="L107"/>
      <c r="N107"/>
      <c r="P107"/>
      <c r="R107"/>
      <c r="S107"/>
      <c r="T107"/>
    </row>
  </sheetData>
  <mergeCells count="3">
    <mergeCell ref="B4:E4"/>
    <mergeCell ref="B42:E42"/>
    <mergeCell ref="B55:E55"/>
  </mergeCells>
  <conditionalFormatting sqref="W61:AH89 W96:AH9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6:Q56">
    <cfRule type="colorScale" priority="5">
      <colorScale>
        <cfvo type="min"/>
        <cfvo type="max"/>
        <color rgb="FFFCFCFF"/>
        <color rgb="FFF8696B"/>
      </colorScale>
    </cfRule>
  </conditionalFormatting>
  <conditionalFormatting sqref="F57:Q57">
    <cfRule type="colorScale" priority="4">
      <colorScale>
        <cfvo type="min"/>
        <cfvo type="max"/>
        <color rgb="FFFCFCFF"/>
        <color rgb="FFF8696B"/>
      </colorScale>
    </cfRule>
  </conditionalFormatting>
  <conditionalFormatting sqref="F43:Q47 F49:Q5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3:T5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0:AH9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8:Q4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FRONT_CoiloverONLY</vt:lpstr>
      <vt:lpstr>FRONT_BypassONLY</vt:lpstr>
      <vt:lpstr>REAR_CoiloverONLY</vt:lpstr>
      <vt:lpstr>REAR_BypassONLY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Matteo.Paganini</cp:lastModifiedBy>
  <dcterms:created xsi:type="dcterms:W3CDTF">2015-06-05T18:17:20Z</dcterms:created>
  <dcterms:modified xsi:type="dcterms:W3CDTF">2021-11-04T17:01:38Z</dcterms:modified>
</cp:coreProperties>
</file>