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1_FEM\3.16.1.2_LoadCases\"/>
    </mc:Choice>
  </mc:AlternateContent>
  <xr:revisionPtr revIDLastSave="0" documentId="13_ncr:1_{BC3B4131-DD68-4FA0-A7ED-DAEEF1049557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FRONT" sheetId="10" r:id="rId1"/>
    <sheet name="REAR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0" l="1"/>
  <c r="L45" i="10"/>
  <c r="F45" i="10"/>
  <c r="F46" i="10"/>
  <c r="E92" i="12"/>
  <c r="Q86" i="12"/>
  <c r="Q89" i="12" s="1"/>
  <c r="P86" i="12"/>
  <c r="P89" i="12" s="1"/>
  <c r="O86" i="12"/>
  <c r="O87" i="12" s="1"/>
  <c r="N86" i="12"/>
  <c r="N88" i="12" s="1"/>
  <c r="M86" i="12"/>
  <c r="L86" i="12"/>
  <c r="L88" i="12" s="1"/>
  <c r="H86" i="12"/>
  <c r="H89" i="12" s="1"/>
  <c r="K86" i="12"/>
  <c r="K88" i="12" s="1"/>
  <c r="J86" i="12"/>
  <c r="J89" i="12" s="1"/>
  <c r="I86" i="12"/>
  <c r="I88" i="12" s="1"/>
  <c r="G86" i="12"/>
  <c r="G87" i="12" s="1"/>
  <c r="F86" i="12"/>
  <c r="F89" i="12" s="1"/>
  <c r="E86" i="12"/>
  <c r="E94" i="12" s="1"/>
  <c r="Q80" i="12"/>
  <c r="Q83" i="12" s="1"/>
  <c r="P80" i="12"/>
  <c r="P83" i="12" s="1"/>
  <c r="O80" i="12"/>
  <c r="O82" i="12" s="1"/>
  <c r="N80" i="12"/>
  <c r="M80" i="12"/>
  <c r="M81" i="12" s="1"/>
  <c r="L80" i="12"/>
  <c r="L81" i="12" s="1"/>
  <c r="H80" i="12"/>
  <c r="H82" i="12" s="1"/>
  <c r="K80" i="12"/>
  <c r="J80" i="12"/>
  <c r="J83" i="12" s="1"/>
  <c r="I80" i="12"/>
  <c r="I83" i="12" s="1"/>
  <c r="G80" i="12"/>
  <c r="G82" i="12" s="1"/>
  <c r="F80" i="12"/>
  <c r="E80" i="12"/>
  <c r="E81" i="12" s="1"/>
  <c r="Q74" i="12"/>
  <c r="Q75" i="12" s="1"/>
  <c r="P74" i="12"/>
  <c r="P76" i="12" s="1"/>
  <c r="O74" i="12"/>
  <c r="O76" i="12" s="1"/>
  <c r="N74" i="12"/>
  <c r="N75" i="12" s="1"/>
  <c r="M74" i="12"/>
  <c r="L74" i="12"/>
  <c r="L76" i="12" s="1"/>
  <c r="H74" i="12"/>
  <c r="K74" i="12"/>
  <c r="K75" i="12" s="1"/>
  <c r="J74" i="12"/>
  <c r="J75" i="12" s="1"/>
  <c r="I74" i="12"/>
  <c r="I76" i="12" s="1"/>
  <c r="G74" i="12"/>
  <c r="G76" i="12" s="1"/>
  <c r="F74" i="12"/>
  <c r="F75" i="12" s="1"/>
  <c r="E74" i="12"/>
  <c r="E76" i="12" s="1"/>
  <c r="Q68" i="12"/>
  <c r="Q70" i="12" s="1"/>
  <c r="P68" i="12"/>
  <c r="O68" i="12"/>
  <c r="O71" i="12" s="1"/>
  <c r="N68" i="12"/>
  <c r="N69" i="12" s="1"/>
  <c r="M68" i="12"/>
  <c r="M70" i="12" s="1"/>
  <c r="L68" i="12"/>
  <c r="H68" i="12"/>
  <c r="H70" i="12" s="1"/>
  <c r="K68" i="12"/>
  <c r="K70" i="12" s="1"/>
  <c r="J68" i="12"/>
  <c r="J70" i="12" s="1"/>
  <c r="I68" i="12"/>
  <c r="G68" i="12"/>
  <c r="G69" i="12" s="1"/>
  <c r="F68" i="12"/>
  <c r="F69" i="12" s="1"/>
  <c r="E68" i="12"/>
  <c r="E70" i="12" s="1"/>
  <c r="Q62" i="12"/>
  <c r="Q65" i="12" s="1"/>
  <c r="P62" i="12"/>
  <c r="P64" i="12" s="1"/>
  <c r="O62" i="12"/>
  <c r="O64" i="12" s="1"/>
  <c r="N62" i="12"/>
  <c r="N64" i="12" s="1"/>
  <c r="M62" i="12"/>
  <c r="M63" i="12" s="1"/>
  <c r="L62" i="12"/>
  <c r="L63" i="12" s="1"/>
  <c r="H62" i="12"/>
  <c r="K62" i="12"/>
  <c r="K64" i="12" s="1"/>
  <c r="J62" i="12"/>
  <c r="J65" i="12" s="1"/>
  <c r="I62" i="12"/>
  <c r="I65" i="12" s="1"/>
  <c r="G62" i="12"/>
  <c r="G64" i="12" s="1"/>
  <c r="F62" i="12"/>
  <c r="F64" i="12" s="1"/>
  <c r="E62" i="12"/>
  <c r="E63" i="12" s="1"/>
  <c r="Q56" i="12"/>
  <c r="Q58" i="12" s="1"/>
  <c r="P56" i="12"/>
  <c r="P58" i="12" s="1"/>
  <c r="O56" i="12"/>
  <c r="O59" i="12" s="1"/>
  <c r="N56" i="12"/>
  <c r="N59" i="12" s="1"/>
  <c r="M56" i="12"/>
  <c r="M59" i="12" s="1"/>
  <c r="L56" i="12"/>
  <c r="L59" i="12" s="1"/>
  <c r="H56" i="12"/>
  <c r="H59" i="12" s="1"/>
  <c r="K56" i="12"/>
  <c r="K59" i="12" s="1"/>
  <c r="J56" i="12"/>
  <c r="J58" i="12" s="1"/>
  <c r="I56" i="12"/>
  <c r="I58" i="12" s="1"/>
  <c r="G56" i="12"/>
  <c r="G58" i="12" s="1"/>
  <c r="F56" i="12"/>
  <c r="F59" i="12" s="1"/>
  <c r="E56" i="12"/>
  <c r="E58" i="12" s="1"/>
  <c r="Q46" i="12"/>
  <c r="P46" i="12"/>
  <c r="O46" i="12"/>
  <c r="N46" i="12"/>
  <c r="M46" i="12"/>
  <c r="L46" i="12"/>
  <c r="H46" i="12"/>
  <c r="K46" i="12"/>
  <c r="J46" i="12"/>
  <c r="I46" i="12"/>
  <c r="G46" i="12"/>
  <c r="F46" i="12"/>
  <c r="Q45" i="12"/>
  <c r="P45" i="12"/>
  <c r="O45" i="12"/>
  <c r="N45" i="12"/>
  <c r="M45" i="12"/>
  <c r="L45" i="12"/>
  <c r="H45" i="12"/>
  <c r="K45" i="12"/>
  <c r="J45" i="12"/>
  <c r="I45" i="12"/>
  <c r="G45" i="12"/>
  <c r="F45" i="12"/>
  <c r="Q44" i="12"/>
  <c r="P44" i="12"/>
  <c r="O44" i="12"/>
  <c r="N44" i="12"/>
  <c r="M44" i="12"/>
  <c r="L44" i="12"/>
  <c r="H44" i="12"/>
  <c r="K44" i="12"/>
  <c r="J44" i="12"/>
  <c r="I44" i="12"/>
  <c r="G44" i="12"/>
  <c r="F44" i="12"/>
  <c r="Q43" i="12"/>
  <c r="P43" i="12"/>
  <c r="O43" i="12"/>
  <c r="N43" i="12"/>
  <c r="M43" i="12"/>
  <c r="L43" i="12"/>
  <c r="H43" i="12"/>
  <c r="K43" i="12"/>
  <c r="J43" i="12"/>
  <c r="I43" i="12"/>
  <c r="G43" i="12"/>
  <c r="F43" i="12"/>
  <c r="Q42" i="12"/>
  <c r="P42" i="12"/>
  <c r="O42" i="12"/>
  <c r="N42" i="12"/>
  <c r="M42" i="12"/>
  <c r="L42" i="12"/>
  <c r="H42" i="12"/>
  <c r="K42" i="12"/>
  <c r="J42" i="12"/>
  <c r="I42" i="12"/>
  <c r="G42" i="12"/>
  <c r="F42" i="12"/>
  <c r="Q41" i="12"/>
  <c r="P41" i="12"/>
  <c r="O41" i="12"/>
  <c r="N41" i="12"/>
  <c r="M41" i="12"/>
  <c r="L41" i="12"/>
  <c r="H41" i="12"/>
  <c r="K41" i="12"/>
  <c r="J41" i="12"/>
  <c r="I41" i="12"/>
  <c r="G41" i="12"/>
  <c r="F41" i="12"/>
  <c r="Q40" i="12"/>
  <c r="P40" i="12"/>
  <c r="O40" i="12"/>
  <c r="N40" i="12"/>
  <c r="M40" i="12"/>
  <c r="L40" i="12"/>
  <c r="H40" i="12"/>
  <c r="K40" i="12"/>
  <c r="J40" i="12"/>
  <c r="I40" i="12"/>
  <c r="G40" i="12"/>
  <c r="F40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Q23" i="12"/>
  <c r="P23" i="12"/>
  <c r="O23" i="12"/>
  <c r="N23" i="12"/>
  <c r="M23" i="12"/>
  <c r="L23" i="12"/>
  <c r="H23" i="12"/>
  <c r="K23" i="12"/>
  <c r="J23" i="12"/>
  <c r="I23" i="12"/>
  <c r="G23" i="12"/>
  <c r="F23" i="12"/>
  <c r="Q22" i="12"/>
  <c r="P22" i="12"/>
  <c r="O22" i="12"/>
  <c r="N22" i="12"/>
  <c r="M22" i="12"/>
  <c r="L22" i="12"/>
  <c r="H22" i="12"/>
  <c r="K22" i="12"/>
  <c r="J22" i="12"/>
  <c r="I22" i="12"/>
  <c r="G22" i="12"/>
  <c r="F22" i="12"/>
  <c r="Q21" i="12"/>
  <c r="P21" i="12"/>
  <c r="O21" i="12"/>
  <c r="N21" i="12"/>
  <c r="M21" i="12"/>
  <c r="L21" i="12"/>
  <c r="H21" i="12"/>
  <c r="K21" i="12"/>
  <c r="J21" i="12"/>
  <c r="I21" i="12"/>
  <c r="G21" i="12"/>
  <c r="F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Q14" i="12"/>
  <c r="Q36" i="12" s="1"/>
  <c r="P14" i="12"/>
  <c r="P36" i="12" s="1"/>
  <c r="O14" i="12"/>
  <c r="O36" i="12" s="1"/>
  <c r="N14" i="12"/>
  <c r="N36" i="12" s="1"/>
  <c r="M14" i="12"/>
  <c r="M36" i="12" s="1"/>
  <c r="L14" i="12"/>
  <c r="H14" i="12"/>
  <c r="K14" i="12"/>
  <c r="K36" i="12" s="1"/>
  <c r="J14" i="12"/>
  <c r="I14" i="12"/>
  <c r="I36" i="12" s="1"/>
  <c r="G14" i="12"/>
  <c r="G36" i="12" s="1"/>
  <c r="F14" i="12"/>
  <c r="F36" i="12" s="1"/>
  <c r="Q13" i="12"/>
  <c r="Q35" i="12" s="1"/>
  <c r="P13" i="12"/>
  <c r="P35" i="12" s="1"/>
  <c r="O13" i="12"/>
  <c r="O35" i="12" s="1"/>
  <c r="N13" i="12"/>
  <c r="N35" i="12" s="1"/>
  <c r="M13" i="12"/>
  <c r="M35" i="12" s="1"/>
  <c r="L13" i="12"/>
  <c r="H13" i="12"/>
  <c r="H35" i="12" s="1"/>
  <c r="K13" i="12"/>
  <c r="K35" i="12" s="1"/>
  <c r="J13" i="12"/>
  <c r="J35" i="12" s="1"/>
  <c r="I13" i="12"/>
  <c r="I35" i="12" s="1"/>
  <c r="G13" i="12"/>
  <c r="G35" i="12" s="1"/>
  <c r="F13" i="12"/>
  <c r="F35" i="12" s="1"/>
  <c r="Q12" i="12"/>
  <c r="P12" i="12"/>
  <c r="O12" i="12"/>
  <c r="N12" i="12"/>
  <c r="N34" i="12" s="1"/>
  <c r="M12" i="12"/>
  <c r="M34" i="12" s="1"/>
  <c r="L12" i="12"/>
  <c r="H12" i="12"/>
  <c r="K12" i="12"/>
  <c r="J12" i="12"/>
  <c r="I12" i="12"/>
  <c r="G12" i="12"/>
  <c r="F12" i="12"/>
  <c r="F34" i="12" s="1"/>
  <c r="T11" i="12"/>
  <c r="S11" i="12"/>
  <c r="T10" i="12"/>
  <c r="S10" i="12"/>
  <c r="T9" i="12"/>
  <c r="S9" i="12"/>
  <c r="T8" i="12"/>
  <c r="S8" i="12"/>
  <c r="T7" i="12"/>
  <c r="S7" i="12"/>
  <c r="T6" i="12"/>
  <c r="S6" i="12"/>
  <c r="E74" i="10"/>
  <c r="E80" i="10"/>
  <c r="E86" i="10"/>
  <c r="E92" i="10"/>
  <c r="G46" i="10"/>
  <c r="I46" i="10"/>
  <c r="J46" i="10"/>
  <c r="K46" i="10"/>
  <c r="H46" i="10"/>
  <c r="M46" i="10"/>
  <c r="N46" i="10"/>
  <c r="O46" i="10"/>
  <c r="P46" i="10"/>
  <c r="Q46" i="10"/>
  <c r="G45" i="10"/>
  <c r="I45" i="10"/>
  <c r="J45" i="10"/>
  <c r="K45" i="10"/>
  <c r="H45" i="10"/>
  <c r="M45" i="10"/>
  <c r="N45" i="10"/>
  <c r="O45" i="10"/>
  <c r="P45" i="10"/>
  <c r="Q45" i="10"/>
  <c r="F44" i="10"/>
  <c r="T32" i="10"/>
  <c r="S32" i="10"/>
  <c r="T31" i="10"/>
  <c r="S31" i="10"/>
  <c r="T30" i="10"/>
  <c r="S30" i="10"/>
  <c r="I40" i="10"/>
  <c r="L40" i="10"/>
  <c r="F87" i="12" l="1"/>
  <c r="F88" i="12"/>
  <c r="L35" i="12"/>
  <c r="J36" i="12"/>
  <c r="M53" i="12"/>
  <c r="E95" i="10"/>
  <c r="S46" i="10"/>
  <c r="S45" i="10"/>
  <c r="T45" i="10"/>
  <c r="E93" i="10"/>
  <c r="M69" i="12"/>
  <c r="F92" i="12"/>
  <c r="N92" i="12"/>
  <c r="L36" i="12"/>
  <c r="L53" i="12"/>
  <c r="I77" i="12"/>
  <c r="O52" i="12"/>
  <c r="O53" i="12"/>
  <c r="L65" i="12"/>
  <c r="P87" i="12"/>
  <c r="L52" i="12"/>
  <c r="N58" i="12"/>
  <c r="J82" i="12"/>
  <c r="O88" i="12"/>
  <c r="M83" i="12"/>
  <c r="P88" i="12"/>
  <c r="T42" i="12"/>
  <c r="O57" i="12"/>
  <c r="J81" i="12"/>
  <c r="H52" i="12"/>
  <c r="H53" i="12"/>
  <c r="H58" i="12"/>
  <c r="AB58" i="12" s="1"/>
  <c r="P63" i="12"/>
  <c r="O70" i="12"/>
  <c r="AF70" i="12" s="1"/>
  <c r="P75" i="12"/>
  <c r="Q81" i="12"/>
  <c r="G71" i="12"/>
  <c r="T22" i="12"/>
  <c r="J59" i="12"/>
  <c r="M71" i="12"/>
  <c r="M82" i="12"/>
  <c r="M84" i="12" s="1"/>
  <c r="F53" i="12"/>
  <c r="N53" i="12"/>
  <c r="Q82" i="12"/>
  <c r="I87" i="12"/>
  <c r="G57" i="12"/>
  <c r="S23" i="12"/>
  <c r="H57" i="12"/>
  <c r="P65" i="12"/>
  <c r="F76" i="12"/>
  <c r="W76" i="12" s="1"/>
  <c r="O83" i="12"/>
  <c r="T12" i="12"/>
  <c r="T21" i="12"/>
  <c r="M57" i="12"/>
  <c r="O58" i="12"/>
  <c r="I64" i="12"/>
  <c r="O69" i="12"/>
  <c r="J71" i="12"/>
  <c r="K77" i="12"/>
  <c r="L82" i="12"/>
  <c r="K87" i="12"/>
  <c r="H69" i="12"/>
  <c r="F77" i="12"/>
  <c r="I52" i="12"/>
  <c r="P52" i="12"/>
  <c r="I53" i="12"/>
  <c r="P53" i="12"/>
  <c r="T41" i="12"/>
  <c r="T45" i="12"/>
  <c r="N57" i="12"/>
  <c r="G59" i="12"/>
  <c r="F63" i="12"/>
  <c r="W63" i="12" s="1"/>
  <c r="L64" i="12"/>
  <c r="F70" i="12"/>
  <c r="W70" i="12" s="1"/>
  <c r="H71" i="12"/>
  <c r="J76" i="12"/>
  <c r="Z76" i="12" s="1"/>
  <c r="L77" i="12"/>
  <c r="G81" i="12"/>
  <c r="X81" i="12" s="1"/>
  <c r="L87" i="12"/>
  <c r="I89" i="12"/>
  <c r="Q52" i="12"/>
  <c r="J53" i="12"/>
  <c r="Q53" i="12"/>
  <c r="T44" i="12"/>
  <c r="I63" i="12"/>
  <c r="Y63" i="12" s="1"/>
  <c r="G70" i="12"/>
  <c r="K76" i="12"/>
  <c r="N77" i="12"/>
  <c r="N87" i="12"/>
  <c r="K89" i="12"/>
  <c r="K52" i="12"/>
  <c r="K53" i="12"/>
  <c r="S22" i="12"/>
  <c r="T23" i="12"/>
  <c r="F58" i="12"/>
  <c r="W58" i="12" s="1"/>
  <c r="I75" i="12"/>
  <c r="I78" i="12" s="1"/>
  <c r="N76" i="12"/>
  <c r="P77" i="12"/>
  <c r="H81" i="12"/>
  <c r="G83" i="12"/>
  <c r="L89" i="12"/>
  <c r="J52" i="12"/>
  <c r="H36" i="12"/>
  <c r="T43" i="12"/>
  <c r="T46" i="12"/>
  <c r="F65" i="12"/>
  <c r="Q71" i="12"/>
  <c r="G88" i="12"/>
  <c r="N89" i="12"/>
  <c r="S40" i="12"/>
  <c r="S42" i="12"/>
  <c r="S44" i="12"/>
  <c r="K58" i="12"/>
  <c r="AA58" i="12" s="1"/>
  <c r="N63" i="12"/>
  <c r="AE63" i="12" s="1"/>
  <c r="N70" i="12"/>
  <c r="AE70" i="12" s="1"/>
  <c r="Q76" i="12"/>
  <c r="AH76" i="12" s="1"/>
  <c r="O81" i="12"/>
  <c r="AF81" i="12" s="1"/>
  <c r="H83" i="12"/>
  <c r="E83" i="12"/>
  <c r="AG83" i="12" s="1"/>
  <c r="E82" i="12"/>
  <c r="E71" i="12"/>
  <c r="AF71" i="12" s="1"/>
  <c r="E69" i="12"/>
  <c r="X69" i="12" s="1"/>
  <c r="AC63" i="12"/>
  <c r="Y58" i="12"/>
  <c r="E59" i="12"/>
  <c r="AD59" i="12" s="1"/>
  <c r="E57" i="12"/>
  <c r="AE58" i="12"/>
  <c r="AG58" i="12"/>
  <c r="Z58" i="12"/>
  <c r="AH58" i="12"/>
  <c r="M92" i="12"/>
  <c r="N95" i="12"/>
  <c r="N93" i="12"/>
  <c r="N94" i="12"/>
  <c r="S14" i="12"/>
  <c r="I34" i="12"/>
  <c r="I92" i="12" s="1"/>
  <c r="P34" i="12"/>
  <c r="P92" i="12" s="1"/>
  <c r="S43" i="12"/>
  <c r="S46" i="12"/>
  <c r="F52" i="12"/>
  <c r="N52" i="12"/>
  <c r="L57" i="12"/>
  <c r="P59" i="12"/>
  <c r="AD63" i="12"/>
  <c r="AD70" i="12"/>
  <c r="AA70" i="12"/>
  <c r="AF76" i="12"/>
  <c r="G34" i="12"/>
  <c r="G92" i="12" s="1"/>
  <c r="O34" i="12"/>
  <c r="O92" i="12" s="1"/>
  <c r="T40" i="12"/>
  <c r="M52" i="12"/>
  <c r="T14" i="12"/>
  <c r="J34" i="12"/>
  <c r="J92" i="12" s="1"/>
  <c r="Q34" i="12"/>
  <c r="Q92" i="12" s="1"/>
  <c r="G52" i="12"/>
  <c r="L58" i="12"/>
  <c r="AC58" i="12" s="1"/>
  <c r="Q59" i="12"/>
  <c r="H77" i="12"/>
  <c r="H76" i="12"/>
  <c r="AB76" i="12" s="1"/>
  <c r="H75" i="12"/>
  <c r="L71" i="12"/>
  <c r="L69" i="12"/>
  <c r="S13" i="12"/>
  <c r="S21" i="12"/>
  <c r="K34" i="12"/>
  <c r="K92" i="12" s="1"/>
  <c r="F57" i="12"/>
  <c r="M58" i="12"/>
  <c r="AD58" i="12" s="1"/>
  <c r="I59" i="12"/>
  <c r="H63" i="12"/>
  <c r="H65" i="12"/>
  <c r="Q63" i="12"/>
  <c r="AG63" i="12"/>
  <c r="Q64" i="12"/>
  <c r="K65" i="12"/>
  <c r="AB70" i="12"/>
  <c r="AC76" i="12"/>
  <c r="K83" i="12"/>
  <c r="K82" i="12"/>
  <c r="K81" i="12"/>
  <c r="AH81" i="12"/>
  <c r="I71" i="12"/>
  <c r="I70" i="12"/>
  <c r="Y70" i="12" s="1"/>
  <c r="I69" i="12"/>
  <c r="P71" i="12"/>
  <c r="AG71" i="12" s="1"/>
  <c r="P70" i="12"/>
  <c r="AG70" i="12" s="1"/>
  <c r="P69" i="12"/>
  <c r="L70" i="12"/>
  <c r="AC70" i="12" s="1"/>
  <c r="E77" i="12"/>
  <c r="E75" i="12"/>
  <c r="Z75" i="12" s="1"/>
  <c r="M77" i="12"/>
  <c r="M75" i="12"/>
  <c r="X76" i="12"/>
  <c r="T13" i="12"/>
  <c r="H34" i="12"/>
  <c r="H92" i="12" s="1"/>
  <c r="S12" i="12"/>
  <c r="L34" i="12"/>
  <c r="L92" i="12" s="1"/>
  <c r="S41" i="12"/>
  <c r="S45" i="12"/>
  <c r="I57" i="12"/>
  <c r="P57" i="12"/>
  <c r="X58" i="12"/>
  <c r="E65" i="12"/>
  <c r="AC65" i="12" s="1"/>
  <c r="E64" i="12"/>
  <c r="AE64" i="12" s="1"/>
  <c r="M65" i="12"/>
  <c r="M64" i="12"/>
  <c r="J63" i="12"/>
  <c r="N65" i="12"/>
  <c r="Z70" i="12"/>
  <c r="AH70" i="12"/>
  <c r="AC81" i="12"/>
  <c r="G53" i="12"/>
  <c r="J57" i="12"/>
  <c r="Q57" i="12"/>
  <c r="K63" i="12"/>
  <c r="J64" i="12"/>
  <c r="K71" i="12"/>
  <c r="AA71" i="12" s="1"/>
  <c r="K69" i="12"/>
  <c r="G77" i="12"/>
  <c r="G75" i="12"/>
  <c r="O77" i="12"/>
  <c r="O75" i="12"/>
  <c r="E89" i="12"/>
  <c r="AH89" i="12" s="1"/>
  <c r="E88" i="12"/>
  <c r="E95" i="12"/>
  <c r="E87" i="12"/>
  <c r="E93" i="12"/>
  <c r="M89" i="12"/>
  <c r="M88" i="12"/>
  <c r="M87" i="12"/>
  <c r="K57" i="12"/>
  <c r="G65" i="12"/>
  <c r="G63" i="12"/>
  <c r="O65" i="12"/>
  <c r="O63" i="12"/>
  <c r="H64" i="12"/>
  <c r="Y76" i="12"/>
  <c r="AG76" i="12"/>
  <c r="M76" i="12"/>
  <c r="AD76" i="12" s="1"/>
  <c r="F83" i="12"/>
  <c r="F82" i="12"/>
  <c r="F81" i="12"/>
  <c r="N83" i="12"/>
  <c r="N82" i="12"/>
  <c r="N81" i="12"/>
  <c r="AD81" i="12"/>
  <c r="F71" i="12"/>
  <c r="W71" i="12" s="1"/>
  <c r="N71" i="12"/>
  <c r="AE71" i="12" s="1"/>
  <c r="J77" i="12"/>
  <c r="Q77" i="12"/>
  <c r="L83" i="12"/>
  <c r="J87" i="12"/>
  <c r="Q87" i="12"/>
  <c r="G89" i="12"/>
  <c r="O89" i="12"/>
  <c r="J69" i="12"/>
  <c r="Q69" i="12"/>
  <c r="L75" i="12"/>
  <c r="J88" i="12"/>
  <c r="Q88" i="12"/>
  <c r="I81" i="12"/>
  <c r="P81" i="12"/>
  <c r="H87" i="12"/>
  <c r="I82" i="12"/>
  <c r="P82" i="12"/>
  <c r="H88" i="12"/>
  <c r="E94" i="10"/>
  <c r="T46" i="10"/>
  <c r="G40" i="10"/>
  <c r="J40" i="10"/>
  <c r="K40" i="10"/>
  <c r="H40" i="10"/>
  <c r="M40" i="10"/>
  <c r="N40" i="10"/>
  <c r="O40" i="10"/>
  <c r="P40" i="10"/>
  <c r="Q40" i="10"/>
  <c r="G41" i="10"/>
  <c r="I41" i="10"/>
  <c r="J41" i="10"/>
  <c r="K41" i="10"/>
  <c r="H41" i="10"/>
  <c r="L41" i="10"/>
  <c r="M41" i="10"/>
  <c r="N41" i="10"/>
  <c r="O41" i="10"/>
  <c r="P41" i="10"/>
  <c r="Q41" i="10"/>
  <c r="G42" i="10"/>
  <c r="I42" i="10"/>
  <c r="J42" i="10"/>
  <c r="K42" i="10"/>
  <c r="H42" i="10"/>
  <c r="L42" i="10"/>
  <c r="M42" i="10"/>
  <c r="N42" i="10"/>
  <c r="O42" i="10"/>
  <c r="P42" i="10"/>
  <c r="Q42" i="10"/>
  <c r="G43" i="10"/>
  <c r="I43" i="10"/>
  <c r="J43" i="10"/>
  <c r="K43" i="10"/>
  <c r="H43" i="10"/>
  <c r="L43" i="10"/>
  <c r="M43" i="10"/>
  <c r="N43" i="10"/>
  <c r="O43" i="10"/>
  <c r="P43" i="10"/>
  <c r="Q43" i="10"/>
  <c r="G44" i="10"/>
  <c r="I44" i="10"/>
  <c r="J44" i="10"/>
  <c r="K44" i="10"/>
  <c r="H44" i="10"/>
  <c r="L44" i="10"/>
  <c r="M44" i="10"/>
  <c r="N44" i="10"/>
  <c r="O44" i="10"/>
  <c r="P44" i="10"/>
  <c r="Q44" i="10"/>
  <c r="F43" i="10"/>
  <c r="F42" i="10"/>
  <c r="F41" i="10"/>
  <c r="F40" i="10"/>
  <c r="G21" i="10"/>
  <c r="I21" i="10"/>
  <c r="J21" i="10"/>
  <c r="K21" i="10"/>
  <c r="H21" i="10"/>
  <c r="L21" i="10"/>
  <c r="M21" i="10"/>
  <c r="N21" i="10"/>
  <c r="O21" i="10"/>
  <c r="P21" i="10"/>
  <c r="Q21" i="10"/>
  <c r="G22" i="10"/>
  <c r="I22" i="10"/>
  <c r="J22" i="10"/>
  <c r="K22" i="10"/>
  <c r="H22" i="10"/>
  <c r="L22" i="10"/>
  <c r="M22" i="10"/>
  <c r="N22" i="10"/>
  <c r="O22" i="10"/>
  <c r="P22" i="10"/>
  <c r="Q22" i="10"/>
  <c r="G23" i="10"/>
  <c r="I23" i="10"/>
  <c r="J23" i="10"/>
  <c r="K23" i="10"/>
  <c r="H23" i="10"/>
  <c r="L23" i="10"/>
  <c r="M23" i="10"/>
  <c r="N23" i="10"/>
  <c r="O23" i="10"/>
  <c r="P23" i="10"/>
  <c r="Q23" i="10"/>
  <c r="F22" i="10"/>
  <c r="F23" i="10"/>
  <c r="F21" i="10"/>
  <c r="G12" i="10"/>
  <c r="I12" i="10"/>
  <c r="J12" i="10"/>
  <c r="K12" i="10"/>
  <c r="H12" i="10"/>
  <c r="L12" i="10"/>
  <c r="M12" i="10"/>
  <c r="N12" i="10"/>
  <c r="O12" i="10"/>
  <c r="P12" i="10"/>
  <c r="Q12" i="10"/>
  <c r="G13" i="10"/>
  <c r="I13" i="10"/>
  <c r="J13" i="10"/>
  <c r="K13" i="10"/>
  <c r="H13" i="10"/>
  <c r="L13" i="10"/>
  <c r="M13" i="10"/>
  <c r="N13" i="10"/>
  <c r="O13" i="10"/>
  <c r="P13" i="10"/>
  <c r="Q13" i="10"/>
  <c r="G14" i="10"/>
  <c r="I14" i="10"/>
  <c r="J14" i="10"/>
  <c r="K14" i="10"/>
  <c r="H14" i="10"/>
  <c r="L14" i="10"/>
  <c r="M14" i="10"/>
  <c r="N14" i="10"/>
  <c r="O14" i="10"/>
  <c r="P14" i="10"/>
  <c r="Q14" i="10"/>
  <c r="F13" i="10"/>
  <c r="F14" i="10"/>
  <c r="F12" i="10"/>
  <c r="I90" i="12" l="1"/>
  <c r="F90" i="12"/>
  <c r="F95" i="12"/>
  <c r="F94" i="12"/>
  <c r="F93" i="12"/>
  <c r="W77" i="12"/>
  <c r="K90" i="12"/>
  <c r="M72" i="12"/>
  <c r="AH82" i="12"/>
  <c r="AF88" i="12"/>
  <c r="F66" i="12"/>
  <c r="P78" i="12"/>
  <c r="O60" i="12"/>
  <c r="Y71" i="12"/>
  <c r="X71" i="12"/>
  <c r="AC71" i="12"/>
  <c r="Z71" i="12"/>
  <c r="AB83" i="12"/>
  <c r="N60" i="12"/>
  <c r="T44" i="10"/>
  <c r="E96" i="10"/>
  <c r="E72" i="12"/>
  <c r="H60" i="12"/>
  <c r="J84" i="12"/>
  <c r="K78" i="12"/>
  <c r="AB71" i="12"/>
  <c r="AD57" i="12"/>
  <c r="P66" i="12"/>
  <c r="AF58" i="12"/>
  <c r="H84" i="12"/>
  <c r="L66" i="12"/>
  <c r="AB81" i="12"/>
  <c r="G60" i="12"/>
  <c r="Z81" i="12"/>
  <c r="N90" i="12"/>
  <c r="O84" i="12"/>
  <c r="AG87" i="12"/>
  <c r="O72" i="12"/>
  <c r="Q84" i="12"/>
  <c r="P90" i="12"/>
  <c r="Z82" i="12"/>
  <c r="AE82" i="12"/>
  <c r="Y82" i="12"/>
  <c r="W82" i="12"/>
  <c r="W75" i="12"/>
  <c r="N66" i="12"/>
  <c r="AA76" i="12"/>
  <c r="AA82" i="12"/>
  <c r="N78" i="12"/>
  <c r="AG82" i="12"/>
  <c r="T53" i="12"/>
  <c r="G72" i="12"/>
  <c r="X70" i="12"/>
  <c r="AE57" i="12"/>
  <c r="AD82" i="12"/>
  <c r="H72" i="12"/>
  <c r="AE87" i="12"/>
  <c r="L90" i="12"/>
  <c r="X59" i="12"/>
  <c r="F78" i="12"/>
  <c r="AE59" i="12"/>
  <c r="AE76" i="12"/>
  <c r="I66" i="12"/>
  <c r="W83" i="12"/>
  <c r="Y83" i="12"/>
  <c r="AC83" i="12"/>
  <c r="AD88" i="12"/>
  <c r="AB69" i="12"/>
  <c r="AA83" i="12"/>
  <c r="AH83" i="12"/>
  <c r="AB88" i="12"/>
  <c r="AE69" i="12"/>
  <c r="Z88" i="12"/>
  <c r="Z77" i="12"/>
  <c r="E84" i="12"/>
  <c r="AD69" i="12"/>
  <c r="AA59" i="12"/>
  <c r="AH71" i="12"/>
  <c r="AE83" i="12"/>
  <c r="AF69" i="12"/>
  <c r="G84" i="12"/>
  <c r="AB57" i="12"/>
  <c r="AD71" i="12"/>
  <c r="Z83" i="12"/>
  <c r="AF83" i="12"/>
  <c r="X89" i="12"/>
  <c r="Z89" i="12"/>
  <c r="W89" i="12"/>
  <c r="AD89" i="12"/>
  <c r="AF89" i="12"/>
  <c r="AA88" i="12"/>
  <c r="AG88" i="12"/>
  <c r="AC82" i="12"/>
  <c r="AF82" i="12"/>
  <c r="AB82" i="12"/>
  <c r="X82" i="12"/>
  <c r="AD83" i="12"/>
  <c r="X83" i="12"/>
  <c r="AA75" i="12"/>
  <c r="AG75" i="12"/>
  <c r="AH75" i="12"/>
  <c r="AE75" i="12"/>
  <c r="W69" i="12"/>
  <c r="X65" i="12"/>
  <c r="AG65" i="12"/>
  <c r="AF65" i="12"/>
  <c r="AD65" i="12"/>
  <c r="AG59" i="12"/>
  <c r="AH59" i="12"/>
  <c r="AF59" i="12"/>
  <c r="AG64" i="12"/>
  <c r="AB59" i="12"/>
  <c r="AC59" i="12"/>
  <c r="W59" i="12"/>
  <c r="E60" i="12"/>
  <c r="Z59" i="12"/>
  <c r="Y59" i="12"/>
  <c r="AF57" i="12"/>
  <c r="X57" i="12"/>
  <c r="AA69" i="12"/>
  <c r="K72" i="12"/>
  <c r="P60" i="12"/>
  <c r="AG57" i="12"/>
  <c r="P93" i="12"/>
  <c r="P94" i="12"/>
  <c r="P95" i="12"/>
  <c r="L78" i="12"/>
  <c r="AC75" i="12"/>
  <c r="X63" i="12"/>
  <c r="G66" i="12"/>
  <c r="AD87" i="12"/>
  <c r="M90" i="12"/>
  <c r="AA87" i="12"/>
  <c r="E90" i="12"/>
  <c r="AC87" i="12"/>
  <c r="J60" i="12"/>
  <c r="Z57" i="12"/>
  <c r="Z63" i="12"/>
  <c r="J66" i="12"/>
  <c r="I60" i="12"/>
  <c r="Y57" i="12"/>
  <c r="Y87" i="12"/>
  <c r="AE89" i="12"/>
  <c r="AA81" i="12"/>
  <c r="K84" i="12"/>
  <c r="AA65" i="12"/>
  <c r="AC89" i="12"/>
  <c r="AB77" i="12"/>
  <c r="O95" i="12"/>
  <c r="O93" i="12"/>
  <c r="O94" i="12"/>
  <c r="AC57" i="12"/>
  <c r="L60" i="12"/>
  <c r="I93" i="12"/>
  <c r="I94" i="12"/>
  <c r="I95" i="12"/>
  <c r="O90" i="12"/>
  <c r="Q72" i="12"/>
  <c r="AH69" i="12"/>
  <c r="AH87" i="12"/>
  <c r="Q90" i="12"/>
  <c r="AE81" i="12"/>
  <c r="N84" i="12"/>
  <c r="AF75" i="12"/>
  <c r="O78" i="12"/>
  <c r="AD64" i="12"/>
  <c r="L94" i="12"/>
  <c r="L95" i="12"/>
  <c r="L93" i="12"/>
  <c r="AB89" i="12"/>
  <c r="Y88" i="12"/>
  <c r="AH64" i="12"/>
  <c r="W57" i="12"/>
  <c r="F60" i="12"/>
  <c r="X88" i="12"/>
  <c r="AA64" i="12"/>
  <c r="Q93" i="12"/>
  <c r="Q94" i="12"/>
  <c r="Q95" i="12"/>
  <c r="G95" i="12"/>
  <c r="G93" i="12"/>
  <c r="G94" i="12"/>
  <c r="AF87" i="12"/>
  <c r="S53" i="12"/>
  <c r="X64" i="12"/>
  <c r="AA77" i="12"/>
  <c r="AG77" i="12"/>
  <c r="J72" i="12"/>
  <c r="Z69" i="12"/>
  <c r="Z87" i="12"/>
  <c r="J90" i="12"/>
  <c r="K60" i="12"/>
  <c r="AA57" i="12"/>
  <c r="AF77" i="12"/>
  <c r="Z64" i="12"/>
  <c r="AG69" i="12"/>
  <c r="P72" i="12"/>
  <c r="W87" i="12"/>
  <c r="K94" i="12"/>
  <c r="K95" i="12"/>
  <c r="K93" i="12"/>
  <c r="N72" i="12"/>
  <c r="J93" i="12"/>
  <c r="J94" i="12"/>
  <c r="J95" i="12"/>
  <c r="T52" i="12"/>
  <c r="S52" i="12"/>
  <c r="G90" i="12"/>
  <c r="M95" i="12"/>
  <c r="M93" i="12"/>
  <c r="M94" i="12"/>
  <c r="AC77" i="12"/>
  <c r="X87" i="12"/>
  <c r="E66" i="12"/>
  <c r="W65" i="12"/>
  <c r="K66" i="12"/>
  <c r="AA63" i="12"/>
  <c r="AE77" i="12"/>
  <c r="W81" i="12"/>
  <c r="F84" i="12"/>
  <c r="AG89" i="12"/>
  <c r="Y89" i="12"/>
  <c r="AA89" i="12"/>
  <c r="X77" i="12"/>
  <c r="AD75" i="12"/>
  <c r="M78" i="12"/>
  <c r="F72" i="12"/>
  <c r="J78" i="12"/>
  <c r="AH65" i="12"/>
  <c r="N96" i="12"/>
  <c r="X75" i="12"/>
  <c r="G78" i="12"/>
  <c r="AC64" i="12"/>
  <c r="AF64" i="12"/>
  <c r="AH63" i="12"/>
  <c r="Q66" i="12"/>
  <c r="AG81" i="12"/>
  <c r="P84" i="12"/>
  <c r="Y81" i="12"/>
  <c r="I84" i="12"/>
  <c r="AE88" i="12"/>
  <c r="AB64" i="12"/>
  <c r="E96" i="12"/>
  <c r="W64" i="12"/>
  <c r="AC88" i="12"/>
  <c r="AE65" i="12"/>
  <c r="AD77" i="12"/>
  <c r="Y69" i="12"/>
  <c r="I72" i="12"/>
  <c r="AB65" i="12"/>
  <c r="AC69" i="12"/>
  <c r="L72" i="12"/>
  <c r="Y75" i="12"/>
  <c r="M60" i="12"/>
  <c r="Z65" i="12"/>
  <c r="Y77" i="12"/>
  <c r="Q60" i="12"/>
  <c r="AH57" i="12"/>
  <c r="AB87" i="12"/>
  <c r="H90" i="12"/>
  <c r="H94" i="12"/>
  <c r="H95" i="12"/>
  <c r="H93" i="12"/>
  <c r="AH88" i="12"/>
  <c r="AH77" i="12"/>
  <c r="W88" i="12"/>
  <c r="AF63" i="12"/>
  <c r="O66" i="12"/>
  <c r="L84" i="12"/>
  <c r="Y64" i="12"/>
  <c r="E78" i="12"/>
  <c r="AB63" i="12"/>
  <c r="H66" i="12"/>
  <c r="AB75" i="12"/>
  <c r="H78" i="12"/>
  <c r="Y65" i="12"/>
  <c r="Q78" i="12"/>
  <c r="M66" i="12"/>
  <c r="I52" i="10"/>
  <c r="F34" i="10"/>
  <c r="G36" i="10"/>
  <c r="L36" i="10"/>
  <c r="G35" i="10"/>
  <c r="Q36" i="10"/>
  <c r="G34" i="10"/>
  <c r="Q35" i="10"/>
  <c r="Q34" i="10"/>
  <c r="P35" i="10"/>
  <c r="P34" i="10"/>
  <c r="O36" i="10"/>
  <c r="O35" i="10"/>
  <c r="O34" i="10"/>
  <c r="N36" i="10"/>
  <c r="N35" i="10"/>
  <c r="M36" i="10"/>
  <c r="M35" i="10"/>
  <c r="M34" i="10"/>
  <c r="L35" i="10"/>
  <c r="L34" i="10"/>
  <c r="L92" i="10" s="1"/>
  <c r="H36" i="10"/>
  <c r="H34" i="10"/>
  <c r="K36" i="10"/>
  <c r="K35" i="10"/>
  <c r="K34" i="10"/>
  <c r="J36" i="10"/>
  <c r="J35" i="10"/>
  <c r="J34" i="10"/>
  <c r="J92" i="10" s="1"/>
  <c r="I35" i="10"/>
  <c r="I34" i="10"/>
  <c r="F36" i="10"/>
  <c r="P36" i="10"/>
  <c r="I36" i="10"/>
  <c r="H35" i="10"/>
  <c r="N34" i="10"/>
  <c r="F35" i="10"/>
  <c r="F86" i="10"/>
  <c r="E89" i="10"/>
  <c r="G86" i="10"/>
  <c r="G89" i="10" s="1"/>
  <c r="E75" i="10"/>
  <c r="Q68" i="10"/>
  <c r="Q69" i="10" s="1"/>
  <c r="Q74" i="10"/>
  <c r="Q77" i="10" s="1"/>
  <c r="Q80" i="10"/>
  <c r="Q81" i="10" s="1"/>
  <c r="Q86" i="10"/>
  <c r="Q87" i="10" s="1"/>
  <c r="I86" i="10"/>
  <c r="I87" i="10" s="1"/>
  <c r="J86" i="10"/>
  <c r="J87" i="10" s="1"/>
  <c r="K86" i="10"/>
  <c r="K88" i="10" s="1"/>
  <c r="H86" i="10"/>
  <c r="H88" i="10" s="1"/>
  <c r="L86" i="10"/>
  <c r="L87" i="10" s="1"/>
  <c r="M86" i="10"/>
  <c r="M89" i="10" s="1"/>
  <c r="N86" i="10"/>
  <c r="N88" i="10" s="1"/>
  <c r="O86" i="10"/>
  <c r="O88" i="10" s="1"/>
  <c r="P86" i="10"/>
  <c r="P87" i="10" s="1"/>
  <c r="G80" i="10"/>
  <c r="G81" i="10" s="1"/>
  <c r="I80" i="10"/>
  <c r="I83" i="10" s="1"/>
  <c r="J80" i="10"/>
  <c r="J83" i="10" s="1"/>
  <c r="K80" i="10"/>
  <c r="K83" i="10" s="1"/>
  <c r="H80" i="10"/>
  <c r="H83" i="10" s="1"/>
  <c r="L80" i="10"/>
  <c r="L82" i="10" s="1"/>
  <c r="M80" i="10"/>
  <c r="M81" i="10" s="1"/>
  <c r="N80" i="10"/>
  <c r="N81" i="10" s="1"/>
  <c r="O80" i="10"/>
  <c r="O81" i="10" s="1"/>
  <c r="P80" i="10"/>
  <c r="P83" i="10" s="1"/>
  <c r="F80" i="10"/>
  <c r="P74" i="10"/>
  <c r="P76" i="10" s="1"/>
  <c r="G74" i="10"/>
  <c r="G77" i="10" s="1"/>
  <c r="I74" i="10"/>
  <c r="I77" i="10" s="1"/>
  <c r="J74" i="10"/>
  <c r="J75" i="10" s="1"/>
  <c r="K74" i="10"/>
  <c r="K75" i="10" s="1"/>
  <c r="H74" i="10"/>
  <c r="H75" i="10" s="1"/>
  <c r="L74" i="10"/>
  <c r="L75" i="10" s="1"/>
  <c r="M74" i="10"/>
  <c r="M75" i="10" s="1"/>
  <c r="N74" i="10"/>
  <c r="N77" i="10" s="1"/>
  <c r="O74" i="10"/>
  <c r="F74" i="10"/>
  <c r="F76" i="10" s="1"/>
  <c r="F62" i="10"/>
  <c r="F64" i="10" s="1"/>
  <c r="F56" i="10"/>
  <c r="F68" i="10"/>
  <c r="F70" i="10" s="1"/>
  <c r="E68" i="10"/>
  <c r="E71" i="10" s="1"/>
  <c r="P68" i="10"/>
  <c r="P69" i="10" s="1"/>
  <c r="O68" i="10"/>
  <c r="O69" i="10" s="1"/>
  <c r="N68" i="10"/>
  <c r="N70" i="10" s="1"/>
  <c r="M68" i="10"/>
  <c r="M70" i="10" s="1"/>
  <c r="L68" i="10"/>
  <c r="L71" i="10" s="1"/>
  <c r="H68" i="10"/>
  <c r="H71" i="10" s="1"/>
  <c r="K68" i="10"/>
  <c r="K69" i="10" s="1"/>
  <c r="J68" i="10"/>
  <c r="J69" i="10" s="1"/>
  <c r="I68" i="10"/>
  <c r="I69" i="10" s="1"/>
  <c r="G68" i="10"/>
  <c r="G69" i="10" s="1"/>
  <c r="F96" i="12" l="1"/>
  <c r="F89" i="10"/>
  <c r="F88" i="10"/>
  <c r="F87" i="10"/>
  <c r="F90" i="10" s="1"/>
  <c r="M92" i="10"/>
  <c r="M95" i="10" s="1"/>
  <c r="P92" i="10"/>
  <c r="P94" i="10" s="1"/>
  <c r="I92" i="10"/>
  <c r="I93" i="10" s="1"/>
  <c r="H92" i="10"/>
  <c r="H94" i="10" s="1"/>
  <c r="O92" i="10"/>
  <c r="O93" i="10" s="1"/>
  <c r="K92" i="10"/>
  <c r="K94" i="10" s="1"/>
  <c r="G92" i="10"/>
  <c r="L93" i="10"/>
  <c r="L94" i="10"/>
  <c r="L95" i="10"/>
  <c r="N92" i="10"/>
  <c r="J93" i="10"/>
  <c r="J94" i="10"/>
  <c r="J95" i="10"/>
  <c r="M93" i="10"/>
  <c r="M94" i="10"/>
  <c r="F82" i="10"/>
  <c r="F81" i="10"/>
  <c r="Q92" i="10"/>
  <c r="F92" i="10"/>
  <c r="M96" i="12"/>
  <c r="K96" i="12"/>
  <c r="Q96" i="12"/>
  <c r="I96" i="12"/>
  <c r="L96" i="12"/>
  <c r="P96" i="12"/>
  <c r="G96" i="12"/>
  <c r="O96" i="12"/>
  <c r="H96" i="12"/>
  <c r="J96" i="12"/>
  <c r="M82" i="10"/>
  <c r="E82" i="10"/>
  <c r="E81" i="10"/>
  <c r="J81" i="10"/>
  <c r="L89" i="10"/>
  <c r="AC89" i="10" s="1"/>
  <c r="AB71" i="10"/>
  <c r="P81" i="10"/>
  <c r="H89" i="10"/>
  <c r="AB89" i="10" s="1"/>
  <c r="I82" i="10"/>
  <c r="L88" i="10"/>
  <c r="P82" i="10"/>
  <c r="I81" i="10"/>
  <c r="O87" i="10"/>
  <c r="K87" i="10"/>
  <c r="AC71" i="10"/>
  <c r="O89" i="10"/>
  <c r="AF89" i="10" s="1"/>
  <c r="E87" i="10"/>
  <c r="E88" i="10"/>
  <c r="AB88" i="10" s="1"/>
  <c r="H87" i="10"/>
  <c r="N89" i="10"/>
  <c r="AE89" i="10" s="1"/>
  <c r="P88" i="10"/>
  <c r="I88" i="10"/>
  <c r="M88" i="10"/>
  <c r="Q76" i="10"/>
  <c r="G87" i="10"/>
  <c r="G88" i="10"/>
  <c r="E76" i="10"/>
  <c r="AG76" i="10" s="1"/>
  <c r="AC75" i="10"/>
  <c r="AB75" i="10"/>
  <c r="AD89" i="10"/>
  <c r="F83" i="10"/>
  <c r="W89" i="10"/>
  <c r="K89" i="10"/>
  <c r="N87" i="10"/>
  <c r="F63" i="10"/>
  <c r="J89" i="10"/>
  <c r="Z89" i="10" s="1"/>
  <c r="M87" i="10"/>
  <c r="Q83" i="10"/>
  <c r="M83" i="10"/>
  <c r="P89" i="10"/>
  <c r="I89" i="10"/>
  <c r="Y89" i="10" s="1"/>
  <c r="Q82" i="10"/>
  <c r="J88" i="10"/>
  <c r="X89" i="10"/>
  <c r="E69" i="10"/>
  <c r="Y69" i="10" s="1"/>
  <c r="E83" i="10"/>
  <c r="AG83" i="10" s="1"/>
  <c r="E70" i="10"/>
  <c r="AD70" i="10" s="1"/>
  <c r="Q71" i="10"/>
  <c r="AH71" i="10" s="1"/>
  <c r="Q89" i="10"/>
  <c r="AH89" i="10" s="1"/>
  <c r="Q70" i="10"/>
  <c r="Q88" i="10"/>
  <c r="Q75" i="10"/>
  <c r="K76" i="10"/>
  <c r="H76" i="10"/>
  <c r="E77" i="10"/>
  <c r="Y77" i="10" s="1"/>
  <c r="L83" i="10"/>
  <c r="L81" i="10"/>
  <c r="Z75" i="10"/>
  <c r="O71" i="10"/>
  <c r="AF71" i="10" s="1"/>
  <c r="F77" i="10"/>
  <c r="F75" i="10"/>
  <c r="W75" i="10" s="1"/>
  <c r="H70" i="10"/>
  <c r="I75" i="10"/>
  <c r="Y75" i="10" s="1"/>
  <c r="H82" i="10"/>
  <c r="M77" i="10"/>
  <c r="J82" i="10"/>
  <c r="P75" i="10"/>
  <c r="AG75" i="10" s="1"/>
  <c r="F69" i="10"/>
  <c r="F71" i="10"/>
  <c r="W71" i="10" s="1"/>
  <c r="M76" i="10"/>
  <c r="O83" i="10"/>
  <c r="G83" i="10"/>
  <c r="H81" i="10"/>
  <c r="K82" i="10"/>
  <c r="N83" i="10"/>
  <c r="K81" i="10"/>
  <c r="O82" i="10"/>
  <c r="G82" i="10"/>
  <c r="N82" i="10"/>
  <c r="H77" i="10"/>
  <c r="J71" i="10"/>
  <c r="Z71" i="10" s="1"/>
  <c r="K77" i="10"/>
  <c r="I76" i="10"/>
  <c r="N71" i="10"/>
  <c r="AE71" i="10" s="1"/>
  <c r="J76" i="10"/>
  <c r="G71" i="10"/>
  <c r="X71" i="10" s="1"/>
  <c r="J77" i="10"/>
  <c r="G76" i="10"/>
  <c r="J70" i="10"/>
  <c r="M69" i="10"/>
  <c r="P70" i="10"/>
  <c r="L77" i="10"/>
  <c r="K71" i="10"/>
  <c r="AA71" i="10" s="1"/>
  <c r="L70" i="10"/>
  <c r="N69" i="10"/>
  <c r="P71" i="10"/>
  <c r="AG71" i="10" s="1"/>
  <c r="I71" i="10"/>
  <c r="Y71" i="10" s="1"/>
  <c r="K70" i="10"/>
  <c r="L69" i="10"/>
  <c r="O77" i="10"/>
  <c r="O76" i="10"/>
  <c r="O75" i="10"/>
  <c r="AF75" i="10" s="1"/>
  <c r="H69" i="10"/>
  <c r="M71" i="10"/>
  <c r="AD71" i="10" s="1"/>
  <c r="O70" i="10"/>
  <c r="G70" i="10"/>
  <c r="G75" i="10"/>
  <c r="X75" i="10" s="1"/>
  <c r="I70" i="10"/>
  <c r="L76" i="10"/>
  <c r="P77" i="10"/>
  <c r="N76" i="10"/>
  <c r="N75" i="10"/>
  <c r="AE75" i="10" s="1"/>
  <c r="P93" i="10" l="1"/>
  <c r="H93" i="10"/>
  <c r="F93" i="10"/>
  <c r="F95" i="10"/>
  <c r="F94" i="10"/>
  <c r="K93" i="10"/>
  <c r="K96" i="10" s="1"/>
  <c r="I94" i="10"/>
  <c r="H95" i="10"/>
  <c r="H96" i="10" s="1"/>
  <c r="P95" i="10"/>
  <c r="P96" i="10" s="1"/>
  <c r="I95" i="10"/>
  <c r="K95" i="10"/>
  <c r="O95" i="10"/>
  <c r="O94" i="10"/>
  <c r="O96" i="10" s="1"/>
  <c r="W82" i="10"/>
  <c r="M96" i="10"/>
  <c r="N94" i="10"/>
  <c r="N95" i="10"/>
  <c r="N93" i="10"/>
  <c r="J96" i="10"/>
  <c r="Q93" i="10"/>
  <c r="Q94" i="10"/>
  <c r="Q95" i="10"/>
  <c r="G94" i="10"/>
  <c r="G95" i="10"/>
  <c r="G93" i="10"/>
  <c r="L96" i="10"/>
  <c r="AD81" i="10"/>
  <c r="E84" i="10"/>
  <c r="AC76" i="10"/>
  <c r="AF76" i="10"/>
  <c r="Z76" i="10"/>
  <c r="AC70" i="10"/>
  <c r="AE76" i="10"/>
  <c r="AD76" i="10"/>
  <c r="AB76" i="10"/>
  <c r="AA76" i="10"/>
  <c r="X76" i="10"/>
  <c r="Y76" i="10"/>
  <c r="W76" i="10"/>
  <c r="AH76" i="10"/>
  <c r="AB70" i="10"/>
  <c r="Y70" i="10"/>
  <c r="AA77" i="10"/>
  <c r="X70" i="10"/>
  <c r="AF70" i="10"/>
  <c r="AG70" i="10"/>
  <c r="AA70" i="10"/>
  <c r="H90" i="10"/>
  <c r="I84" i="10"/>
  <c r="O90" i="10"/>
  <c r="L90" i="10"/>
  <c r="X82" i="10"/>
  <c r="Y82" i="10"/>
  <c r="AB82" i="10"/>
  <c r="AH82" i="10"/>
  <c r="AC82" i="10"/>
  <c r="AE82" i="10"/>
  <c r="AD82" i="10"/>
  <c r="AG82" i="10"/>
  <c r="AA82" i="10"/>
  <c r="AC69" i="10"/>
  <c r="AD69" i="10"/>
  <c r="E72" i="10"/>
  <c r="P84" i="10"/>
  <c r="AG69" i="10"/>
  <c r="M78" i="10"/>
  <c r="AE69" i="10"/>
  <c r="W69" i="10"/>
  <c r="W70" i="10"/>
  <c r="G90" i="10"/>
  <c r="F84" i="10"/>
  <c r="W88" i="10"/>
  <c r="AE88" i="10"/>
  <c r="Y88" i="10"/>
  <c r="AF88" i="10"/>
  <c r="AC88" i="10"/>
  <c r="AG88" i="10"/>
  <c r="X88" i="10"/>
  <c r="E90" i="10"/>
  <c r="AD88" i="10"/>
  <c r="AA88" i="10"/>
  <c r="AB87" i="10"/>
  <c r="Q84" i="10"/>
  <c r="AH87" i="10"/>
  <c r="AA87" i="10"/>
  <c r="AB81" i="10"/>
  <c r="AF83" i="10"/>
  <c r="AH81" i="10"/>
  <c r="AC81" i="10"/>
  <c r="AD83" i="10"/>
  <c r="Y81" i="10"/>
  <c r="AE81" i="10"/>
  <c r="AC83" i="10"/>
  <c r="X83" i="10"/>
  <c r="AA81" i="10"/>
  <c r="AE83" i="10"/>
  <c r="Z87" i="10"/>
  <c r="AF87" i="10"/>
  <c r="J84" i="10"/>
  <c r="Z82" i="10"/>
  <c r="H78" i="10"/>
  <c r="AB77" i="10"/>
  <c r="E78" i="10"/>
  <c r="M84" i="10"/>
  <c r="Q90" i="10"/>
  <c r="AH88" i="10"/>
  <c r="P90" i="10"/>
  <c r="AG89" i="10"/>
  <c r="N90" i="10"/>
  <c r="AE87" i="10"/>
  <c r="AA75" i="10"/>
  <c r="W81" i="10"/>
  <c r="AE77" i="10"/>
  <c r="J90" i="10"/>
  <c r="Z88" i="10"/>
  <c r="AH83" i="10"/>
  <c r="X81" i="10"/>
  <c r="AA83" i="10"/>
  <c r="AD75" i="10"/>
  <c r="Y87" i="10"/>
  <c r="AB83" i="10"/>
  <c r="K90" i="10"/>
  <c r="AA89" i="10"/>
  <c r="K78" i="10"/>
  <c r="H72" i="10"/>
  <c r="AB69" i="10"/>
  <c r="J78" i="10"/>
  <c r="Z77" i="10"/>
  <c r="L84" i="10"/>
  <c r="F78" i="10"/>
  <c r="W77" i="10"/>
  <c r="M90" i="10"/>
  <c r="AD87" i="10"/>
  <c r="W83" i="10"/>
  <c r="AF81" i="10"/>
  <c r="AG81" i="10"/>
  <c r="I90" i="10"/>
  <c r="X77" i="10"/>
  <c r="Q72" i="10"/>
  <c r="AH70" i="10"/>
  <c r="Y83" i="10"/>
  <c r="AE70" i="10"/>
  <c r="AG87" i="10"/>
  <c r="AC87" i="10"/>
  <c r="J72" i="10"/>
  <c r="Z70" i="10"/>
  <c r="AG77" i="10"/>
  <c r="W87" i="10"/>
  <c r="AH77" i="10"/>
  <c r="Z83" i="10"/>
  <c r="Z81" i="10"/>
  <c r="AD77" i="10"/>
  <c r="AF77" i="10"/>
  <c r="AC77" i="10"/>
  <c r="O84" i="10"/>
  <c r="AF82" i="10"/>
  <c r="Q78" i="10"/>
  <c r="AH75" i="10"/>
  <c r="X69" i="10"/>
  <c r="AF69" i="10"/>
  <c r="AH69" i="10"/>
  <c r="AA69" i="10"/>
  <c r="Z69" i="10"/>
  <c r="X87" i="10"/>
  <c r="G78" i="10"/>
  <c r="G72" i="10"/>
  <c r="O72" i="10"/>
  <c r="L78" i="10"/>
  <c r="G84" i="10"/>
  <c r="I78" i="10"/>
  <c r="F72" i="10"/>
  <c r="H84" i="10"/>
  <c r="P78" i="10"/>
  <c r="O78" i="10"/>
  <c r="N84" i="10"/>
  <c r="K72" i="10"/>
  <c r="P72" i="10"/>
  <c r="N72" i="10"/>
  <c r="K84" i="10"/>
  <c r="M72" i="10"/>
  <c r="I72" i="10"/>
  <c r="N78" i="10"/>
  <c r="L72" i="10"/>
  <c r="Q62" i="10"/>
  <c r="Q65" i="10" s="1"/>
  <c r="P62" i="10"/>
  <c r="P64" i="10" s="1"/>
  <c r="O62" i="10"/>
  <c r="O63" i="10" s="1"/>
  <c r="N62" i="10"/>
  <c r="N64" i="10" s="1"/>
  <c r="M62" i="10"/>
  <c r="M65" i="10" s="1"/>
  <c r="L62" i="10"/>
  <c r="L63" i="10" s="1"/>
  <c r="H62" i="10"/>
  <c r="H64" i="10" s="1"/>
  <c r="K62" i="10"/>
  <c r="K65" i="10" s="1"/>
  <c r="J62" i="10"/>
  <c r="J65" i="10" s="1"/>
  <c r="I62" i="10"/>
  <c r="I64" i="10" s="1"/>
  <c r="G62" i="10"/>
  <c r="G63" i="10" s="1"/>
  <c r="E62" i="10"/>
  <c r="E65" i="10" s="1"/>
  <c r="Q56" i="10"/>
  <c r="Q58" i="10" s="1"/>
  <c r="P56" i="10"/>
  <c r="P57" i="10" s="1"/>
  <c r="O56" i="10"/>
  <c r="O58" i="10" s="1"/>
  <c r="N56" i="10"/>
  <c r="N59" i="10" s="1"/>
  <c r="M56" i="10"/>
  <c r="M57" i="10" s="1"/>
  <c r="L56" i="10"/>
  <c r="L58" i="10" s="1"/>
  <c r="H56" i="10"/>
  <c r="H59" i="10" s="1"/>
  <c r="K56" i="10"/>
  <c r="K59" i="10" s="1"/>
  <c r="J56" i="10"/>
  <c r="J58" i="10" s="1"/>
  <c r="I56" i="10"/>
  <c r="I57" i="10" s="1"/>
  <c r="G56" i="10"/>
  <c r="G58" i="10" s="1"/>
  <c r="F59" i="10"/>
  <c r="E56" i="10"/>
  <c r="E57" i="10" s="1"/>
  <c r="T29" i="10"/>
  <c r="S29" i="10"/>
  <c r="T28" i="10"/>
  <c r="S28" i="10"/>
  <c r="T27" i="10"/>
  <c r="S27" i="10"/>
  <c r="T26" i="10"/>
  <c r="S26" i="10"/>
  <c r="T25" i="10"/>
  <c r="S25" i="10"/>
  <c r="T24" i="10"/>
  <c r="S24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1" i="10"/>
  <c r="S11" i="10"/>
  <c r="T10" i="10"/>
  <c r="S10" i="10"/>
  <c r="T9" i="10"/>
  <c r="S9" i="10"/>
  <c r="T8" i="10"/>
  <c r="S8" i="10"/>
  <c r="T7" i="10"/>
  <c r="S7" i="10"/>
  <c r="T6" i="10"/>
  <c r="S6" i="10"/>
  <c r="I96" i="10" l="1"/>
  <c r="F96" i="10"/>
  <c r="N96" i="10"/>
  <c r="G96" i="10"/>
  <c r="Q96" i="10"/>
  <c r="AA65" i="10"/>
  <c r="AD57" i="10"/>
  <c r="Z65" i="10"/>
  <c r="AH65" i="10"/>
  <c r="Y57" i="10"/>
  <c r="AG57" i="10"/>
  <c r="AD65" i="10"/>
  <c r="I53" i="10"/>
  <c r="E59" i="10"/>
  <c r="AB59" i="10" s="1"/>
  <c r="P53" i="10"/>
  <c r="G53" i="10"/>
  <c r="O53" i="10"/>
  <c r="H53" i="10"/>
  <c r="L53" i="10"/>
  <c r="M53" i="10"/>
  <c r="T42" i="10"/>
  <c r="N53" i="10"/>
  <c r="L52" i="10"/>
  <c r="P63" i="10"/>
  <c r="Q64" i="10"/>
  <c r="P65" i="10"/>
  <c r="AG65" i="10" s="1"/>
  <c r="G52" i="10"/>
  <c r="O52" i="10"/>
  <c r="J52" i="10"/>
  <c r="Q52" i="10"/>
  <c r="T40" i="10"/>
  <c r="M59" i="10"/>
  <c r="T43" i="10"/>
  <c r="S21" i="10"/>
  <c r="T23" i="10"/>
  <c r="S43" i="10"/>
  <c r="J53" i="10"/>
  <c r="K53" i="10"/>
  <c r="S22" i="10"/>
  <c r="S42" i="10"/>
  <c r="Q53" i="10"/>
  <c r="T22" i="10"/>
  <c r="J64" i="10"/>
  <c r="G57" i="10"/>
  <c r="X57" i="10" s="1"/>
  <c r="G59" i="10"/>
  <c r="K64" i="10"/>
  <c r="M52" i="10"/>
  <c r="H57" i="10"/>
  <c r="AB57" i="10" s="1"/>
  <c r="F65" i="10"/>
  <c r="W65" i="10" s="1"/>
  <c r="F52" i="10"/>
  <c r="N52" i="10"/>
  <c r="S14" i="10"/>
  <c r="S41" i="10"/>
  <c r="O57" i="10"/>
  <c r="AF57" i="10" s="1"/>
  <c r="O59" i="10"/>
  <c r="I63" i="10"/>
  <c r="I65" i="10"/>
  <c r="Y65" i="10" s="1"/>
  <c r="T13" i="10"/>
  <c r="T14" i="10"/>
  <c r="T41" i="10"/>
  <c r="Q57" i="10"/>
  <c r="AH57" i="10" s="1"/>
  <c r="Q59" i="10"/>
  <c r="K63" i="10"/>
  <c r="L65" i="10"/>
  <c r="AC65" i="10" s="1"/>
  <c r="J59" i="10"/>
  <c r="P52" i="10"/>
  <c r="K58" i="10"/>
  <c r="N63" i="10"/>
  <c r="N65" i="10"/>
  <c r="AE65" i="10" s="1"/>
  <c r="J57" i="10"/>
  <c r="Z57" i="10" s="1"/>
  <c r="H58" i="10"/>
  <c r="S12" i="10"/>
  <c r="K52" i="10"/>
  <c r="K57" i="10"/>
  <c r="AA57" i="10" s="1"/>
  <c r="E58" i="10"/>
  <c r="X58" i="10" s="1"/>
  <c r="M58" i="10"/>
  <c r="I59" i="10"/>
  <c r="P59" i="10"/>
  <c r="J63" i="10"/>
  <c r="Q63" i="10"/>
  <c r="L64" i="10"/>
  <c r="G65" i="10"/>
  <c r="X65" i="10" s="1"/>
  <c r="O65" i="10"/>
  <c r="AF65" i="10" s="1"/>
  <c r="T12" i="10"/>
  <c r="H52" i="10"/>
  <c r="F58" i="10"/>
  <c r="N58" i="10"/>
  <c r="E64" i="10"/>
  <c r="W64" i="10" s="1"/>
  <c r="M64" i="10"/>
  <c r="S23" i="10"/>
  <c r="S40" i="10"/>
  <c r="F53" i="10"/>
  <c r="L57" i="10"/>
  <c r="AC57" i="10" s="1"/>
  <c r="H63" i="10"/>
  <c r="I58" i="10"/>
  <c r="P58" i="10"/>
  <c r="G64" i="10"/>
  <c r="O64" i="10"/>
  <c r="F57" i="10"/>
  <c r="W57" i="10" s="1"/>
  <c r="N57" i="10"/>
  <c r="AE57" i="10" s="1"/>
  <c r="L59" i="10"/>
  <c r="E63" i="10"/>
  <c r="W63" i="10" s="1"/>
  <c r="M63" i="10"/>
  <c r="H65" i="10"/>
  <c r="AB65" i="10" s="1"/>
  <c r="S13" i="10"/>
  <c r="T21" i="10"/>
  <c r="AD63" i="10" l="1"/>
  <c r="X59" i="10"/>
  <c r="AD58" i="10"/>
  <c r="Y59" i="10"/>
  <c r="AH59" i="10"/>
  <c r="Z59" i="10"/>
  <c r="AE58" i="10"/>
  <c r="AB58" i="10"/>
  <c r="AG58" i="10"/>
  <c r="Y58" i="10"/>
  <c r="AA59" i="10"/>
  <c r="AF64" i="10"/>
  <c r="AF58" i="10"/>
  <c r="X64" i="10"/>
  <c r="AC59" i="10"/>
  <c r="AB63" i="10"/>
  <c r="W58" i="10"/>
  <c r="AG59" i="10"/>
  <c r="AA63" i="10"/>
  <c r="AF59" i="10"/>
  <c r="AD59" i="10"/>
  <c r="AG63" i="10"/>
  <c r="AA64" i="10"/>
  <c r="Z63" i="10"/>
  <c r="Y63" i="10"/>
  <c r="AH64" i="10"/>
  <c r="AE64" i="10"/>
  <c r="AB64" i="10"/>
  <c r="AE63" i="10"/>
  <c r="Y64" i="10"/>
  <c r="AE59" i="10"/>
  <c r="AG64" i="10"/>
  <c r="AA58" i="10"/>
  <c r="AC58" i="10"/>
  <c r="AH58" i="10"/>
  <c r="Z64" i="10"/>
  <c r="AF63" i="10"/>
  <c r="Z58" i="10"/>
  <c r="AD64" i="10"/>
  <c r="AC64" i="10"/>
  <c r="X63" i="10"/>
  <c r="W59" i="10"/>
  <c r="AH63" i="10"/>
  <c r="AC63" i="10"/>
  <c r="E60" i="10"/>
  <c r="P66" i="10"/>
  <c r="F60" i="10"/>
  <c r="K66" i="10"/>
  <c r="M60" i="10"/>
  <c r="J60" i="10"/>
  <c r="E66" i="10"/>
  <c r="N66" i="10"/>
  <c r="L66" i="10"/>
  <c r="Q66" i="10"/>
  <c r="Q60" i="10"/>
  <c r="M66" i="10"/>
  <c r="G66" i="10"/>
  <c r="G60" i="10"/>
  <c r="K60" i="10"/>
  <c r="F66" i="10"/>
  <c r="J66" i="10"/>
  <c r="O60" i="10"/>
  <c r="H60" i="10"/>
  <c r="P60" i="10"/>
  <c r="I66" i="10"/>
  <c r="O66" i="10"/>
  <c r="H66" i="10"/>
  <c r="I60" i="10"/>
  <c r="S52" i="10"/>
  <c r="T52" i="10"/>
  <c r="S44" i="10"/>
  <c r="L60" i="10"/>
  <c r="N60" i="10"/>
  <c r="T53" i="10"/>
  <c r="S53" i="10"/>
</calcChain>
</file>

<file path=xl/sharedStrings.xml><?xml version="1.0" encoding="utf-8"?>
<sst xmlns="http://schemas.openxmlformats.org/spreadsheetml/2006/main" count="390" uniqueCount="60">
  <si>
    <t>Front</t>
  </si>
  <si>
    <t>Acceleration</t>
  </si>
  <si>
    <t>LCA</t>
  </si>
  <si>
    <t>X</t>
  </si>
  <si>
    <t>Y</t>
  </si>
  <si>
    <t>Z</t>
  </si>
  <si>
    <t>Rear</t>
  </si>
  <si>
    <t>Outer</t>
  </si>
  <si>
    <t>UCA</t>
  </si>
  <si>
    <t>TROD</t>
  </si>
  <si>
    <t>Brake + Bump</t>
  </si>
  <si>
    <t>Lateral + Bump (Inner)</t>
  </si>
  <si>
    <t>Lateral + Brake (Outer)</t>
  </si>
  <si>
    <t>Lateral + Brake (Inner)</t>
  </si>
  <si>
    <t>Reverse Brake</t>
  </si>
  <si>
    <t>Acceleration + Bump</t>
  </si>
  <si>
    <t>Max</t>
  </si>
  <si>
    <t>Min</t>
  </si>
  <si>
    <t xml:space="preserve">Front </t>
  </si>
  <si>
    <t>Mag</t>
  </si>
  <si>
    <t xml:space="preserve">Rear </t>
  </si>
  <si>
    <t xml:space="preserve">Outer </t>
  </si>
  <si>
    <t>Date</t>
  </si>
  <si>
    <t>Notes</t>
  </si>
  <si>
    <t>front link</t>
  </si>
  <si>
    <t>u</t>
  </si>
  <si>
    <t>v</t>
  </si>
  <si>
    <t>w</t>
  </si>
  <si>
    <t>check 1</t>
  </si>
  <si>
    <t>rear link</t>
  </si>
  <si>
    <t>Force direction matching link direction - Checks</t>
  </si>
  <si>
    <t>Fx</t>
  </si>
  <si>
    <t>Fy</t>
  </si>
  <si>
    <t>Fz</t>
  </si>
  <si>
    <t>Sum check (upright)</t>
  </si>
  <si>
    <t>CHECKS</t>
  </si>
  <si>
    <t>Inner</t>
  </si>
  <si>
    <t>Upper</t>
  </si>
  <si>
    <t>y</t>
  </si>
  <si>
    <t>z</t>
  </si>
  <si>
    <t>Sign of Fy applied to magnitude, Negative -&gt; Compression of the link, Positive -&gt; Tension of the link (had to reverse tierod sign)</t>
  </si>
  <si>
    <t>Link Loads</t>
  </si>
  <si>
    <t>Reaction forces from FEA</t>
  </si>
  <si>
    <t>Red, maximum compression</t>
  </si>
  <si>
    <t>Blue, maximum tension</t>
  </si>
  <si>
    <t>SUM CALCULATED IN EXCEL</t>
  </si>
  <si>
    <t>Outer ball joint loads</t>
  </si>
  <si>
    <t>Front Lateral Bump</t>
  </si>
  <si>
    <t>Rear Lateral Bump</t>
  </si>
  <si>
    <t>Lateral + Bump</t>
  </si>
  <si>
    <t>IMU Peak vertical acceleration</t>
  </si>
  <si>
    <t>Coord (Vehicle Ref Frame)</t>
  </si>
  <si>
    <t>Coilover</t>
  </si>
  <si>
    <t>Bypass</t>
  </si>
  <si>
    <t>CHECKED!</t>
  </si>
  <si>
    <t xml:space="preserve">Coilover </t>
  </si>
  <si>
    <t>Upper x</t>
  </si>
  <si>
    <t>inner x</t>
  </si>
  <si>
    <t>Computed on RH side</t>
  </si>
  <si>
    <t>Computed for RH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</si>
</sst>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Alignment="1">
      <alignment horizontal="left" vertical="top" wrapText="1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7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10" xfId="0" applyFont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0" fontId="1" fillId="0" borderId="0" xfId="0" applyFont="1" applyAlignment="1">
      <alignment horizontal="left" vertical="top" wrapText="1"/>
    </xf>
    <xf numFmtId="164" fontId="0" fillId="0" borderId="0" xfId="0" applyNumberFormat="1"/>
    <xf numFmtId="1" fontId="0" fillId="0" borderId="11" xfId="0" applyNumberFormat="1" applyFill="1" applyBorder="1"/>
    <xf numFmtId="1" fontId="0" fillId="0" borderId="9" xfId="0" applyNumberFormat="1" applyFill="1" applyBorder="1"/>
    <xf numFmtId="0" fontId="5" fillId="2" borderId="0" xfId="0" applyFont="1" applyFill="1"/>
    <xf numFmtId="0" fontId="0" fillId="0" borderId="0" xfId="0" applyFill="1" applyBorder="1"/>
    <xf numFmtId="0" fontId="1" fillId="0" borderId="6" xfId="0" applyFont="1" applyFill="1" applyBorder="1"/>
    <xf numFmtId="164" fontId="0" fillId="0" borderId="0" xfId="0" applyNumberFormat="1" applyBorder="1"/>
    <xf numFmtId="0" fontId="4" fillId="0" borderId="0" xfId="0" applyFont="1"/>
    <xf numFmtId="0" fontId="7" fillId="0" borderId="0" xfId="0" applyFont="1" applyFill="1" applyBorder="1"/>
    <xf numFmtId="0" fontId="8" fillId="0" borderId="0" xfId="0" applyFont="1" applyFill="1"/>
    <xf numFmtId="1" fontId="6" fillId="2" borderId="11" xfId="0" applyNumberFormat="1" applyFont="1" applyFill="1" applyBorder="1"/>
    <xf numFmtId="14" fontId="1" fillId="0" borderId="0" xfId="0" applyNumberFormat="1" applyFont="1"/>
    <xf numFmtId="1" fontId="0" fillId="0" borderId="0" xfId="0" applyNumberFormat="1" applyFill="1" applyBorder="1"/>
    <xf numFmtId="0" fontId="9" fillId="3" borderId="0" xfId="0" applyFont="1" applyFill="1"/>
    <xf numFmtId="0" fontId="9" fillId="4" borderId="0" xfId="0" applyFont="1" applyFill="1"/>
    <xf numFmtId="0" fontId="1" fillId="5" borderId="0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10" xfId="0" applyFont="1" applyBorder="1" applyAlignment="1">
      <alignment horizontal="left" vertical="top" wrapText="1"/>
    </xf>
    <xf numFmtId="1" fontId="12" fillId="0" borderId="11" xfId="0" applyNumberFormat="1" applyFont="1" applyFill="1" applyBorder="1"/>
    <xf numFmtId="1" fontId="12" fillId="0" borderId="10" xfId="0" applyNumberFormat="1" applyFont="1" applyFill="1" applyBorder="1"/>
    <xf numFmtId="1" fontId="12" fillId="0" borderId="9" xfId="0" applyNumberFormat="1" applyFont="1" applyFill="1" applyBorder="1"/>
    <xf numFmtId="1" fontId="13" fillId="2" borderId="11" xfId="0" applyNumberFormat="1" applyFont="1" applyFill="1" applyBorder="1"/>
    <xf numFmtId="0" fontId="12" fillId="0" borderId="0" xfId="0" applyFont="1"/>
    <xf numFmtId="1" fontId="12" fillId="0" borderId="0" xfId="0" applyNumberFormat="1" applyFont="1" applyFill="1" applyBorder="1"/>
    <xf numFmtId="0" fontId="12" fillId="0" borderId="0" xfId="0" applyFont="1" applyFill="1" applyBorder="1"/>
    <xf numFmtId="1" fontId="12" fillId="0" borderId="0" xfId="0" applyNumberFormat="1" applyFont="1" applyBorder="1"/>
    <xf numFmtId="164" fontId="12" fillId="0" borderId="0" xfId="0" applyNumberFormat="1" applyFont="1" applyBorder="1"/>
    <xf numFmtId="0" fontId="12" fillId="0" borderId="0" xfId="0" applyFont="1" applyBorder="1"/>
    <xf numFmtId="2" fontId="1" fillId="5" borderId="2" xfId="0" applyNumberFormat="1" applyFont="1" applyFill="1" applyBorder="1"/>
    <xf numFmtId="2" fontId="1" fillId="5" borderId="0" xfId="0" applyNumberFormat="1" applyFont="1" applyFill="1" applyBorder="1"/>
    <xf numFmtId="2" fontId="1" fillId="5" borderId="7" xfId="0" applyNumberFormat="1" applyFont="1" applyFill="1" applyBorder="1"/>
    <xf numFmtId="0" fontId="0" fillId="0" borderId="0" xfId="0" applyFont="1"/>
    <xf numFmtId="1" fontId="0" fillId="0" borderId="11" xfId="0" applyNumberFormat="1" applyFont="1" applyFill="1" applyBorder="1"/>
    <xf numFmtId="1" fontId="0" fillId="0" borderId="10" xfId="0" applyNumberFormat="1" applyFont="1" applyFill="1" applyBorder="1"/>
    <xf numFmtId="1" fontId="0" fillId="0" borderId="9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97</xdr:row>
      <xdr:rowOff>27214</xdr:rowOff>
    </xdr:from>
    <xdr:to>
      <xdr:col>14</xdr:col>
      <xdr:colOff>34965</xdr:colOff>
      <xdr:row>133</xdr:row>
      <xdr:rowOff>131119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E67F6-2040-425F-BE94-32F21D10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22547035"/>
          <a:ext cx="11777928" cy="6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97</xdr:row>
      <xdr:rowOff>27214</xdr:rowOff>
    </xdr:from>
    <xdr:to>
      <xdr:col>13</xdr:col>
      <xdr:colOff>1001072</xdr:colOff>
      <xdr:row>133</xdr:row>
      <xdr:rowOff>131119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1AAC7-0AEA-4048-AF12-7153CDF1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22534789"/>
          <a:ext cx="11779289" cy="6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101-FDD4-4132-8357-EEDBFEA70A9A}">
  <dimension ref="B2:AH96"/>
  <sheetViews>
    <sheetView tabSelected="1" zoomScale="70" zoomScaleNormal="70" workbookViewId="0"/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1.7109375" customWidth="1"/>
    <col min="6" max="7" width="15.7109375" customWidth="1"/>
    <col min="8" max="8" width="15.7109375" style="69" customWidth="1"/>
    <col min="9" max="11" width="15.7109375" customWidth="1"/>
    <col min="12" max="17" width="15.7109375" style="60" customWidth="1"/>
    <col min="19" max="19" width="9.28515625" bestFit="1" customWidth="1"/>
    <col min="20" max="20" width="9.5703125" bestFit="1" customWidth="1"/>
    <col min="22" max="22" width="26.5703125" bestFit="1" customWidth="1"/>
  </cols>
  <sheetData>
    <row r="2" spans="2:23" x14ac:dyDescent="0.25">
      <c r="B2" s="27" t="s">
        <v>22</v>
      </c>
      <c r="C2" s="42">
        <v>44266</v>
      </c>
      <c r="F2" s="27" t="s">
        <v>23</v>
      </c>
      <c r="G2" s="28" t="s">
        <v>59</v>
      </c>
    </row>
    <row r="4" spans="2:23" ht="15.75" x14ac:dyDescent="0.25">
      <c r="B4" s="54" t="s">
        <v>42</v>
      </c>
      <c r="C4" s="54"/>
      <c r="D4" s="54"/>
      <c r="E4" s="54"/>
    </row>
    <row r="5" spans="2:23" s="7" customFormat="1" ht="30" customHeight="1" x14ac:dyDescent="0.25">
      <c r="E5" s="30" t="s">
        <v>51</v>
      </c>
      <c r="F5" s="26" t="s">
        <v>47</v>
      </c>
      <c r="G5" s="26" t="s">
        <v>48</v>
      </c>
      <c r="H5" s="26" t="s">
        <v>15</v>
      </c>
      <c r="I5" s="26" t="s">
        <v>10</v>
      </c>
      <c r="J5" s="26" t="s">
        <v>49</v>
      </c>
      <c r="K5" s="26" t="s">
        <v>50</v>
      </c>
      <c r="L5" s="55" t="s">
        <v>11</v>
      </c>
      <c r="M5" s="55" t="s">
        <v>12</v>
      </c>
      <c r="N5" s="55" t="s">
        <v>13</v>
      </c>
      <c r="O5" s="55" t="s">
        <v>14</v>
      </c>
      <c r="P5" s="55" t="s">
        <v>1</v>
      </c>
      <c r="Q5" s="55" t="s">
        <v>15</v>
      </c>
      <c r="S5" s="14" t="s">
        <v>17</v>
      </c>
      <c r="T5" s="14" t="s">
        <v>16</v>
      </c>
    </row>
    <row r="6" spans="2:23" x14ac:dyDescent="0.25">
      <c r="B6" s="8" t="s">
        <v>2</v>
      </c>
      <c r="C6" s="9" t="s">
        <v>0</v>
      </c>
      <c r="D6" s="9" t="s">
        <v>3</v>
      </c>
      <c r="E6" s="66">
        <v>-78.94</v>
      </c>
      <c r="F6" s="49">
        <v>-1200.0781251828701</v>
      </c>
      <c r="G6" s="49">
        <v>-410.143454429548</v>
      </c>
      <c r="H6" s="70">
        <v>3304.7638675409798</v>
      </c>
      <c r="I6" s="49">
        <v>-5369.2688199930099</v>
      </c>
      <c r="J6" s="49">
        <v>-7407.6227473337804</v>
      </c>
      <c r="K6" s="49">
        <v>-1120.3176369790499</v>
      </c>
      <c r="L6" s="56"/>
      <c r="M6" s="56"/>
      <c r="N6" s="56"/>
      <c r="O6" s="56"/>
      <c r="P6" s="56"/>
      <c r="Q6" s="56"/>
      <c r="R6" s="2"/>
      <c r="S6" s="2">
        <f>MIN(F6:Q6)</f>
        <v>-7407.6227473337804</v>
      </c>
      <c r="T6" s="3">
        <f>MAX(F6:Q6)</f>
        <v>3304.7638675409798</v>
      </c>
      <c r="V6" s="38"/>
      <c r="W6" s="28"/>
    </row>
    <row r="7" spans="2:23" x14ac:dyDescent="0.25">
      <c r="B7" s="10" t="s">
        <v>2</v>
      </c>
      <c r="C7" s="11" t="s">
        <v>0</v>
      </c>
      <c r="D7" s="11" t="s">
        <v>4</v>
      </c>
      <c r="E7" s="67">
        <v>-153.66999999999999</v>
      </c>
      <c r="F7" s="50">
        <v>-12438.5011839206</v>
      </c>
      <c r="G7" s="50">
        <v>-4086.0505520024799</v>
      </c>
      <c r="H7" s="71">
        <v>38248.900111758499</v>
      </c>
      <c r="I7" s="50">
        <v>-60314.501468910799</v>
      </c>
      <c r="J7" s="50">
        <v>-77746.677924959804</v>
      </c>
      <c r="K7" s="50">
        <v>-11595.145948651199</v>
      </c>
      <c r="L7" s="57"/>
      <c r="M7" s="57"/>
      <c r="N7" s="57"/>
      <c r="O7" s="57"/>
      <c r="P7" s="57"/>
      <c r="Q7" s="57"/>
      <c r="R7" s="1"/>
      <c r="S7" s="1">
        <f>MIN(F7:Q7)</f>
        <v>-77746.677924959804</v>
      </c>
      <c r="T7" s="4">
        <f>MAX(F7:Q7)</f>
        <v>38248.900111758499</v>
      </c>
    </row>
    <row r="8" spans="2:23" x14ac:dyDescent="0.25">
      <c r="B8" s="12" t="s">
        <v>2</v>
      </c>
      <c r="C8" s="13" t="s">
        <v>0</v>
      </c>
      <c r="D8" s="13" t="s">
        <v>5</v>
      </c>
      <c r="E8" s="68">
        <v>25.4</v>
      </c>
      <c r="F8" s="51">
        <v>-623.19505336882196</v>
      </c>
      <c r="G8" s="51">
        <v>-430.72469862599002</v>
      </c>
      <c r="H8" s="72">
        <v>-3557.5385349882299</v>
      </c>
      <c r="I8" s="51">
        <v>3366.4568757124798</v>
      </c>
      <c r="J8" s="51">
        <v>3792.1473509073899</v>
      </c>
      <c r="K8" s="51">
        <v>-603.76113050515301</v>
      </c>
      <c r="L8" s="58"/>
      <c r="M8" s="58"/>
      <c r="N8" s="58"/>
      <c r="O8" s="58"/>
      <c r="P8" s="58"/>
      <c r="Q8" s="58"/>
      <c r="R8" s="5"/>
      <c r="S8" s="5">
        <f>MIN(F8:Q8)</f>
        <v>-3557.5385349882299</v>
      </c>
      <c r="T8" s="6">
        <f>MAX(F8:Q8)</f>
        <v>3792.1473509073899</v>
      </c>
    </row>
    <row r="9" spans="2:23" x14ac:dyDescent="0.25">
      <c r="B9" s="8" t="s">
        <v>2</v>
      </c>
      <c r="C9" s="9" t="s">
        <v>6</v>
      </c>
      <c r="D9" s="9" t="s">
        <v>3</v>
      </c>
      <c r="E9" s="66">
        <v>301.14</v>
      </c>
      <c r="F9" s="49">
        <v>8581.6562374642199</v>
      </c>
      <c r="G9" s="49">
        <v>4867.8037741215103</v>
      </c>
      <c r="H9" s="70">
        <v>23231.678106719599</v>
      </c>
      <c r="I9" s="49">
        <v>-16297.4981375031</v>
      </c>
      <c r="J9" s="49">
        <v>15637.9958211866</v>
      </c>
      <c r="K9" s="49">
        <v>8206.6648659489401</v>
      </c>
      <c r="L9" s="56"/>
      <c r="M9" s="56"/>
      <c r="N9" s="56"/>
      <c r="O9" s="56"/>
      <c r="P9" s="56"/>
      <c r="Q9" s="56"/>
      <c r="R9" s="2"/>
      <c r="S9" s="2">
        <f>MIN(F9:Q9)</f>
        <v>-16297.4981375031</v>
      </c>
      <c r="T9" s="3">
        <f>MAX(F9:Q9)</f>
        <v>23231.678106719599</v>
      </c>
    </row>
    <row r="10" spans="2:23" x14ac:dyDescent="0.25">
      <c r="B10" s="10" t="s">
        <v>2</v>
      </c>
      <c r="C10" s="11" t="s">
        <v>6</v>
      </c>
      <c r="D10" s="11" t="s">
        <v>4</v>
      </c>
      <c r="E10" s="67">
        <v>-153.66999999999999</v>
      </c>
      <c r="F10" s="50">
        <v>-21879.389879837199</v>
      </c>
      <c r="G10" s="50">
        <v>-12097.0840556864</v>
      </c>
      <c r="H10" s="71">
        <v>-51633.947765634199</v>
      </c>
      <c r="I10" s="50">
        <v>32685.8458186772</v>
      </c>
      <c r="J10" s="50">
        <v>-37239.509840278799</v>
      </c>
      <c r="K10" s="50">
        <v>-20891.6607457951</v>
      </c>
      <c r="L10" s="57"/>
      <c r="M10" s="57"/>
      <c r="N10" s="57"/>
      <c r="O10" s="57"/>
      <c r="P10" s="57"/>
      <c r="Q10" s="57"/>
      <c r="R10" s="1"/>
      <c r="S10" s="1">
        <f>MIN(F10:Q10)</f>
        <v>-51633.947765634199</v>
      </c>
      <c r="T10" s="4">
        <f>MAX(F10:Q10)</f>
        <v>32685.8458186772</v>
      </c>
    </row>
    <row r="11" spans="2:23" x14ac:dyDescent="0.25">
      <c r="B11" s="12" t="s">
        <v>2</v>
      </c>
      <c r="C11" s="13" t="s">
        <v>6</v>
      </c>
      <c r="D11" s="13" t="s">
        <v>5</v>
      </c>
      <c r="E11" s="68">
        <v>-1.23</v>
      </c>
      <c r="F11" s="51">
        <v>12663.7260753597</v>
      </c>
      <c r="G11" s="51">
        <v>6033.7032072013199</v>
      </c>
      <c r="H11" s="72">
        <v>6439.12025972018</v>
      </c>
      <c r="I11" s="51">
        <v>8444.8791901736295</v>
      </c>
      <c r="J11" s="51">
        <v>14751.0934725062</v>
      </c>
      <c r="K11" s="51">
        <v>11994.2860819732</v>
      </c>
      <c r="L11" s="58"/>
      <c r="M11" s="58"/>
      <c r="N11" s="58"/>
      <c r="O11" s="58"/>
      <c r="P11" s="58"/>
      <c r="Q11" s="58"/>
      <c r="R11" s="5"/>
      <c r="S11" s="5">
        <f>MIN(F11:Q11)</f>
        <v>6033.7032072013199</v>
      </c>
      <c r="T11" s="6">
        <f>MAX(F11:Q11)</f>
        <v>14751.0934725062</v>
      </c>
    </row>
    <row r="12" spans="2:23" x14ac:dyDescent="0.25">
      <c r="B12" s="8" t="s">
        <v>2</v>
      </c>
      <c r="C12" s="9" t="s">
        <v>7</v>
      </c>
      <c r="D12" s="9" t="s">
        <v>3</v>
      </c>
      <c r="E12" s="66">
        <v>-15.83</v>
      </c>
      <c r="F12" s="41">
        <f t="shared" ref="F12:Q12" si="0">(F6+F9)</f>
        <v>7381.5781122813496</v>
      </c>
      <c r="G12" s="41">
        <f t="shared" si="0"/>
        <v>4457.6603196919623</v>
      </c>
      <c r="H12" s="41">
        <f>(H6+H9)</f>
        <v>26536.441974260579</v>
      </c>
      <c r="I12" s="41">
        <f t="shared" si="0"/>
        <v>-21666.766957496111</v>
      </c>
      <c r="J12" s="41">
        <f t="shared" si="0"/>
        <v>8230.3730738528193</v>
      </c>
      <c r="K12" s="41">
        <f t="shared" si="0"/>
        <v>7086.3472289698902</v>
      </c>
      <c r="L12" s="59">
        <f t="shared" si="0"/>
        <v>0</v>
      </c>
      <c r="M12" s="59">
        <f t="shared" si="0"/>
        <v>0</v>
      </c>
      <c r="N12" s="59">
        <f t="shared" si="0"/>
        <v>0</v>
      </c>
      <c r="O12" s="59">
        <f t="shared" si="0"/>
        <v>0</v>
      </c>
      <c r="P12" s="59">
        <f t="shared" si="0"/>
        <v>0</v>
      </c>
      <c r="Q12" s="59">
        <f t="shared" si="0"/>
        <v>0</v>
      </c>
      <c r="R12" s="2"/>
      <c r="S12" s="2">
        <f>MIN(F12:Q12)</f>
        <v>-21666.766957496111</v>
      </c>
      <c r="T12" s="3">
        <f>MAX(F12:Q12)</f>
        <v>26536.441974260579</v>
      </c>
      <c r="V12" s="34" t="s">
        <v>45</v>
      </c>
    </row>
    <row r="13" spans="2:23" x14ac:dyDescent="0.25">
      <c r="B13" s="10" t="s">
        <v>2</v>
      </c>
      <c r="C13" s="11" t="s">
        <v>7</v>
      </c>
      <c r="D13" s="11" t="s">
        <v>4</v>
      </c>
      <c r="E13" s="67">
        <v>-845.53</v>
      </c>
      <c r="F13" s="41">
        <f t="shared" ref="F13:Q13" si="1">(F7+F10)</f>
        <v>-34317.891063757801</v>
      </c>
      <c r="G13" s="41">
        <f t="shared" si="1"/>
        <v>-16183.13460768888</v>
      </c>
      <c r="H13" s="41">
        <f>(H7+H10)</f>
        <v>-13385.047653875699</v>
      </c>
      <c r="I13" s="41">
        <f t="shared" si="1"/>
        <v>-27628.655650233599</v>
      </c>
      <c r="J13" s="41">
        <f t="shared" si="1"/>
        <v>-114986.1877652386</v>
      </c>
      <c r="K13" s="41">
        <f t="shared" si="1"/>
        <v>-32486.806694446299</v>
      </c>
      <c r="L13" s="59">
        <f t="shared" si="1"/>
        <v>0</v>
      </c>
      <c r="M13" s="59">
        <f t="shared" si="1"/>
        <v>0</v>
      </c>
      <c r="N13" s="59">
        <f t="shared" si="1"/>
        <v>0</v>
      </c>
      <c r="O13" s="59">
        <f t="shared" si="1"/>
        <v>0</v>
      </c>
      <c r="P13" s="59">
        <f t="shared" si="1"/>
        <v>0</v>
      </c>
      <c r="Q13" s="59">
        <f t="shared" si="1"/>
        <v>0</v>
      </c>
      <c r="R13" s="1"/>
      <c r="S13" s="1">
        <f>MIN(F13:Q13)</f>
        <v>-114986.1877652386</v>
      </c>
      <c r="T13" s="4">
        <f>MAX(F13:Q13)</f>
        <v>0</v>
      </c>
    </row>
    <row r="14" spans="2:23" x14ac:dyDescent="0.25">
      <c r="B14" s="12" t="s">
        <v>2</v>
      </c>
      <c r="C14" s="13" t="s">
        <v>7</v>
      </c>
      <c r="D14" s="13" t="s">
        <v>5</v>
      </c>
      <c r="E14" s="68">
        <v>-25.68</v>
      </c>
      <c r="F14" s="41">
        <f t="shared" ref="F14:Q14" si="2">(F8+F11)</f>
        <v>12040.531021990879</v>
      </c>
      <c r="G14" s="41">
        <f t="shared" si="2"/>
        <v>5602.9785085753301</v>
      </c>
      <c r="H14" s="41">
        <f>(H8+H11)</f>
        <v>2881.5817247319501</v>
      </c>
      <c r="I14" s="41">
        <f t="shared" si="2"/>
        <v>11811.336065886109</v>
      </c>
      <c r="J14" s="41">
        <f t="shared" si="2"/>
        <v>18543.240823413591</v>
      </c>
      <c r="K14" s="41">
        <f t="shared" si="2"/>
        <v>11390.524951468047</v>
      </c>
      <c r="L14" s="59">
        <f t="shared" si="2"/>
        <v>0</v>
      </c>
      <c r="M14" s="59">
        <f t="shared" si="2"/>
        <v>0</v>
      </c>
      <c r="N14" s="59">
        <f t="shared" si="2"/>
        <v>0</v>
      </c>
      <c r="O14" s="59">
        <f t="shared" si="2"/>
        <v>0</v>
      </c>
      <c r="P14" s="59">
        <f t="shared" si="2"/>
        <v>0</v>
      </c>
      <c r="Q14" s="59">
        <f t="shared" si="2"/>
        <v>0</v>
      </c>
      <c r="R14" s="5"/>
      <c r="S14" s="5">
        <f>MIN(F14:Q14)</f>
        <v>0</v>
      </c>
      <c r="T14" s="6">
        <f>MAX(F14:Q14)</f>
        <v>18543.240823413591</v>
      </c>
    </row>
    <row r="15" spans="2:23" x14ac:dyDescent="0.25">
      <c r="B15" s="8" t="s">
        <v>8</v>
      </c>
      <c r="C15" s="9" t="s">
        <v>0</v>
      </c>
      <c r="D15" s="9" t="s">
        <v>3</v>
      </c>
      <c r="E15" s="66">
        <v>-276.45</v>
      </c>
      <c r="F15" s="49">
        <v>593.07496495778503</v>
      </c>
      <c r="G15" s="49">
        <v>-215.89704991509799</v>
      </c>
      <c r="H15" s="70">
        <v>-11771.511964446499</v>
      </c>
      <c r="I15" s="49">
        <v>14485.459130244</v>
      </c>
      <c r="J15" s="49">
        <v>955.93878436124896</v>
      </c>
      <c r="K15" s="49">
        <v>511.392257209805</v>
      </c>
      <c r="L15" s="56"/>
      <c r="M15" s="56"/>
      <c r="N15" s="56"/>
      <c r="O15" s="56"/>
      <c r="P15" s="56"/>
      <c r="Q15" s="56"/>
      <c r="R15" s="2"/>
      <c r="S15" s="2">
        <f>MIN(F15:Q15)</f>
        <v>-11771.511964446499</v>
      </c>
      <c r="T15" s="3">
        <f>MAX(F15:Q15)</f>
        <v>14485.459130244</v>
      </c>
    </row>
    <row r="16" spans="2:23" x14ac:dyDescent="0.25">
      <c r="B16" s="10" t="s">
        <v>8</v>
      </c>
      <c r="C16" s="11" t="s">
        <v>0</v>
      </c>
      <c r="D16" s="11" t="s">
        <v>4</v>
      </c>
      <c r="E16" s="67">
        <v>-250.19</v>
      </c>
      <c r="F16" s="50">
        <v>982.04672441549303</v>
      </c>
      <c r="G16" s="50">
        <v>-357.49442011125899</v>
      </c>
      <c r="H16" s="71">
        <v>-19491.928422446999</v>
      </c>
      <c r="I16" s="50">
        <v>23985.834053074799</v>
      </c>
      <c r="J16" s="50">
        <v>1582.89694792719</v>
      </c>
      <c r="K16" s="50">
        <v>846.79192472756404</v>
      </c>
      <c r="L16" s="57"/>
      <c r="M16" s="57"/>
      <c r="N16" s="57"/>
      <c r="O16" s="57"/>
      <c r="P16" s="57"/>
      <c r="Q16" s="57"/>
      <c r="R16" s="1"/>
      <c r="S16" s="1">
        <f>MIN(F16:Q16)</f>
        <v>-19491.928422446999</v>
      </c>
      <c r="T16" s="4">
        <f>MAX(F16:Q16)</f>
        <v>23985.834053074799</v>
      </c>
    </row>
    <row r="17" spans="2:20" x14ac:dyDescent="0.25">
      <c r="B17" s="12" t="s">
        <v>8</v>
      </c>
      <c r="C17" s="13" t="s">
        <v>0</v>
      </c>
      <c r="D17" s="13" t="s">
        <v>5</v>
      </c>
      <c r="E17" s="68">
        <v>330.7</v>
      </c>
      <c r="F17" s="51">
        <v>-51.482133669268002</v>
      </c>
      <c r="G17" s="51">
        <v>18.7410385520507</v>
      </c>
      <c r="H17" s="72">
        <v>1021.83128314337</v>
      </c>
      <c r="I17" s="51">
        <v>-1257.4166627603699</v>
      </c>
      <c r="J17" s="51">
        <v>-82.980687407072793</v>
      </c>
      <c r="K17" s="51">
        <v>-44.3916302300468</v>
      </c>
      <c r="L17" s="58"/>
      <c r="M17" s="58"/>
      <c r="N17" s="58"/>
      <c r="O17" s="58"/>
      <c r="P17" s="58"/>
      <c r="Q17" s="58"/>
      <c r="R17" s="5"/>
      <c r="S17" s="5">
        <f>MIN(F17:Q17)</f>
        <v>-1257.4166627603699</v>
      </c>
      <c r="T17" s="6">
        <f>MAX(F17:Q17)</f>
        <v>1021.83128314337</v>
      </c>
    </row>
    <row r="18" spans="2:20" x14ac:dyDescent="0.25">
      <c r="B18" s="8" t="s">
        <v>8</v>
      </c>
      <c r="C18" s="9" t="s">
        <v>6</v>
      </c>
      <c r="D18" s="9" t="s">
        <v>3</v>
      </c>
      <c r="E18" s="66">
        <v>27.6</v>
      </c>
      <c r="F18" s="49">
        <v>-22.490161767817099</v>
      </c>
      <c r="G18" s="49">
        <v>-13.765573534274701</v>
      </c>
      <c r="H18" s="70">
        <v>-85.307458352357997</v>
      </c>
      <c r="I18" s="49">
        <v>71.215014679736498</v>
      </c>
      <c r="J18" s="49">
        <v>-133.622722372129</v>
      </c>
      <c r="K18" s="49">
        <v>-21.609231429362001</v>
      </c>
      <c r="L18" s="56"/>
      <c r="M18" s="56"/>
      <c r="N18" s="56"/>
      <c r="O18" s="56"/>
      <c r="P18" s="56"/>
      <c r="Q18" s="56"/>
      <c r="R18" s="2"/>
      <c r="S18" s="2">
        <f>MIN(F18:Q18)</f>
        <v>-133.622722372129</v>
      </c>
      <c r="T18" s="3">
        <f>MAX(F18:Q18)</f>
        <v>71.215014679736498</v>
      </c>
    </row>
    <row r="19" spans="2:20" x14ac:dyDescent="0.25">
      <c r="B19" s="10" t="s">
        <v>8</v>
      </c>
      <c r="C19" s="11" t="s">
        <v>6</v>
      </c>
      <c r="D19" s="11" t="s">
        <v>4</v>
      </c>
      <c r="E19" s="67">
        <v>-250.19</v>
      </c>
      <c r="F19" s="50">
        <v>5985.6130002804503</v>
      </c>
      <c r="G19" s="50">
        <v>3663.6195307842299</v>
      </c>
      <c r="H19" s="71">
        <v>22704.0355247884</v>
      </c>
      <c r="I19" s="50">
        <v>-18953.421593088398</v>
      </c>
      <c r="J19" s="50">
        <v>35562.834648348202</v>
      </c>
      <c r="K19" s="50">
        <v>5751.1590136602299</v>
      </c>
      <c r="L19" s="57"/>
      <c r="M19" s="57"/>
      <c r="N19" s="57"/>
      <c r="O19" s="57"/>
      <c r="P19" s="57"/>
      <c r="Q19" s="57"/>
      <c r="R19" s="1"/>
      <c r="S19" s="1">
        <f>MIN(F19:Q19)</f>
        <v>-18953.421593088398</v>
      </c>
      <c r="T19" s="4">
        <f>MAX(F19:Q19)</f>
        <v>35562.834648348202</v>
      </c>
    </row>
    <row r="20" spans="2:20" x14ac:dyDescent="0.25">
      <c r="B20" s="12" t="s">
        <v>8</v>
      </c>
      <c r="C20" s="13" t="s">
        <v>6</v>
      </c>
      <c r="D20" s="13" t="s">
        <v>5</v>
      </c>
      <c r="E20" s="68">
        <v>309.44</v>
      </c>
      <c r="F20" s="51">
        <v>-59.455374460664899</v>
      </c>
      <c r="G20" s="51">
        <v>-36.390904502843</v>
      </c>
      <c r="H20" s="72">
        <v>-225.52024894213599</v>
      </c>
      <c r="I20" s="51">
        <v>188.26522497781301</v>
      </c>
      <c r="J20" s="51">
        <v>-353.24730329227498</v>
      </c>
      <c r="K20" s="51">
        <v>-57.126532023366103</v>
      </c>
      <c r="L20" s="58"/>
      <c r="M20" s="58"/>
      <c r="N20" s="58"/>
      <c r="O20" s="58"/>
      <c r="P20" s="58"/>
      <c r="Q20" s="58"/>
      <c r="R20" s="5"/>
      <c r="S20" s="5">
        <f>MIN(F20:Q20)</f>
        <v>-353.24730329227498</v>
      </c>
      <c r="T20" s="6">
        <f>MAX(F20:Q20)</f>
        <v>188.26522497781301</v>
      </c>
    </row>
    <row r="21" spans="2:20" x14ac:dyDescent="0.25">
      <c r="B21" s="8" t="s">
        <v>8</v>
      </c>
      <c r="C21" s="9" t="s">
        <v>7</v>
      </c>
      <c r="D21" s="9" t="s">
        <v>3</v>
      </c>
      <c r="E21" s="66">
        <v>25.72</v>
      </c>
      <c r="F21" s="41">
        <f t="shared" ref="F21:Q21" si="3">(F15+F18)</f>
        <v>570.58480318996794</v>
      </c>
      <c r="G21" s="41">
        <f t="shared" si="3"/>
        <v>-229.66262344937269</v>
      </c>
      <c r="H21" s="41">
        <f>(H15+H18)</f>
        <v>-11856.819422798857</v>
      </c>
      <c r="I21" s="41">
        <f t="shared" si="3"/>
        <v>14556.674144923736</v>
      </c>
      <c r="J21" s="41">
        <f t="shared" si="3"/>
        <v>822.31606198911993</v>
      </c>
      <c r="K21" s="41">
        <f t="shared" si="3"/>
        <v>489.78302578044298</v>
      </c>
      <c r="L21" s="59">
        <f t="shared" si="3"/>
        <v>0</v>
      </c>
      <c r="M21" s="59">
        <f t="shared" si="3"/>
        <v>0</v>
      </c>
      <c r="N21" s="59">
        <f t="shared" si="3"/>
        <v>0</v>
      </c>
      <c r="O21" s="59">
        <f t="shared" si="3"/>
        <v>0</v>
      </c>
      <c r="P21" s="59">
        <f t="shared" si="3"/>
        <v>0</v>
      </c>
      <c r="Q21" s="59">
        <f t="shared" si="3"/>
        <v>0</v>
      </c>
      <c r="R21" s="2"/>
      <c r="S21" s="2">
        <f>MIN(F21:Q21)</f>
        <v>-11856.819422798857</v>
      </c>
      <c r="T21" s="3">
        <f>MAX(F21:Q21)</f>
        <v>14556.674144923736</v>
      </c>
    </row>
    <row r="22" spans="2:20" x14ac:dyDescent="0.25">
      <c r="B22" s="10" t="s">
        <v>8</v>
      </c>
      <c r="C22" s="11" t="s">
        <v>7</v>
      </c>
      <c r="D22" s="11" t="s">
        <v>4</v>
      </c>
      <c r="E22" s="67">
        <v>-750.54</v>
      </c>
      <c r="F22" s="41">
        <f t="shared" ref="F22:Q22" si="4">(F16+F19)</f>
        <v>6967.6597246959436</v>
      </c>
      <c r="G22" s="41">
        <f t="shared" si="4"/>
        <v>3306.125110672971</v>
      </c>
      <c r="H22" s="41">
        <f>(H16+H19)</f>
        <v>3212.1071023414006</v>
      </c>
      <c r="I22" s="41">
        <f t="shared" si="4"/>
        <v>5032.4124599864008</v>
      </c>
      <c r="J22" s="41">
        <f t="shared" si="4"/>
        <v>37145.731596275393</v>
      </c>
      <c r="K22" s="41">
        <f t="shared" si="4"/>
        <v>6597.9509383877939</v>
      </c>
      <c r="L22" s="59">
        <f t="shared" si="4"/>
        <v>0</v>
      </c>
      <c r="M22" s="59">
        <f t="shared" si="4"/>
        <v>0</v>
      </c>
      <c r="N22" s="59">
        <f t="shared" si="4"/>
        <v>0</v>
      </c>
      <c r="O22" s="59">
        <f t="shared" si="4"/>
        <v>0</v>
      </c>
      <c r="P22" s="59">
        <f t="shared" si="4"/>
        <v>0</v>
      </c>
      <c r="Q22" s="59">
        <f t="shared" si="4"/>
        <v>0</v>
      </c>
      <c r="R22" s="1"/>
      <c r="S22" s="1">
        <f>MIN(F22:Q22)</f>
        <v>0</v>
      </c>
      <c r="T22" s="4">
        <f>MAX(F22:Q22)</f>
        <v>37145.731596275393</v>
      </c>
    </row>
    <row r="23" spans="2:20" x14ac:dyDescent="0.25">
      <c r="B23" s="12" t="s">
        <v>8</v>
      </c>
      <c r="C23" s="13" t="s">
        <v>7</v>
      </c>
      <c r="D23" s="13" t="s">
        <v>5</v>
      </c>
      <c r="E23" s="68">
        <v>304.47000000000003</v>
      </c>
      <c r="F23" s="41">
        <f t="shared" ref="F23:Q23" si="5">(F17+F20)</f>
        <v>-110.93750812993289</v>
      </c>
      <c r="G23" s="41">
        <f t="shared" si="5"/>
        <v>-17.6498659507923</v>
      </c>
      <c r="H23" s="41">
        <f>(H17+H20)</f>
        <v>796.31103420123395</v>
      </c>
      <c r="I23" s="41">
        <f t="shared" si="5"/>
        <v>-1069.151437782557</v>
      </c>
      <c r="J23" s="41">
        <f t="shared" si="5"/>
        <v>-436.22799069934774</v>
      </c>
      <c r="K23" s="41">
        <f t="shared" si="5"/>
        <v>-101.5181622534129</v>
      </c>
      <c r="L23" s="59">
        <f t="shared" si="5"/>
        <v>0</v>
      </c>
      <c r="M23" s="59">
        <f t="shared" si="5"/>
        <v>0</v>
      </c>
      <c r="N23" s="59">
        <f t="shared" si="5"/>
        <v>0</v>
      </c>
      <c r="O23" s="59">
        <f t="shared" si="5"/>
        <v>0</v>
      </c>
      <c r="P23" s="59">
        <f t="shared" si="5"/>
        <v>0</v>
      </c>
      <c r="Q23" s="59">
        <f t="shared" si="5"/>
        <v>0</v>
      </c>
      <c r="R23" s="5"/>
      <c r="S23" s="5">
        <f>MIN(F23:Q23)</f>
        <v>-1069.151437782557</v>
      </c>
      <c r="T23" s="6">
        <f>MAX(F23:Q23)</f>
        <v>796.31103420123395</v>
      </c>
    </row>
    <row r="24" spans="2:20" x14ac:dyDescent="0.25">
      <c r="B24" s="8" t="s">
        <v>9</v>
      </c>
      <c r="C24" s="9" t="s">
        <v>36</v>
      </c>
      <c r="D24" s="9" t="s">
        <v>3</v>
      </c>
      <c r="E24" s="66">
        <v>-152.27000000000001</v>
      </c>
      <c r="F24" s="49">
        <v>5.4311543862529703</v>
      </c>
      <c r="G24" s="49">
        <v>2.5029053838619402</v>
      </c>
      <c r="H24" s="70">
        <v>0.70773840838347701</v>
      </c>
      <c r="I24" s="49">
        <v>6.0187436202279798</v>
      </c>
      <c r="J24" s="49">
        <v>28.625454561358701</v>
      </c>
      <c r="K24" s="49">
        <v>5.13548617637574</v>
      </c>
      <c r="L24" s="56"/>
      <c r="M24" s="56"/>
      <c r="N24" s="56"/>
      <c r="O24" s="56"/>
      <c r="P24" s="56"/>
      <c r="Q24" s="56"/>
      <c r="R24" s="2"/>
      <c r="S24" s="2">
        <f>MIN(F24:Q24)</f>
        <v>0.70773840838347701</v>
      </c>
      <c r="T24" s="3">
        <f>MAX(F24:Q24)</f>
        <v>28.625454561358701</v>
      </c>
    </row>
    <row r="25" spans="2:20" x14ac:dyDescent="0.25">
      <c r="B25" s="10" t="s">
        <v>9</v>
      </c>
      <c r="C25" s="11" t="s">
        <v>36</v>
      </c>
      <c r="D25" s="11" t="s">
        <v>4</v>
      </c>
      <c r="E25" s="67">
        <v>-238.54</v>
      </c>
      <c r="F25" s="50">
        <v>3125.6293492885702</v>
      </c>
      <c r="G25" s="50">
        <v>1440.4220484125401</v>
      </c>
      <c r="H25" s="71">
        <v>407.30345402469499</v>
      </c>
      <c r="I25" s="50">
        <v>3463.7869534411998</v>
      </c>
      <c r="J25" s="50">
        <v>16473.949100061898</v>
      </c>
      <c r="K25" s="50">
        <v>2955.4722945042299</v>
      </c>
      <c r="L25" s="57"/>
      <c r="M25" s="57"/>
      <c r="N25" s="57"/>
      <c r="O25" s="57"/>
      <c r="P25" s="57"/>
      <c r="Q25" s="57"/>
      <c r="R25" s="1"/>
      <c r="S25" s="1">
        <f>MIN(F25:Q25)</f>
        <v>407.30345402469499</v>
      </c>
      <c r="T25" s="4">
        <f>MAX(F25:Q25)</f>
        <v>16473.949100061898</v>
      </c>
    </row>
    <row r="26" spans="2:20" x14ac:dyDescent="0.25">
      <c r="B26" s="12" t="s">
        <v>9</v>
      </c>
      <c r="C26" s="11" t="s">
        <v>36</v>
      </c>
      <c r="D26" s="13" t="s">
        <v>5</v>
      </c>
      <c r="E26" s="68">
        <v>148.53</v>
      </c>
      <c r="F26" s="51">
        <v>-149.561694844079</v>
      </c>
      <c r="G26" s="51">
        <v>-68.924347315971801</v>
      </c>
      <c r="H26" s="72">
        <v>-19.489513340296099</v>
      </c>
      <c r="I26" s="51">
        <v>-165.742571957032</v>
      </c>
      <c r="J26" s="51">
        <v>-788.28020626986597</v>
      </c>
      <c r="K26" s="51">
        <v>-141.41966178151699</v>
      </c>
      <c r="L26" s="58"/>
      <c r="M26" s="58"/>
      <c r="N26" s="58"/>
      <c r="O26" s="58"/>
      <c r="P26" s="58"/>
      <c r="Q26" s="58"/>
      <c r="R26" s="5"/>
      <c r="S26" s="5">
        <f>MIN(F26:Q26)</f>
        <v>-788.28020626986597</v>
      </c>
      <c r="T26" s="6">
        <f>MAX(F26:Q26)</f>
        <v>-19.489513340296099</v>
      </c>
    </row>
    <row r="27" spans="2:20" x14ac:dyDescent="0.25">
      <c r="B27" s="8" t="s">
        <v>52</v>
      </c>
      <c r="C27" s="9" t="s">
        <v>37</v>
      </c>
      <c r="D27" s="9" t="s">
        <v>3</v>
      </c>
      <c r="E27" s="66">
        <v>183.4</v>
      </c>
      <c r="F27" s="49">
        <v>-400.60764361992398</v>
      </c>
      <c r="G27" s="49">
        <v>-182.362679191632</v>
      </c>
      <c r="H27" s="70">
        <v>2.3948145980199298</v>
      </c>
      <c r="I27" s="49">
        <v>-507.66821785609301</v>
      </c>
      <c r="J27" s="49">
        <v>-212.330544466448</v>
      </c>
      <c r="K27" s="49">
        <v>-378.571232818824</v>
      </c>
      <c r="L27" s="56"/>
      <c r="M27" s="56"/>
      <c r="N27" s="56"/>
      <c r="O27" s="56"/>
      <c r="P27" s="56"/>
      <c r="Q27" s="56"/>
      <c r="R27" s="2"/>
      <c r="S27" s="2">
        <f>MIN(F27:Q27)</f>
        <v>-507.66821785609301</v>
      </c>
      <c r="T27" s="3">
        <f>MAX(F27:Q27)</f>
        <v>2.3948145980199298</v>
      </c>
    </row>
    <row r="28" spans="2:20" x14ac:dyDescent="0.25">
      <c r="B28" s="10" t="s">
        <v>52</v>
      </c>
      <c r="C28" s="11" t="s">
        <v>37</v>
      </c>
      <c r="D28" s="11" t="s">
        <v>4</v>
      </c>
      <c r="E28" s="67">
        <v>-219.08</v>
      </c>
      <c r="F28" s="50">
        <v>1602.6546906439601</v>
      </c>
      <c r="G28" s="50">
        <v>729.55273784579299</v>
      </c>
      <c r="H28" s="71">
        <v>-9.5805981484986695</v>
      </c>
      <c r="I28" s="50">
        <v>2030.95688161618</v>
      </c>
      <c r="J28" s="50">
        <v>849.44096418437198</v>
      </c>
      <c r="K28" s="50">
        <v>1514.4967193775699</v>
      </c>
      <c r="L28" s="57"/>
      <c r="M28" s="57"/>
      <c r="N28" s="57"/>
      <c r="O28" s="57"/>
      <c r="P28" s="57"/>
      <c r="Q28" s="57"/>
      <c r="R28" s="1"/>
      <c r="S28" s="1">
        <f>MIN(F28:Q28)</f>
        <v>-9.5805981484986695</v>
      </c>
      <c r="T28" s="4">
        <f>MAX(F28:Q28)</f>
        <v>2030.95688161618</v>
      </c>
    </row>
    <row r="29" spans="2:20" x14ac:dyDescent="0.25">
      <c r="B29" s="12" t="s">
        <v>52</v>
      </c>
      <c r="C29" s="13" t="s">
        <v>37</v>
      </c>
      <c r="D29" s="13" t="s">
        <v>5</v>
      </c>
      <c r="E29" s="68">
        <v>571.75</v>
      </c>
      <c r="F29" s="51">
        <v>-3018.6766454980002</v>
      </c>
      <c r="G29" s="51">
        <v>-1374.1474219311201</v>
      </c>
      <c r="H29" s="72">
        <v>18.045514139512299</v>
      </c>
      <c r="I29" s="51">
        <v>-3825.40427600457</v>
      </c>
      <c r="J29" s="51">
        <v>-1599.9626215690701</v>
      </c>
      <c r="K29" s="51">
        <v>-2852.6268965845802</v>
      </c>
      <c r="L29" s="58"/>
      <c r="M29" s="58"/>
      <c r="N29" s="58"/>
      <c r="O29" s="58"/>
      <c r="P29" s="58"/>
      <c r="Q29" s="58"/>
      <c r="R29" s="5"/>
      <c r="S29" s="5">
        <f>MIN(F29:Q29)</f>
        <v>-3825.40427600457</v>
      </c>
      <c r="T29" s="6">
        <f>MAX(F29:Q29)</f>
        <v>18.045514139512299</v>
      </c>
    </row>
    <row r="30" spans="2:20" x14ac:dyDescent="0.25">
      <c r="B30" s="8" t="s">
        <v>53</v>
      </c>
      <c r="C30" s="9" t="s">
        <v>37</v>
      </c>
      <c r="D30" s="9" t="s">
        <v>3</v>
      </c>
      <c r="E30" s="66">
        <v>190.24</v>
      </c>
      <c r="F30" s="49">
        <v>-6661.9864262363999</v>
      </c>
      <c r="G30" s="49">
        <v>-3153.13792243841</v>
      </c>
      <c r="H30" s="70">
        <v>-2878.7251044683298</v>
      </c>
      <c r="I30" s="49">
        <v>-5036.25771319254</v>
      </c>
      <c r="J30" s="49">
        <v>-7973.9840459649804</v>
      </c>
      <c r="K30" s="49">
        <v>-6307.6945081107797</v>
      </c>
      <c r="L30" s="56"/>
      <c r="M30" s="56"/>
      <c r="N30" s="56"/>
      <c r="O30" s="56"/>
      <c r="P30" s="56"/>
      <c r="Q30" s="56"/>
      <c r="R30" s="2"/>
      <c r="S30" s="2">
        <f>MIN(F30:Q30)</f>
        <v>-7973.9840459649804</v>
      </c>
      <c r="T30" s="3">
        <f>MAX(F30:Q30)</f>
        <v>-2878.7251044683298</v>
      </c>
    </row>
    <row r="31" spans="2:20" x14ac:dyDescent="0.25">
      <c r="B31" s="10" t="s">
        <v>53</v>
      </c>
      <c r="C31" s="11" t="s">
        <v>37</v>
      </c>
      <c r="D31" s="11" t="s">
        <v>4</v>
      </c>
      <c r="E31" s="67">
        <v>-292.10000000000002</v>
      </c>
      <c r="F31" s="50">
        <v>22621.947299135601</v>
      </c>
      <c r="G31" s="50">
        <v>10707.0347107574</v>
      </c>
      <c r="H31" s="71">
        <v>9775.2176956582607</v>
      </c>
      <c r="I31" s="50">
        <v>17101.499355211101</v>
      </c>
      <c r="J31" s="50">
        <v>27077.0661047227</v>
      </c>
      <c r="K31" s="50">
        <v>21418.886742184699</v>
      </c>
      <c r="L31" s="57"/>
      <c r="M31" s="57"/>
      <c r="N31" s="57"/>
      <c r="O31" s="57"/>
      <c r="P31" s="57"/>
      <c r="Q31" s="57"/>
      <c r="R31" s="1"/>
      <c r="S31" s="1">
        <f>MIN(F31:Q31)</f>
        <v>9775.2176956582607</v>
      </c>
      <c r="T31" s="4">
        <f>MAX(F31:Q31)</f>
        <v>27077.0661047227</v>
      </c>
    </row>
    <row r="32" spans="2:20" x14ac:dyDescent="0.25">
      <c r="B32" s="12" t="s">
        <v>53</v>
      </c>
      <c r="C32" s="13" t="s">
        <v>37</v>
      </c>
      <c r="D32" s="13" t="s">
        <v>5</v>
      </c>
      <c r="E32" s="68">
        <v>669.44</v>
      </c>
      <c r="F32" s="51">
        <v>-39664.355173503202</v>
      </c>
      <c r="G32" s="51">
        <v>-18773.256873369799</v>
      </c>
      <c r="H32" s="72">
        <v>-17139.448759732499</v>
      </c>
      <c r="I32" s="51">
        <v>-29985.037780122901</v>
      </c>
      <c r="J32" s="51">
        <v>-47475.7700047857</v>
      </c>
      <c r="K32" s="51">
        <v>-37554.960230833603</v>
      </c>
      <c r="L32" s="58"/>
      <c r="M32" s="58"/>
      <c r="N32" s="58"/>
      <c r="O32" s="58"/>
      <c r="P32" s="58"/>
      <c r="Q32" s="58"/>
      <c r="R32" s="5"/>
      <c r="S32" s="5">
        <f>MIN(F32:Q32)</f>
        <v>-47475.7700047857</v>
      </c>
      <c r="T32" s="6">
        <f>MAX(F32:Q32)</f>
        <v>-17139.448759732499</v>
      </c>
    </row>
    <row r="33" spans="2:22" x14ac:dyDescent="0.25">
      <c r="E33" t="s">
        <v>54</v>
      </c>
    </row>
    <row r="34" spans="2:22" x14ac:dyDescent="0.25">
      <c r="B34" s="15" t="s">
        <v>34</v>
      </c>
      <c r="D34" s="15" t="s">
        <v>31</v>
      </c>
      <c r="F34" s="43">
        <f>F12+F21+F24+F27</f>
        <v>7556.9864262376468</v>
      </c>
      <c r="G34" s="43">
        <f>G12+G21+G24+G27</f>
        <v>4048.1379224348193</v>
      </c>
      <c r="H34" s="73">
        <f>H12+H21+H24+H27</f>
        <v>14682.725104468125</v>
      </c>
      <c r="I34" s="43">
        <f>I12+I21+I24+I27</f>
        <v>-7611.7422868082404</v>
      </c>
      <c r="J34" s="43">
        <f>J12+J21+J24+J27</f>
        <v>8868.9840459368515</v>
      </c>
      <c r="K34" s="43">
        <f>K12+K21+K24+K27</f>
        <v>7202.6945081078848</v>
      </c>
      <c r="L34" s="61">
        <f>L12+L21+L24+L27</f>
        <v>0</v>
      </c>
      <c r="M34" s="61">
        <f>M12+M21+M24+M27</f>
        <v>0</v>
      </c>
      <c r="N34" s="61">
        <f>N12+N21+N24+N27</f>
        <v>0</v>
      </c>
      <c r="O34" s="61">
        <f>O12+O21+O24+O27</f>
        <v>0</v>
      </c>
      <c r="P34" s="61">
        <f>P12+P21+P24+P27</f>
        <v>0</v>
      </c>
      <c r="Q34" s="61">
        <f>Q12+Q21+Q24+Q27</f>
        <v>0</v>
      </c>
    </row>
    <row r="35" spans="2:22" x14ac:dyDescent="0.25">
      <c r="D35" s="15" t="s">
        <v>32</v>
      </c>
      <c r="F35" s="43">
        <f>F13+F22+F25+F28</f>
        <v>-22621.947299129326</v>
      </c>
      <c r="G35" s="43">
        <f>G13+G22+G25+G28</f>
        <v>-10707.034710757576</v>
      </c>
      <c r="H35" s="73">
        <f>H13+H22+H25+H28</f>
        <v>-9775.2176956581025</v>
      </c>
      <c r="I35" s="43">
        <f>I13+I22+I25+I28</f>
        <v>-17101.499355189819</v>
      </c>
      <c r="J35" s="43">
        <f>J13+J22+J25+J28</f>
        <v>-60517.066104716934</v>
      </c>
      <c r="K35" s="43">
        <f>K13+K22+K25+K28</f>
        <v>-21418.886742176703</v>
      </c>
      <c r="L35" s="61">
        <f>L13+L22+L25+L28</f>
        <v>0</v>
      </c>
      <c r="M35" s="61">
        <f>M13+M22+M25+M28</f>
        <v>0</v>
      </c>
      <c r="N35" s="61">
        <f>N13+N22+N25+N28</f>
        <v>0</v>
      </c>
      <c r="O35" s="61">
        <f>O13+O22+O25+O28</f>
        <v>0</v>
      </c>
      <c r="P35" s="61">
        <f>P13+P22+P25+P28</f>
        <v>0</v>
      </c>
      <c r="Q35" s="61">
        <f>Q13+Q22+Q25+Q28</f>
        <v>0</v>
      </c>
    </row>
    <row r="36" spans="2:22" x14ac:dyDescent="0.25">
      <c r="D36" s="39" t="s">
        <v>33</v>
      </c>
      <c r="E36" s="40"/>
      <c r="F36" s="43">
        <f>F14+F23+F26+F29</f>
        <v>8761.3551735188666</v>
      </c>
      <c r="G36" s="43">
        <f>G14+G23+G26+G29</f>
        <v>4142.2568733774451</v>
      </c>
      <c r="H36" s="73">
        <f>H14+H23+H26+H29</f>
        <v>3676.4487597324005</v>
      </c>
      <c r="I36" s="43">
        <f>I14+I23+I26+I29</f>
        <v>6751.037780141949</v>
      </c>
      <c r="J36" s="43">
        <f>J14+J23+J26+J29</f>
        <v>15718.77000487531</v>
      </c>
      <c r="K36" s="43">
        <f>K14+K23+K26+K29</f>
        <v>8294.9602308485373</v>
      </c>
      <c r="L36" s="61">
        <f>L14+L23+L26+L29</f>
        <v>0</v>
      </c>
      <c r="M36" s="61">
        <f>M14+M23+M26+M29</f>
        <v>0</v>
      </c>
      <c r="N36" s="61">
        <f>N14+N23+N26+N29</f>
        <v>0</v>
      </c>
      <c r="O36" s="61">
        <f>O14+O23+O26+O29</f>
        <v>0</v>
      </c>
      <c r="P36" s="61">
        <f>P14+P23+P26+P29</f>
        <v>0</v>
      </c>
      <c r="Q36" s="61">
        <f>Q14+Q23+Q26+Q29</f>
        <v>0</v>
      </c>
    </row>
    <row r="37" spans="2:22" x14ac:dyDescent="0.25">
      <c r="F37" s="35"/>
      <c r="G37" s="35"/>
      <c r="H37" s="74"/>
      <c r="I37" s="35"/>
      <c r="J37" s="35"/>
      <c r="K37" s="35"/>
      <c r="L37" s="62"/>
      <c r="M37" s="62"/>
      <c r="N37" s="62"/>
      <c r="O37" s="62"/>
      <c r="P37" s="62"/>
      <c r="Q37" s="62"/>
    </row>
    <row r="38" spans="2:22" x14ac:dyDescent="0.25">
      <c r="B38" s="29" t="s">
        <v>40</v>
      </c>
      <c r="F38" s="35"/>
      <c r="G38" s="35"/>
      <c r="H38" s="74"/>
      <c r="I38" s="35"/>
      <c r="J38" s="35"/>
      <c r="K38" s="35"/>
      <c r="L38" s="62"/>
      <c r="M38" s="62"/>
      <c r="N38" s="62"/>
      <c r="O38" s="62"/>
      <c r="P38" s="62"/>
      <c r="Q38" s="62"/>
    </row>
    <row r="39" spans="2:22" ht="15.75" x14ac:dyDescent="0.25">
      <c r="B39" s="52" t="s">
        <v>41</v>
      </c>
      <c r="C39" s="52"/>
      <c r="D39" s="52"/>
      <c r="E39" s="52"/>
      <c r="F39" s="35"/>
      <c r="G39" s="35"/>
      <c r="H39" s="74"/>
      <c r="I39" s="35"/>
      <c r="J39" s="35"/>
      <c r="K39" s="35"/>
      <c r="L39" s="62"/>
      <c r="M39" s="62"/>
      <c r="N39" s="62"/>
      <c r="O39" s="62"/>
      <c r="P39" s="62"/>
      <c r="Q39" s="62"/>
    </row>
    <row r="40" spans="2:22" x14ac:dyDescent="0.25">
      <c r="B40" s="16" t="s">
        <v>2</v>
      </c>
      <c r="C40" s="17" t="s">
        <v>18</v>
      </c>
      <c r="D40" s="17" t="s">
        <v>19</v>
      </c>
      <c r="E40" s="17"/>
      <c r="F40" s="49">
        <f>SQRT(F6^2+F7^2+F8^2)*SIGN(F7)</f>
        <v>-12511.789291843112</v>
      </c>
      <c r="G40" s="49">
        <f>SQRT(G6^2+G7^2+G8^2)*SIGN(G7)</f>
        <v>-4129.1101381214839</v>
      </c>
      <c r="H40" s="70">
        <f>SQRT(H6^2+H7^2+H8^2)*SIGN(H7)</f>
        <v>38555.880283134633</v>
      </c>
      <c r="I40" s="49">
        <f>SQRT(I6^2+I7^2+I8^2)*SIGN(I7)</f>
        <v>-60646.526421557108</v>
      </c>
      <c r="J40" s="49">
        <f>SQRT(J6^2+J7^2+J8^2)*SIGN(J7)</f>
        <v>-78190.787083039657</v>
      </c>
      <c r="K40" s="49">
        <f>SQRT(K6^2+K7^2+K8^2)*SIGN(K7)</f>
        <v>-11664.77812394893</v>
      </c>
      <c r="L40" s="56">
        <f>SQRT(L6^2+L7^2+L8^2)*SIGN(L7)</f>
        <v>0</v>
      </c>
      <c r="M40" s="56">
        <f>SQRT(M6^2+M7^2+M8^2)*SIGN(M7)</f>
        <v>0</v>
      </c>
      <c r="N40" s="56">
        <f>SQRT(N6^2+N7^2+N8^2)*SIGN(N7)</f>
        <v>0</v>
      </c>
      <c r="O40" s="56">
        <f>SQRT(O6^2+O7^2+O8^2)*SIGN(O7)</f>
        <v>0</v>
      </c>
      <c r="P40" s="56">
        <f>SQRT(P6^2+P7^2+P8^2)*SIGN(P7)</f>
        <v>0</v>
      </c>
      <c r="Q40" s="56">
        <f>SQRT(Q6^2+Q7^2+Q8^2)*SIGN(Q7)</f>
        <v>0</v>
      </c>
      <c r="R40" s="2"/>
      <c r="S40" s="18">
        <f>MIN(F40:Q40)</f>
        <v>-78190.787083039657</v>
      </c>
      <c r="T40" s="19">
        <f>MAX(F40:Q40)</f>
        <v>38555.880283134633</v>
      </c>
      <c r="V40" s="44" t="s">
        <v>44</v>
      </c>
    </row>
    <row r="41" spans="2:22" x14ac:dyDescent="0.25">
      <c r="B41" s="20" t="s">
        <v>2</v>
      </c>
      <c r="C41" s="15" t="s">
        <v>20</v>
      </c>
      <c r="D41" s="15" t="s">
        <v>19</v>
      </c>
      <c r="E41" s="15"/>
      <c r="F41" s="50">
        <f>SQRT(F9^2+F10^2+F11^2)*SIGN(F10)</f>
        <v>-26696.862800780098</v>
      </c>
      <c r="G41" s="50">
        <f>SQRT(G9^2+G10^2+G11^2)*SIGN(G10)</f>
        <v>-14368.03851005019</v>
      </c>
      <c r="H41" s="71">
        <f>SQRT(H9^2+H10^2+H11^2)*SIGN(H10)</f>
        <v>-56984.539124552146</v>
      </c>
      <c r="I41" s="50">
        <f>SQRT(I9^2+I10^2+I11^2)*SIGN(I10)</f>
        <v>37487.183769401541</v>
      </c>
      <c r="J41" s="50">
        <f>SQRT(J9^2+J10^2+J11^2)*SIGN(J10)</f>
        <v>-42999.101910182799</v>
      </c>
      <c r="K41" s="50">
        <f>SQRT(K9^2+K10^2+K11^2)*SIGN(K10)</f>
        <v>-25449.434876940049</v>
      </c>
      <c r="L41" s="57">
        <f>SQRT(L9^2+L10^2+L11^2)*SIGN(L10)</f>
        <v>0</v>
      </c>
      <c r="M41" s="57">
        <f>SQRT(M9^2+M10^2+M11^2)*SIGN(M10)</f>
        <v>0</v>
      </c>
      <c r="N41" s="57">
        <f>SQRT(N9^2+N10^2+N11^2)*SIGN(N10)</f>
        <v>0</v>
      </c>
      <c r="O41" s="57">
        <f>SQRT(O9^2+O10^2+O11^2)*SIGN(O10)</f>
        <v>0</v>
      </c>
      <c r="P41" s="57">
        <f>SQRT(P9^2+P10^2+P11^2)*SIGN(P10)</f>
        <v>0</v>
      </c>
      <c r="Q41" s="57">
        <f>SQRT(Q9^2+Q10^2+Q11^2)*SIGN(Q10)</f>
        <v>0</v>
      </c>
      <c r="R41" s="1"/>
      <c r="S41" s="21">
        <f>MIN(F41:Q41)</f>
        <v>-56984.539124552146</v>
      </c>
      <c r="T41" s="22">
        <f>MAX(F41:Q41)</f>
        <v>37487.183769401541</v>
      </c>
      <c r="V41" s="45" t="s">
        <v>43</v>
      </c>
    </row>
    <row r="42" spans="2:22" x14ac:dyDescent="0.25">
      <c r="B42" s="20" t="s">
        <v>8</v>
      </c>
      <c r="C42" s="15" t="s">
        <v>18</v>
      </c>
      <c r="D42" s="15" t="s">
        <v>19</v>
      </c>
      <c r="E42" s="15"/>
      <c r="F42" s="50">
        <f>SQRT(F15^2+F16^2+F17^2)*SIGN(F16)</f>
        <v>1148.3919596906003</v>
      </c>
      <c r="G42" s="50">
        <f>SQRT(G15^2+G16^2+G17^2)*SIGN(G16)</f>
        <v>-418.04906781230488</v>
      </c>
      <c r="H42" s="71">
        <f>SQRT(H15^2+H16^2+H17^2)*SIGN(H16)</f>
        <v>-22793.593545689862</v>
      </c>
      <c r="I42" s="50">
        <f>SQRT(I15^2+I16^2+I17^2)*SIGN(I16)</f>
        <v>28048.705105573044</v>
      </c>
      <c r="J42" s="50">
        <f>SQRT(J15^2+J16^2+J17^2)*SIGN(J16)</f>
        <v>1851.0179636313164</v>
      </c>
      <c r="K42" s="50">
        <f>SQRT(K15^2+K16^2+K17^2)*SIGN(K16)</f>
        <v>990.22685347976358</v>
      </c>
      <c r="L42" s="57">
        <f>SQRT(L15^2+L16^2+L17^2)*SIGN(L16)</f>
        <v>0</v>
      </c>
      <c r="M42" s="57">
        <f>SQRT(M15^2+M16^2+M17^2)*SIGN(M16)</f>
        <v>0</v>
      </c>
      <c r="N42" s="57">
        <f>SQRT(N15^2+N16^2+N17^2)*SIGN(N16)</f>
        <v>0</v>
      </c>
      <c r="O42" s="57">
        <f>SQRT(O15^2+O16^2+O17^2)*SIGN(O16)</f>
        <v>0</v>
      </c>
      <c r="P42" s="57">
        <f>SQRT(P15^2+P16^2+P17^2)*SIGN(P16)</f>
        <v>0</v>
      </c>
      <c r="Q42" s="57">
        <f>SQRT(Q15^2+Q16^2+Q17^2)*SIGN(Q16)</f>
        <v>0</v>
      </c>
      <c r="R42" s="1"/>
      <c r="S42" s="21">
        <f>MIN(F42:Q42)</f>
        <v>-22793.593545689862</v>
      </c>
      <c r="T42" s="22">
        <f>MAX(F42:Q42)</f>
        <v>28048.705105573044</v>
      </c>
    </row>
    <row r="43" spans="2:22" x14ac:dyDescent="0.25">
      <c r="B43" s="20" t="s">
        <v>8</v>
      </c>
      <c r="C43" s="15" t="s">
        <v>20</v>
      </c>
      <c r="D43" s="15" t="s">
        <v>19</v>
      </c>
      <c r="E43" s="15"/>
      <c r="F43" s="50">
        <f>SQRT(F18^2+F19^2+F20^2)*SIGN(F19)</f>
        <v>5985.9505292021022</v>
      </c>
      <c r="G43" s="50">
        <f>SQRT(G18^2+G19^2+G20^2)*SIGN(G19)</f>
        <v>3663.8261224147805</v>
      </c>
      <c r="H43" s="71">
        <f>SQRT(H18^2+H19^2+H20^2)*SIGN(H19)</f>
        <v>22705.315806127586</v>
      </c>
      <c r="I43" s="50">
        <f>SQRT(I18^2+I19^2+I20^2)*SIGN(I19)</f>
        <v>-18954.490377179791</v>
      </c>
      <c r="J43" s="50">
        <f>SQRT(J18^2+J19^2+J20^2)*SIGN(J19)</f>
        <v>35564.84003780943</v>
      </c>
      <c r="K43" s="50">
        <f>SQRT(K18^2+K19^2+K20^2)*SIGN(K19)</f>
        <v>5751.4833217135638</v>
      </c>
      <c r="L43" s="57">
        <f>SQRT(L18^2+L19^2+L20^2)*SIGN(L19)</f>
        <v>0</v>
      </c>
      <c r="M43" s="57">
        <f>SQRT(M18^2+M19^2+M20^2)*SIGN(M19)</f>
        <v>0</v>
      </c>
      <c r="N43" s="57">
        <f>SQRT(N18^2+N19^2+N20^2)*SIGN(N19)</f>
        <v>0</v>
      </c>
      <c r="O43" s="57">
        <f>SQRT(O18^2+O19^2+O20^2)*SIGN(O19)</f>
        <v>0</v>
      </c>
      <c r="P43" s="57">
        <f>SQRT(P18^2+P19^2+P20^2)*SIGN(P19)</f>
        <v>0</v>
      </c>
      <c r="Q43" s="57">
        <f>SQRT(Q18^2+Q19^2+Q20^2)*SIGN(Q19)</f>
        <v>0</v>
      </c>
      <c r="R43" s="1"/>
      <c r="S43" s="21">
        <f>MIN(F43:Q43)</f>
        <v>-18954.490377179791</v>
      </c>
      <c r="T43" s="22">
        <f>MAX(F43:Q43)</f>
        <v>35564.84003780943</v>
      </c>
    </row>
    <row r="44" spans="2:22" x14ac:dyDescent="0.25">
      <c r="B44" s="20" t="s">
        <v>9</v>
      </c>
      <c r="C44" s="15" t="s">
        <v>21</v>
      </c>
      <c r="D44" s="15" t="s">
        <v>19</v>
      </c>
      <c r="E44" s="15"/>
      <c r="F44" s="50">
        <f>-SQRT(F24^2+F25^2+F26^2)*SIGN(F26)</f>
        <v>3129.2102880977322</v>
      </c>
      <c r="G44" s="50">
        <f>-SQRT(G24^2+G25^2+G26^2)*SIGN(G26)</f>
        <v>1442.0722962949087</v>
      </c>
      <c r="H44" s="71">
        <f>-SQRT(H24^2+H25^2+H26^2)*SIGN(H26)</f>
        <v>407.77008924679984</v>
      </c>
      <c r="I44" s="50">
        <f>-SQRT(I24^2+I25^2+I26^2)*SIGN(I26)</f>
        <v>3467.7553091680452</v>
      </c>
      <c r="J44" s="50">
        <f>-SQRT(J24^2+J25^2+J26^2)*SIGN(J26)</f>
        <v>16492.822804228388</v>
      </c>
      <c r="K44" s="50">
        <f>-SQRT(K24^2+K25^2+K26^2)*SIGN(K26)</f>
        <v>2958.8582895331037</v>
      </c>
      <c r="L44" s="57">
        <f>-SQRT(L24^2+L25^2+L26^2)*SIGN(L26)</f>
        <v>0</v>
      </c>
      <c r="M44" s="57">
        <f>-SQRT(M24^2+M25^2+M26^2)*SIGN(M26)</f>
        <v>0</v>
      </c>
      <c r="N44" s="57">
        <f>-SQRT(N24^2+N25^2+N26^2)*SIGN(N26)</f>
        <v>0</v>
      </c>
      <c r="O44" s="57">
        <f>-SQRT(O24^2+O25^2+O26^2)*SIGN(O26)</f>
        <v>0</v>
      </c>
      <c r="P44" s="57">
        <f>-SQRT(P24^2+P25^2+P26^2)*SIGN(P26)</f>
        <v>0</v>
      </c>
      <c r="Q44" s="57">
        <f>-SQRT(Q24^2+Q25^2+Q26^2)*SIGN(Q26)</f>
        <v>0</v>
      </c>
      <c r="R44" s="1"/>
      <c r="S44" s="21">
        <f>MIN(F44:Q44)</f>
        <v>0</v>
      </c>
      <c r="T44" s="22">
        <f>MAX(F44:Q44)</f>
        <v>16492.822804228388</v>
      </c>
    </row>
    <row r="45" spans="2:22" x14ac:dyDescent="0.25">
      <c r="B45" s="20" t="s">
        <v>52</v>
      </c>
      <c r="C45" s="15" t="s">
        <v>37</v>
      </c>
      <c r="D45" s="15" t="s">
        <v>19</v>
      </c>
      <c r="E45" s="15"/>
      <c r="F45" s="50">
        <f>-SQRT(F27^2+F28^2+F29^2)*SIGN(F29)</f>
        <v>3441.1331319268734</v>
      </c>
      <c r="G45" s="50">
        <f>-SQRT(G27^2+G28^2+G29^2)*SIGN(G29)</f>
        <v>1566.4560259580178</v>
      </c>
      <c r="H45" s="71">
        <f>-SQRT(H27^2+H28^2+H29^2)*SIGN(H29)</f>
        <v>-20.570940143835038</v>
      </c>
      <c r="I45" s="50">
        <f>-SQRT(I27^2+I28^2+I29^2)*SIGN(I29)</f>
        <v>4360.7603407295092</v>
      </c>
      <c r="J45" s="50">
        <f>-SQRT(J27^2+J28^2+J29^2)*SIGN(J29)</f>
        <v>1823.8735159451339</v>
      </c>
      <c r="K45" s="50">
        <f>-SQRT(K27^2+K28^2+K29^2)*SIGN(K29)</f>
        <v>3251.845122763561</v>
      </c>
      <c r="L45" s="57">
        <f>-SQRT(L27^2+L28^2+L29^2)*SIGN(L29)</f>
        <v>0</v>
      </c>
      <c r="M45" s="57">
        <f>-SQRT(M27^2+M28^2+M29^2)*SIGN(M29)</f>
        <v>0</v>
      </c>
      <c r="N45" s="57">
        <f>-SQRT(N27^2+N28^2+N29^2)*SIGN(N29)</f>
        <v>0</v>
      </c>
      <c r="O45" s="57">
        <f>-SQRT(O27^2+O28^2+O29^2)*SIGN(O29)</f>
        <v>0</v>
      </c>
      <c r="P45" s="57">
        <f>-SQRT(P27^2+P28^2+P29^2)*SIGN(P29)</f>
        <v>0</v>
      </c>
      <c r="Q45" s="57">
        <f>-SQRT(Q27^2+Q28^2+Q29^2)*SIGN(Q29)</f>
        <v>0</v>
      </c>
      <c r="R45" s="1"/>
      <c r="S45" s="21">
        <f>MIN(F45:Q45)</f>
        <v>-20.570940143835038</v>
      </c>
      <c r="T45" s="22">
        <f>MAX(F45:Q45)</f>
        <v>4360.7603407295092</v>
      </c>
    </row>
    <row r="46" spans="2:22" x14ac:dyDescent="0.25">
      <c r="B46" s="36" t="s">
        <v>53</v>
      </c>
      <c r="C46" s="23" t="s">
        <v>37</v>
      </c>
      <c r="D46" s="23" t="s">
        <v>19</v>
      </c>
      <c r="E46" s="23"/>
      <c r="F46" s="51">
        <f>-SQRT(F30^2+F31^2+F32^2)*SIGN(F32)</f>
        <v>46145.375002030669</v>
      </c>
      <c r="G46" s="51">
        <f>-SQRT(G30^2+G31^2+G32^2)*SIGN(G32)</f>
        <v>21840.742768706594</v>
      </c>
      <c r="H46" s="72">
        <f>-SQRT(H30^2+H31^2+H32^2)*SIGN(H32)</f>
        <v>19939.976003298059</v>
      </c>
      <c r="I46" s="51">
        <f>-SQRT(I30^2+I31^2+I32^2)*SIGN(I32)</f>
        <v>34884.490287595931</v>
      </c>
      <c r="J46" s="51">
        <f>-SQRT(J30^2+J31^2+J32^2)*SIGN(J32)</f>
        <v>55233.148271234153</v>
      </c>
      <c r="K46" s="51">
        <f>-SQRT(K30^2+K31^2+K32^2)*SIGN(K32)</f>
        <v>43691.312148088211</v>
      </c>
      <c r="L46" s="58">
        <f>-SQRT(L30^2+L31^2+L32^2)*SIGN(L32)</f>
        <v>0</v>
      </c>
      <c r="M46" s="58">
        <f>-SQRT(M30^2+M31^2+M32^2)*SIGN(M32)</f>
        <v>0</v>
      </c>
      <c r="N46" s="58">
        <f>-SQRT(N30^2+N31^2+N32^2)*SIGN(N32)</f>
        <v>0</v>
      </c>
      <c r="O46" s="58">
        <f>-SQRT(O30^2+O31^2+O32^2)*SIGN(O32)</f>
        <v>0</v>
      </c>
      <c r="P46" s="58">
        <f>-SQRT(P30^2+P31^2+P32^2)*SIGN(P32)</f>
        <v>0</v>
      </c>
      <c r="Q46" s="58">
        <f>-SQRT(Q30^2+Q31^2+Q32^2)*SIGN(Q32)</f>
        <v>0</v>
      </c>
      <c r="R46" s="5"/>
      <c r="S46" s="24">
        <f>MIN(F46:Q46)</f>
        <v>0</v>
      </c>
      <c r="T46" s="25">
        <f>MAX(F46:Q46)</f>
        <v>55233.148271234153</v>
      </c>
    </row>
    <row r="47" spans="2:22" x14ac:dyDescent="0.25">
      <c r="B47" s="11"/>
      <c r="C47" s="11"/>
      <c r="D47" s="15"/>
      <c r="E47" s="15"/>
      <c r="F47" s="43"/>
      <c r="G47" s="43"/>
      <c r="H47" s="73"/>
      <c r="I47" s="43"/>
      <c r="J47" s="43"/>
      <c r="K47" s="43"/>
      <c r="L47" s="61"/>
      <c r="M47" s="61"/>
      <c r="N47" s="61"/>
      <c r="O47" s="61"/>
      <c r="P47" s="61"/>
      <c r="Q47" s="61"/>
      <c r="R47" s="1"/>
      <c r="S47" s="21"/>
      <c r="T47" s="21"/>
    </row>
    <row r="48" spans="2:22" x14ac:dyDescent="0.25">
      <c r="B48" s="11"/>
      <c r="C48" s="11"/>
      <c r="D48" s="15"/>
      <c r="E48" s="15"/>
      <c r="F48" s="43"/>
      <c r="G48" s="43"/>
      <c r="H48" s="73"/>
      <c r="I48" s="43"/>
      <c r="J48" s="43"/>
      <c r="K48" s="43"/>
      <c r="L48" s="61"/>
      <c r="M48" s="61"/>
      <c r="N48" s="61"/>
      <c r="O48" s="61"/>
      <c r="P48" s="61"/>
      <c r="Q48" s="61"/>
      <c r="R48" s="1"/>
      <c r="S48" s="21"/>
      <c r="T48" s="21"/>
    </row>
    <row r="49" spans="2:34" x14ac:dyDescent="0.25">
      <c r="B49" s="15"/>
      <c r="C49" s="15"/>
      <c r="D49" s="15"/>
      <c r="E49" s="15"/>
      <c r="F49" s="43"/>
      <c r="G49" s="43"/>
      <c r="H49" s="73"/>
      <c r="I49" s="43"/>
      <c r="J49" s="43"/>
      <c r="K49" s="43"/>
      <c r="L49" s="61"/>
      <c r="M49" s="61"/>
      <c r="N49" s="61"/>
      <c r="O49" s="61"/>
      <c r="P49" s="61"/>
      <c r="Q49" s="61"/>
      <c r="R49" s="1"/>
      <c r="S49" s="21"/>
      <c r="T49" s="21"/>
    </row>
    <row r="51" spans="2:34" ht="15.75" x14ac:dyDescent="0.25">
      <c r="B51" s="53" t="s">
        <v>46</v>
      </c>
      <c r="C51" s="53"/>
      <c r="D51" s="53"/>
      <c r="E51" s="53"/>
    </row>
    <row r="52" spans="2:34" x14ac:dyDescent="0.25">
      <c r="B52" s="16" t="s">
        <v>2</v>
      </c>
      <c r="C52" s="17" t="s">
        <v>21</v>
      </c>
      <c r="D52" s="17" t="s">
        <v>19</v>
      </c>
      <c r="E52" s="17"/>
      <c r="F52" s="32">
        <f>SQRT(F12^2+F13^2+F14^2)</f>
        <v>37110.372266836443</v>
      </c>
      <c r="G52" s="32">
        <f>SQRT(G12^2+G13^2+G14^2)</f>
        <v>17696.269364583339</v>
      </c>
      <c r="H52" s="70">
        <f>SQRT(H12^2+H13^2+H14^2)</f>
        <v>29860.438151275197</v>
      </c>
      <c r="I52" s="32">
        <f>SQRT(I12^2+I13^2+I14^2)</f>
        <v>37044.555107207481</v>
      </c>
      <c r="J52" s="32">
        <f>SQRT(J12^2+J13^2+J14^2)</f>
        <v>116762.21220049157</v>
      </c>
      <c r="K52" s="32">
        <f>SQRT(K12^2+K13^2+K14^2)</f>
        <v>35147.588607497186</v>
      </c>
      <c r="L52" s="56">
        <f>SQRT(L12^2+L13^2+L14^2)</f>
        <v>0</v>
      </c>
      <c r="M52" s="56">
        <f>SQRT(M12^2+M13^2+M14^2)</f>
        <v>0</v>
      </c>
      <c r="N52" s="56">
        <f>SQRT(N12^2+N13^2+N14^2)</f>
        <v>0</v>
      </c>
      <c r="O52" s="56">
        <f>SQRT(O12^2+O13^2+O14^2)</f>
        <v>0</v>
      </c>
      <c r="P52" s="56">
        <f>SQRT(P12^2+P13^2+P14^2)</f>
        <v>0</v>
      </c>
      <c r="Q52" s="56">
        <f>SQRT(Q12^2+Q13^2+Q14^2)</f>
        <v>0</v>
      </c>
      <c r="R52" s="2"/>
      <c r="S52" s="18">
        <f>MIN(F52:Q52)</f>
        <v>0</v>
      </c>
      <c r="T52" s="19">
        <f>MAX(F52:Q52)</f>
        <v>116762.21220049157</v>
      </c>
    </row>
    <row r="53" spans="2:34" x14ac:dyDescent="0.25">
      <c r="B53" s="36" t="s">
        <v>8</v>
      </c>
      <c r="C53" s="23" t="s">
        <v>21</v>
      </c>
      <c r="D53" s="23" t="s">
        <v>19</v>
      </c>
      <c r="E53" s="23"/>
      <c r="F53" s="33">
        <f>SQRT(F21^2+F22^2+F23^2)</f>
        <v>6991.8635704289436</v>
      </c>
      <c r="G53" s="33">
        <f>SQRT(G21^2+G22^2+G23^2)</f>
        <v>3314.1393582346677</v>
      </c>
      <c r="H53" s="72">
        <f>SQRT(H21^2+H22^2+H23^2)</f>
        <v>12309.992287770245</v>
      </c>
      <c r="I53" s="33">
        <f>SQRT(I21^2+I22^2+I23^2)</f>
        <v>15439.074522970284</v>
      </c>
      <c r="J53" s="33">
        <f>SQRT(J21^2+J22^2+J23^2)</f>
        <v>37157.393266861531</v>
      </c>
      <c r="K53" s="33">
        <f>SQRT(K21^2+K22^2+K23^2)</f>
        <v>6616.8837026943684</v>
      </c>
      <c r="L53" s="58">
        <f>SQRT(L21^2+L22^2+L23^2)</f>
        <v>0</v>
      </c>
      <c r="M53" s="58">
        <f>SQRT(M21^2+M22^2+M23^2)</f>
        <v>0</v>
      </c>
      <c r="N53" s="58">
        <f>SQRT(N21^2+N22^2+N23^2)</f>
        <v>0</v>
      </c>
      <c r="O53" s="58">
        <f>SQRT(O21^2+O22^2+O23^2)</f>
        <v>0</v>
      </c>
      <c r="P53" s="58">
        <f>SQRT(P21^2+P22^2+P23^2)</f>
        <v>0</v>
      </c>
      <c r="Q53" s="58">
        <f>SQRT(Q21^2+Q22^2+Q23^2)</f>
        <v>0</v>
      </c>
      <c r="R53" s="5"/>
      <c r="S53" s="24">
        <f>MIN(F53:Q53)</f>
        <v>0</v>
      </c>
      <c r="T53" s="25">
        <f>MAX(F53:Q53)</f>
        <v>37157.393266861531</v>
      </c>
    </row>
    <row r="55" spans="2:34" x14ac:dyDescent="0.25">
      <c r="B55" s="29" t="s">
        <v>30</v>
      </c>
      <c r="W55" s="27" t="s">
        <v>35</v>
      </c>
    </row>
    <row r="56" spans="2:34" x14ac:dyDescent="0.25">
      <c r="B56" s="15" t="s">
        <v>2</v>
      </c>
      <c r="C56" s="15" t="s">
        <v>24</v>
      </c>
      <c r="D56" s="15" t="s">
        <v>19</v>
      </c>
      <c r="E56" s="1">
        <f>SQRT((E6-E12)^2+(E7-E13)^2+(E8-E14)^2)</f>
        <v>696.60770746525623</v>
      </c>
      <c r="F56" s="21">
        <f>SQRT(F6^2+F7^2+F8^2)</f>
        <v>12511.789291843112</v>
      </c>
      <c r="G56" s="21">
        <f>SQRT(G6^2+G7^2+G8^2)</f>
        <v>4129.1101381214839</v>
      </c>
      <c r="H56" s="75">
        <f>SQRT(H6^2+H7^2+H8^2)</f>
        <v>38555.880283134633</v>
      </c>
      <c r="I56" s="21">
        <f>SQRT(I6^2+I7^2+I8^2)</f>
        <v>60646.526421557108</v>
      </c>
      <c r="J56" s="21">
        <f>SQRT(J6^2+J7^2+J8^2)</f>
        <v>78190.787083039657</v>
      </c>
      <c r="K56" s="21">
        <f>SQRT(K6^2+K7^2+K8^2)</f>
        <v>11664.77812394893</v>
      </c>
      <c r="L56" s="63">
        <f>SQRT(L6^2+L7^2+L8^2)</f>
        <v>0</v>
      </c>
      <c r="M56" s="63">
        <f>SQRT(M6^2+M7^2+M8^2)</f>
        <v>0</v>
      </c>
      <c r="N56" s="63">
        <f>SQRT(N6^2+N7^2+N8^2)</f>
        <v>0</v>
      </c>
      <c r="O56" s="63">
        <f>SQRT(O6^2+O7^2+O8^2)</f>
        <v>0</v>
      </c>
      <c r="P56" s="63">
        <f>SQRT(P6^2+P7^2+P8^2)</f>
        <v>0</v>
      </c>
      <c r="Q56" s="63">
        <f>SQRT(Q6^2+Q7^2+Q8^2)</f>
        <v>0</v>
      </c>
      <c r="R56" s="1"/>
      <c r="S56" s="1"/>
      <c r="T56" s="1"/>
    </row>
    <row r="57" spans="2:34" x14ac:dyDescent="0.25">
      <c r="B57" s="15"/>
      <c r="C57" s="15"/>
      <c r="D57" s="15" t="s">
        <v>25</v>
      </c>
      <c r="E57" s="37">
        <f>(E6-E12)/$E$56</f>
        <v>-9.0596183940654509E-2</v>
      </c>
      <c r="F57" s="37">
        <f>F6/F$56</f>
        <v>-9.5915787677566186E-2</v>
      </c>
      <c r="G57" s="37">
        <f>G6/G$56</f>
        <v>-9.9329744354104466E-2</v>
      </c>
      <c r="H57" s="76">
        <f>H6/H$56</f>
        <v>8.5713614713825409E-2</v>
      </c>
      <c r="I57" s="37">
        <f>I6/I$56</f>
        <v>-8.8533822739837523E-2</v>
      </c>
      <c r="J57" s="37">
        <f>J6/J$56</f>
        <v>-9.4737794869193301E-2</v>
      </c>
      <c r="K57" s="37">
        <f>K6/K$56</f>
        <v>-9.6042772959301151E-2</v>
      </c>
      <c r="L57" s="64" t="e">
        <f>L6/L$56</f>
        <v>#DIV/0!</v>
      </c>
      <c r="M57" s="64" t="e">
        <f>M6/M$56</f>
        <v>#DIV/0!</v>
      </c>
      <c r="N57" s="64" t="e">
        <f>N6/N$56</f>
        <v>#DIV/0!</v>
      </c>
      <c r="O57" s="64" t="e">
        <f>O6/O$56</f>
        <v>#DIV/0!</v>
      </c>
      <c r="P57" s="64" t="e">
        <f>P6/P$56</f>
        <v>#DIV/0!</v>
      </c>
      <c r="Q57" s="64" t="e">
        <f>Q6/Q$56</f>
        <v>#DIV/0!</v>
      </c>
      <c r="R57" s="1"/>
      <c r="S57" s="1"/>
      <c r="T57" s="1"/>
      <c r="W57" s="31">
        <f>ABS(F57)-ABS($E57)</f>
        <v>5.3196037369116767E-3</v>
      </c>
      <c r="X57" s="31">
        <f>ABS(G57)-ABS($E57)</f>
        <v>8.7335604134499562E-3</v>
      </c>
      <c r="Y57" s="31">
        <f>ABS(I57)-ABS($E57)</f>
        <v>-2.0623612008169867E-3</v>
      </c>
      <c r="Z57" s="31">
        <f>ABS(J57)-ABS($E57)</f>
        <v>4.1416109285387914E-3</v>
      </c>
      <c r="AA57" s="31">
        <f>ABS(K57)-ABS($E57)</f>
        <v>5.4465890186466415E-3</v>
      </c>
      <c r="AB57" s="31">
        <f>ABS(H57)-ABS($E57)</f>
        <v>-4.8825692268291004E-3</v>
      </c>
      <c r="AC57" s="31" t="e">
        <f t="shared" ref="AC57:AH59" si="6">ABS(L57)-ABS($E57)</f>
        <v>#DIV/0!</v>
      </c>
      <c r="AD57" s="31" t="e">
        <f t="shared" si="6"/>
        <v>#DIV/0!</v>
      </c>
      <c r="AE57" s="31" t="e">
        <f t="shared" si="6"/>
        <v>#DIV/0!</v>
      </c>
      <c r="AF57" s="31" t="e">
        <f t="shared" si="6"/>
        <v>#DIV/0!</v>
      </c>
      <c r="AG57" s="31" t="e">
        <f t="shared" si="6"/>
        <v>#DIV/0!</v>
      </c>
      <c r="AH57" s="31" t="e">
        <f t="shared" si="6"/>
        <v>#DIV/0!</v>
      </c>
    </row>
    <row r="58" spans="2:34" x14ac:dyDescent="0.25">
      <c r="B58" s="1"/>
      <c r="C58" s="15"/>
      <c r="D58" s="15" t="s">
        <v>26</v>
      </c>
      <c r="E58" s="37">
        <f>(E7-E13)/$E$56</f>
        <v>0.99318453210554947</v>
      </c>
      <c r="F58" s="37">
        <f>F7/F$56</f>
        <v>-0.99414247585113258</v>
      </c>
      <c r="G58" s="37">
        <f>G7/G$56</f>
        <v>-0.9895717031809198</v>
      </c>
      <c r="H58" s="76">
        <f>H7/H$56</f>
        <v>0.99203804532222251</v>
      </c>
      <c r="I58" s="37">
        <f>I7/I$56</f>
        <v>-0.99452524369922879</v>
      </c>
      <c r="J58" s="37">
        <f>J7/J$56</f>
        <v>-0.99432018560437041</v>
      </c>
      <c r="K58" s="37">
        <f>K7/K$56</f>
        <v>-0.99403056152823266</v>
      </c>
      <c r="L58" s="64" t="e">
        <f>L7/L$56</f>
        <v>#DIV/0!</v>
      </c>
      <c r="M58" s="64" t="e">
        <f>M7/M$56</f>
        <v>#DIV/0!</v>
      </c>
      <c r="N58" s="64" t="e">
        <f>N7/N$56</f>
        <v>#DIV/0!</v>
      </c>
      <c r="O58" s="64" t="e">
        <f>O7/O$56</f>
        <v>#DIV/0!</v>
      </c>
      <c r="P58" s="64" t="e">
        <f>P7/P$56</f>
        <v>#DIV/0!</v>
      </c>
      <c r="Q58" s="64" t="e">
        <f>Q7/Q$56</f>
        <v>#DIV/0!</v>
      </c>
      <c r="R58" s="1"/>
      <c r="S58" s="1"/>
      <c r="T58" s="1"/>
      <c r="W58" s="31">
        <f>ABS(F58)-ABS($E58)</f>
        <v>9.5794374558311191E-4</v>
      </c>
      <c r="X58" s="31">
        <f>ABS(G58)-ABS($E58)</f>
        <v>-3.612828924629663E-3</v>
      </c>
      <c r="Y58" s="31">
        <f>ABS(I58)-ABS($E58)</f>
        <v>1.3407115936793224E-3</v>
      </c>
      <c r="Z58" s="31">
        <f>ABS(J58)-ABS($E58)</f>
        <v>1.1356534988209432E-3</v>
      </c>
      <c r="AA58" s="31">
        <f>ABS(K58)-ABS($E58)</f>
        <v>8.4602942268319214E-4</v>
      </c>
      <c r="AB58" s="31">
        <f>ABS(H58)-ABS($E58)</f>
        <v>-1.146486783326961E-3</v>
      </c>
      <c r="AC58" s="31" t="e">
        <f t="shared" si="6"/>
        <v>#DIV/0!</v>
      </c>
      <c r="AD58" s="31" t="e">
        <f t="shared" si="6"/>
        <v>#DIV/0!</v>
      </c>
      <c r="AE58" s="31" t="e">
        <f t="shared" si="6"/>
        <v>#DIV/0!</v>
      </c>
      <c r="AF58" s="31" t="e">
        <f t="shared" si="6"/>
        <v>#DIV/0!</v>
      </c>
      <c r="AG58" s="31" t="e">
        <f t="shared" si="6"/>
        <v>#DIV/0!</v>
      </c>
      <c r="AH58" s="31" t="e">
        <f t="shared" si="6"/>
        <v>#DIV/0!</v>
      </c>
    </row>
    <row r="59" spans="2:34" x14ac:dyDescent="0.25">
      <c r="B59" s="1"/>
      <c r="C59" s="1"/>
      <c r="D59" s="15" t="s">
        <v>27</v>
      </c>
      <c r="E59" s="37">
        <f>(E8-E14)/$E$56</f>
        <v>7.332677983978185E-2</v>
      </c>
      <c r="F59" s="37">
        <f>F8/F$56</f>
        <v>-4.9808627593745151E-2</v>
      </c>
      <c r="G59" s="37">
        <f>G8/G$56</f>
        <v>-0.10431417041879776</v>
      </c>
      <c r="H59" s="76">
        <f>H8/H$56</f>
        <v>-9.2269674790550482E-2</v>
      </c>
      <c r="I59" s="37">
        <f>I8/I$56</f>
        <v>5.5509475552021986E-2</v>
      </c>
      <c r="J59" s="37">
        <f>J8/J$56</f>
        <v>4.8498646610118899E-2</v>
      </c>
      <c r="K59" s="37">
        <f>K8/K$56</f>
        <v>-5.1759332589924906E-2</v>
      </c>
      <c r="L59" s="64" t="e">
        <f>L8/L$56</f>
        <v>#DIV/0!</v>
      </c>
      <c r="M59" s="64" t="e">
        <f>M8/M$56</f>
        <v>#DIV/0!</v>
      </c>
      <c r="N59" s="64" t="e">
        <f>N8/N$56</f>
        <v>#DIV/0!</v>
      </c>
      <c r="O59" s="64" t="e">
        <f>O8/O$56</f>
        <v>#DIV/0!</v>
      </c>
      <c r="P59" s="64" t="e">
        <f>P8/P$56</f>
        <v>#DIV/0!</v>
      </c>
      <c r="Q59" s="64" t="e">
        <f>Q8/Q$56</f>
        <v>#DIV/0!</v>
      </c>
      <c r="R59" s="1"/>
      <c r="S59" s="1"/>
      <c r="T59" s="1"/>
      <c r="W59" s="31">
        <f>ABS(F59)-ABS($E59)</f>
        <v>-2.3518152246036698E-2</v>
      </c>
      <c r="X59" s="31">
        <f>ABS(G59)-ABS($E59)</f>
        <v>3.0987390579015908E-2</v>
      </c>
      <c r="Y59" s="31">
        <f>ABS(I59)-ABS($E59)</f>
        <v>-1.7817304287759864E-2</v>
      </c>
      <c r="Z59" s="31">
        <f>ABS(J59)-ABS($E59)</f>
        <v>-2.4828133229662951E-2</v>
      </c>
      <c r="AA59" s="31">
        <f>ABS(K59)-ABS($E59)</f>
        <v>-2.1567447249856944E-2</v>
      </c>
      <c r="AB59" s="31">
        <f>ABS(H59)-ABS($E59)</f>
        <v>1.8942894950768632E-2</v>
      </c>
      <c r="AC59" s="31" t="e">
        <f t="shared" si="6"/>
        <v>#DIV/0!</v>
      </c>
      <c r="AD59" s="31" t="e">
        <f t="shared" si="6"/>
        <v>#DIV/0!</v>
      </c>
      <c r="AE59" s="31" t="e">
        <f t="shared" si="6"/>
        <v>#DIV/0!</v>
      </c>
      <c r="AF59" s="31" t="e">
        <f t="shared" si="6"/>
        <v>#DIV/0!</v>
      </c>
      <c r="AG59" s="31" t="e">
        <f t="shared" si="6"/>
        <v>#DIV/0!</v>
      </c>
      <c r="AH59" s="31" t="e">
        <f t="shared" si="6"/>
        <v>#DIV/0!</v>
      </c>
    </row>
    <row r="60" spans="2:34" x14ac:dyDescent="0.25">
      <c r="B60" s="1"/>
      <c r="C60" s="1"/>
      <c r="D60" s="15" t="s">
        <v>28</v>
      </c>
      <c r="E60" s="37">
        <f>SQRT(E57^2+E58^2+E59^2)</f>
        <v>1</v>
      </c>
      <c r="F60" s="37">
        <f>SQRT(F57^2+F58^2+F59^2)</f>
        <v>1</v>
      </c>
      <c r="G60" s="37">
        <f t="shared" ref="G60:Q60" si="7">SQRT(G57^2+G58^2+G59^2)</f>
        <v>1</v>
      </c>
      <c r="H60" s="76">
        <f>SQRT(H57^2+H58^2+H59^2)</f>
        <v>1</v>
      </c>
      <c r="I60" s="37">
        <f t="shared" si="7"/>
        <v>1</v>
      </c>
      <c r="J60" s="37">
        <f t="shared" si="7"/>
        <v>1</v>
      </c>
      <c r="K60" s="37">
        <f t="shared" si="7"/>
        <v>1</v>
      </c>
      <c r="L60" s="64" t="e">
        <f t="shared" si="7"/>
        <v>#DIV/0!</v>
      </c>
      <c r="M60" s="64" t="e">
        <f t="shared" si="7"/>
        <v>#DIV/0!</v>
      </c>
      <c r="N60" s="64" t="e">
        <f t="shared" si="7"/>
        <v>#DIV/0!</v>
      </c>
      <c r="O60" s="64" t="e">
        <f t="shared" si="7"/>
        <v>#DIV/0!</v>
      </c>
      <c r="P60" s="64" t="e">
        <f t="shared" si="7"/>
        <v>#DIV/0!</v>
      </c>
      <c r="Q60" s="64" t="e">
        <f t="shared" si="7"/>
        <v>#DIV/0!</v>
      </c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"/>
      <c r="C61" s="1"/>
      <c r="D61" s="15"/>
      <c r="E61" s="37"/>
      <c r="F61" s="37"/>
      <c r="G61" s="37"/>
      <c r="H61" s="77"/>
      <c r="I61" s="37"/>
      <c r="J61" s="37"/>
      <c r="K61" s="37"/>
      <c r="L61" s="65"/>
      <c r="M61" s="65"/>
      <c r="N61" s="65"/>
      <c r="O61" s="65"/>
      <c r="P61" s="65"/>
      <c r="Q61" s="65"/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5" t="s">
        <v>2</v>
      </c>
      <c r="C62" s="15" t="s">
        <v>29</v>
      </c>
      <c r="D62" s="15" t="s">
        <v>19</v>
      </c>
      <c r="E62" s="1">
        <f>SQRT((E9-E12)^2+(E10-E13)^2+(E11-E14)^2)</f>
        <v>761.40530796678843</v>
      </c>
      <c r="F62" s="21">
        <f>SQRT(F9^2+F10^2+F11^2)</f>
        <v>26696.862800780098</v>
      </c>
      <c r="G62" s="21">
        <f>SQRT(G9^2+G10^2+G11^2)</f>
        <v>14368.03851005019</v>
      </c>
      <c r="H62" s="75">
        <f>SQRT(H9^2+H10^2+H11^2)</f>
        <v>56984.539124552146</v>
      </c>
      <c r="I62" s="21">
        <f>SQRT(I9^2+I10^2+I11^2)</f>
        <v>37487.183769401541</v>
      </c>
      <c r="J62" s="21">
        <f>SQRT(J9^2+J10^2+J11^2)</f>
        <v>42999.101910182799</v>
      </c>
      <c r="K62" s="21">
        <f>SQRT(K9^2+K10^2+K11^2)</f>
        <v>25449.434876940049</v>
      </c>
      <c r="L62" s="63">
        <f>SQRT(L9^2+L10^2+L11^2)</f>
        <v>0</v>
      </c>
      <c r="M62" s="63">
        <f>SQRT(M9^2+M10^2+M11^2)</f>
        <v>0</v>
      </c>
      <c r="N62" s="63">
        <f>SQRT(N9^2+N10^2+N11^2)</f>
        <v>0</v>
      </c>
      <c r="O62" s="63">
        <f>SQRT(O9^2+O10^2+O11^2)</f>
        <v>0</v>
      </c>
      <c r="P62" s="63">
        <f>SQRT(P9^2+P10^2+P11^2)</f>
        <v>0</v>
      </c>
      <c r="Q62" s="63">
        <f>SQRT(Q9^2+Q10^2+Q11^2)</f>
        <v>0</v>
      </c>
      <c r="R62" s="1"/>
      <c r="S62" s="1"/>
      <c r="T62" s="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spans="2:34" x14ac:dyDescent="0.25">
      <c r="B63" s="15"/>
      <c r="C63" s="15"/>
      <c r="D63" s="15" t="s">
        <v>25</v>
      </c>
      <c r="E63" s="37">
        <f>(E9-E12)/$E$62</f>
        <v>0.41629602090169016</v>
      </c>
      <c r="F63" s="37">
        <f>F9/F$62</f>
        <v>0.32144811551466113</v>
      </c>
      <c r="G63" s="37">
        <f>G9/G$62</f>
        <v>0.33879389804784887</v>
      </c>
      <c r="H63" s="76">
        <f>H9/H$62</f>
        <v>0.40768388169186903</v>
      </c>
      <c r="I63" s="37">
        <f>I9/I$62</f>
        <v>-0.43474853266533547</v>
      </c>
      <c r="J63" s="37">
        <f>J9/J$62</f>
        <v>0.3636819172142593</v>
      </c>
      <c r="K63" s="37">
        <f>K9/K$62</f>
        <v>0.32246943421855978</v>
      </c>
      <c r="L63" s="64" t="e">
        <f>L9/L$62</f>
        <v>#DIV/0!</v>
      </c>
      <c r="M63" s="64" t="e">
        <f>M9/M$62</f>
        <v>#DIV/0!</v>
      </c>
      <c r="N63" s="64" t="e">
        <f>N9/N$62</f>
        <v>#DIV/0!</v>
      </c>
      <c r="O63" s="64" t="e">
        <f>O9/O$62</f>
        <v>#DIV/0!</v>
      </c>
      <c r="P63" s="64" t="e">
        <f>P9/P$62</f>
        <v>#DIV/0!</v>
      </c>
      <c r="Q63" s="64" t="e">
        <f>Q9/Q$62</f>
        <v>#DIV/0!</v>
      </c>
      <c r="R63" s="1"/>
      <c r="S63" s="1"/>
      <c r="T63" s="1"/>
      <c r="W63" s="31">
        <f>ABS(F63)-ABS($E63)</f>
        <v>-9.484790538702903E-2</v>
      </c>
      <c r="X63" s="31">
        <f>ABS(G63)-ABS($E63)</f>
        <v>-7.7502122853841282E-2</v>
      </c>
      <c r="Y63" s="31">
        <f>ABS(I63)-ABS($E63)</f>
        <v>1.8452511763645318E-2</v>
      </c>
      <c r="Z63" s="31">
        <f>ABS(J63)-ABS($E63)</f>
        <v>-5.2614103687430858E-2</v>
      </c>
      <c r="AA63" s="31">
        <f>ABS(K63)-ABS($E63)</f>
        <v>-9.3826586683130375E-2</v>
      </c>
      <c r="AB63" s="31">
        <f>ABS(H63)-ABS($E63)</f>
        <v>-8.6121392098211236E-3</v>
      </c>
      <c r="AC63" s="31" t="e">
        <f t="shared" ref="AC63:AC65" si="8">ABS(L63)-ABS($E63)</f>
        <v>#DIV/0!</v>
      </c>
      <c r="AD63" s="31" t="e">
        <f t="shared" ref="AD63:AD65" si="9">ABS(M63)-ABS($E63)</f>
        <v>#DIV/0!</v>
      </c>
      <c r="AE63" s="31" t="e">
        <f t="shared" ref="AE63:AE65" si="10">ABS(N63)-ABS($E63)</f>
        <v>#DIV/0!</v>
      </c>
      <c r="AF63" s="31" t="e">
        <f t="shared" ref="AF63:AF65" si="11">ABS(O63)-ABS($E63)</f>
        <v>#DIV/0!</v>
      </c>
      <c r="AG63" s="31" t="e">
        <f t="shared" ref="AG63:AG65" si="12">ABS(P63)-ABS($E63)</f>
        <v>#DIV/0!</v>
      </c>
      <c r="AH63" s="31" t="e">
        <f t="shared" ref="AH63:AH65" si="13">ABS(Q63)-ABS($E63)</f>
        <v>#DIV/0!</v>
      </c>
    </row>
    <row r="64" spans="2:34" x14ac:dyDescent="0.25">
      <c r="B64" s="1"/>
      <c r="C64" s="15"/>
      <c r="D64" s="15" t="s">
        <v>26</v>
      </c>
      <c r="E64" s="37">
        <f>(E10-E13)/$E$62</f>
        <v>0.90866190813339864</v>
      </c>
      <c r="F64" s="37">
        <f>F10/F$62</f>
        <v>-0.81954909994884761</v>
      </c>
      <c r="G64" s="37">
        <f>G10/G$62</f>
        <v>-0.841944016730238</v>
      </c>
      <c r="H64" s="76">
        <f>H10/H$62</f>
        <v>-0.90610450762402306</v>
      </c>
      <c r="I64" s="37">
        <f>I10/I$62</f>
        <v>0.87192054809293584</v>
      </c>
      <c r="J64" s="37">
        <f>J10/J$62</f>
        <v>-0.86605320078696701</v>
      </c>
      <c r="K64" s="37">
        <f>K10/K$62</f>
        <v>-0.82090863104882583</v>
      </c>
      <c r="L64" s="64" t="e">
        <f>L10/L$62</f>
        <v>#DIV/0!</v>
      </c>
      <c r="M64" s="64" t="e">
        <f>M10/M$62</f>
        <v>#DIV/0!</v>
      </c>
      <c r="N64" s="64" t="e">
        <f>N10/N$62</f>
        <v>#DIV/0!</v>
      </c>
      <c r="O64" s="64" t="e">
        <f>O10/O$62</f>
        <v>#DIV/0!</v>
      </c>
      <c r="P64" s="64" t="e">
        <f>P10/P$62</f>
        <v>#DIV/0!</v>
      </c>
      <c r="Q64" s="64" t="e">
        <f>Q10/Q$62</f>
        <v>#DIV/0!</v>
      </c>
      <c r="R64" s="1"/>
      <c r="S64" s="1"/>
      <c r="T64" s="1"/>
      <c r="W64" s="31">
        <f>ABS(F64)-ABS($E64)</f>
        <v>-8.9112808184551029E-2</v>
      </c>
      <c r="X64" s="31">
        <f>ABS(G64)-ABS($E64)</f>
        <v>-6.6717891403160645E-2</v>
      </c>
      <c r="Y64" s="31">
        <f>ABS(I64)-ABS($E64)</f>
        <v>-3.67413600404628E-2</v>
      </c>
      <c r="Z64" s="31">
        <f>ABS(J64)-ABS($E64)</f>
        <v>-4.2608707346431629E-2</v>
      </c>
      <c r="AA64" s="31">
        <f>ABS(K64)-ABS($E64)</f>
        <v>-8.7753277084572812E-2</v>
      </c>
      <c r="AB64" s="31">
        <f>ABS(H64)-ABS($E64)</f>
        <v>-2.5574005093755847E-3</v>
      </c>
      <c r="AC64" s="31" t="e">
        <f t="shared" si="8"/>
        <v>#DIV/0!</v>
      </c>
      <c r="AD64" s="31" t="e">
        <f t="shared" si="9"/>
        <v>#DIV/0!</v>
      </c>
      <c r="AE64" s="31" t="e">
        <f t="shared" si="10"/>
        <v>#DIV/0!</v>
      </c>
      <c r="AF64" s="31" t="e">
        <f t="shared" si="11"/>
        <v>#DIV/0!</v>
      </c>
      <c r="AG64" s="31" t="e">
        <f t="shared" si="12"/>
        <v>#DIV/0!</v>
      </c>
      <c r="AH64" s="31" t="e">
        <f t="shared" si="13"/>
        <v>#DIV/0!</v>
      </c>
    </row>
    <row r="65" spans="2:34" x14ac:dyDescent="0.25">
      <c r="B65" s="1"/>
      <c r="C65" s="1"/>
      <c r="D65" s="15" t="s">
        <v>27</v>
      </c>
      <c r="E65" s="37">
        <f>(E11-E14)/$E$62</f>
        <v>3.211167527225392E-2</v>
      </c>
      <c r="F65" s="37">
        <f>F11/F$62</f>
        <v>0.47435259228247817</v>
      </c>
      <c r="G65" s="37">
        <f>G11/G$62</f>
        <v>0.41993924243596997</v>
      </c>
      <c r="H65" s="76">
        <f>H11/H$62</f>
        <v>0.11299767197635972</v>
      </c>
      <c r="I65" s="37">
        <f>I11/I$62</f>
        <v>0.22527376935331855</v>
      </c>
      <c r="J65" s="37">
        <f>J11/J$62</f>
        <v>0.3430558504063298</v>
      </c>
      <c r="K65" s="37">
        <f>K11/K$62</f>
        <v>0.47129871999009787</v>
      </c>
      <c r="L65" s="64" t="e">
        <f>L11/L$62</f>
        <v>#DIV/0!</v>
      </c>
      <c r="M65" s="64" t="e">
        <f>M11/M$62</f>
        <v>#DIV/0!</v>
      </c>
      <c r="N65" s="64" t="e">
        <f>N11/N$62</f>
        <v>#DIV/0!</v>
      </c>
      <c r="O65" s="64" t="e">
        <f>O11/O$62</f>
        <v>#DIV/0!</v>
      </c>
      <c r="P65" s="64" t="e">
        <f>P11/P$62</f>
        <v>#DIV/0!</v>
      </c>
      <c r="Q65" s="64" t="e">
        <f>Q11/Q$62</f>
        <v>#DIV/0!</v>
      </c>
      <c r="R65" s="1"/>
      <c r="S65" s="1"/>
      <c r="T65" s="1"/>
      <c r="W65" s="31">
        <f>ABS(F65)-ABS($E65)</f>
        <v>0.44224091701022428</v>
      </c>
      <c r="X65" s="31">
        <f>ABS(G65)-ABS($E65)</f>
        <v>0.38782756716371602</v>
      </c>
      <c r="Y65" s="31">
        <f>ABS(I65)-ABS($E65)</f>
        <v>0.19316209408106463</v>
      </c>
      <c r="Z65" s="31">
        <f>ABS(J65)-ABS($E65)</f>
        <v>0.31094417513407591</v>
      </c>
      <c r="AA65" s="31">
        <f>ABS(K65)-ABS($E65)</f>
        <v>0.43918704471784398</v>
      </c>
      <c r="AB65" s="31">
        <f>ABS(H65)-ABS($E65)</f>
        <v>8.0885996704105803E-2</v>
      </c>
      <c r="AC65" s="31" t="e">
        <f t="shared" si="8"/>
        <v>#DIV/0!</v>
      </c>
      <c r="AD65" s="31" t="e">
        <f t="shared" si="9"/>
        <v>#DIV/0!</v>
      </c>
      <c r="AE65" s="31" t="e">
        <f t="shared" si="10"/>
        <v>#DIV/0!</v>
      </c>
      <c r="AF65" s="31" t="e">
        <f t="shared" si="11"/>
        <v>#DIV/0!</v>
      </c>
      <c r="AG65" s="31" t="e">
        <f t="shared" si="12"/>
        <v>#DIV/0!</v>
      </c>
      <c r="AH65" s="31" t="e">
        <f t="shared" si="13"/>
        <v>#DIV/0!</v>
      </c>
    </row>
    <row r="66" spans="2:34" x14ac:dyDescent="0.25">
      <c r="B66" s="1"/>
      <c r="C66" s="1"/>
      <c r="D66" s="15" t="s">
        <v>28</v>
      </c>
      <c r="E66" s="37">
        <f>SQRT(E63^2+E64^2+E65^2)</f>
        <v>1</v>
      </c>
      <c r="F66" s="37">
        <f>SQRT(F63^2+F64^2+F65^2)</f>
        <v>1</v>
      </c>
      <c r="G66" s="37">
        <f t="shared" ref="G66:Q66" si="14">SQRT(G63^2+G64^2+G65^2)</f>
        <v>0.99999999999999989</v>
      </c>
      <c r="H66" s="76">
        <f>SQRT(H63^2+H64^2+H65^2)</f>
        <v>1</v>
      </c>
      <c r="I66" s="37">
        <f t="shared" si="14"/>
        <v>1</v>
      </c>
      <c r="J66" s="37">
        <f t="shared" si="14"/>
        <v>1</v>
      </c>
      <c r="K66" s="37">
        <f t="shared" si="14"/>
        <v>1</v>
      </c>
      <c r="L66" s="64" t="e">
        <f t="shared" si="14"/>
        <v>#DIV/0!</v>
      </c>
      <c r="M66" s="64" t="e">
        <f t="shared" si="14"/>
        <v>#DIV/0!</v>
      </c>
      <c r="N66" s="64" t="e">
        <f t="shared" si="14"/>
        <v>#DIV/0!</v>
      </c>
      <c r="O66" s="64" t="e">
        <f t="shared" si="14"/>
        <v>#DIV/0!</v>
      </c>
      <c r="P66" s="64" t="e">
        <f t="shared" si="14"/>
        <v>#DIV/0!</v>
      </c>
      <c r="Q66" s="64" t="e">
        <f t="shared" si="14"/>
        <v>#DIV/0!</v>
      </c>
      <c r="R66" s="1"/>
      <c r="S66" s="1"/>
      <c r="T66" s="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"/>
      <c r="C67" s="1"/>
      <c r="D67" s="15"/>
      <c r="E67" s="37"/>
      <c r="F67" s="37"/>
      <c r="G67" s="37"/>
      <c r="H67" s="77"/>
      <c r="I67" s="37"/>
      <c r="J67" s="37"/>
      <c r="K67" s="37"/>
      <c r="L67" s="65"/>
      <c r="M67" s="65"/>
      <c r="N67" s="65"/>
      <c r="O67" s="65"/>
      <c r="P67" s="65"/>
      <c r="Q67" s="65"/>
      <c r="R67" s="1"/>
      <c r="S67" s="1"/>
      <c r="T67" s="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5" t="s">
        <v>8</v>
      </c>
      <c r="C68" s="15" t="s">
        <v>24</v>
      </c>
      <c r="D68" s="15" t="s">
        <v>19</v>
      </c>
      <c r="E68" s="1">
        <f>SQRT((E15-E21)^2+(E16-E22)^2+(E17-E23)^2)</f>
        <v>585.10242205959105</v>
      </c>
      <c r="F68" s="21">
        <f>SQRT(F15^2+F16^2+F17^2)</f>
        <v>1148.3919596906003</v>
      </c>
      <c r="G68" s="21">
        <f>SQRT(G15^2+G16^2+G17^2)</f>
        <v>418.04906781230488</v>
      </c>
      <c r="H68" s="75">
        <f>SQRT(H15^2+H16^2+H17^2)</f>
        <v>22793.593545689862</v>
      </c>
      <c r="I68" s="21">
        <f>SQRT(I15^2+I16^2+I17^2)</f>
        <v>28048.705105573044</v>
      </c>
      <c r="J68" s="21">
        <f>SQRT(J15^2+J16^2+J17^2)</f>
        <v>1851.0179636313164</v>
      </c>
      <c r="K68" s="21">
        <f>SQRT(K15^2+K16^2+K17^2)</f>
        <v>990.22685347976358</v>
      </c>
      <c r="L68" s="63">
        <f>SQRT(L15^2+L16^2+L17^2)</f>
        <v>0</v>
      </c>
      <c r="M68" s="63">
        <f>SQRT(M15^2+M16^2+M17^2)</f>
        <v>0</v>
      </c>
      <c r="N68" s="63">
        <f>SQRT(N15^2+N16^2+N17^2)</f>
        <v>0</v>
      </c>
      <c r="O68" s="63">
        <f>SQRT(O15^2+O16^2+O17^2)</f>
        <v>0</v>
      </c>
      <c r="P68" s="63">
        <f>SQRT(P15^2+P16^2+P17^2)</f>
        <v>0</v>
      </c>
      <c r="Q68" s="63">
        <f>SQRT(Q15^2+Q16^2+Q17^2)</f>
        <v>0</v>
      </c>
      <c r="R68" s="1"/>
      <c r="S68" s="1"/>
      <c r="T68" s="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spans="2:34" x14ac:dyDescent="0.25">
      <c r="B69" s="15"/>
      <c r="C69" s="15"/>
      <c r="D69" s="15" t="s">
        <v>25</v>
      </c>
      <c r="E69" s="37">
        <f>(E15-E21)/E$68</f>
        <v>-0.51643949607377426</v>
      </c>
      <c r="F69" s="37">
        <f>F15/F$68</f>
        <v>0.51643949607377193</v>
      </c>
      <c r="G69" s="37">
        <f>G15/G$68</f>
        <v>-0.51643949607377471</v>
      </c>
      <c r="H69" s="76">
        <f>H15/H$68</f>
        <v>-0.51643949607377393</v>
      </c>
      <c r="I69" s="37">
        <f>I15/I$68</f>
        <v>0.51643949607377271</v>
      </c>
      <c r="J69" s="37">
        <f>J15/J$68</f>
        <v>0.51643949607376782</v>
      </c>
      <c r="K69" s="37">
        <f>K15/K$68</f>
        <v>0.51643949607377104</v>
      </c>
      <c r="L69" s="64" t="e">
        <f>L15/L$68</f>
        <v>#DIV/0!</v>
      </c>
      <c r="M69" s="64" t="e">
        <f>M15/M$68</f>
        <v>#DIV/0!</v>
      </c>
      <c r="N69" s="64" t="e">
        <f>N15/N$68</f>
        <v>#DIV/0!</v>
      </c>
      <c r="O69" s="64" t="e">
        <f>O15/O$68</f>
        <v>#DIV/0!</v>
      </c>
      <c r="P69" s="64" t="e">
        <f>P15/P$68</f>
        <v>#DIV/0!</v>
      </c>
      <c r="Q69" s="64" t="e">
        <f>Q15/Q$68</f>
        <v>#DIV/0!</v>
      </c>
      <c r="R69" s="1"/>
      <c r="S69" s="1"/>
      <c r="T69" s="1"/>
      <c r="W69" s="31">
        <f>ABS(F69)-ABS($E69)</f>
        <v>-2.3314683517128287E-15</v>
      </c>
      <c r="X69" s="31">
        <f>ABS(G69)-ABS($E69)</f>
        <v>0</v>
      </c>
      <c r="Y69" s="31">
        <f>ABS(I69)-ABS($E69)</f>
        <v>-1.5543122344752192E-15</v>
      </c>
      <c r="Z69" s="31">
        <f>ABS(J69)-ABS($E69)</f>
        <v>-6.4392935428259079E-15</v>
      </c>
      <c r="AA69" s="31">
        <f>ABS(K69)-ABS($E69)</f>
        <v>-3.219646771412954E-15</v>
      </c>
      <c r="AB69" s="31">
        <f>ABS(H69)-ABS($E69)</f>
        <v>0</v>
      </c>
      <c r="AC69" s="31" t="e">
        <f t="shared" ref="AC69:AC71" si="15">ABS(L69)-ABS($E69)</f>
        <v>#DIV/0!</v>
      </c>
      <c r="AD69" s="31" t="e">
        <f t="shared" ref="AD69:AD71" si="16">ABS(M69)-ABS($E69)</f>
        <v>#DIV/0!</v>
      </c>
      <c r="AE69" s="31" t="e">
        <f t="shared" ref="AE69:AE71" si="17">ABS(N69)-ABS($E69)</f>
        <v>#DIV/0!</v>
      </c>
      <c r="AF69" s="31" t="e">
        <f t="shared" ref="AF69:AF71" si="18">ABS(O69)-ABS($E69)</f>
        <v>#DIV/0!</v>
      </c>
      <c r="AG69" s="31" t="e">
        <f t="shared" ref="AG69:AG71" si="19">ABS(P69)-ABS($E69)</f>
        <v>#DIV/0!</v>
      </c>
      <c r="AH69" s="31" t="e">
        <f t="shared" ref="AH69:AH71" si="20">ABS(Q69)-ABS($E69)</f>
        <v>#DIV/0!</v>
      </c>
    </row>
    <row r="70" spans="2:34" x14ac:dyDescent="0.25">
      <c r="B70" s="1"/>
      <c r="C70" s="15"/>
      <c r="D70" s="15" t="s">
        <v>26</v>
      </c>
      <c r="E70" s="37">
        <f>(E16-E22)/E$68</f>
        <v>0.85514942535828486</v>
      </c>
      <c r="F70" s="37">
        <f>F16/F$68</f>
        <v>0.8551494253582862</v>
      </c>
      <c r="G70" s="37">
        <f>G16/G$68</f>
        <v>-0.85514942535828442</v>
      </c>
      <c r="H70" s="76">
        <f>H16/H$68</f>
        <v>-0.85514942535828498</v>
      </c>
      <c r="I70" s="37">
        <f>I16/I$68</f>
        <v>0.85514942535828553</v>
      </c>
      <c r="J70" s="37">
        <f>J16/J$68</f>
        <v>0.85514942535828875</v>
      </c>
      <c r="K70" s="37">
        <f>K16/K$68</f>
        <v>0.85514942535828653</v>
      </c>
      <c r="L70" s="64" t="e">
        <f>L16/L$68</f>
        <v>#DIV/0!</v>
      </c>
      <c r="M70" s="64" t="e">
        <f>M16/M$68</f>
        <v>#DIV/0!</v>
      </c>
      <c r="N70" s="64" t="e">
        <f>N16/N$68</f>
        <v>#DIV/0!</v>
      </c>
      <c r="O70" s="64" t="e">
        <f>O16/O$68</f>
        <v>#DIV/0!</v>
      </c>
      <c r="P70" s="64" t="e">
        <f>P16/P$68</f>
        <v>#DIV/0!</v>
      </c>
      <c r="Q70" s="64" t="e">
        <f>Q16/Q$68</f>
        <v>#DIV/0!</v>
      </c>
      <c r="R70" s="1"/>
      <c r="S70" s="1"/>
      <c r="T70" s="1"/>
      <c r="W70" s="31">
        <f>ABS(F70)-ABS($E70)</f>
        <v>1.3322676295501878E-15</v>
      </c>
      <c r="X70" s="31">
        <f>ABS(G70)-ABS($E70)</f>
        <v>0</v>
      </c>
      <c r="Y70" s="31">
        <f>ABS(I70)-ABS($E70)</f>
        <v>0</v>
      </c>
      <c r="Z70" s="31">
        <f>ABS(J70)-ABS($E70)</f>
        <v>3.8857805861880479E-15</v>
      </c>
      <c r="AA70" s="31">
        <f>ABS(K70)-ABS($E70)</f>
        <v>1.6653345369377348E-15</v>
      </c>
      <c r="AB70" s="31">
        <f>ABS(H70)-ABS($E70)</f>
        <v>0</v>
      </c>
      <c r="AC70" s="31" t="e">
        <f t="shared" si="15"/>
        <v>#DIV/0!</v>
      </c>
      <c r="AD70" s="31" t="e">
        <f t="shared" si="16"/>
        <v>#DIV/0!</v>
      </c>
      <c r="AE70" s="31" t="e">
        <f t="shared" si="17"/>
        <v>#DIV/0!</v>
      </c>
      <c r="AF70" s="31" t="e">
        <f t="shared" si="18"/>
        <v>#DIV/0!</v>
      </c>
      <c r="AG70" s="31" t="e">
        <f t="shared" si="19"/>
        <v>#DIV/0!</v>
      </c>
      <c r="AH70" s="31" t="e">
        <f t="shared" si="20"/>
        <v>#DIV/0!</v>
      </c>
    </row>
    <row r="71" spans="2:34" x14ac:dyDescent="0.25">
      <c r="B71" s="1"/>
      <c r="C71" s="1"/>
      <c r="D71" s="15" t="s">
        <v>27</v>
      </c>
      <c r="E71" s="37">
        <f>(E17-E23)/E$68</f>
        <v>4.4829758023678987E-2</v>
      </c>
      <c r="F71" s="37">
        <f>F17/F$68</f>
        <v>-4.4829758023678883E-2</v>
      </c>
      <c r="G71" s="37">
        <f>G17/G$68</f>
        <v>4.4829758023680194E-2</v>
      </c>
      <c r="H71" s="76">
        <f>H17/H$68</f>
        <v>4.4829758023679091E-2</v>
      </c>
      <c r="I71" s="37">
        <f>I17/I$68</f>
        <v>-4.4829758023679021E-2</v>
      </c>
      <c r="J71" s="37">
        <f>J17/J$68</f>
        <v>-4.4829758023677821E-2</v>
      </c>
      <c r="K71" s="37">
        <f>K17/K$68</f>
        <v>-4.4829758023678959E-2</v>
      </c>
      <c r="L71" s="64" t="e">
        <f>L17/L$68</f>
        <v>#DIV/0!</v>
      </c>
      <c r="M71" s="64" t="e">
        <f>M17/M$68</f>
        <v>#DIV/0!</v>
      </c>
      <c r="N71" s="64" t="e">
        <f>N17/N$68</f>
        <v>#DIV/0!</v>
      </c>
      <c r="O71" s="64" t="e">
        <f>O17/O$68</f>
        <v>#DIV/0!</v>
      </c>
      <c r="P71" s="64" t="e">
        <f>P17/P$68</f>
        <v>#DIV/0!</v>
      </c>
      <c r="Q71" s="64" t="e">
        <f>Q17/Q$68</f>
        <v>#DIV/0!</v>
      </c>
      <c r="R71" s="1"/>
      <c r="S71" s="1"/>
      <c r="T71" s="1"/>
      <c r="W71" s="31">
        <f>ABS(F71)-ABS($E71)</f>
        <v>-1.0408340855860843E-16</v>
      </c>
      <c r="X71" s="31">
        <f>ABS(G71)-ABS($E71)</f>
        <v>1.2073675392798577E-15</v>
      </c>
      <c r="Y71" s="31">
        <f>ABS(I71)-ABS($E71)</f>
        <v>0</v>
      </c>
      <c r="Z71" s="31">
        <f>ABS(J71)-ABS($E71)</f>
        <v>-1.1657341758564144E-15</v>
      </c>
      <c r="AA71" s="31">
        <f>ABS(K71)-ABS($E71)</f>
        <v>0</v>
      </c>
      <c r="AB71" s="31">
        <f>ABS(H71)-ABS($E71)</f>
        <v>1.0408340855860843E-16</v>
      </c>
      <c r="AC71" s="31" t="e">
        <f t="shared" si="15"/>
        <v>#DIV/0!</v>
      </c>
      <c r="AD71" s="31" t="e">
        <f t="shared" si="16"/>
        <v>#DIV/0!</v>
      </c>
      <c r="AE71" s="31" t="e">
        <f t="shared" si="17"/>
        <v>#DIV/0!</v>
      </c>
      <c r="AF71" s="31" t="e">
        <f t="shared" si="18"/>
        <v>#DIV/0!</v>
      </c>
      <c r="AG71" s="31" t="e">
        <f t="shared" si="19"/>
        <v>#DIV/0!</v>
      </c>
      <c r="AH71" s="31" t="e">
        <f t="shared" si="20"/>
        <v>#DIV/0!</v>
      </c>
    </row>
    <row r="72" spans="2:34" x14ac:dyDescent="0.25">
      <c r="B72" s="1"/>
      <c r="C72" s="1"/>
      <c r="D72" s="15" t="s">
        <v>28</v>
      </c>
      <c r="E72" s="37">
        <f>SQRT(E69^2+E70^2+E71^2)</f>
        <v>1</v>
      </c>
      <c r="F72" s="37">
        <f>SQRT(F69^2+F70^2+F71^2)</f>
        <v>1</v>
      </c>
      <c r="G72" s="37">
        <f t="shared" ref="G72:P72" si="21">SQRT(G69^2+G70^2+G71^2)</f>
        <v>1</v>
      </c>
      <c r="H72" s="76">
        <f>SQRT(H69^2+H70^2+H71^2)</f>
        <v>1</v>
      </c>
      <c r="I72" s="37">
        <f t="shared" si="21"/>
        <v>0.99999999999999989</v>
      </c>
      <c r="J72" s="37">
        <f t="shared" si="21"/>
        <v>1</v>
      </c>
      <c r="K72" s="37">
        <f t="shared" si="21"/>
        <v>0.99999999999999989</v>
      </c>
      <c r="L72" s="64" t="e">
        <f t="shared" si="21"/>
        <v>#DIV/0!</v>
      </c>
      <c r="M72" s="64" t="e">
        <f t="shared" si="21"/>
        <v>#DIV/0!</v>
      </c>
      <c r="N72" s="64" t="e">
        <f t="shared" si="21"/>
        <v>#DIV/0!</v>
      </c>
      <c r="O72" s="64" t="e">
        <f t="shared" si="21"/>
        <v>#DIV/0!</v>
      </c>
      <c r="P72" s="64" t="e">
        <f t="shared" si="21"/>
        <v>#DIV/0!</v>
      </c>
      <c r="Q72" s="64" t="e">
        <f t="shared" ref="Q72" si="22">SQRT(Q69^2+Q70^2+Q71^2)</f>
        <v>#DIV/0!</v>
      </c>
      <c r="R72" s="1"/>
      <c r="S72" s="1"/>
      <c r="T72" s="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D73" s="15"/>
      <c r="E73" s="31"/>
      <c r="F73" s="31"/>
      <c r="G73" s="31"/>
      <c r="I73" s="31"/>
      <c r="J73" s="31"/>
      <c r="K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5" t="s">
        <v>8</v>
      </c>
      <c r="C74" s="15" t="s">
        <v>29</v>
      </c>
      <c r="D74" s="15" t="s">
        <v>19</v>
      </c>
      <c r="E74" s="1">
        <f>SQRT((E18-E21)^2+(E19-E22)^2+(E20-E23)^2)</f>
        <v>500.3782147536001</v>
      </c>
      <c r="F74" s="21">
        <f>SQRT(F18^2+F19^2+F20^2)</f>
        <v>5985.9505292021022</v>
      </c>
      <c r="G74" s="21">
        <f>SQRT(G18^2+G19^2+G20^2)</f>
        <v>3663.8261224147805</v>
      </c>
      <c r="H74" s="75">
        <f>SQRT(H18^2+H19^2+H20^2)</f>
        <v>22705.315806127586</v>
      </c>
      <c r="I74" s="21">
        <f>SQRT(I18^2+I19^2+I20^2)</f>
        <v>18954.490377179791</v>
      </c>
      <c r="J74" s="21">
        <f>SQRT(J18^2+J19^2+J20^2)</f>
        <v>35564.84003780943</v>
      </c>
      <c r="K74" s="21">
        <f>SQRT(K18^2+K19^2+K20^2)</f>
        <v>5751.4833217135638</v>
      </c>
      <c r="L74" s="63">
        <f>SQRT(L18^2+L19^2+L20^2)</f>
        <v>0</v>
      </c>
      <c r="M74" s="63">
        <f>SQRT(M18^2+M19^2+M20^2)</f>
        <v>0</v>
      </c>
      <c r="N74" s="63">
        <f>SQRT(N18^2+N19^2+N20^2)</f>
        <v>0</v>
      </c>
      <c r="O74" s="63">
        <f>SQRT(O18^2+O19^2+O20^2)</f>
        <v>0</v>
      </c>
      <c r="P74" s="63">
        <f>SQRT(P18^2+P19^2+P20^2)</f>
        <v>0</v>
      </c>
      <c r="Q74" s="63">
        <f>SQRT(Q18^2+Q19^2+Q20^2)</f>
        <v>0</v>
      </c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25">
      <c r="B75" s="15"/>
      <c r="C75" s="15"/>
      <c r="D75" s="15" t="s">
        <v>25</v>
      </c>
      <c r="E75" s="37">
        <f>(E18-E21)/E$74</f>
        <v>3.7571579748446201E-3</v>
      </c>
      <c r="F75" s="37">
        <f>F18/F$74</f>
        <v>-3.7571579748446279E-3</v>
      </c>
      <c r="G75" s="37">
        <f>G18/G$74</f>
        <v>-3.757157974844611E-3</v>
      </c>
      <c r="H75" s="76">
        <f>H18/H$74</f>
        <v>-3.7571579748446261E-3</v>
      </c>
      <c r="I75" s="37">
        <f>I18/I$74</f>
        <v>3.7571579748446114E-3</v>
      </c>
      <c r="J75" s="37">
        <f>J18/J$74</f>
        <v>-3.7571579748446218E-3</v>
      </c>
      <c r="K75" s="37">
        <f>K18/K$74</f>
        <v>-3.7571579748446305E-3</v>
      </c>
      <c r="L75" s="64" t="e">
        <f>L18/L$74</f>
        <v>#DIV/0!</v>
      </c>
      <c r="M75" s="64" t="e">
        <f>M18/M$74</f>
        <v>#DIV/0!</v>
      </c>
      <c r="N75" s="64" t="e">
        <f>N18/N$74</f>
        <v>#DIV/0!</v>
      </c>
      <c r="O75" s="64" t="e">
        <f>O18/O$74</f>
        <v>#DIV/0!</v>
      </c>
      <c r="P75" s="64" t="e">
        <f>P18/P$74</f>
        <v>#DIV/0!</v>
      </c>
      <c r="Q75" s="64" t="e">
        <f>Q18/Q$74</f>
        <v>#DIV/0!</v>
      </c>
      <c r="W75" s="31">
        <f>ABS(F75)-ABS($E75)</f>
        <v>7.8062556418956319E-18</v>
      </c>
      <c r="X75" s="31">
        <f>ABS(G75)-ABS($E75)</f>
        <v>-9.1072982488782372E-18</v>
      </c>
      <c r="Y75" s="31">
        <f>ABS(I75)-ABS($E75)</f>
        <v>-8.6736173798840355E-18</v>
      </c>
      <c r="Z75" s="31">
        <f>ABS(J75)-ABS($E75)</f>
        <v>0</v>
      </c>
      <c r="AA75" s="31">
        <f>ABS(K75)-ABS($E75)</f>
        <v>1.0408340855860843E-17</v>
      </c>
      <c r="AB75" s="31">
        <f>ABS(H75)-ABS($E75)</f>
        <v>6.0715321659188248E-18</v>
      </c>
      <c r="AC75" s="31" t="e">
        <f t="shared" ref="AC75:AC77" si="23">ABS(L75)-ABS($E75)</f>
        <v>#DIV/0!</v>
      </c>
      <c r="AD75" s="31" t="e">
        <f t="shared" ref="AD75:AD77" si="24">ABS(M75)-ABS($E75)</f>
        <v>#DIV/0!</v>
      </c>
      <c r="AE75" s="31" t="e">
        <f t="shared" ref="AE75:AE77" si="25">ABS(N75)-ABS($E75)</f>
        <v>#DIV/0!</v>
      </c>
      <c r="AF75" s="31" t="e">
        <f t="shared" ref="AF75:AF77" si="26">ABS(O75)-ABS($E75)</f>
        <v>#DIV/0!</v>
      </c>
      <c r="AG75" s="31" t="e">
        <f t="shared" ref="AG75:AG77" si="27">ABS(P75)-ABS($E75)</f>
        <v>#DIV/0!</v>
      </c>
      <c r="AH75" s="31" t="e">
        <f t="shared" ref="AH75:AH77" si="28">ABS(Q75)-ABS($E75)</f>
        <v>#DIV/0!</v>
      </c>
    </row>
    <row r="76" spans="2:34" x14ac:dyDescent="0.25">
      <c r="B76" s="1"/>
      <c r="C76" s="15"/>
      <c r="D76" s="15" t="s">
        <v>26</v>
      </c>
      <c r="E76" s="37">
        <f>(E19-E22)/E$74</f>
        <v>0.9999436131454803</v>
      </c>
      <c r="F76" s="37">
        <f>F19/F$74</f>
        <v>0.9999436131454803</v>
      </c>
      <c r="G76" s="37">
        <f>G19/G$74</f>
        <v>0.99994361314548019</v>
      </c>
      <c r="H76" s="76">
        <f>H19/H$74</f>
        <v>0.99994361314548019</v>
      </c>
      <c r="I76" s="37">
        <f>I19/I$74</f>
        <v>-0.9999436131454803</v>
      </c>
      <c r="J76" s="37">
        <f>J19/J$74</f>
        <v>0.9999436131454803</v>
      </c>
      <c r="K76" s="37">
        <f>K19/K$74</f>
        <v>0.9999436131454803</v>
      </c>
      <c r="L76" s="64" t="e">
        <f>L19/L$74</f>
        <v>#DIV/0!</v>
      </c>
      <c r="M76" s="64" t="e">
        <f>M19/M$74</f>
        <v>#DIV/0!</v>
      </c>
      <c r="N76" s="64" t="e">
        <f>N19/N$74</f>
        <v>#DIV/0!</v>
      </c>
      <c r="O76" s="64" t="e">
        <f>O19/O$74</f>
        <v>#DIV/0!</v>
      </c>
      <c r="P76" s="64" t="e">
        <f>P19/P$74</f>
        <v>#DIV/0!</v>
      </c>
      <c r="Q76" s="64" t="e">
        <f>Q19/Q$74</f>
        <v>#DIV/0!</v>
      </c>
      <c r="W76" s="31">
        <f>ABS(F76)-ABS($E76)</f>
        <v>0</v>
      </c>
      <c r="X76" s="31">
        <f>ABS(G76)-ABS($E76)</f>
        <v>0</v>
      </c>
      <c r="Y76" s="31">
        <f>ABS(I76)-ABS($E76)</f>
        <v>0</v>
      </c>
      <c r="Z76" s="31">
        <f>ABS(J76)-ABS($E76)</f>
        <v>0</v>
      </c>
      <c r="AA76" s="31">
        <f>ABS(K76)-ABS($E76)</f>
        <v>0</v>
      </c>
      <c r="AB76" s="31">
        <f>ABS(H76)-ABS($E76)</f>
        <v>0</v>
      </c>
      <c r="AC76" s="31" t="e">
        <f t="shared" si="23"/>
        <v>#DIV/0!</v>
      </c>
      <c r="AD76" s="31" t="e">
        <f t="shared" si="24"/>
        <v>#DIV/0!</v>
      </c>
      <c r="AE76" s="31" t="e">
        <f t="shared" si="25"/>
        <v>#DIV/0!</v>
      </c>
      <c r="AF76" s="31" t="e">
        <f t="shared" si="26"/>
        <v>#DIV/0!</v>
      </c>
      <c r="AG76" s="31" t="e">
        <f t="shared" si="27"/>
        <v>#DIV/0!</v>
      </c>
      <c r="AH76" s="31" t="e">
        <f t="shared" si="28"/>
        <v>#DIV/0!</v>
      </c>
    </row>
    <row r="77" spans="2:34" x14ac:dyDescent="0.25">
      <c r="B77" s="1"/>
      <c r="C77" s="1"/>
      <c r="D77" s="15" t="s">
        <v>27</v>
      </c>
      <c r="E77" s="37">
        <f>(E20-E23)/E$74</f>
        <v>9.9324867739242692E-3</v>
      </c>
      <c r="F77" s="37">
        <f>F20/F$74</f>
        <v>-9.9324867739242761E-3</v>
      </c>
      <c r="G77" s="37">
        <f>G20/G$74</f>
        <v>-9.9324867739242571E-3</v>
      </c>
      <c r="H77" s="76">
        <f>H20/H$74</f>
        <v>-9.9324867739242727E-3</v>
      </c>
      <c r="I77" s="37">
        <f>I20/I$74</f>
        <v>9.932486773924264E-3</v>
      </c>
      <c r="J77" s="37">
        <f>J20/J$74</f>
        <v>-9.9324867739242831E-3</v>
      </c>
      <c r="K77" s="37">
        <f>K20/K$74</f>
        <v>-9.9324867739242883E-3</v>
      </c>
      <c r="L77" s="64" t="e">
        <f>L20/L$74</f>
        <v>#DIV/0!</v>
      </c>
      <c r="M77" s="64" t="e">
        <f>M20/M$74</f>
        <v>#DIV/0!</v>
      </c>
      <c r="N77" s="64" t="e">
        <f>N20/N$74</f>
        <v>#DIV/0!</v>
      </c>
      <c r="O77" s="64" t="e">
        <f>O20/O$74</f>
        <v>#DIV/0!</v>
      </c>
      <c r="P77" s="64" t="e">
        <f>P20/P$74</f>
        <v>#DIV/0!</v>
      </c>
      <c r="Q77" s="64" t="e">
        <f>Q20/Q$74</f>
        <v>#DIV/0!</v>
      </c>
      <c r="W77" s="31">
        <f>ABS(F77)-ABS($E77)</f>
        <v>0</v>
      </c>
      <c r="X77" s="31">
        <f>ABS(G77)-ABS($E77)</f>
        <v>0</v>
      </c>
      <c r="Y77" s="31">
        <f>ABS(I77)-ABS($E77)</f>
        <v>0</v>
      </c>
      <c r="Z77" s="31">
        <f>ABS(J77)-ABS($E77)</f>
        <v>1.3877787807814457E-17</v>
      </c>
      <c r="AA77" s="31">
        <f>ABS(K77)-ABS($E77)</f>
        <v>1.9081958235744878E-17</v>
      </c>
      <c r="AB77" s="31">
        <f>ABS(H77)-ABS($E77)</f>
        <v>0</v>
      </c>
      <c r="AC77" s="31" t="e">
        <f t="shared" si="23"/>
        <v>#DIV/0!</v>
      </c>
      <c r="AD77" s="31" t="e">
        <f t="shared" si="24"/>
        <v>#DIV/0!</v>
      </c>
      <c r="AE77" s="31" t="e">
        <f t="shared" si="25"/>
        <v>#DIV/0!</v>
      </c>
      <c r="AF77" s="31" t="e">
        <f t="shared" si="26"/>
        <v>#DIV/0!</v>
      </c>
      <c r="AG77" s="31" t="e">
        <f t="shared" si="27"/>
        <v>#DIV/0!</v>
      </c>
      <c r="AH77" s="31" t="e">
        <f t="shared" si="28"/>
        <v>#DIV/0!</v>
      </c>
    </row>
    <row r="78" spans="2:34" x14ac:dyDescent="0.25">
      <c r="B78" s="1"/>
      <c r="C78" s="1"/>
      <c r="D78" s="15" t="s">
        <v>28</v>
      </c>
      <c r="E78" s="37">
        <f>SQRT(E75^2+E76^2+E77^2)</f>
        <v>1</v>
      </c>
      <c r="F78" s="37">
        <f>SQRT(F75^2+F76^2+F77^2)</f>
        <v>1</v>
      </c>
      <c r="G78" s="37">
        <f t="shared" ref="G78:P78" si="29">SQRT(G75^2+G76^2+G77^2)</f>
        <v>1</v>
      </c>
      <c r="H78" s="76">
        <f>SQRT(H75^2+H76^2+H77^2)</f>
        <v>1</v>
      </c>
      <c r="I78" s="37">
        <f t="shared" si="29"/>
        <v>1</v>
      </c>
      <c r="J78" s="37">
        <f t="shared" si="29"/>
        <v>1</v>
      </c>
      <c r="K78" s="37">
        <f t="shared" si="29"/>
        <v>1</v>
      </c>
      <c r="L78" s="64" t="e">
        <f t="shared" si="29"/>
        <v>#DIV/0!</v>
      </c>
      <c r="M78" s="64" t="e">
        <f t="shared" si="29"/>
        <v>#DIV/0!</v>
      </c>
      <c r="N78" s="64" t="e">
        <f t="shared" si="29"/>
        <v>#DIV/0!</v>
      </c>
      <c r="O78" s="64" t="e">
        <f t="shared" si="29"/>
        <v>#DIV/0!</v>
      </c>
      <c r="P78" s="64" t="e">
        <f t="shared" si="29"/>
        <v>#DIV/0!</v>
      </c>
      <c r="Q78" s="64" t="e">
        <f t="shared" ref="Q78" si="30">SQRT(Q75^2+Q76^2+Q77^2)</f>
        <v>#DIV/0!</v>
      </c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D79" s="15"/>
      <c r="E79" s="31"/>
      <c r="F79" s="31"/>
      <c r="G79" s="31"/>
      <c r="I79" s="31"/>
      <c r="J79" s="31"/>
      <c r="K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5" t="s">
        <v>9</v>
      </c>
      <c r="C80" s="15"/>
      <c r="D80" s="15" t="s">
        <v>19</v>
      </c>
      <c r="E80" s="1">
        <f>SQRT((E24-C81)^2+(E25-C82)^2+(E26-C83)^2)</f>
        <v>520.15778509986762</v>
      </c>
      <c r="F80" s="21">
        <f>SQRT(F24^2+F25^2+F26^2)</f>
        <v>3129.2102880977322</v>
      </c>
      <c r="G80" s="21">
        <f>SQRT(G24^2+G25^2+G26^2)</f>
        <v>1442.0722962949087</v>
      </c>
      <c r="H80" s="75">
        <f>SQRT(H24^2+H25^2+H26^2)</f>
        <v>407.77008924679984</v>
      </c>
      <c r="I80" s="21">
        <f>SQRT(I24^2+I25^2+I26^2)</f>
        <v>3467.7553091680452</v>
      </c>
      <c r="J80" s="21">
        <f>SQRT(J24^2+J25^2+J26^2)</f>
        <v>16492.822804228388</v>
      </c>
      <c r="K80" s="21">
        <f>SQRT(K24^2+K25^2+K26^2)</f>
        <v>2958.8582895331037</v>
      </c>
      <c r="L80" s="63">
        <f>SQRT(L24^2+L25^2+L26^2)</f>
        <v>0</v>
      </c>
      <c r="M80" s="63">
        <f>SQRT(M24^2+M25^2+M26^2)</f>
        <v>0</v>
      </c>
      <c r="N80" s="63">
        <f>SQRT(N24^2+N25^2+N26^2)</f>
        <v>0</v>
      </c>
      <c r="O80" s="63">
        <f>SQRT(O24^2+O25^2+O26^2)</f>
        <v>0</v>
      </c>
      <c r="P80" s="63">
        <f>SQRT(P24^2+P25^2+P26^2)</f>
        <v>0</v>
      </c>
      <c r="Q80" s="63">
        <f>SQRT(Q24^2+Q25^2+Q26^2)</f>
        <v>0</v>
      </c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spans="2:34" x14ac:dyDescent="0.25">
      <c r="B81" s="15" t="s">
        <v>57</v>
      </c>
      <c r="C81" s="46">
        <v>-98.5</v>
      </c>
      <c r="D81" s="15" t="s">
        <v>25</v>
      </c>
      <c r="E81" s="37">
        <f>(E24-C81)/E$80</f>
        <v>-0.10337247954421454</v>
      </c>
      <c r="F81" s="37">
        <f>F24/F$80</f>
        <v>1.7356310015056882E-3</v>
      </c>
      <c r="G81" s="37">
        <f>G24/G$80</f>
        <v>1.7356310015056884E-3</v>
      </c>
      <c r="H81" s="76">
        <f>H24/H$80</f>
        <v>1.7356310015056635E-3</v>
      </c>
      <c r="I81" s="37">
        <f>I24/I$80</f>
        <v>1.7356310015056819E-3</v>
      </c>
      <c r="J81" s="37">
        <f>J24/J$80</f>
        <v>1.7356310015056841E-3</v>
      </c>
      <c r="K81" s="37">
        <f>K24/K$80</f>
        <v>1.7356310015056854E-3</v>
      </c>
      <c r="L81" s="64" t="e">
        <f>L24/L$80</f>
        <v>#DIV/0!</v>
      </c>
      <c r="M81" s="64" t="e">
        <f>M24/M$80</f>
        <v>#DIV/0!</v>
      </c>
      <c r="N81" s="64" t="e">
        <f>N24/N$80</f>
        <v>#DIV/0!</v>
      </c>
      <c r="O81" s="64" t="e">
        <f>O24/O$80</f>
        <v>#DIV/0!</v>
      </c>
      <c r="P81" s="64" t="e">
        <f>P24/P$80</f>
        <v>#DIV/0!</v>
      </c>
      <c r="Q81" s="64" t="e">
        <f>Q24/Q$80</f>
        <v>#DIV/0!</v>
      </c>
      <c r="W81" s="31">
        <f>ABS(F81)-ABS($E81)</f>
        <v>-0.10163684854270885</v>
      </c>
      <c r="X81" s="31">
        <f>ABS(G81)-ABS($E81)</f>
        <v>-0.10163684854270885</v>
      </c>
      <c r="Y81" s="31">
        <f>ABS(I81)-ABS($E81)</f>
        <v>-0.10163684854270885</v>
      </c>
      <c r="Z81" s="31">
        <f>ABS(J81)-ABS($E81)</f>
        <v>-0.10163684854270885</v>
      </c>
      <c r="AA81" s="31">
        <f>ABS(K81)-ABS($E81)</f>
        <v>-0.10163684854270885</v>
      </c>
      <c r="AB81" s="31">
        <f>ABS(H81)-ABS($E81)</f>
        <v>-0.10163684854270888</v>
      </c>
      <c r="AC81" s="31" t="e">
        <f t="shared" ref="AC81:AC83" si="31">ABS(L81)-ABS($E81)</f>
        <v>#DIV/0!</v>
      </c>
      <c r="AD81" s="31" t="e">
        <f t="shared" ref="AD81:AD83" si="32">ABS(M81)-ABS($E81)</f>
        <v>#DIV/0!</v>
      </c>
      <c r="AE81" s="31" t="e">
        <f t="shared" ref="AE81:AE83" si="33">ABS(N81)-ABS($E81)</f>
        <v>#DIV/0!</v>
      </c>
      <c r="AF81" s="31" t="e">
        <f t="shared" ref="AF81:AF83" si="34">ABS(O81)-ABS($E81)</f>
        <v>#DIV/0!</v>
      </c>
      <c r="AG81" s="31" t="e">
        <f t="shared" ref="AG81:AG83" si="35">ABS(P81)-ABS($E81)</f>
        <v>#DIV/0!</v>
      </c>
      <c r="AH81" s="31" t="e">
        <f t="shared" ref="AH81:AH83" si="36">ABS(Q81)-ABS($E81)</f>
        <v>#DIV/0!</v>
      </c>
    </row>
    <row r="82" spans="2:34" x14ac:dyDescent="0.25">
      <c r="B82" s="15" t="s">
        <v>38</v>
      </c>
      <c r="C82" s="46">
        <v>-683.8</v>
      </c>
      <c r="D82" s="15" t="s">
        <v>26</v>
      </c>
      <c r="E82" s="37">
        <f>(E25-C82)/E$80</f>
        <v>0.85600948934083987</v>
      </c>
      <c r="F82" s="37">
        <f>F25/F$80</f>
        <v>0.99885564136651905</v>
      </c>
      <c r="G82" s="37">
        <f>G25/G$80</f>
        <v>0.99885564136651916</v>
      </c>
      <c r="H82" s="76">
        <f>H25/H$80</f>
        <v>0.99885564136651905</v>
      </c>
      <c r="I82" s="37">
        <f>I25/I$80</f>
        <v>0.99885564136651916</v>
      </c>
      <c r="J82" s="37">
        <f>J25/J$80</f>
        <v>0.99885564136651905</v>
      </c>
      <c r="K82" s="37">
        <f>K25/K$80</f>
        <v>0.99885564136651905</v>
      </c>
      <c r="L82" s="64" t="e">
        <f>L25/L$80</f>
        <v>#DIV/0!</v>
      </c>
      <c r="M82" s="64" t="e">
        <f>M25/M$80</f>
        <v>#DIV/0!</v>
      </c>
      <c r="N82" s="64" t="e">
        <f>N25/N$80</f>
        <v>#DIV/0!</v>
      </c>
      <c r="O82" s="64" t="e">
        <f>O25/O$80</f>
        <v>#DIV/0!</v>
      </c>
      <c r="P82" s="64" t="e">
        <f>P25/P$80</f>
        <v>#DIV/0!</v>
      </c>
      <c r="Q82" s="64" t="e">
        <f>Q25/Q$80</f>
        <v>#DIV/0!</v>
      </c>
      <c r="W82" s="31">
        <f>ABS(F82)-ABS($E82)</f>
        <v>0.14284615202567919</v>
      </c>
      <c r="X82" s="31">
        <f>ABS(G82)-ABS($E82)</f>
        <v>0.1428461520256793</v>
      </c>
      <c r="Y82" s="31">
        <f>ABS(I82)-ABS($E82)</f>
        <v>0.1428461520256793</v>
      </c>
      <c r="Z82" s="31">
        <f>ABS(J82)-ABS($E82)</f>
        <v>0.14284615202567919</v>
      </c>
      <c r="AA82" s="31">
        <f>ABS(K82)-ABS($E82)</f>
        <v>0.14284615202567919</v>
      </c>
      <c r="AB82" s="31">
        <f>ABS(H82)-ABS($E82)</f>
        <v>0.14284615202567919</v>
      </c>
      <c r="AC82" s="31" t="e">
        <f t="shared" si="31"/>
        <v>#DIV/0!</v>
      </c>
      <c r="AD82" s="31" t="e">
        <f t="shared" si="32"/>
        <v>#DIV/0!</v>
      </c>
      <c r="AE82" s="31" t="e">
        <f t="shared" si="33"/>
        <v>#DIV/0!</v>
      </c>
      <c r="AF82" s="31" t="e">
        <f t="shared" si="34"/>
        <v>#DIV/0!</v>
      </c>
      <c r="AG82" s="31" t="e">
        <f t="shared" si="35"/>
        <v>#DIV/0!</v>
      </c>
      <c r="AH82" s="31" t="e">
        <f t="shared" si="36"/>
        <v>#DIV/0!</v>
      </c>
    </row>
    <row r="83" spans="2:34" x14ac:dyDescent="0.25">
      <c r="B83" s="15" t="s">
        <v>39</v>
      </c>
      <c r="C83" s="46">
        <v>412</v>
      </c>
      <c r="D83" s="15" t="s">
        <v>27</v>
      </c>
      <c r="E83" s="37">
        <f>(E26-C83)/E$80</f>
        <v>-0.5065193822859253</v>
      </c>
      <c r="F83" s="37">
        <f>F26/F$80</f>
        <v>-4.7795348050897066E-2</v>
      </c>
      <c r="G83" s="37">
        <f>G26/G$80</f>
        <v>-4.779534805089726E-2</v>
      </c>
      <c r="H83" s="76">
        <f>H26/H$80</f>
        <v>-4.7795348050896927E-2</v>
      </c>
      <c r="I83" s="37">
        <f>I26/I$80</f>
        <v>-4.7795348050896809E-2</v>
      </c>
      <c r="J83" s="37">
        <f>J26/J$80</f>
        <v>-4.7795348050896948E-2</v>
      </c>
      <c r="K83" s="37">
        <f>K26/K$80</f>
        <v>-4.7795348050897177E-2</v>
      </c>
      <c r="L83" s="64" t="e">
        <f>L26/L$80</f>
        <v>#DIV/0!</v>
      </c>
      <c r="M83" s="64" t="e">
        <f>M26/M$80</f>
        <v>#DIV/0!</v>
      </c>
      <c r="N83" s="64" t="e">
        <f>N26/N$80</f>
        <v>#DIV/0!</v>
      </c>
      <c r="O83" s="64" t="e">
        <f>O26/O$80</f>
        <v>#DIV/0!</v>
      </c>
      <c r="P83" s="64" t="e">
        <f>P26/P$80</f>
        <v>#DIV/0!</v>
      </c>
      <c r="Q83" s="64" t="e">
        <f>Q26/Q$80</f>
        <v>#DIV/0!</v>
      </c>
      <c r="W83" s="31">
        <f>ABS(F83)-ABS($E83)</f>
        <v>-0.45872403423502822</v>
      </c>
      <c r="X83" s="31">
        <f>ABS(G83)-ABS($E83)</f>
        <v>-0.45872403423502806</v>
      </c>
      <c r="Y83" s="31">
        <f>ABS(I83)-ABS($E83)</f>
        <v>-0.4587240342350285</v>
      </c>
      <c r="Z83" s="31">
        <f>ABS(J83)-ABS($E83)</f>
        <v>-0.45872403423502833</v>
      </c>
      <c r="AA83" s="31">
        <f>ABS(K83)-ABS($E83)</f>
        <v>-0.45872403423502811</v>
      </c>
      <c r="AB83" s="31">
        <f>ABS(H83)-ABS($E83)</f>
        <v>-0.45872403423502839</v>
      </c>
      <c r="AC83" s="31" t="e">
        <f t="shared" si="31"/>
        <v>#DIV/0!</v>
      </c>
      <c r="AD83" s="31" t="e">
        <f t="shared" si="32"/>
        <v>#DIV/0!</v>
      </c>
      <c r="AE83" s="31" t="e">
        <f t="shared" si="33"/>
        <v>#DIV/0!</v>
      </c>
      <c r="AF83" s="31" t="e">
        <f t="shared" si="34"/>
        <v>#DIV/0!</v>
      </c>
      <c r="AG83" s="31" t="e">
        <f t="shared" si="35"/>
        <v>#DIV/0!</v>
      </c>
      <c r="AH83" s="31" t="e">
        <f t="shared" si="36"/>
        <v>#DIV/0!</v>
      </c>
    </row>
    <row r="84" spans="2:34" x14ac:dyDescent="0.25">
      <c r="B84" s="1"/>
      <c r="C84" s="1"/>
      <c r="D84" s="15" t="s">
        <v>28</v>
      </c>
      <c r="E84" s="37">
        <f>SQRT(E81^2+E82^2+E83^2)</f>
        <v>0.99999999999999989</v>
      </c>
      <c r="F84" s="37">
        <f>SQRT(F81^2+F82^2+F83^2)</f>
        <v>1</v>
      </c>
      <c r="G84" s="37">
        <f t="shared" ref="G84:P84" si="37">SQRT(G81^2+G82^2+G83^2)</f>
        <v>1</v>
      </c>
      <c r="H84" s="76">
        <f>SQRT(H81^2+H82^2+H83^2)</f>
        <v>0.99999999999999989</v>
      </c>
      <c r="I84" s="37">
        <f t="shared" si="37"/>
        <v>1</v>
      </c>
      <c r="J84" s="37">
        <f t="shared" si="37"/>
        <v>0.99999999999999989</v>
      </c>
      <c r="K84" s="37">
        <f t="shared" si="37"/>
        <v>1</v>
      </c>
      <c r="L84" s="64" t="e">
        <f t="shared" si="37"/>
        <v>#DIV/0!</v>
      </c>
      <c r="M84" s="64" t="e">
        <f t="shared" si="37"/>
        <v>#DIV/0!</v>
      </c>
      <c r="N84" s="64" t="e">
        <f t="shared" si="37"/>
        <v>#DIV/0!</v>
      </c>
      <c r="O84" s="64" t="e">
        <f t="shared" si="37"/>
        <v>#DIV/0!</v>
      </c>
      <c r="P84" s="64" t="e">
        <f t="shared" si="37"/>
        <v>#DIV/0!</v>
      </c>
      <c r="Q84" s="64" t="e">
        <f t="shared" ref="Q84" si="38">SQRT(Q81^2+Q82^2+Q83^2)</f>
        <v>#DIV/0!</v>
      </c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spans="2:34" x14ac:dyDescent="0.25">
      <c r="B85" s="1"/>
      <c r="C85" s="1"/>
      <c r="D85" s="15"/>
      <c r="E85" s="37"/>
      <c r="F85" s="37"/>
      <c r="G85" s="37"/>
      <c r="H85" s="76"/>
      <c r="I85" s="37"/>
      <c r="J85" s="37"/>
      <c r="K85" s="37"/>
      <c r="L85" s="64"/>
      <c r="M85" s="64"/>
      <c r="N85" s="64"/>
      <c r="O85" s="64"/>
      <c r="P85" s="64"/>
      <c r="Q85" s="64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spans="2:34" x14ac:dyDescent="0.25">
      <c r="B86" s="15" t="s">
        <v>55</v>
      </c>
      <c r="C86" s="15"/>
      <c r="D86" s="15" t="s">
        <v>19</v>
      </c>
      <c r="E86" s="1">
        <f>SQRT((E27-C87)^2+(E28-C88)^2+(E29-C89)^2)</f>
        <v>620.05968655606046</v>
      </c>
      <c r="F86" s="21">
        <f>SQRT(F27^2+F28^2+F29^2)</f>
        <v>3441.1331319268734</v>
      </c>
      <c r="G86" s="21">
        <f>SQRT(G27^2+G28^2+G29^2)</f>
        <v>1566.4560259580178</v>
      </c>
      <c r="H86" s="75">
        <f>SQRT(H27^2+H28^2+H29^2)</f>
        <v>20.570940143835038</v>
      </c>
      <c r="I86" s="21">
        <f>SQRT(I27^2+I28^2+I29^2)</f>
        <v>4360.7603407295092</v>
      </c>
      <c r="J86" s="21">
        <f>SQRT(J27^2+J28^2+J29^2)</f>
        <v>1823.8735159451339</v>
      </c>
      <c r="K86" s="21">
        <f>SQRT(K27^2+K28^2+K29^2)</f>
        <v>3251.845122763561</v>
      </c>
      <c r="L86" s="63">
        <f>SQRT(L27^2+L28^2+L29^2)</f>
        <v>0</v>
      </c>
      <c r="M86" s="63">
        <f>SQRT(M27^2+M28^2+M29^2)</f>
        <v>0</v>
      </c>
      <c r="N86" s="63">
        <f>SQRT(N27^2+N28^2+N29^2)</f>
        <v>0</v>
      </c>
      <c r="O86" s="63">
        <f>SQRT(O27^2+O28^2+O29^2)</f>
        <v>0</v>
      </c>
      <c r="P86" s="63">
        <f>SQRT(P27^2+P28^2+P29^2)</f>
        <v>0</v>
      </c>
      <c r="Q86" s="63">
        <f>SQRT(Q27^2+Q28^2+Q29^2)</f>
        <v>0</v>
      </c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spans="2:34" x14ac:dyDescent="0.25">
      <c r="B87" s="15" t="s">
        <v>56</v>
      </c>
      <c r="C87" s="46">
        <v>4.3339999999999996</v>
      </c>
      <c r="D87" s="15" t="s">
        <v>25</v>
      </c>
      <c r="E87" s="37">
        <f>(E27-C87)/E$86</f>
        <v>0.28878832777303998</v>
      </c>
      <c r="F87" s="37">
        <f>F27/F$86</f>
        <v>-0.11641736261322806</v>
      </c>
      <c r="G87" s="37">
        <f>G27/G$86</f>
        <v>-0.11641736261322887</v>
      </c>
      <c r="H87" s="76">
        <f>H27/H$86</f>
        <v>0.11641736261323177</v>
      </c>
      <c r="I87" s="37">
        <f>I27/I$86</f>
        <v>-0.11641736261322846</v>
      </c>
      <c r="J87" s="37">
        <f>J27/J$86</f>
        <v>-0.11641736261322815</v>
      </c>
      <c r="K87" s="37">
        <f>K27/K$86</f>
        <v>-0.11641736261322849</v>
      </c>
      <c r="L87" s="64" t="e">
        <f>L27/L$86</f>
        <v>#DIV/0!</v>
      </c>
      <c r="M87" s="64" t="e">
        <f>M27/M$86</f>
        <v>#DIV/0!</v>
      </c>
      <c r="N87" s="64" t="e">
        <f>N27/N$86</f>
        <v>#DIV/0!</v>
      </c>
      <c r="O87" s="64" t="e">
        <f>O27/O$86</f>
        <v>#DIV/0!</v>
      </c>
      <c r="P87" s="64" t="e">
        <f>P27/P$86</f>
        <v>#DIV/0!</v>
      </c>
      <c r="Q87" s="64" t="e">
        <f>Q27/Q$86</f>
        <v>#DIV/0!</v>
      </c>
      <c r="W87" s="31">
        <f>ABS(F87)-ABS($E87)</f>
        <v>-0.17237096515981193</v>
      </c>
      <c r="X87" s="31">
        <f>ABS(G87)-ABS($E87)</f>
        <v>-0.1723709651598111</v>
      </c>
      <c r="Y87" s="31">
        <f>ABS(I87)-ABS($E87)</f>
        <v>-0.17237096515981151</v>
      </c>
      <c r="Z87" s="31">
        <f>ABS(J87)-ABS($E87)</f>
        <v>-0.17237096515981182</v>
      </c>
      <c r="AA87" s="31">
        <f>ABS(K87)-ABS($E87)</f>
        <v>-0.17237096515981148</v>
      </c>
      <c r="AB87" s="31">
        <f>ABS(H87)-ABS($E87)</f>
        <v>-0.17237096515980821</v>
      </c>
      <c r="AC87" s="31" t="e">
        <f t="shared" ref="AC87:AC89" si="39">ABS(L87)-ABS($E87)</f>
        <v>#DIV/0!</v>
      </c>
      <c r="AD87" s="31" t="e">
        <f t="shared" ref="AD87:AD89" si="40">ABS(M87)-ABS($E87)</f>
        <v>#DIV/0!</v>
      </c>
      <c r="AE87" s="31" t="e">
        <f t="shared" ref="AE87:AE89" si="41">ABS(N87)-ABS($E87)</f>
        <v>#DIV/0!</v>
      </c>
      <c r="AF87" s="31" t="e">
        <f t="shared" ref="AF87:AF89" si="42">ABS(O87)-ABS($E87)</f>
        <v>#DIV/0!</v>
      </c>
      <c r="AG87" s="31" t="e">
        <f t="shared" ref="AG87:AG89" si="43">ABS(P87)-ABS($E87)</f>
        <v>#DIV/0!</v>
      </c>
      <c r="AH87" s="31" t="e">
        <f t="shared" ref="AH87:AH89" si="44">ABS(Q87)-ABS($E87)</f>
        <v>#DIV/0!</v>
      </c>
    </row>
    <row r="88" spans="2:34" x14ac:dyDescent="0.25">
      <c r="B88" s="15" t="s">
        <v>38</v>
      </c>
      <c r="C88" s="46">
        <v>-689.07399999999996</v>
      </c>
      <c r="D88" s="15" t="s">
        <v>26</v>
      </c>
      <c r="E88" s="37">
        <f>(E28-C88)/E$86</f>
        <v>0.75798186882692475</v>
      </c>
      <c r="F88" s="37">
        <f>F28/F$86</f>
        <v>0.46573457904738158</v>
      </c>
      <c r="G88" s="37">
        <f>G28/G$86</f>
        <v>0.46573457904738241</v>
      </c>
      <c r="H88" s="76">
        <f>H28/H$86</f>
        <v>-0.46573457904741927</v>
      </c>
      <c r="I88" s="37">
        <f>I28/I$86</f>
        <v>0.46573457904738291</v>
      </c>
      <c r="J88" s="37">
        <f>J28/J$86</f>
        <v>0.46573457904738008</v>
      </c>
      <c r="K88" s="37">
        <f>K28/K$86</f>
        <v>0.46573457904738219</v>
      </c>
      <c r="L88" s="64" t="e">
        <f>L28/L$86</f>
        <v>#DIV/0!</v>
      </c>
      <c r="M88" s="64" t="e">
        <f>M28/M$86</f>
        <v>#DIV/0!</v>
      </c>
      <c r="N88" s="64" t="e">
        <f>N28/N$86</f>
        <v>#DIV/0!</v>
      </c>
      <c r="O88" s="64" t="e">
        <f>O28/O$86</f>
        <v>#DIV/0!</v>
      </c>
      <c r="P88" s="64" t="e">
        <f>P28/P$86</f>
        <v>#DIV/0!</v>
      </c>
      <c r="Q88" s="64" t="e">
        <f>Q28/Q$86</f>
        <v>#DIV/0!</v>
      </c>
      <c r="W88" s="31">
        <f>ABS(F88)-ABS($E88)</f>
        <v>-0.29224728977954317</v>
      </c>
      <c r="X88" s="31">
        <f>ABS(G88)-ABS($E88)</f>
        <v>-0.29224728977954234</v>
      </c>
      <c r="Y88" s="31">
        <f>ABS(I88)-ABS($E88)</f>
        <v>-0.29224728977954184</v>
      </c>
      <c r="Z88" s="31">
        <f>ABS(J88)-ABS($E88)</f>
        <v>-0.29224728977954467</v>
      </c>
      <c r="AA88" s="31">
        <f>ABS(K88)-ABS($E88)</f>
        <v>-0.29224728977954256</v>
      </c>
      <c r="AB88" s="31">
        <f>ABS(H88)-ABS($E88)</f>
        <v>-0.29224728977950548</v>
      </c>
      <c r="AC88" s="31" t="e">
        <f t="shared" si="39"/>
        <v>#DIV/0!</v>
      </c>
      <c r="AD88" s="31" t="e">
        <f t="shared" si="40"/>
        <v>#DIV/0!</v>
      </c>
      <c r="AE88" s="31" t="e">
        <f t="shared" si="41"/>
        <v>#DIV/0!</v>
      </c>
      <c r="AF88" s="31" t="e">
        <f t="shared" si="42"/>
        <v>#DIV/0!</v>
      </c>
      <c r="AG88" s="31" t="e">
        <f t="shared" si="43"/>
        <v>#DIV/0!</v>
      </c>
      <c r="AH88" s="31" t="e">
        <f t="shared" si="44"/>
        <v>#DIV/0!</v>
      </c>
    </row>
    <row r="89" spans="2:34" x14ac:dyDescent="0.25">
      <c r="B89" s="15" t="s">
        <v>39</v>
      </c>
      <c r="C89" s="46">
        <v>209.1</v>
      </c>
      <c r="D89" s="15" t="s">
        <v>27</v>
      </c>
      <c r="E89" s="37">
        <f>(E29-C89)/E$86</f>
        <v>0.58486305086891388</v>
      </c>
      <c r="F89" s="37">
        <f>F29/F$86</f>
        <v>-0.87723332105075591</v>
      </c>
      <c r="G89" s="37">
        <f>G29/G$86</f>
        <v>-0.87723332105075535</v>
      </c>
      <c r="H89" s="76">
        <f>H29/H$86</f>
        <v>0.87723332105073526</v>
      </c>
      <c r="I89" s="37">
        <f>I29/I$86</f>
        <v>-0.87723332105075513</v>
      </c>
      <c r="J89" s="37">
        <f>J29/J$86</f>
        <v>-0.87723332105075669</v>
      </c>
      <c r="K89" s="37">
        <f>K29/K$86</f>
        <v>-0.87723332105075547</v>
      </c>
      <c r="L89" s="64" t="e">
        <f>L29/L$86</f>
        <v>#DIV/0!</v>
      </c>
      <c r="M89" s="64" t="e">
        <f>M29/M$86</f>
        <v>#DIV/0!</v>
      </c>
      <c r="N89" s="64" t="e">
        <f>N29/N$86</f>
        <v>#DIV/0!</v>
      </c>
      <c r="O89" s="64" t="e">
        <f>O29/O$86</f>
        <v>#DIV/0!</v>
      </c>
      <c r="P89" s="64" t="e">
        <f>P29/P$86</f>
        <v>#DIV/0!</v>
      </c>
      <c r="Q89" s="64" t="e">
        <f>Q29/Q$86</f>
        <v>#DIV/0!</v>
      </c>
      <c r="W89" s="31">
        <f>ABS(F89)-ABS($E89)</f>
        <v>0.29237027018184203</v>
      </c>
      <c r="X89" s="31">
        <f>ABS(G89)-ABS($E89)</f>
        <v>0.29237027018184147</v>
      </c>
      <c r="Y89" s="31">
        <f>ABS(I89)-ABS($E89)</f>
        <v>0.29237027018184125</v>
      </c>
      <c r="Z89" s="31">
        <f>ABS(J89)-ABS($E89)</f>
        <v>0.29237027018184281</v>
      </c>
      <c r="AA89" s="31">
        <f>ABS(K89)-ABS($E89)</f>
        <v>0.29237027018184158</v>
      </c>
      <c r="AB89" s="31">
        <f>ABS(H89)-ABS($E89)</f>
        <v>0.29237027018182138</v>
      </c>
      <c r="AC89" s="31" t="e">
        <f t="shared" si="39"/>
        <v>#DIV/0!</v>
      </c>
      <c r="AD89" s="31" t="e">
        <f t="shared" si="40"/>
        <v>#DIV/0!</v>
      </c>
      <c r="AE89" s="31" t="e">
        <f t="shared" si="41"/>
        <v>#DIV/0!</v>
      </c>
      <c r="AF89" s="31" t="e">
        <f t="shared" si="42"/>
        <v>#DIV/0!</v>
      </c>
      <c r="AG89" s="31" t="e">
        <f t="shared" si="43"/>
        <v>#DIV/0!</v>
      </c>
      <c r="AH89" s="31" t="e">
        <f t="shared" si="44"/>
        <v>#DIV/0!</v>
      </c>
    </row>
    <row r="90" spans="2:34" x14ac:dyDescent="0.25">
      <c r="B90" s="1"/>
      <c r="C90" s="1"/>
      <c r="D90" s="15" t="s">
        <v>28</v>
      </c>
      <c r="E90" s="37">
        <f>SQRT(E87^2+E88^2+E89^2)</f>
        <v>1</v>
      </c>
      <c r="F90" s="37">
        <f>SQRT(F87^2+F88^2+F89^2)</f>
        <v>1</v>
      </c>
      <c r="G90" s="37">
        <f t="shared" ref="G90:P90" si="45">SQRT(G87^2+G88^2+G89^2)</f>
        <v>1</v>
      </c>
      <c r="H90" s="76">
        <f>SQRT(H87^2+H88^2+H89^2)</f>
        <v>1</v>
      </c>
      <c r="I90" s="37">
        <f t="shared" si="45"/>
        <v>1</v>
      </c>
      <c r="J90" s="37">
        <f t="shared" si="45"/>
        <v>1</v>
      </c>
      <c r="K90" s="37">
        <f t="shared" si="45"/>
        <v>1</v>
      </c>
      <c r="L90" s="64" t="e">
        <f t="shared" si="45"/>
        <v>#DIV/0!</v>
      </c>
      <c r="M90" s="64" t="e">
        <f t="shared" si="45"/>
        <v>#DIV/0!</v>
      </c>
      <c r="N90" s="64" t="e">
        <f t="shared" si="45"/>
        <v>#DIV/0!</v>
      </c>
      <c r="O90" s="64" t="e">
        <f t="shared" si="45"/>
        <v>#DIV/0!</v>
      </c>
      <c r="P90" s="64" t="e">
        <f t="shared" si="45"/>
        <v>#DIV/0!</v>
      </c>
      <c r="Q90" s="64" t="e">
        <f t="shared" ref="Q90" si="46">SQRT(Q87^2+Q88^2+Q89^2)</f>
        <v>#DIV/0!</v>
      </c>
      <c r="W90" s="31"/>
    </row>
    <row r="91" spans="2:34" x14ac:dyDescent="0.25">
      <c r="B91" s="1"/>
      <c r="C91" s="1"/>
      <c r="D91" s="15"/>
      <c r="E91" s="37"/>
      <c r="F91" s="37"/>
      <c r="G91" s="37"/>
      <c r="H91" s="76"/>
      <c r="I91" s="37"/>
      <c r="J91" s="37"/>
      <c r="K91" s="37"/>
      <c r="L91" s="64"/>
      <c r="M91" s="64"/>
      <c r="N91" s="64"/>
      <c r="O91" s="64"/>
      <c r="P91" s="64"/>
    </row>
    <row r="92" spans="2:34" x14ac:dyDescent="0.25">
      <c r="B92" s="15" t="s">
        <v>53</v>
      </c>
      <c r="C92" s="15"/>
      <c r="D92" s="15" t="s">
        <v>19</v>
      </c>
      <c r="E92" s="1" t="e">
        <f>SQRT((E33-C93)^2+(E34-C94)^2+(E35-C95)^2)</f>
        <v>#VALUE!</v>
      </c>
      <c r="F92" s="21">
        <f>SQRT(F33^2+F34^2+F35^2)</f>
        <v>23850.797543288245</v>
      </c>
      <c r="G92" s="21">
        <f>SQRT(G33^2+G34^2+G35^2)</f>
        <v>11446.746827654679</v>
      </c>
      <c r="H92" s="75">
        <f>SQRT(H33^2+H34^2+H35^2)</f>
        <v>17639.084372236724</v>
      </c>
      <c r="I92" s="21">
        <f>SQRT(I33^2+I34^2+I35^2)</f>
        <v>18718.971682128871</v>
      </c>
      <c r="J92" s="21">
        <f>SQRT(J33^2+J34^2+J35^2)</f>
        <v>61163.503561599231</v>
      </c>
      <c r="K92" s="21">
        <f>SQRT(K33^2+K34^2+K35^2)</f>
        <v>22597.511311012113</v>
      </c>
      <c r="L92" s="63">
        <f>SQRT(L33^2+L34^2+L35^2)</f>
        <v>0</v>
      </c>
      <c r="M92" s="63">
        <f>SQRT(M33^2+M34^2+M35^2)</f>
        <v>0</v>
      </c>
      <c r="N92" s="63">
        <f>SQRT(N33^2+N34^2+N35^2)</f>
        <v>0</v>
      </c>
      <c r="O92" s="63">
        <f>SQRT(O33^2+O34^2+O35^2)</f>
        <v>0</v>
      </c>
      <c r="P92" s="63">
        <f>SQRT(P33^2+P34^2+P35^2)</f>
        <v>0</v>
      </c>
      <c r="Q92" s="63">
        <f>SQRT(Q33^2+Q34^2+Q35^2)</f>
        <v>0</v>
      </c>
    </row>
    <row r="93" spans="2:34" x14ac:dyDescent="0.25">
      <c r="B93" s="15" t="s">
        <v>56</v>
      </c>
      <c r="C93" s="46">
        <v>4.3339999999999996</v>
      </c>
      <c r="D93" s="15" t="s">
        <v>25</v>
      </c>
      <c r="E93" s="37" t="e">
        <f>(E33-C93)/E$86</f>
        <v>#VALUE!</v>
      </c>
      <c r="F93" s="37">
        <f>F30/F$92</f>
        <v>-0.27931923090392097</v>
      </c>
      <c r="G93" s="37">
        <f>G30/G$92</f>
        <v>-0.27546148874548454</v>
      </c>
      <c r="H93" s="76">
        <f>H30/H$92</f>
        <v>-0.16320150432520966</v>
      </c>
      <c r="I93" s="37">
        <f>I30/I$92</f>
        <v>-0.26904563983077601</v>
      </c>
      <c r="J93" s="37">
        <f>J30/J$92</f>
        <v>-0.13037160367921352</v>
      </c>
      <c r="K93" s="37">
        <f>K30/K$92</f>
        <v>-0.27913226466831964</v>
      </c>
      <c r="L93" s="64" t="e">
        <f>L30/L$92</f>
        <v>#DIV/0!</v>
      </c>
      <c r="M93" s="64" t="e">
        <f>M30/M$92</f>
        <v>#DIV/0!</v>
      </c>
      <c r="N93" s="64" t="e">
        <f>N30/N$92</f>
        <v>#DIV/0!</v>
      </c>
      <c r="O93" s="64" t="e">
        <f>O30/O$92</f>
        <v>#DIV/0!</v>
      </c>
      <c r="P93" s="64" t="e">
        <f>P30/P$92</f>
        <v>#DIV/0!</v>
      </c>
      <c r="Q93" s="64" t="e">
        <f>Q30/Q$92</f>
        <v>#DIV/0!</v>
      </c>
    </row>
    <row r="94" spans="2:34" x14ac:dyDescent="0.25">
      <c r="B94" s="15" t="s">
        <v>38</v>
      </c>
      <c r="C94" s="46">
        <v>-689.07399999999996</v>
      </c>
      <c r="D94" s="15" t="s">
        <v>26</v>
      </c>
      <c r="E94" s="37">
        <f>(E34-C94)/E$86</f>
        <v>1.1113026938217179</v>
      </c>
      <c r="F94" s="37">
        <f>F31/F$92</f>
        <v>0.94847760365571299</v>
      </c>
      <c r="G94" s="37">
        <f>G31/G$92</f>
        <v>0.93537796126405304</v>
      </c>
      <c r="H94" s="76">
        <f>H31/H$92</f>
        <v>0.55417942844267454</v>
      </c>
      <c r="I94" s="37">
        <f>I31/I$92</f>
        <v>0.91359181720104943</v>
      </c>
      <c r="J94" s="37">
        <f>J31/J$92</f>
        <v>0.4426997233317862</v>
      </c>
      <c r="K94" s="37">
        <f>K31/K$92</f>
        <v>0.94784272690006122</v>
      </c>
      <c r="L94" s="64" t="e">
        <f>L31/L$92</f>
        <v>#DIV/0!</v>
      </c>
      <c r="M94" s="64" t="e">
        <f>M31/M$92</f>
        <v>#DIV/0!</v>
      </c>
      <c r="N94" s="64" t="e">
        <f>N31/N$92</f>
        <v>#DIV/0!</v>
      </c>
      <c r="O94" s="64" t="e">
        <f>O31/O$92</f>
        <v>#DIV/0!</v>
      </c>
      <c r="P94" s="64" t="e">
        <f>P31/P$92</f>
        <v>#DIV/0!</v>
      </c>
      <c r="Q94" s="64" t="e">
        <f>Q31/Q$92</f>
        <v>#DIV/0!</v>
      </c>
    </row>
    <row r="95" spans="2:34" x14ac:dyDescent="0.25">
      <c r="B95" s="15" t="s">
        <v>39</v>
      </c>
      <c r="C95" s="46">
        <v>209.1</v>
      </c>
      <c r="D95" s="15" t="s">
        <v>27</v>
      </c>
      <c r="E95" s="37">
        <f>(E35-C95)/E$86</f>
        <v>-0.33722560026662041</v>
      </c>
      <c r="F95" s="37">
        <f>F32/F$92</f>
        <v>-1.6630200772747319</v>
      </c>
      <c r="G95" s="37">
        <f>G32/G$92</f>
        <v>-1.6400517243916581</v>
      </c>
      <c r="H95" s="76">
        <f>H32/H$92</f>
        <v>-0.97167451541358718</v>
      </c>
      <c r="I95" s="37">
        <f>I32/I$92</f>
        <v>-1.6018528308769129</v>
      </c>
      <c r="J95" s="37">
        <f>J32/J$92</f>
        <v>-0.77621076688276558</v>
      </c>
      <c r="K95" s="37">
        <f>K32/K$92</f>
        <v>-1.6619069115160703</v>
      </c>
      <c r="L95" s="64" t="e">
        <f>L32/L$92</f>
        <v>#DIV/0!</v>
      </c>
      <c r="M95" s="64" t="e">
        <f>M32/M$92</f>
        <v>#DIV/0!</v>
      </c>
      <c r="N95" s="64" t="e">
        <f>N32/N$92</f>
        <v>#DIV/0!</v>
      </c>
      <c r="O95" s="64" t="e">
        <f>O32/O$92</f>
        <v>#DIV/0!</v>
      </c>
      <c r="P95" s="64" t="e">
        <f>P32/P$92</f>
        <v>#DIV/0!</v>
      </c>
      <c r="Q95" s="64" t="e">
        <f>Q32/Q$92</f>
        <v>#DIV/0!</v>
      </c>
    </row>
    <row r="96" spans="2:34" x14ac:dyDescent="0.25">
      <c r="B96" s="1"/>
      <c r="C96" s="1"/>
      <c r="D96" s="15" t="s">
        <v>28</v>
      </c>
      <c r="E96" s="37" t="e">
        <f>SQRT(E93^2+E94^2+E95^2)</f>
        <v>#VALUE!</v>
      </c>
      <c r="F96" s="37">
        <f>SQRT(F93^2+F94^2+F95^2)</f>
        <v>1.9347518638854173</v>
      </c>
      <c r="G96" s="37">
        <f t="shared" ref="G96:Q96" si="47">SQRT(G93^2+G94^2+G95^2)</f>
        <v>1.9080305607826167</v>
      </c>
      <c r="H96" s="76">
        <f>SQRT(H93^2+H94^2+H95^2)</f>
        <v>1.1304428043148802</v>
      </c>
      <c r="I96" s="37">
        <f t="shared" si="47"/>
        <v>1.8635900988567864</v>
      </c>
      <c r="J96" s="37">
        <f t="shared" si="47"/>
        <v>0.90304094852263539</v>
      </c>
      <c r="K96" s="37">
        <f t="shared" si="47"/>
        <v>1.9334568106531607</v>
      </c>
      <c r="L96" s="64" t="e">
        <f t="shared" si="47"/>
        <v>#DIV/0!</v>
      </c>
      <c r="M96" s="64" t="e">
        <f t="shared" si="47"/>
        <v>#DIV/0!</v>
      </c>
      <c r="N96" s="64" t="e">
        <f t="shared" si="47"/>
        <v>#DIV/0!</v>
      </c>
      <c r="O96" s="64" t="e">
        <f t="shared" si="47"/>
        <v>#DIV/0!</v>
      </c>
      <c r="P96" s="64" t="e">
        <f t="shared" si="47"/>
        <v>#DIV/0!</v>
      </c>
      <c r="Q96" s="64" t="e">
        <f t="shared" si="47"/>
        <v>#DIV/0!</v>
      </c>
    </row>
  </sheetData>
  <mergeCells count="3">
    <mergeCell ref="B39:E39"/>
    <mergeCell ref="B51:E51"/>
    <mergeCell ref="B4:E4"/>
  </mergeCells>
  <conditionalFormatting sqref="W57:AH8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1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121A-90D6-4D31-A8E8-E625ADD89622}">
  <dimension ref="B2:AH96"/>
  <sheetViews>
    <sheetView zoomScale="70" zoomScaleNormal="70" workbookViewId="0">
      <selection activeCell="K30" sqref="K30:K32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2.85546875" customWidth="1"/>
    <col min="6" max="7" width="15.7109375" customWidth="1"/>
    <col min="8" max="8" width="15.7109375" style="69" customWidth="1"/>
    <col min="9" max="11" width="15.7109375" customWidth="1"/>
    <col min="12" max="17" width="15.7109375" style="60" customWidth="1"/>
    <col min="19" max="19" width="9.28515625" bestFit="1" customWidth="1"/>
    <col min="20" max="20" width="9.5703125" bestFit="1" customWidth="1"/>
    <col min="22" max="22" width="26.5703125" bestFit="1" customWidth="1"/>
  </cols>
  <sheetData>
    <row r="2" spans="2:23" x14ac:dyDescent="0.25">
      <c r="B2" s="27" t="s">
        <v>22</v>
      </c>
      <c r="C2" s="42">
        <v>44266</v>
      </c>
      <c r="F2" s="27" t="s">
        <v>23</v>
      </c>
      <c r="G2" s="28" t="s">
        <v>58</v>
      </c>
    </row>
    <row r="4" spans="2:23" ht="15.75" x14ac:dyDescent="0.25">
      <c r="B4" s="54" t="s">
        <v>42</v>
      </c>
      <c r="C4" s="54"/>
      <c r="D4" s="54"/>
      <c r="E4" s="54"/>
    </row>
    <row r="5" spans="2:23" s="7" customFormat="1" ht="30" customHeight="1" x14ac:dyDescent="0.25">
      <c r="E5" s="30" t="s">
        <v>51</v>
      </c>
      <c r="F5" s="26" t="s">
        <v>47</v>
      </c>
      <c r="G5" s="26" t="s">
        <v>48</v>
      </c>
      <c r="H5" s="26" t="s">
        <v>15</v>
      </c>
      <c r="I5" s="26" t="s">
        <v>10</v>
      </c>
      <c r="J5" s="26" t="s">
        <v>49</v>
      </c>
      <c r="K5" s="26" t="s">
        <v>50</v>
      </c>
      <c r="L5" s="55" t="s">
        <v>11</v>
      </c>
      <c r="M5" s="55" t="s">
        <v>12</v>
      </c>
      <c r="N5" s="55" t="s">
        <v>13</v>
      </c>
      <c r="O5" s="55" t="s">
        <v>14</v>
      </c>
      <c r="P5" s="55" t="s">
        <v>1</v>
      </c>
      <c r="Q5" s="55" t="s">
        <v>15</v>
      </c>
      <c r="S5" s="14" t="s">
        <v>17</v>
      </c>
      <c r="T5" s="14" t="s">
        <v>16</v>
      </c>
    </row>
    <row r="6" spans="2:23" x14ac:dyDescent="0.25">
      <c r="B6" s="8" t="s">
        <v>2</v>
      </c>
      <c r="C6" s="9" t="s">
        <v>0</v>
      </c>
      <c r="D6" s="9" t="s">
        <v>3</v>
      </c>
      <c r="E6" s="47">
        <v>3089.69</v>
      </c>
      <c r="F6" s="49">
        <v>1348.25578382143</v>
      </c>
      <c r="G6" s="49">
        <v>941.670975829697</v>
      </c>
      <c r="H6" s="70">
        <v>18234.7818211667</v>
      </c>
      <c r="I6" s="49">
        <v>-33860.5032907817</v>
      </c>
      <c r="J6" s="49">
        <v>-5623.4802886344196</v>
      </c>
      <c r="K6" s="49">
        <v>1163.9548179026699</v>
      </c>
      <c r="L6" s="56"/>
      <c r="M6" s="56"/>
      <c r="N6" s="56"/>
      <c r="O6" s="56"/>
      <c r="P6" s="56"/>
      <c r="Q6" s="56"/>
      <c r="R6" s="2"/>
      <c r="S6" s="2">
        <f>MIN(F6:Q6)</f>
        <v>-33860.5032907817</v>
      </c>
      <c r="T6" s="3">
        <f>MAX(F6:Q6)</f>
        <v>18234.7818211667</v>
      </c>
      <c r="V6" s="38"/>
      <c r="W6" s="28"/>
    </row>
    <row r="7" spans="2:23" x14ac:dyDescent="0.25">
      <c r="B7" s="10" t="s">
        <v>2</v>
      </c>
      <c r="C7" s="11" t="s">
        <v>0</v>
      </c>
      <c r="D7" s="11" t="s">
        <v>4</v>
      </c>
      <c r="E7" s="46">
        <v>-153.66999999999999</v>
      </c>
      <c r="F7" s="50">
        <v>-1463.29642078856</v>
      </c>
      <c r="G7" s="50">
        <v>-41498.343141210098</v>
      </c>
      <c r="H7" s="71">
        <v>24181.572087328401</v>
      </c>
      <c r="I7" s="50">
        <v>-80678.093426029198</v>
      </c>
      <c r="J7" s="50">
        <v>-36143.577538936101</v>
      </c>
      <c r="K7" s="50">
        <v>-19610.796367040701</v>
      </c>
      <c r="L7" s="57"/>
      <c r="M7" s="57"/>
      <c r="N7" s="57"/>
      <c r="O7" s="57"/>
      <c r="P7" s="57"/>
      <c r="Q7" s="57"/>
      <c r="R7" s="1"/>
      <c r="S7" s="1">
        <f>MIN(F7:Q7)</f>
        <v>-80678.093426029198</v>
      </c>
      <c r="T7" s="4">
        <f>MAX(F7:Q7)</f>
        <v>24181.572087328401</v>
      </c>
    </row>
    <row r="8" spans="2:23" x14ac:dyDescent="0.25">
      <c r="B8" s="12" t="s">
        <v>2</v>
      </c>
      <c r="C8" s="13" t="s">
        <v>0</v>
      </c>
      <c r="D8" s="13" t="s">
        <v>5</v>
      </c>
      <c r="E8" s="48">
        <v>38.090000000000003</v>
      </c>
      <c r="F8" s="51">
        <v>1130.8384409463099</v>
      </c>
      <c r="G8" s="51">
        <v>14521.2765083739</v>
      </c>
      <c r="H8" s="72">
        <v>376.83531585692799</v>
      </c>
      <c r="I8" s="51">
        <v>11436.7580508877</v>
      </c>
      <c r="J8" s="51">
        <v>9614.39722353447</v>
      </c>
      <c r="K8" s="51">
        <v>7200.5946674323004</v>
      </c>
      <c r="L8" s="58"/>
      <c r="M8" s="58"/>
      <c r="N8" s="58"/>
      <c r="O8" s="58"/>
      <c r="P8" s="58"/>
      <c r="Q8" s="58"/>
      <c r="R8" s="5"/>
      <c r="S8" s="5">
        <f>MIN(F8:Q8)</f>
        <v>376.83531585692799</v>
      </c>
      <c r="T8" s="6">
        <f>MAX(F8:Q8)</f>
        <v>14521.2765083739</v>
      </c>
    </row>
    <row r="9" spans="2:23" x14ac:dyDescent="0.25">
      <c r="B9" s="8" t="s">
        <v>2</v>
      </c>
      <c r="C9" s="9" t="s">
        <v>6</v>
      </c>
      <c r="D9" s="9" t="s">
        <v>3</v>
      </c>
      <c r="E9" s="47">
        <v>3583.79</v>
      </c>
      <c r="F9" s="49">
        <v>-870.27552212845706</v>
      </c>
      <c r="G9" s="49">
        <v>-14685.0722872312</v>
      </c>
      <c r="H9" s="70">
        <v>3522.8526723333598</v>
      </c>
      <c r="I9" s="49">
        <v>-18983.779553956301</v>
      </c>
      <c r="J9" s="49">
        <v>-1622.26741509009</v>
      </c>
      <c r="K9" s="49">
        <v>-7132.38944703382</v>
      </c>
      <c r="L9" s="56"/>
      <c r="M9" s="56"/>
      <c r="N9" s="56"/>
      <c r="O9" s="56"/>
      <c r="P9" s="56"/>
      <c r="Q9" s="56"/>
      <c r="R9" s="2"/>
      <c r="S9" s="2">
        <f>MIN(F9:Q9)</f>
        <v>-18983.779553956301</v>
      </c>
      <c r="T9" s="3">
        <f>MAX(F9:Q9)</f>
        <v>3522.8526723333598</v>
      </c>
    </row>
    <row r="10" spans="2:23" x14ac:dyDescent="0.25">
      <c r="B10" s="10" t="s">
        <v>2</v>
      </c>
      <c r="C10" s="11" t="s">
        <v>6</v>
      </c>
      <c r="D10" s="11" t="s">
        <v>4</v>
      </c>
      <c r="E10" s="46">
        <v>-153.66999999999999</v>
      </c>
      <c r="F10" s="50">
        <v>-3399.83046979242</v>
      </c>
      <c r="G10" s="50">
        <v>-12945.357151820701</v>
      </c>
      <c r="H10" s="71">
        <v>-34497.968402345199</v>
      </c>
      <c r="I10" s="50">
        <v>54716.9503162689</v>
      </c>
      <c r="J10" s="50">
        <v>-31203.023917007598</v>
      </c>
      <c r="K10" s="50">
        <v>-7726.7255065026802</v>
      </c>
      <c r="L10" s="57"/>
      <c r="M10" s="57"/>
      <c r="N10" s="57"/>
      <c r="O10" s="57"/>
      <c r="P10" s="57"/>
      <c r="Q10" s="57"/>
      <c r="R10" s="1"/>
      <c r="S10" s="1">
        <f>MIN(F10:Q10)</f>
        <v>-34497.968402345199</v>
      </c>
      <c r="T10" s="4">
        <f>MAX(F10:Q10)</f>
        <v>54716.9503162689</v>
      </c>
    </row>
    <row r="11" spans="2:23" x14ac:dyDescent="0.25">
      <c r="B11" s="12" t="s">
        <v>2</v>
      </c>
      <c r="C11" s="13" t="s">
        <v>6</v>
      </c>
      <c r="D11" s="13" t="s">
        <v>5</v>
      </c>
      <c r="E11" s="48">
        <v>3.54</v>
      </c>
      <c r="F11" s="51">
        <v>2028.95112081911</v>
      </c>
      <c r="G11" s="51">
        <v>19160.530406030201</v>
      </c>
      <c r="H11" s="72">
        <v>8165.0655443896003</v>
      </c>
      <c r="I11" s="51">
        <v>520.62609369551501</v>
      </c>
      <c r="J11" s="51">
        <v>12255.3518842584</v>
      </c>
      <c r="K11" s="51">
        <v>9794.53052250365</v>
      </c>
      <c r="L11" s="58"/>
      <c r="M11" s="58"/>
      <c r="N11" s="58"/>
      <c r="O11" s="58"/>
      <c r="P11" s="58"/>
      <c r="Q11" s="58"/>
      <c r="R11" s="5"/>
      <c r="S11" s="5">
        <f>MIN(F11:Q11)</f>
        <v>520.62609369551501</v>
      </c>
      <c r="T11" s="6">
        <f>MAX(F11:Q11)</f>
        <v>19160.530406030201</v>
      </c>
    </row>
    <row r="12" spans="2:23" x14ac:dyDescent="0.25">
      <c r="B12" s="8" t="s">
        <v>2</v>
      </c>
      <c r="C12" s="9" t="s">
        <v>7</v>
      </c>
      <c r="D12" s="9" t="s">
        <v>3</v>
      </c>
      <c r="E12" s="47">
        <v>3402.63</v>
      </c>
      <c r="F12" s="41">
        <f>(F6+F9)</f>
        <v>477.98026169297293</v>
      </c>
      <c r="G12" s="41">
        <f>(G6+G9)</f>
        <v>-13743.401311401503</v>
      </c>
      <c r="H12" s="41">
        <f>(H6+H9)</f>
        <v>21757.63449350006</v>
      </c>
      <c r="I12" s="41">
        <f t="shared" ref="I12:Q14" si="0">(I6+I9)</f>
        <v>-52844.282844738002</v>
      </c>
      <c r="J12" s="41">
        <f t="shared" si="0"/>
        <v>-7245.7477037245098</v>
      </c>
      <c r="K12" s="41">
        <f t="shared" si="0"/>
        <v>-5968.4346291311504</v>
      </c>
      <c r="L12" s="59">
        <f t="shared" si="0"/>
        <v>0</v>
      </c>
      <c r="M12" s="59">
        <f t="shared" si="0"/>
        <v>0</v>
      </c>
      <c r="N12" s="59">
        <f t="shared" si="0"/>
        <v>0</v>
      </c>
      <c r="O12" s="59">
        <f t="shared" si="0"/>
        <v>0</v>
      </c>
      <c r="P12" s="59">
        <f t="shared" si="0"/>
        <v>0</v>
      </c>
      <c r="Q12" s="59">
        <f t="shared" si="0"/>
        <v>0</v>
      </c>
      <c r="R12" s="2"/>
      <c r="S12" s="2">
        <f>MIN(F12:Q12)</f>
        <v>-52844.282844738002</v>
      </c>
      <c r="T12" s="3">
        <f>MAX(F12:Q12)</f>
        <v>21757.63449350006</v>
      </c>
      <c r="V12" s="34" t="s">
        <v>45</v>
      </c>
    </row>
    <row r="13" spans="2:23" x14ac:dyDescent="0.25">
      <c r="B13" s="10" t="s">
        <v>2</v>
      </c>
      <c r="C13" s="11" t="s">
        <v>7</v>
      </c>
      <c r="D13" s="11" t="s">
        <v>4</v>
      </c>
      <c r="E13" s="46">
        <v>-812.6</v>
      </c>
      <c r="F13" s="41">
        <f>(F7+F10)</f>
        <v>-4863.1268905809802</v>
      </c>
      <c r="G13" s="41">
        <f>(G7+G10)</f>
        <v>-54443.700293030801</v>
      </c>
      <c r="H13" s="41">
        <f>(H7+H10)</f>
        <v>-10316.396315016798</v>
      </c>
      <c r="I13" s="41">
        <f t="shared" si="0"/>
        <v>-25961.143109760298</v>
      </c>
      <c r="J13" s="41">
        <f t="shared" si="0"/>
        <v>-67346.601455943703</v>
      </c>
      <c r="K13" s="41">
        <f t="shared" si="0"/>
        <v>-27337.521873543381</v>
      </c>
      <c r="L13" s="59">
        <f t="shared" si="0"/>
        <v>0</v>
      </c>
      <c r="M13" s="59">
        <f t="shared" si="0"/>
        <v>0</v>
      </c>
      <c r="N13" s="59">
        <f t="shared" si="0"/>
        <v>0</v>
      </c>
      <c r="O13" s="59">
        <f t="shared" si="0"/>
        <v>0</v>
      </c>
      <c r="P13" s="59">
        <f t="shared" si="0"/>
        <v>0</v>
      </c>
      <c r="Q13" s="59">
        <f t="shared" si="0"/>
        <v>0</v>
      </c>
      <c r="R13" s="1"/>
      <c r="S13" s="1">
        <f>MIN(F13:Q13)</f>
        <v>-67346.601455943703</v>
      </c>
      <c r="T13" s="4">
        <f>MAX(F13:Q13)</f>
        <v>0</v>
      </c>
    </row>
    <row r="14" spans="2:23" x14ac:dyDescent="0.25">
      <c r="B14" s="12" t="s">
        <v>2</v>
      </c>
      <c r="C14" s="13" t="s">
        <v>7</v>
      </c>
      <c r="D14" s="13" t="s">
        <v>5</v>
      </c>
      <c r="E14" s="48">
        <v>-38.21</v>
      </c>
      <c r="F14" s="41">
        <f>(F8+F11)</f>
        <v>3159.7895617654199</v>
      </c>
      <c r="G14" s="41">
        <f>(G8+G11)</f>
        <v>33681.8069144041</v>
      </c>
      <c r="H14" s="41">
        <f>(H8+H11)</f>
        <v>8541.9008602465292</v>
      </c>
      <c r="I14" s="41">
        <f t="shared" si="0"/>
        <v>11957.384144583215</v>
      </c>
      <c r="J14" s="41">
        <f t="shared" si="0"/>
        <v>21869.749107792872</v>
      </c>
      <c r="K14" s="41">
        <f t="shared" si="0"/>
        <v>16995.125189935949</v>
      </c>
      <c r="L14" s="59">
        <f t="shared" si="0"/>
        <v>0</v>
      </c>
      <c r="M14" s="59">
        <f t="shared" si="0"/>
        <v>0</v>
      </c>
      <c r="N14" s="59">
        <f t="shared" si="0"/>
        <v>0</v>
      </c>
      <c r="O14" s="59">
        <f t="shared" si="0"/>
        <v>0</v>
      </c>
      <c r="P14" s="59">
        <f t="shared" si="0"/>
        <v>0</v>
      </c>
      <c r="Q14" s="59">
        <f t="shared" si="0"/>
        <v>0</v>
      </c>
      <c r="R14" s="5"/>
      <c r="S14" s="5">
        <f>MIN(F14:Q14)</f>
        <v>0</v>
      </c>
      <c r="T14" s="6">
        <f>MAX(F14:Q14)</f>
        <v>33681.8069144041</v>
      </c>
    </row>
    <row r="15" spans="2:23" x14ac:dyDescent="0.25">
      <c r="B15" s="8" t="s">
        <v>8</v>
      </c>
      <c r="C15" s="9" t="s">
        <v>0</v>
      </c>
      <c r="D15" s="9" t="s">
        <v>3</v>
      </c>
      <c r="E15" s="47">
        <v>3135.09</v>
      </c>
      <c r="F15" s="49">
        <v>1556.75650598475</v>
      </c>
      <c r="G15" s="49">
        <v>22245.654047073</v>
      </c>
      <c r="H15" s="70">
        <v>-1931.1012366477901</v>
      </c>
      <c r="I15" s="49">
        <v>22286.653616403899</v>
      </c>
      <c r="J15" s="49">
        <v>24718.4376229761</v>
      </c>
      <c r="K15" s="49">
        <v>10934.833909936</v>
      </c>
      <c r="L15" s="56"/>
      <c r="M15" s="56"/>
      <c r="N15" s="56"/>
      <c r="O15" s="56"/>
      <c r="P15" s="56"/>
      <c r="Q15" s="56"/>
      <c r="R15" s="2"/>
      <c r="S15" s="2">
        <f>MIN(F15:Q15)</f>
        <v>-1931.1012366477901</v>
      </c>
      <c r="T15" s="3">
        <f>MAX(F15:Q15)</f>
        <v>24718.4376229761</v>
      </c>
    </row>
    <row r="16" spans="2:23" x14ac:dyDescent="0.25">
      <c r="B16" s="10" t="s">
        <v>8</v>
      </c>
      <c r="C16" s="11" t="s">
        <v>0</v>
      </c>
      <c r="D16" s="11" t="s">
        <v>4</v>
      </c>
      <c r="E16" s="46">
        <v>-317.5</v>
      </c>
      <c r="F16" s="50">
        <v>1973.3724724961</v>
      </c>
      <c r="G16" s="50">
        <v>28198.990118494101</v>
      </c>
      <c r="H16" s="71">
        <v>-2447.8985681793401</v>
      </c>
      <c r="I16" s="50">
        <v>28250.961908039098</v>
      </c>
      <c r="J16" s="50">
        <v>31333.534936754499</v>
      </c>
      <c r="K16" s="50">
        <v>13861.1916161769</v>
      </c>
      <c r="L16" s="57"/>
      <c r="M16" s="57"/>
      <c r="N16" s="57"/>
      <c r="O16" s="57"/>
      <c r="P16" s="57"/>
      <c r="Q16" s="57"/>
      <c r="R16" s="1"/>
      <c r="S16" s="1">
        <f>MIN(F16:Q16)</f>
        <v>-2447.8985681793401</v>
      </c>
      <c r="T16" s="4">
        <f>MAX(F16:Q16)</f>
        <v>31333.534936754499</v>
      </c>
    </row>
    <row r="17" spans="2:20" x14ac:dyDescent="0.25">
      <c r="B17" s="12" t="s">
        <v>8</v>
      </c>
      <c r="C17" s="13" t="s">
        <v>0</v>
      </c>
      <c r="D17" s="13" t="s">
        <v>5</v>
      </c>
      <c r="E17" s="48">
        <v>325.82</v>
      </c>
      <c r="F17" s="51">
        <v>-246.73852918226001</v>
      </c>
      <c r="G17" s="51">
        <v>-3525.8307507763602</v>
      </c>
      <c r="H17" s="72">
        <v>306.07039508154702</v>
      </c>
      <c r="I17" s="51">
        <v>-3532.3289882302702</v>
      </c>
      <c r="J17" s="51">
        <v>-3917.7552297548</v>
      </c>
      <c r="K17" s="51">
        <v>-1733.1193577271899</v>
      </c>
      <c r="L17" s="58"/>
      <c r="M17" s="58"/>
      <c r="N17" s="58"/>
      <c r="O17" s="58"/>
      <c r="P17" s="58"/>
      <c r="Q17" s="58"/>
      <c r="R17" s="5"/>
      <c r="S17" s="5">
        <f>MIN(F17:Q17)</f>
        <v>-3917.7552297548</v>
      </c>
      <c r="T17" s="6">
        <f>MAX(F17:Q17)</f>
        <v>306.07039508154702</v>
      </c>
    </row>
    <row r="18" spans="2:20" x14ac:dyDescent="0.25">
      <c r="B18" s="8" t="s">
        <v>8</v>
      </c>
      <c r="C18" s="9" t="s">
        <v>6</v>
      </c>
      <c r="D18" s="9" t="s">
        <v>3</v>
      </c>
      <c r="E18" s="47">
        <v>3705.2</v>
      </c>
      <c r="F18" s="49">
        <v>-344.81566411249401</v>
      </c>
      <c r="G18" s="49">
        <v>-203.61011191236699</v>
      </c>
      <c r="H18" s="70">
        <v>-4703.9718100919899</v>
      </c>
      <c r="I18" s="49">
        <v>8767.7904784966995</v>
      </c>
      <c r="J18" s="49">
        <v>-12676.2039689904</v>
      </c>
      <c r="K18" s="49">
        <v>-280.80855132313502</v>
      </c>
      <c r="L18" s="56"/>
      <c r="M18" s="56"/>
      <c r="N18" s="56"/>
      <c r="O18" s="56"/>
      <c r="P18" s="56"/>
      <c r="Q18" s="56"/>
      <c r="R18" s="2"/>
      <c r="S18" s="2">
        <f>MIN(F18:Q18)</f>
        <v>-12676.2039689904</v>
      </c>
      <c r="T18" s="3">
        <f>MAX(F18:Q18)</f>
        <v>8767.7904784966995</v>
      </c>
    </row>
    <row r="19" spans="2:20" x14ac:dyDescent="0.25">
      <c r="B19" s="10" t="s">
        <v>8</v>
      </c>
      <c r="C19" s="11" t="s">
        <v>6</v>
      </c>
      <c r="D19" s="11" t="s">
        <v>4</v>
      </c>
      <c r="E19" s="46">
        <v>-317.5</v>
      </c>
      <c r="F19" s="50">
        <v>858.283955122865</v>
      </c>
      <c r="G19" s="50">
        <v>506.80786966262201</v>
      </c>
      <c r="H19" s="71">
        <v>11708.701054355401</v>
      </c>
      <c r="I19" s="50">
        <v>-21823.990824029599</v>
      </c>
      <c r="J19" s="50">
        <v>31552.4600845854</v>
      </c>
      <c r="K19" s="50">
        <v>698.96324078627902</v>
      </c>
      <c r="L19" s="57"/>
      <c r="M19" s="57"/>
      <c r="N19" s="57"/>
      <c r="O19" s="57"/>
      <c r="P19" s="57"/>
      <c r="Q19" s="57"/>
      <c r="R19" s="1"/>
      <c r="S19" s="1">
        <f>MIN(F19:Q19)</f>
        <v>-21823.990824029599</v>
      </c>
      <c r="T19" s="4">
        <f>MAX(F19:Q19)</f>
        <v>31552.4600845854</v>
      </c>
    </row>
    <row r="20" spans="2:20" x14ac:dyDescent="0.25">
      <c r="B20" s="12" t="s">
        <v>8</v>
      </c>
      <c r="C20" s="13" t="s">
        <v>6</v>
      </c>
      <c r="D20" s="13" t="s">
        <v>5</v>
      </c>
      <c r="E20" s="48">
        <v>285.95</v>
      </c>
      <c r="F20" s="51">
        <v>-35.8492139223885</v>
      </c>
      <c r="G20" s="51">
        <v>-21.168593014749199</v>
      </c>
      <c r="H20" s="72">
        <v>-489.05461455445101</v>
      </c>
      <c r="I20" s="51">
        <v>911.55486598707796</v>
      </c>
      <c r="J20" s="51">
        <v>-1317.89821375375</v>
      </c>
      <c r="K20" s="51">
        <v>-29.194630277396101</v>
      </c>
      <c r="L20" s="58"/>
      <c r="M20" s="58"/>
      <c r="N20" s="58"/>
      <c r="O20" s="58"/>
      <c r="P20" s="58"/>
      <c r="Q20" s="58"/>
      <c r="R20" s="5"/>
      <c r="S20" s="5">
        <f>MIN(F20:Q20)</f>
        <v>-1317.89821375375</v>
      </c>
      <c r="T20" s="6">
        <f>MAX(F20:Q20)</f>
        <v>911.55486598707796</v>
      </c>
    </row>
    <row r="21" spans="2:20" x14ac:dyDescent="0.25">
      <c r="B21" s="8" t="s">
        <v>8</v>
      </c>
      <c r="C21" s="9" t="s">
        <v>7</v>
      </c>
      <c r="D21" s="9" t="s">
        <v>3</v>
      </c>
      <c r="E21" s="47">
        <v>3512.83</v>
      </c>
      <c r="F21" s="41">
        <f>(F15+F18)</f>
        <v>1211.940841872256</v>
      </c>
      <c r="G21" s="41">
        <f>(G15+G18)</f>
        <v>22042.043935160633</v>
      </c>
      <c r="H21" s="41">
        <f>(H15+H18)</f>
        <v>-6635.0730467397798</v>
      </c>
      <c r="I21" s="41">
        <f t="shared" ref="I21:Q23" si="1">(I15+I18)</f>
        <v>31054.444094900598</v>
      </c>
      <c r="J21" s="41">
        <f t="shared" si="1"/>
        <v>12042.233653985701</v>
      </c>
      <c r="K21" s="41">
        <f t="shared" si="1"/>
        <v>10654.025358612866</v>
      </c>
      <c r="L21" s="59">
        <f t="shared" si="1"/>
        <v>0</v>
      </c>
      <c r="M21" s="59">
        <f t="shared" si="1"/>
        <v>0</v>
      </c>
      <c r="N21" s="59">
        <f t="shared" si="1"/>
        <v>0</v>
      </c>
      <c r="O21" s="59">
        <f t="shared" si="1"/>
        <v>0</v>
      </c>
      <c r="P21" s="59">
        <f t="shared" si="1"/>
        <v>0</v>
      </c>
      <c r="Q21" s="59">
        <f t="shared" si="1"/>
        <v>0</v>
      </c>
      <c r="R21" s="2"/>
      <c r="S21" s="2">
        <f>MIN(F21:Q21)</f>
        <v>-6635.0730467397798</v>
      </c>
      <c r="T21" s="3">
        <f>MAX(F21:Q21)</f>
        <v>31054.444094900598</v>
      </c>
    </row>
    <row r="22" spans="2:20" x14ac:dyDescent="0.25">
      <c r="B22" s="10" t="s">
        <v>8</v>
      </c>
      <c r="C22" s="11" t="s">
        <v>7</v>
      </c>
      <c r="D22" s="11" t="s">
        <v>4</v>
      </c>
      <c r="E22" s="46">
        <v>-796.33</v>
      </c>
      <c r="F22" s="41">
        <f>(F16+F19)</f>
        <v>2831.6564276189652</v>
      </c>
      <c r="G22" s="41">
        <f>(G16+G19)</f>
        <v>28705.797988156723</v>
      </c>
      <c r="H22" s="41">
        <f>(H16+H19)</f>
        <v>9260.8024861760605</v>
      </c>
      <c r="I22" s="41">
        <f t="shared" si="1"/>
        <v>6426.9710840094995</v>
      </c>
      <c r="J22" s="41">
        <f t="shared" si="1"/>
        <v>62885.995021339899</v>
      </c>
      <c r="K22" s="41">
        <f t="shared" si="1"/>
        <v>14560.15485696318</v>
      </c>
      <c r="L22" s="59">
        <f t="shared" si="1"/>
        <v>0</v>
      </c>
      <c r="M22" s="59">
        <f t="shared" si="1"/>
        <v>0</v>
      </c>
      <c r="N22" s="59">
        <f t="shared" si="1"/>
        <v>0</v>
      </c>
      <c r="O22" s="59">
        <f t="shared" si="1"/>
        <v>0</v>
      </c>
      <c r="P22" s="59">
        <f t="shared" si="1"/>
        <v>0</v>
      </c>
      <c r="Q22" s="59">
        <f t="shared" si="1"/>
        <v>0</v>
      </c>
      <c r="R22" s="1"/>
      <c r="S22" s="1">
        <f>MIN(F22:Q22)</f>
        <v>0</v>
      </c>
      <c r="T22" s="4">
        <f>MAX(F22:Q22)</f>
        <v>62885.995021339899</v>
      </c>
    </row>
    <row r="23" spans="2:20" x14ac:dyDescent="0.25">
      <c r="B23" s="12" t="s">
        <v>8</v>
      </c>
      <c r="C23" s="13" t="s">
        <v>7</v>
      </c>
      <c r="D23" s="13" t="s">
        <v>5</v>
      </c>
      <c r="E23" s="48">
        <v>265.95</v>
      </c>
      <c r="F23" s="41">
        <f>(F17+F20)</f>
        <v>-282.5877431046485</v>
      </c>
      <c r="G23" s="41">
        <f>(G17+G20)</f>
        <v>-3546.9993437911094</v>
      </c>
      <c r="H23" s="41">
        <f>(H17+H20)</f>
        <v>-182.98421947290399</v>
      </c>
      <c r="I23" s="41">
        <f t="shared" si="1"/>
        <v>-2620.7741222431923</v>
      </c>
      <c r="J23" s="41">
        <f t="shared" si="1"/>
        <v>-5235.6534435085505</v>
      </c>
      <c r="K23" s="41">
        <f t="shared" si="1"/>
        <v>-1762.313988004586</v>
      </c>
      <c r="L23" s="59">
        <f t="shared" si="1"/>
        <v>0</v>
      </c>
      <c r="M23" s="59">
        <f t="shared" si="1"/>
        <v>0</v>
      </c>
      <c r="N23" s="59">
        <f t="shared" si="1"/>
        <v>0</v>
      </c>
      <c r="O23" s="59">
        <f t="shared" si="1"/>
        <v>0</v>
      </c>
      <c r="P23" s="59">
        <f t="shared" si="1"/>
        <v>0</v>
      </c>
      <c r="Q23" s="59">
        <f t="shared" si="1"/>
        <v>0</v>
      </c>
      <c r="R23" s="5"/>
      <c r="S23" s="5">
        <f>MIN(F23:Q23)</f>
        <v>-5235.6534435085505</v>
      </c>
      <c r="T23" s="6">
        <f>MAX(F23:Q23)</f>
        <v>0</v>
      </c>
    </row>
    <row r="24" spans="2:20" x14ac:dyDescent="0.25">
      <c r="B24" s="8" t="s">
        <v>9</v>
      </c>
      <c r="C24" s="9" t="s">
        <v>36</v>
      </c>
      <c r="D24" s="9" t="s">
        <v>3</v>
      </c>
      <c r="E24" s="47">
        <v>3583.79</v>
      </c>
      <c r="F24" s="49">
        <v>14.5829815463527</v>
      </c>
      <c r="G24" s="49">
        <v>118.035864754974</v>
      </c>
      <c r="H24" s="70">
        <v>80.065153406131103</v>
      </c>
      <c r="I24" s="49">
        <v>-53.351030126256497</v>
      </c>
      <c r="J24" s="49">
        <v>369.288684675409</v>
      </c>
      <c r="K24" s="49">
        <v>61.4771741666015</v>
      </c>
      <c r="L24" s="56"/>
      <c r="M24" s="56"/>
      <c r="N24" s="56"/>
      <c r="O24" s="56"/>
      <c r="P24" s="56"/>
      <c r="Q24" s="56"/>
      <c r="R24" s="2"/>
      <c r="S24" s="2">
        <f>MIN(F24:Q24)</f>
        <v>-53.351030126256497</v>
      </c>
      <c r="T24" s="3">
        <f>MAX(F24:Q24)</f>
        <v>369.288684675409</v>
      </c>
    </row>
    <row r="25" spans="2:20" x14ac:dyDescent="0.25">
      <c r="B25" s="10" t="s">
        <v>9</v>
      </c>
      <c r="C25" s="11" t="s">
        <v>36</v>
      </c>
      <c r="D25" s="11" t="s">
        <v>4</v>
      </c>
      <c r="E25" s="46">
        <v>-153.66999999999999</v>
      </c>
      <c r="F25" s="50">
        <v>-2535.3994803003402</v>
      </c>
      <c r="G25" s="50">
        <v>-20521.7341327166</v>
      </c>
      <c r="H25" s="71">
        <v>-13920.1402464123</v>
      </c>
      <c r="I25" s="50">
        <v>9275.6185438244192</v>
      </c>
      <c r="J25" s="50">
        <v>-64204.589180255898</v>
      </c>
      <c r="K25" s="50">
        <v>-10688.431233139599</v>
      </c>
      <c r="L25" s="57"/>
      <c r="M25" s="57"/>
      <c r="N25" s="57"/>
      <c r="O25" s="57"/>
      <c r="P25" s="57"/>
      <c r="Q25" s="57"/>
      <c r="R25" s="1"/>
      <c r="S25" s="1">
        <f>MIN(F25:Q25)</f>
        <v>-64204.589180255898</v>
      </c>
      <c r="T25" s="4">
        <f>MAX(F25:Q25)</f>
        <v>9275.6185438244192</v>
      </c>
    </row>
    <row r="26" spans="2:20" x14ac:dyDescent="0.25">
      <c r="B26" s="12" t="s">
        <v>9</v>
      </c>
      <c r="C26" s="11" t="s">
        <v>36</v>
      </c>
      <c r="D26" s="13" t="s">
        <v>5</v>
      </c>
      <c r="E26" s="48">
        <v>3.54</v>
      </c>
      <c r="F26" s="51">
        <v>208.35579175066101</v>
      </c>
      <c r="G26" s="51">
        <v>1686.44909669707</v>
      </c>
      <c r="H26" s="72">
        <v>1143.93880130397</v>
      </c>
      <c r="I26" s="51">
        <v>-762.25812172475401</v>
      </c>
      <c r="J26" s="51">
        <v>5276.2486214178398</v>
      </c>
      <c r="K26" s="51">
        <v>878.36120873918196</v>
      </c>
      <c r="L26" s="58"/>
      <c r="M26" s="58"/>
      <c r="N26" s="58"/>
      <c r="O26" s="58"/>
      <c r="P26" s="58"/>
      <c r="Q26" s="58"/>
      <c r="R26" s="5"/>
      <c r="S26" s="5">
        <f>MIN(F26:Q26)</f>
        <v>-762.25812172475401</v>
      </c>
      <c r="T26" s="6">
        <f>MAX(F26:Q26)</f>
        <v>5276.2486214178398</v>
      </c>
    </row>
    <row r="27" spans="2:20" x14ac:dyDescent="0.25">
      <c r="B27" s="8" t="s">
        <v>52</v>
      </c>
      <c r="C27" s="9" t="s">
        <v>37</v>
      </c>
      <c r="D27" s="9" t="s">
        <v>3</v>
      </c>
      <c r="E27" s="47">
        <v>3444.98</v>
      </c>
      <c r="F27" s="49">
        <v>-316.54616134649598</v>
      </c>
      <c r="G27" s="49">
        <v>-3186.3330228519299</v>
      </c>
      <c r="H27" s="70">
        <v>-1059.8455234504499</v>
      </c>
      <c r="I27" s="49">
        <v>-652.77733740202598</v>
      </c>
      <c r="J27" s="49">
        <v>-1749.8102757777399</v>
      </c>
      <c r="K27" s="49">
        <v>-1617.3928239872</v>
      </c>
      <c r="L27" s="56"/>
      <c r="M27" s="56"/>
      <c r="N27" s="56"/>
      <c r="O27" s="56"/>
      <c r="P27" s="56"/>
      <c r="Q27" s="56"/>
      <c r="R27" s="2"/>
      <c r="S27" s="2">
        <f>MIN(F27:Q27)</f>
        <v>-3186.3330228519299</v>
      </c>
      <c r="T27" s="3">
        <f>MAX(F27:Q27)</f>
        <v>-316.54616134649598</v>
      </c>
    </row>
    <row r="28" spans="2:20" x14ac:dyDescent="0.25">
      <c r="B28" s="10" t="s">
        <v>52</v>
      </c>
      <c r="C28" s="11" t="s">
        <v>37</v>
      </c>
      <c r="D28" s="11" t="s">
        <v>4</v>
      </c>
      <c r="E28" s="46">
        <v>-234.44</v>
      </c>
      <c r="F28" s="50">
        <v>1816.1548983533801</v>
      </c>
      <c r="G28" s="50">
        <v>18281.296802406199</v>
      </c>
      <c r="H28" s="71">
        <v>6080.7675908142801</v>
      </c>
      <c r="I28" s="50">
        <v>3745.25078368918</v>
      </c>
      <c r="J28" s="50">
        <v>10039.377795721301</v>
      </c>
      <c r="K28" s="50">
        <v>9279.6446728368501</v>
      </c>
      <c r="L28" s="57"/>
      <c r="M28" s="57"/>
      <c r="N28" s="57"/>
      <c r="O28" s="57"/>
      <c r="P28" s="57"/>
      <c r="Q28" s="57"/>
      <c r="R28" s="1"/>
      <c r="S28" s="1">
        <f>MIN(F28:Q28)</f>
        <v>1816.1548983533801</v>
      </c>
      <c r="T28" s="4">
        <f>MAX(F28:Q28)</f>
        <v>18281.296802406199</v>
      </c>
    </row>
    <row r="29" spans="2:20" x14ac:dyDescent="0.25">
      <c r="B29" s="12" t="s">
        <v>52</v>
      </c>
      <c r="C29" s="13" t="s">
        <v>37</v>
      </c>
      <c r="D29" s="13" t="s">
        <v>5</v>
      </c>
      <c r="E29" s="48">
        <v>677.72</v>
      </c>
      <c r="F29" s="51">
        <v>-4069.9635671404199</v>
      </c>
      <c r="G29" s="51">
        <v>-40967.987925112</v>
      </c>
      <c r="H29" s="72">
        <v>-13626.867717781501</v>
      </c>
      <c r="I29" s="51">
        <v>-8393.0254259916001</v>
      </c>
      <c r="J29" s="51">
        <v>-22498.026959258801</v>
      </c>
      <c r="K29" s="51">
        <v>-20795.481579625699</v>
      </c>
      <c r="L29" s="58"/>
      <c r="M29" s="58"/>
      <c r="N29" s="58"/>
      <c r="O29" s="58"/>
      <c r="P29" s="58"/>
      <c r="Q29" s="58"/>
      <c r="R29" s="5"/>
      <c r="S29" s="5">
        <f>MIN(F29:Q29)</f>
        <v>-40967.987925112</v>
      </c>
      <c r="T29" s="6">
        <f>MAX(F29:Q29)</f>
        <v>-4069.9635671404199</v>
      </c>
    </row>
    <row r="30" spans="2:20" x14ac:dyDescent="0.25">
      <c r="B30" s="8" t="s">
        <v>53</v>
      </c>
      <c r="C30" s="9" t="s">
        <v>37</v>
      </c>
      <c r="D30" s="9" t="s">
        <v>3</v>
      </c>
      <c r="E30" s="47">
        <v>3460.99</v>
      </c>
      <c r="F30" s="49">
        <v>-418.957923765099</v>
      </c>
      <c r="G30" s="49">
        <v>-4261.3454656621998</v>
      </c>
      <c r="H30" s="70">
        <v>-1354.7810767159699</v>
      </c>
      <c r="I30" s="49">
        <v>-992.03288263449997</v>
      </c>
      <c r="J30" s="49">
        <v>-2446.9643591589402</v>
      </c>
      <c r="K30" s="49">
        <v>-2160.67507966114</v>
      </c>
      <c r="L30" s="56"/>
      <c r="M30" s="56"/>
      <c r="N30" s="56"/>
      <c r="O30" s="56"/>
      <c r="P30" s="56"/>
      <c r="Q30" s="56"/>
      <c r="R30" s="2"/>
      <c r="S30" s="2">
        <f>MIN(F30:Q30)</f>
        <v>-4261.3454656621998</v>
      </c>
      <c r="T30" s="3">
        <f>MAX(F30:Q30)</f>
        <v>-418.957923765099</v>
      </c>
    </row>
    <row r="31" spans="2:20" x14ac:dyDescent="0.25">
      <c r="B31" s="10" t="s">
        <v>53</v>
      </c>
      <c r="C31" s="11" t="s">
        <v>37</v>
      </c>
      <c r="D31" s="11" t="s">
        <v>4</v>
      </c>
      <c r="E31" s="46">
        <v>-308.02</v>
      </c>
      <c r="F31" s="50">
        <v>2750.71504490898</v>
      </c>
      <c r="G31" s="50">
        <v>27978.339635184399</v>
      </c>
      <c r="H31" s="71">
        <v>8894.9664844387607</v>
      </c>
      <c r="I31" s="50">
        <v>6513.3026982373603</v>
      </c>
      <c r="J31" s="50">
        <v>16065.817819138399</v>
      </c>
      <c r="K31" s="50">
        <v>14186.1535768831</v>
      </c>
      <c r="L31" s="57"/>
      <c r="M31" s="57"/>
      <c r="N31" s="57"/>
      <c r="O31" s="57"/>
      <c r="P31" s="57"/>
      <c r="Q31" s="57"/>
      <c r="R31" s="1"/>
      <c r="S31" s="1">
        <f>MIN(F31:Q31)</f>
        <v>2750.71504490898</v>
      </c>
      <c r="T31" s="4">
        <f>MAX(F31:Q31)</f>
        <v>27978.339635184399</v>
      </c>
    </row>
    <row r="32" spans="2:20" x14ac:dyDescent="0.25">
      <c r="B32" s="12" t="s">
        <v>53</v>
      </c>
      <c r="C32" s="13" t="s">
        <v>37</v>
      </c>
      <c r="D32" s="13" t="s">
        <v>5</v>
      </c>
      <c r="E32" s="48">
        <v>837.77</v>
      </c>
      <c r="F32" s="51">
        <v>-6312.5940432709904</v>
      </c>
      <c r="G32" s="51">
        <v>-64207.268742197899</v>
      </c>
      <c r="H32" s="72">
        <v>-20412.987724295999</v>
      </c>
      <c r="I32" s="51">
        <v>-14947.3264746238</v>
      </c>
      <c r="J32" s="51">
        <v>-36869.317326443001</v>
      </c>
      <c r="K32" s="51">
        <v>-32555.6908310447</v>
      </c>
      <c r="L32" s="58"/>
      <c r="M32" s="58"/>
      <c r="N32" s="58"/>
      <c r="O32" s="58"/>
      <c r="P32" s="58"/>
      <c r="Q32" s="58"/>
      <c r="R32" s="5"/>
      <c r="S32" s="5">
        <f>MIN(F32:Q32)</f>
        <v>-64207.268742197899</v>
      </c>
      <c r="T32" s="6">
        <f>MAX(F32:Q32)</f>
        <v>-6312.5940432709904</v>
      </c>
    </row>
    <row r="33" spans="2:22" x14ac:dyDescent="0.25">
      <c r="E33" t="s">
        <v>54</v>
      </c>
    </row>
    <row r="34" spans="2:22" x14ac:dyDescent="0.25">
      <c r="B34" s="15" t="s">
        <v>34</v>
      </c>
      <c r="D34" s="15" t="s">
        <v>31</v>
      </c>
      <c r="F34" s="43">
        <f>F12+F21+F24+F27</f>
        <v>1387.9579237650855</v>
      </c>
      <c r="G34" s="43">
        <f>G12+G21+G24+G27</f>
        <v>5230.3454656621743</v>
      </c>
      <c r="H34" s="73">
        <f>H12+H21+H24+H27</f>
        <v>14142.781076715961</v>
      </c>
      <c r="I34" s="43">
        <f>I12+I21+I24+I27</f>
        <v>-22495.967117365686</v>
      </c>
      <c r="J34" s="43">
        <f>J12+J21+J24+J27</f>
        <v>3415.9643591588601</v>
      </c>
      <c r="K34" s="43">
        <f>K12+K21+K24+K27</f>
        <v>3129.6750796611168</v>
      </c>
      <c r="L34" s="61">
        <f>L12+L21+L24+L27</f>
        <v>0</v>
      </c>
      <c r="M34" s="61">
        <f>M12+M21+M24+M27</f>
        <v>0</v>
      </c>
      <c r="N34" s="61">
        <f>N12+N21+N24+N27</f>
        <v>0</v>
      </c>
      <c r="O34" s="61">
        <f>O12+O21+O24+O27</f>
        <v>0</v>
      </c>
      <c r="P34" s="61">
        <f>P12+P21+P24+P27</f>
        <v>0</v>
      </c>
      <c r="Q34" s="61">
        <f>Q12+Q21+Q24+Q27</f>
        <v>0</v>
      </c>
    </row>
    <row r="35" spans="2:22" x14ac:dyDescent="0.25">
      <c r="D35" s="15" t="s">
        <v>32</v>
      </c>
      <c r="F35" s="43">
        <f>F13+F22+F25+F28</f>
        <v>-2750.715044908975</v>
      </c>
      <c r="G35" s="43">
        <f>G13+G22+G25+G28</f>
        <v>-27978.339635184479</v>
      </c>
      <c r="H35" s="73">
        <f>H13+H22+H25+H28</f>
        <v>-8894.9664844387589</v>
      </c>
      <c r="I35" s="43">
        <f>I13+I22+I25+I28</f>
        <v>-6513.3026982371994</v>
      </c>
      <c r="J35" s="43">
        <f>J13+J22+J25+J28</f>
        <v>-58625.817819138392</v>
      </c>
      <c r="K35" s="43">
        <f>K13+K22+K25+K28</f>
        <v>-14186.153576882953</v>
      </c>
      <c r="L35" s="61">
        <f>L13+L22+L25+L28</f>
        <v>0</v>
      </c>
      <c r="M35" s="61">
        <f>M13+M22+M25+M28</f>
        <v>0</v>
      </c>
      <c r="N35" s="61">
        <f>N13+N22+N25+N28</f>
        <v>0</v>
      </c>
      <c r="O35" s="61">
        <f>O13+O22+O25+O28</f>
        <v>0</v>
      </c>
      <c r="P35" s="61">
        <f>P13+P22+P25+P28</f>
        <v>0</v>
      </c>
      <c r="Q35" s="61">
        <f>Q13+Q22+Q25+Q28</f>
        <v>0</v>
      </c>
    </row>
    <row r="36" spans="2:22" x14ac:dyDescent="0.25">
      <c r="D36" s="39" t="s">
        <v>33</v>
      </c>
      <c r="E36" s="40"/>
      <c r="F36" s="43">
        <f>F14+F23+F26+F29</f>
        <v>-984.40595672898735</v>
      </c>
      <c r="G36" s="43">
        <f>G14+G23+G26+G29</f>
        <v>-9146.731257801941</v>
      </c>
      <c r="H36" s="73">
        <f>H14+H23+H26+H29</f>
        <v>-4124.0122757039062</v>
      </c>
      <c r="I36" s="43">
        <f>I14+I23+I26+I29</f>
        <v>181.32647462366913</v>
      </c>
      <c r="J36" s="43">
        <f>J14+J23+J26+J29</f>
        <v>-587.6826735566392</v>
      </c>
      <c r="K36" s="43">
        <f>K14+K23+K26+K29</f>
        <v>-4684.3091689551547</v>
      </c>
      <c r="L36" s="61">
        <f>L14+L23+L26+L29</f>
        <v>0</v>
      </c>
      <c r="M36" s="61">
        <f>M14+M23+M26+M29</f>
        <v>0</v>
      </c>
      <c r="N36" s="61">
        <f>N14+N23+N26+N29</f>
        <v>0</v>
      </c>
      <c r="O36" s="61">
        <f>O14+O23+O26+O29</f>
        <v>0</v>
      </c>
      <c r="P36" s="61">
        <f>P14+P23+P26+P29</f>
        <v>0</v>
      </c>
      <c r="Q36" s="61">
        <f>Q14+Q23+Q26+Q29</f>
        <v>0</v>
      </c>
    </row>
    <row r="37" spans="2:22" x14ac:dyDescent="0.25">
      <c r="F37" s="35"/>
      <c r="G37" s="35"/>
      <c r="H37" s="74"/>
      <c r="I37" s="35"/>
      <c r="J37" s="35"/>
      <c r="K37" s="35"/>
      <c r="L37" s="62"/>
      <c r="M37" s="62"/>
      <c r="N37" s="62"/>
      <c r="O37" s="62"/>
      <c r="P37" s="62"/>
      <c r="Q37" s="62"/>
    </row>
    <row r="38" spans="2:22" x14ac:dyDescent="0.25">
      <c r="B38" s="29" t="s">
        <v>40</v>
      </c>
      <c r="F38" s="35"/>
      <c r="G38" s="35"/>
      <c r="H38" s="74"/>
      <c r="I38" s="35"/>
      <c r="J38" s="35"/>
      <c r="K38" s="35"/>
      <c r="L38" s="62"/>
      <c r="M38" s="62"/>
      <c r="N38" s="62"/>
      <c r="O38" s="62"/>
      <c r="P38" s="62"/>
      <c r="Q38" s="62"/>
    </row>
    <row r="39" spans="2:22" ht="15.75" x14ac:dyDescent="0.25">
      <c r="B39" s="52" t="s">
        <v>41</v>
      </c>
      <c r="C39" s="52"/>
      <c r="D39" s="52"/>
      <c r="E39" s="52"/>
      <c r="F39" s="35"/>
      <c r="G39" s="35"/>
      <c r="H39" s="74"/>
      <c r="I39" s="35"/>
      <c r="J39" s="35"/>
      <c r="K39" s="35"/>
      <c r="L39" s="62"/>
      <c r="M39" s="62"/>
      <c r="N39" s="62"/>
      <c r="O39" s="62"/>
      <c r="P39" s="62"/>
      <c r="Q39" s="62"/>
    </row>
    <row r="40" spans="2:22" x14ac:dyDescent="0.25">
      <c r="B40" s="16" t="s">
        <v>2</v>
      </c>
      <c r="C40" s="17" t="s">
        <v>18</v>
      </c>
      <c r="D40" s="17" t="s">
        <v>19</v>
      </c>
      <c r="E40" s="17"/>
      <c r="F40" s="49">
        <f>SQRT(F6^2+F7^2+F8^2)*SIGN(F7)</f>
        <v>-2288.6296452730026</v>
      </c>
      <c r="G40" s="49">
        <f>SQRT(G6^2+G7^2+G8^2)*SIGN(G7)</f>
        <v>-43975.7512627697</v>
      </c>
      <c r="H40" s="70">
        <f>SQRT(H6^2+H7^2+H8^2)*SIGN(H7)</f>
        <v>30288.573778497535</v>
      </c>
      <c r="I40" s="49">
        <f>SQRT(I6^2+I7^2+I8^2)*SIGN(I7)</f>
        <v>-88239.944904100426</v>
      </c>
      <c r="J40" s="49">
        <f>SQRT(J6^2+J7^2+J8^2)*SIGN(J7)</f>
        <v>-37820.872039677422</v>
      </c>
      <c r="K40" s="49">
        <f>SQRT(K6^2+K7^2+K8^2)*SIGN(K7)</f>
        <v>-20923.352707735681</v>
      </c>
      <c r="L40" s="56">
        <f>SQRT(L6^2+L7^2+L8^2)*SIGN(L7)</f>
        <v>0</v>
      </c>
      <c r="M40" s="56">
        <f>SQRT(M6^2+M7^2+M8^2)*SIGN(M7)</f>
        <v>0</v>
      </c>
      <c r="N40" s="56">
        <f>SQRT(N6^2+N7^2+N8^2)*SIGN(N7)</f>
        <v>0</v>
      </c>
      <c r="O40" s="56">
        <f>SQRT(O6^2+O7^2+O8^2)*SIGN(O7)</f>
        <v>0</v>
      </c>
      <c r="P40" s="56">
        <f>SQRT(P6^2+P7^2+P8^2)*SIGN(P7)</f>
        <v>0</v>
      </c>
      <c r="Q40" s="56">
        <f>SQRT(Q6^2+Q7^2+Q8^2)*SIGN(Q7)</f>
        <v>0</v>
      </c>
      <c r="R40" s="2"/>
      <c r="S40" s="18">
        <f>MIN(F40:Q40)</f>
        <v>-88239.944904100426</v>
      </c>
      <c r="T40" s="19">
        <f>MAX(F40:Q40)</f>
        <v>30288.573778497535</v>
      </c>
      <c r="V40" s="44" t="s">
        <v>44</v>
      </c>
    </row>
    <row r="41" spans="2:22" x14ac:dyDescent="0.25">
      <c r="B41" s="20" t="s">
        <v>2</v>
      </c>
      <c r="C41" s="15" t="s">
        <v>20</v>
      </c>
      <c r="D41" s="15" t="s">
        <v>19</v>
      </c>
      <c r="E41" s="15"/>
      <c r="F41" s="50">
        <f>SQRT(F9^2+F10^2+F11^2)*SIGN(F10)</f>
        <v>-4053.747569646885</v>
      </c>
      <c r="G41" s="50">
        <f>SQRT(G9^2+G10^2+G11^2)*SIGN(G10)</f>
        <v>-27392.691457938356</v>
      </c>
      <c r="H41" s="71">
        <f>SQRT(H9^2+H10^2+H11^2)*SIGN(H10)</f>
        <v>-35625.673469905836</v>
      </c>
      <c r="I41" s="50">
        <f>SQRT(I9^2+I10^2+I11^2)*SIGN(I10)</f>
        <v>57918.905286578796</v>
      </c>
      <c r="J41" s="50">
        <f>SQRT(J9^2+J10^2+J11^2)*SIGN(J10)</f>
        <v>-33562.689149387406</v>
      </c>
      <c r="K41" s="50">
        <f>SQRT(K9^2+K10^2+K11^2)*SIGN(K10)</f>
        <v>-14370.319914088695</v>
      </c>
      <c r="L41" s="57">
        <f>SQRT(L9^2+L10^2+L11^2)*SIGN(L10)</f>
        <v>0</v>
      </c>
      <c r="M41" s="57">
        <f>SQRT(M9^2+M10^2+M11^2)*SIGN(M10)</f>
        <v>0</v>
      </c>
      <c r="N41" s="57">
        <f>SQRT(N9^2+N10^2+N11^2)*SIGN(N10)</f>
        <v>0</v>
      </c>
      <c r="O41" s="57">
        <f>SQRT(O9^2+O10^2+O11^2)*SIGN(O10)</f>
        <v>0</v>
      </c>
      <c r="P41" s="57">
        <f>SQRT(P9^2+P10^2+P11^2)*SIGN(P10)</f>
        <v>0</v>
      </c>
      <c r="Q41" s="57">
        <f>SQRT(Q9^2+Q10^2+Q11^2)*SIGN(Q10)</f>
        <v>0</v>
      </c>
      <c r="R41" s="1"/>
      <c r="S41" s="21">
        <f>MIN(F41:Q41)</f>
        <v>-35625.673469905836</v>
      </c>
      <c r="T41" s="22">
        <f>MAX(F41:Q41)</f>
        <v>57918.905286578796</v>
      </c>
      <c r="V41" s="45" t="s">
        <v>43</v>
      </c>
    </row>
    <row r="42" spans="2:22" x14ac:dyDescent="0.25">
      <c r="B42" s="20" t="s">
        <v>8</v>
      </c>
      <c r="C42" s="15" t="s">
        <v>18</v>
      </c>
      <c r="D42" s="15" t="s">
        <v>19</v>
      </c>
      <c r="E42" s="15"/>
      <c r="F42" s="50">
        <f>SQRT(F15^2+F16^2+F17^2)*SIGN(F16)</f>
        <v>2525.5830289092146</v>
      </c>
      <c r="G42" s="50">
        <f>SQRT(G15^2+G16^2+G17^2)*SIGN(G16)</f>
        <v>36089.938350849305</v>
      </c>
      <c r="H42" s="71">
        <f>SQRT(H15^2+H16^2+H17^2)*SIGN(H16)</f>
        <v>-3132.8961797388788</v>
      </c>
      <c r="I42" s="50">
        <f>SQRT(I15^2+I16^2+I17^2)*SIGN(I16)</f>
        <v>36156.453452020665</v>
      </c>
      <c r="J42" s="50">
        <f>SQRT(J15^2+J16^2+J17^2)*SIGN(J16)</f>
        <v>40101.625605379719</v>
      </c>
      <c r="K42" s="50">
        <f>SQRT(K15^2+K16^2+K17^2)*SIGN(K16)</f>
        <v>17739.981070068472</v>
      </c>
      <c r="L42" s="57">
        <f>SQRT(L15^2+L16^2+L17^2)*SIGN(L16)</f>
        <v>0</v>
      </c>
      <c r="M42" s="57">
        <f>SQRT(M15^2+M16^2+M17^2)*SIGN(M16)</f>
        <v>0</v>
      </c>
      <c r="N42" s="57">
        <f>SQRT(N15^2+N16^2+N17^2)*SIGN(N16)</f>
        <v>0</v>
      </c>
      <c r="O42" s="57">
        <f>SQRT(O15^2+O16^2+O17^2)*SIGN(O16)</f>
        <v>0</v>
      </c>
      <c r="P42" s="57">
        <f>SQRT(P15^2+P16^2+P17^2)*SIGN(P16)</f>
        <v>0</v>
      </c>
      <c r="Q42" s="57">
        <f>SQRT(Q15^2+Q16^2+Q17^2)*SIGN(Q16)</f>
        <v>0</v>
      </c>
      <c r="R42" s="1"/>
      <c r="S42" s="21">
        <f>MIN(F42:Q42)</f>
        <v>-3132.8961797388788</v>
      </c>
      <c r="T42" s="22">
        <f>MAX(F42:Q42)</f>
        <v>40101.625605379719</v>
      </c>
    </row>
    <row r="43" spans="2:22" x14ac:dyDescent="0.25">
      <c r="B43" s="20" t="s">
        <v>8</v>
      </c>
      <c r="C43" s="15" t="s">
        <v>20</v>
      </c>
      <c r="D43" s="15" t="s">
        <v>19</v>
      </c>
      <c r="E43" s="15"/>
      <c r="F43" s="50">
        <f>SQRT(F18^2+F19^2+F20^2)*SIGN(F19)</f>
        <v>925.653475106933</v>
      </c>
      <c r="G43" s="50">
        <f>SQRT(G18^2+G19^2+G20^2)*SIGN(G19)</f>
        <v>546.58888001418029</v>
      </c>
      <c r="H43" s="71">
        <f>SQRT(H18^2+H19^2+H20^2)*SIGN(H19)</f>
        <v>12627.755366113979</v>
      </c>
      <c r="I43" s="50">
        <f>SQRT(I18^2+I19^2+I20^2)*SIGN(I19)</f>
        <v>-23537.027374667563</v>
      </c>
      <c r="J43" s="50">
        <f>SQRT(J18^2+J19^2+J20^2)*SIGN(J19)</f>
        <v>34029.116064843918</v>
      </c>
      <c r="K43" s="50">
        <f>SQRT(K18^2+K19^2+K20^2)*SIGN(K19)</f>
        <v>753.82715585450319</v>
      </c>
      <c r="L43" s="57">
        <f>SQRT(L18^2+L19^2+L20^2)*SIGN(L19)</f>
        <v>0</v>
      </c>
      <c r="M43" s="57">
        <f>SQRT(M18^2+M19^2+M20^2)*SIGN(M19)</f>
        <v>0</v>
      </c>
      <c r="N43" s="57">
        <f>SQRT(N18^2+N19^2+N20^2)*SIGN(N19)</f>
        <v>0</v>
      </c>
      <c r="O43" s="57">
        <f>SQRT(O18^2+O19^2+O20^2)*SIGN(O19)</f>
        <v>0</v>
      </c>
      <c r="P43" s="57">
        <f>SQRT(P18^2+P19^2+P20^2)*SIGN(P19)</f>
        <v>0</v>
      </c>
      <c r="Q43" s="57">
        <f>SQRT(Q18^2+Q19^2+Q20^2)*SIGN(Q19)</f>
        <v>0</v>
      </c>
      <c r="R43" s="1"/>
      <c r="S43" s="21">
        <f>MIN(F43:Q43)</f>
        <v>-23537.027374667563</v>
      </c>
      <c r="T43" s="22">
        <f>MAX(F43:Q43)</f>
        <v>34029.116064843918</v>
      </c>
    </row>
    <row r="44" spans="2:22" x14ac:dyDescent="0.25">
      <c r="B44" s="20" t="s">
        <v>9</v>
      </c>
      <c r="C44" s="15" t="s">
        <v>21</v>
      </c>
      <c r="D44" s="15" t="s">
        <v>19</v>
      </c>
      <c r="E44" s="15"/>
      <c r="F44" s="50">
        <f>-SQRT(F24^2+F25^2+F26^2)*SIGN(F26)</f>
        <v>-2543.9880746603476</v>
      </c>
      <c r="G44" s="50">
        <f>-SQRT(G24^2+G25^2+G26^2)*SIGN(G26)</f>
        <v>-20591.250929339487</v>
      </c>
      <c r="H44" s="71">
        <f>-SQRT(H24^2+H25^2+H26^2)*SIGN(H26)</f>
        <v>-13967.294329601069</v>
      </c>
      <c r="I44" s="50">
        <f>-SQRT(I24^2+I25^2+I26^2)*SIGN(I26)</f>
        <v>9307.0394405036404</v>
      </c>
      <c r="J44" s="50">
        <f>-SQRT(J24^2+J25^2+J26^2)*SIGN(J26)</f>
        <v>-64422.080418541867</v>
      </c>
      <c r="K44" s="50">
        <f>-SQRT(K24^2+K25^2+K26^2)*SIGN(K26)</f>
        <v>-10724.637993028733</v>
      </c>
      <c r="L44" s="57">
        <f>-SQRT(L24^2+L25^2+L26^2)*SIGN(L26)</f>
        <v>0</v>
      </c>
      <c r="M44" s="57">
        <f>-SQRT(M24^2+M25^2+M26^2)*SIGN(M26)</f>
        <v>0</v>
      </c>
      <c r="N44" s="57">
        <f>-SQRT(N24^2+N25^2+N26^2)*SIGN(N26)</f>
        <v>0</v>
      </c>
      <c r="O44" s="57">
        <f>-SQRT(O24^2+O25^2+O26^2)*SIGN(O26)</f>
        <v>0</v>
      </c>
      <c r="P44" s="57">
        <f>-SQRT(P24^2+P25^2+P26^2)*SIGN(P26)</f>
        <v>0</v>
      </c>
      <c r="Q44" s="57">
        <f>-SQRT(Q24^2+Q25^2+Q26^2)*SIGN(Q26)</f>
        <v>0</v>
      </c>
      <c r="R44" s="1"/>
      <c r="S44" s="21">
        <f>MIN(F44:Q44)</f>
        <v>-64422.080418541867</v>
      </c>
      <c r="T44" s="22">
        <f>MAX(F44:Q44)</f>
        <v>9307.0394405036404</v>
      </c>
    </row>
    <row r="45" spans="2:22" x14ac:dyDescent="0.25">
      <c r="B45" s="20" t="s">
        <v>52</v>
      </c>
      <c r="C45" s="15" t="s">
        <v>37</v>
      </c>
      <c r="D45" s="15" t="s">
        <v>19</v>
      </c>
      <c r="E45" s="15"/>
      <c r="F45" s="50">
        <f>-SQRT(F27^2+F28^2+F29^2)*SIGN(F29)</f>
        <v>4468.0223281589078</v>
      </c>
      <c r="G45" s="50">
        <f>-SQRT(G27^2+G28^2+G29^2)*SIGN(G29)</f>
        <v>44974.821462039254</v>
      </c>
      <c r="H45" s="71">
        <f>-SQRT(H27^2+H28^2+H29^2)*SIGN(H29)</f>
        <v>14959.630036367573</v>
      </c>
      <c r="I45" s="50">
        <f>-SQRT(I27^2+I28^2+I29^2)*SIGN(I29)</f>
        <v>9213.8969761057979</v>
      </c>
      <c r="J45" s="50">
        <f>-SQRT(J27^2+J28^2+J29^2)*SIGN(J29)</f>
        <v>24698.424232852893</v>
      </c>
      <c r="K45" s="50">
        <f>-SQRT(K27^2+K28^2+K29^2)*SIGN(K29)</f>
        <v>22829.36308637949</v>
      </c>
      <c r="L45" s="57">
        <f>-SQRT(L27^2+L28^2+L29^2)*SIGN(L29)</f>
        <v>0</v>
      </c>
      <c r="M45" s="57">
        <f>-SQRT(M27^2+M28^2+M29^2)*SIGN(M29)</f>
        <v>0</v>
      </c>
      <c r="N45" s="57">
        <f>-SQRT(N27^2+N28^2+N29^2)*SIGN(N29)</f>
        <v>0</v>
      </c>
      <c r="O45" s="57">
        <f>-SQRT(O27^2+O28^2+O29^2)*SIGN(O29)</f>
        <v>0</v>
      </c>
      <c r="P45" s="57">
        <f>-SQRT(P27^2+P28^2+P29^2)*SIGN(P29)</f>
        <v>0</v>
      </c>
      <c r="Q45" s="57">
        <f>-SQRT(Q27^2+Q28^2+Q29^2)*SIGN(Q29)</f>
        <v>0</v>
      </c>
      <c r="R45" s="1"/>
      <c r="S45" s="21">
        <f>MIN(F45:Q45)</f>
        <v>0</v>
      </c>
      <c r="T45" s="22">
        <f>MAX(F45:Q45)</f>
        <v>44974.821462039254</v>
      </c>
    </row>
    <row r="46" spans="2:22" x14ac:dyDescent="0.25">
      <c r="B46" s="20" t="s">
        <v>53</v>
      </c>
      <c r="C46" s="15" t="s">
        <v>37</v>
      </c>
      <c r="D46" s="15" t="s">
        <v>19</v>
      </c>
      <c r="E46" s="15"/>
      <c r="F46" s="50">
        <f>-SQRT(F30^2+F31^2+F32^2)*SIGN(F32)</f>
        <v>6898.6087405588214</v>
      </c>
      <c r="G46" s="50">
        <f>-SQRT(G30^2+G31^2+G32^2)*SIGN(G32)</f>
        <v>70167.798264248486</v>
      </c>
      <c r="H46" s="71">
        <f>-SQRT(H30^2+H31^2+H32^2)*SIGN(H32)</f>
        <v>22307.9790289792</v>
      </c>
      <c r="I46" s="50">
        <f>-SQRT(I30^2+I31^2+I32^2)*SIGN(I32)</f>
        <v>16334.926079357805</v>
      </c>
      <c r="J46" s="50">
        <f>-SQRT(J30^2+J31^2+J32^2)*SIGN(J32)</f>
        <v>40291.992962506694</v>
      </c>
      <c r="K46" s="50">
        <f>-SQRT(K30^2+K31^2+K32^2)*SIGN(K32)</f>
        <v>35577.921181448335</v>
      </c>
      <c r="L46" s="57">
        <f>-SQRT(L30^2+L31^2+L32^2)*SIGN(L32)</f>
        <v>0</v>
      </c>
      <c r="M46" s="57">
        <f>-SQRT(M30^2+M31^2+M32^2)*SIGN(M32)</f>
        <v>0</v>
      </c>
      <c r="N46" s="57">
        <f>-SQRT(N30^2+N31^2+N32^2)*SIGN(N32)</f>
        <v>0</v>
      </c>
      <c r="O46" s="57">
        <f>-SQRT(O30^2+O31^2+O32^2)*SIGN(O32)</f>
        <v>0</v>
      </c>
      <c r="P46" s="57">
        <f>-SQRT(P30^2+P31^2+P32^2)*SIGN(P32)</f>
        <v>0</v>
      </c>
      <c r="Q46" s="57">
        <f>-SQRT(Q30^2+Q31^2+Q32^2)*SIGN(Q32)</f>
        <v>0</v>
      </c>
      <c r="R46" s="1"/>
      <c r="S46" s="21">
        <f>MIN(F46:Q46)</f>
        <v>0</v>
      </c>
      <c r="T46" s="22">
        <f>MAX(F46:Q46)</f>
        <v>70167.798264248486</v>
      </c>
    </row>
    <row r="47" spans="2:22" x14ac:dyDescent="0.25">
      <c r="B47" s="11"/>
      <c r="C47" s="11"/>
      <c r="D47" s="15"/>
      <c r="E47" s="15"/>
      <c r="F47" s="43"/>
      <c r="G47" s="43"/>
      <c r="H47" s="73"/>
      <c r="I47" s="43"/>
      <c r="J47" s="43"/>
      <c r="K47" s="43"/>
      <c r="L47" s="61"/>
      <c r="M47" s="61"/>
      <c r="N47" s="61"/>
      <c r="O47" s="61"/>
      <c r="P47" s="61"/>
      <c r="Q47" s="61"/>
      <c r="R47" s="1"/>
      <c r="S47" s="21"/>
      <c r="T47" s="21"/>
    </row>
    <row r="48" spans="2:22" x14ac:dyDescent="0.25">
      <c r="B48" s="11"/>
      <c r="C48" s="11"/>
      <c r="D48" s="15"/>
      <c r="E48" s="15"/>
      <c r="F48" s="43"/>
      <c r="G48" s="43"/>
      <c r="H48" s="73"/>
      <c r="I48" s="43"/>
      <c r="J48" s="43"/>
      <c r="K48" s="43"/>
      <c r="L48" s="61"/>
      <c r="M48" s="61"/>
      <c r="N48" s="61"/>
      <c r="O48" s="61"/>
      <c r="P48" s="61"/>
      <c r="Q48" s="61"/>
      <c r="R48" s="1"/>
      <c r="S48" s="21"/>
      <c r="T48" s="21"/>
    </row>
    <row r="49" spans="2:34" x14ac:dyDescent="0.25">
      <c r="B49" s="15"/>
      <c r="C49" s="15"/>
      <c r="D49" s="15"/>
      <c r="E49" s="15"/>
      <c r="F49" s="43"/>
      <c r="G49" s="43"/>
      <c r="H49" s="73"/>
      <c r="I49" s="43"/>
      <c r="J49" s="43"/>
      <c r="K49" s="43"/>
      <c r="L49" s="61"/>
      <c r="M49" s="61"/>
      <c r="N49" s="61"/>
      <c r="O49" s="61"/>
      <c r="P49" s="61"/>
      <c r="Q49" s="61"/>
      <c r="R49" s="1"/>
      <c r="S49" s="21"/>
      <c r="T49" s="21"/>
    </row>
    <row r="51" spans="2:34" ht="15.75" x14ac:dyDescent="0.25">
      <c r="B51" s="53" t="s">
        <v>46</v>
      </c>
      <c r="C51" s="53"/>
      <c r="D51" s="53"/>
      <c r="E51" s="53"/>
    </row>
    <row r="52" spans="2:34" x14ac:dyDescent="0.25">
      <c r="B52" s="16" t="s">
        <v>2</v>
      </c>
      <c r="C52" s="17" t="s">
        <v>21</v>
      </c>
      <c r="D52" s="17" t="s">
        <v>19</v>
      </c>
      <c r="E52" s="17"/>
      <c r="F52" s="49">
        <f>SQRT(F12^2+F13^2+F14^2)</f>
        <v>5819.1699029244392</v>
      </c>
      <c r="G52" s="49">
        <f>SQRT(G12^2+G13^2+G14^2)</f>
        <v>65478.711794160969</v>
      </c>
      <c r="H52" s="70">
        <f>SQRT(H12^2+H13^2+H14^2)</f>
        <v>25549.692013554999</v>
      </c>
      <c r="I52" s="49">
        <f>SQRT(I12^2+I13^2+I14^2)</f>
        <v>60078.933217237267</v>
      </c>
      <c r="J52" s="49">
        <f>SQRT(J12^2+J13^2+J14^2)</f>
        <v>71178.307885826813</v>
      </c>
      <c r="K52" s="49">
        <f>SQRT(K12^2+K13^2+K14^2)</f>
        <v>32738.304695421692</v>
      </c>
      <c r="L52" s="56">
        <f>SQRT(L12^2+L13^2+L14^2)</f>
        <v>0</v>
      </c>
      <c r="M52" s="56">
        <f>SQRT(M12^2+M13^2+M14^2)</f>
        <v>0</v>
      </c>
      <c r="N52" s="56">
        <f>SQRT(N12^2+N13^2+N14^2)</f>
        <v>0</v>
      </c>
      <c r="O52" s="56">
        <f>SQRT(O12^2+O13^2+O14^2)</f>
        <v>0</v>
      </c>
      <c r="P52" s="56">
        <f>SQRT(P12^2+P13^2+P14^2)</f>
        <v>0</v>
      </c>
      <c r="Q52" s="56">
        <f>SQRT(Q12^2+Q13^2+Q14^2)</f>
        <v>0</v>
      </c>
      <c r="R52" s="2"/>
      <c r="S52" s="18">
        <f>MIN(F52:Q52)</f>
        <v>0</v>
      </c>
      <c r="T52" s="19">
        <f>MAX(F52:Q52)</f>
        <v>71178.307885826813</v>
      </c>
    </row>
    <row r="53" spans="2:34" x14ac:dyDescent="0.25">
      <c r="B53" s="36" t="s">
        <v>8</v>
      </c>
      <c r="C53" s="23" t="s">
        <v>21</v>
      </c>
      <c r="D53" s="23" t="s">
        <v>19</v>
      </c>
      <c r="E53" s="23"/>
      <c r="F53" s="51">
        <f>SQRT(F21^2+F22^2+F23^2)</f>
        <v>3093.0461620911528</v>
      </c>
      <c r="G53" s="51">
        <f>SQRT(G21^2+G22^2+G23^2)</f>
        <v>36365.58460029577</v>
      </c>
      <c r="H53" s="72">
        <f>SQRT(H21^2+H22^2+H23^2)</f>
        <v>11393.864149098563</v>
      </c>
      <c r="I53" s="51">
        <f>SQRT(I21^2+I22^2+I23^2)</f>
        <v>31820.636580021783</v>
      </c>
      <c r="J53" s="51">
        <f>SQRT(J21^2+J22^2+J23^2)</f>
        <v>64242.321161222804</v>
      </c>
      <c r="K53" s="51">
        <f>SQRT(K21^2+K22^2+K23^2)</f>
        <v>18127.661636102741</v>
      </c>
      <c r="L53" s="58">
        <f>SQRT(L21^2+L22^2+L23^2)</f>
        <v>0</v>
      </c>
      <c r="M53" s="58">
        <f>SQRT(M21^2+M22^2+M23^2)</f>
        <v>0</v>
      </c>
      <c r="N53" s="58">
        <f>SQRT(N21^2+N22^2+N23^2)</f>
        <v>0</v>
      </c>
      <c r="O53" s="58">
        <f>SQRT(O21^2+O22^2+O23^2)</f>
        <v>0</v>
      </c>
      <c r="P53" s="58">
        <f>SQRT(P21^2+P22^2+P23^2)</f>
        <v>0</v>
      </c>
      <c r="Q53" s="58">
        <f>SQRT(Q21^2+Q22^2+Q23^2)</f>
        <v>0</v>
      </c>
      <c r="R53" s="5"/>
      <c r="S53" s="24">
        <f>MIN(F53:Q53)</f>
        <v>0</v>
      </c>
      <c r="T53" s="25">
        <f>MAX(F53:Q53)</f>
        <v>64242.321161222804</v>
      </c>
    </row>
    <row r="55" spans="2:34" x14ac:dyDescent="0.25">
      <c r="B55" s="29" t="s">
        <v>30</v>
      </c>
      <c r="W55" s="27" t="s">
        <v>35</v>
      </c>
    </row>
    <row r="56" spans="2:34" x14ac:dyDescent="0.25">
      <c r="B56" s="15" t="s">
        <v>2</v>
      </c>
      <c r="C56" s="15" t="s">
        <v>24</v>
      </c>
      <c r="D56" s="15" t="s">
        <v>19</v>
      </c>
      <c r="E56" s="1">
        <f>SQRT((E6-E12)^2+(E7-E13)^2+(E8-E14)^2)</f>
        <v>733.4452116552402</v>
      </c>
      <c r="F56" s="21">
        <f>SQRT(F6^2+F7^2+F8^2)</f>
        <v>2288.6296452730026</v>
      </c>
      <c r="G56" s="21">
        <f>SQRT(G6^2+G7^2+G8^2)</f>
        <v>43975.7512627697</v>
      </c>
      <c r="H56" s="75">
        <f>SQRT(H6^2+H7^2+H8^2)</f>
        <v>30288.573778497535</v>
      </c>
      <c r="I56" s="21">
        <f>SQRT(I6^2+I7^2+I8^2)</f>
        <v>88239.944904100426</v>
      </c>
      <c r="J56" s="21">
        <f>SQRT(J6^2+J7^2+J8^2)</f>
        <v>37820.872039677422</v>
      </c>
      <c r="K56" s="21">
        <f>SQRT(K6^2+K7^2+K8^2)</f>
        <v>20923.352707735681</v>
      </c>
      <c r="L56" s="63">
        <f>SQRT(L6^2+L7^2+L8^2)</f>
        <v>0</v>
      </c>
      <c r="M56" s="63">
        <f>SQRT(M6^2+M7^2+M8^2)</f>
        <v>0</v>
      </c>
      <c r="N56" s="63">
        <f>SQRT(N6^2+N7^2+N8^2)</f>
        <v>0</v>
      </c>
      <c r="O56" s="63">
        <f>SQRT(O6^2+O7^2+O8^2)</f>
        <v>0</v>
      </c>
      <c r="P56" s="63">
        <f>SQRT(P6^2+P7^2+P8^2)</f>
        <v>0</v>
      </c>
      <c r="Q56" s="63">
        <f>SQRT(Q6^2+Q7^2+Q8^2)</f>
        <v>0</v>
      </c>
      <c r="R56" s="1"/>
      <c r="S56" s="1"/>
      <c r="T56" s="1"/>
    </row>
    <row r="57" spans="2:34" x14ac:dyDescent="0.25">
      <c r="B57" s="15"/>
      <c r="C57" s="15"/>
      <c r="D57" s="15" t="s">
        <v>25</v>
      </c>
      <c r="E57" s="37">
        <f>(E6-E12)/$E$56</f>
        <v>-0.42667127009222217</v>
      </c>
      <c r="F57" s="37">
        <f>F6/F$56</f>
        <v>0.589110512749913</v>
      </c>
      <c r="G57" s="37">
        <f>G6/G$56</f>
        <v>2.141341418371458E-2</v>
      </c>
      <c r="H57" s="76">
        <f>H6/H$56</f>
        <v>0.60203501011698135</v>
      </c>
      <c r="I57" s="37">
        <f>I6/I$56</f>
        <v>-0.38373214452458521</v>
      </c>
      <c r="J57" s="37">
        <f>J6/J$56</f>
        <v>-0.14868721912955613</v>
      </c>
      <c r="K57" s="37">
        <f>K6/K$56</f>
        <v>5.5629460257214811E-2</v>
      </c>
      <c r="L57" s="64" t="e">
        <f>L6/L$56</f>
        <v>#DIV/0!</v>
      </c>
      <c r="M57" s="64" t="e">
        <f>M6/M$56</f>
        <v>#DIV/0!</v>
      </c>
      <c r="N57" s="64" t="e">
        <f>N6/N$56</f>
        <v>#DIV/0!</v>
      </c>
      <c r="O57" s="64" t="e">
        <f>O6/O$56</f>
        <v>#DIV/0!</v>
      </c>
      <c r="P57" s="64" t="e">
        <f>P6/P$56</f>
        <v>#DIV/0!</v>
      </c>
      <c r="Q57" s="64" t="e">
        <f>Q6/Q$56</f>
        <v>#DIV/0!</v>
      </c>
      <c r="R57" s="1"/>
      <c r="S57" s="1"/>
      <c r="T57" s="1"/>
      <c r="W57" s="31">
        <f>ABS(F57)-ABS($E57)</f>
        <v>0.16243924265769083</v>
      </c>
      <c r="X57" s="31">
        <f>ABS(G57)-ABS($E57)</f>
        <v>-0.4052578559085076</v>
      </c>
      <c r="Y57" s="31">
        <f>ABS(I57)-ABS($E57)</f>
        <v>-4.293912556763696E-2</v>
      </c>
      <c r="Z57" s="31">
        <f>ABS(J57)-ABS($E57)</f>
        <v>-0.27798405096266604</v>
      </c>
      <c r="AA57" s="31">
        <f>ABS(K57)-ABS($E57)</f>
        <v>-0.37104180983500734</v>
      </c>
      <c r="AB57" s="31">
        <f>ABS(H57)-ABS($E57)</f>
        <v>0.17536374002475918</v>
      </c>
      <c r="AC57" s="31" t="e">
        <f t="shared" ref="AC57:AH59" si="2">ABS(L57)-ABS($E57)</f>
        <v>#DIV/0!</v>
      </c>
      <c r="AD57" s="31" t="e">
        <f t="shared" si="2"/>
        <v>#DIV/0!</v>
      </c>
      <c r="AE57" s="31" t="e">
        <f t="shared" si="2"/>
        <v>#DIV/0!</v>
      </c>
      <c r="AF57" s="31" t="e">
        <f t="shared" si="2"/>
        <v>#DIV/0!</v>
      </c>
      <c r="AG57" s="31" t="e">
        <f t="shared" si="2"/>
        <v>#DIV/0!</v>
      </c>
      <c r="AH57" s="31" t="e">
        <f t="shared" si="2"/>
        <v>#DIV/0!</v>
      </c>
    </row>
    <row r="58" spans="2:34" x14ac:dyDescent="0.25">
      <c r="B58" s="1"/>
      <c r="C58" s="15"/>
      <c r="D58" s="15" t="s">
        <v>26</v>
      </c>
      <c r="E58" s="37">
        <f>(E7-E13)/$E$56</f>
        <v>0.89840384738885393</v>
      </c>
      <c r="F58" s="37">
        <f>F7/F$56</f>
        <v>-0.63937667844637591</v>
      </c>
      <c r="G58" s="37">
        <f>G7/G$56</f>
        <v>-0.94366422288601126</v>
      </c>
      <c r="H58" s="76">
        <f>H7/H$56</f>
        <v>0.79837275482728021</v>
      </c>
      <c r="I58" s="37">
        <f>I7/I$56</f>
        <v>-0.91430353354946581</v>
      </c>
      <c r="J58" s="37">
        <f>J7/J$56</f>
        <v>-0.95565161747244509</v>
      </c>
      <c r="K58" s="37">
        <f>K7/K$56</f>
        <v>-0.93726835469299774</v>
      </c>
      <c r="L58" s="64" t="e">
        <f>L7/L$56</f>
        <v>#DIV/0!</v>
      </c>
      <c r="M58" s="64" t="e">
        <f>M7/M$56</f>
        <v>#DIV/0!</v>
      </c>
      <c r="N58" s="64" t="e">
        <f>N7/N$56</f>
        <v>#DIV/0!</v>
      </c>
      <c r="O58" s="64" t="e">
        <f>O7/O$56</f>
        <v>#DIV/0!</v>
      </c>
      <c r="P58" s="64" t="e">
        <f>P7/P$56</f>
        <v>#DIV/0!</v>
      </c>
      <c r="Q58" s="64" t="e">
        <f>Q7/Q$56</f>
        <v>#DIV/0!</v>
      </c>
      <c r="R58" s="1"/>
      <c r="S58" s="1"/>
      <c r="T58" s="1"/>
      <c r="W58" s="31">
        <f>ABS(F58)-ABS($E58)</f>
        <v>-0.25902716894247801</v>
      </c>
      <c r="X58" s="31">
        <f>ABS(G58)-ABS($E58)</f>
        <v>4.5260375497157335E-2</v>
      </c>
      <c r="Y58" s="31">
        <f>ABS(I58)-ABS($E58)</f>
        <v>1.5899686160611881E-2</v>
      </c>
      <c r="Z58" s="31">
        <f>ABS(J58)-ABS($E58)</f>
        <v>5.7247770083591165E-2</v>
      </c>
      <c r="AA58" s="31">
        <f>ABS(K58)-ABS($E58)</f>
        <v>3.8864507304143814E-2</v>
      </c>
      <c r="AB58" s="31">
        <f>ABS(H58)-ABS($E58)</f>
        <v>-0.10003109256157372</v>
      </c>
      <c r="AC58" s="31" t="e">
        <f t="shared" si="2"/>
        <v>#DIV/0!</v>
      </c>
      <c r="AD58" s="31" t="e">
        <f t="shared" si="2"/>
        <v>#DIV/0!</v>
      </c>
      <c r="AE58" s="31" t="e">
        <f t="shared" si="2"/>
        <v>#DIV/0!</v>
      </c>
      <c r="AF58" s="31" t="e">
        <f t="shared" si="2"/>
        <v>#DIV/0!</v>
      </c>
      <c r="AG58" s="31" t="e">
        <f t="shared" si="2"/>
        <v>#DIV/0!</v>
      </c>
      <c r="AH58" s="31" t="e">
        <f t="shared" si="2"/>
        <v>#DIV/0!</v>
      </c>
    </row>
    <row r="59" spans="2:34" x14ac:dyDescent="0.25">
      <c r="B59" s="1"/>
      <c r="C59" s="1"/>
      <c r="D59" s="15" t="s">
        <v>27</v>
      </c>
      <c r="E59" s="37">
        <f>(E8-E14)/$E$56</f>
        <v>0.10402958365193504</v>
      </c>
      <c r="F59" s="37">
        <f>F8/F$56</f>
        <v>0.49411159349524908</v>
      </c>
      <c r="G59" s="37">
        <f>G8/G$56</f>
        <v>0.33021099336323911</v>
      </c>
      <c r="H59" s="76">
        <f>H8/H$56</f>
        <v>1.2441500831724567E-2</v>
      </c>
      <c r="I59" s="37">
        <f>I8/I$56</f>
        <v>0.12960975965383048</v>
      </c>
      <c r="J59" s="37">
        <f>J8/J$56</f>
        <v>0.25420876635123912</v>
      </c>
      <c r="K59" s="37">
        <f>K8/K$56</f>
        <v>0.34414153257427677</v>
      </c>
      <c r="L59" s="64" t="e">
        <f>L8/L$56</f>
        <v>#DIV/0!</v>
      </c>
      <c r="M59" s="64" t="e">
        <f>M8/M$56</f>
        <v>#DIV/0!</v>
      </c>
      <c r="N59" s="64" t="e">
        <f>N8/N$56</f>
        <v>#DIV/0!</v>
      </c>
      <c r="O59" s="64" t="e">
        <f>O8/O$56</f>
        <v>#DIV/0!</v>
      </c>
      <c r="P59" s="64" t="e">
        <f>P8/P$56</f>
        <v>#DIV/0!</v>
      </c>
      <c r="Q59" s="64" t="e">
        <f>Q8/Q$56</f>
        <v>#DIV/0!</v>
      </c>
      <c r="R59" s="1"/>
      <c r="S59" s="1"/>
      <c r="T59" s="1"/>
      <c r="W59" s="31">
        <f>ABS(F59)-ABS($E59)</f>
        <v>0.39008200984331404</v>
      </c>
      <c r="X59" s="31">
        <f>ABS(G59)-ABS($E59)</f>
        <v>0.22618140971130407</v>
      </c>
      <c r="Y59" s="31">
        <f>ABS(I59)-ABS($E59)</f>
        <v>2.5580176001895438E-2</v>
      </c>
      <c r="Z59" s="31">
        <f>ABS(J59)-ABS($E59)</f>
        <v>0.15017918269930408</v>
      </c>
      <c r="AA59" s="31">
        <f>ABS(K59)-ABS($E59)</f>
        <v>0.24011194892234172</v>
      </c>
      <c r="AB59" s="31">
        <f>ABS(H59)-ABS($E59)</f>
        <v>-9.158808282021047E-2</v>
      </c>
      <c r="AC59" s="31" t="e">
        <f t="shared" si="2"/>
        <v>#DIV/0!</v>
      </c>
      <c r="AD59" s="31" t="e">
        <f t="shared" si="2"/>
        <v>#DIV/0!</v>
      </c>
      <c r="AE59" s="31" t="e">
        <f t="shared" si="2"/>
        <v>#DIV/0!</v>
      </c>
      <c r="AF59" s="31" t="e">
        <f t="shared" si="2"/>
        <v>#DIV/0!</v>
      </c>
      <c r="AG59" s="31" t="e">
        <f t="shared" si="2"/>
        <v>#DIV/0!</v>
      </c>
      <c r="AH59" s="31" t="e">
        <f t="shared" si="2"/>
        <v>#DIV/0!</v>
      </c>
    </row>
    <row r="60" spans="2:34" x14ac:dyDescent="0.25">
      <c r="B60" s="1"/>
      <c r="C60" s="1"/>
      <c r="D60" s="15" t="s">
        <v>28</v>
      </c>
      <c r="E60" s="37">
        <f>SQRT(E57^2+E58^2+E59^2)</f>
        <v>1</v>
      </c>
      <c r="F60" s="37">
        <f>SQRT(F57^2+F58^2+F59^2)</f>
        <v>1</v>
      </c>
      <c r="G60" s="37">
        <f>SQRT(G57^2+G58^2+G59^2)</f>
        <v>1</v>
      </c>
      <c r="H60" s="76">
        <f>SQRT(H57^2+H58^2+H59^2)</f>
        <v>1</v>
      </c>
      <c r="I60" s="37">
        <f t="shared" ref="I60:Q60" si="3">SQRT(I57^2+I58^2+I59^2)</f>
        <v>1</v>
      </c>
      <c r="J60" s="37">
        <f t="shared" si="3"/>
        <v>1</v>
      </c>
      <c r="K60" s="37">
        <f t="shared" si="3"/>
        <v>1</v>
      </c>
      <c r="L60" s="64" t="e">
        <f t="shared" si="3"/>
        <v>#DIV/0!</v>
      </c>
      <c r="M60" s="64" t="e">
        <f t="shared" si="3"/>
        <v>#DIV/0!</v>
      </c>
      <c r="N60" s="64" t="e">
        <f t="shared" si="3"/>
        <v>#DIV/0!</v>
      </c>
      <c r="O60" s="64" t="e">
        <f t="shared" si="3"/>
        <v>#DIV/0!</v>
      </c>
      <c r="P60" s="64" t="e">
        <f t="shared" si="3"/>
        <v>#DIV/0!</v>
      </c>
      <c r="Q60" s="64" t="e">
        <f t="shared" si="3"/>
        <v>#DIV/0!</v>
      </c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"/>
      <c r="C61" s="1"/>
      <c r="D61" s="15"/>
      <c r="E61" s="37"/>
      <c r="F61" s="37"/>
      <c r="G61" s="37"/>
      <c r="H61" s="77"/>
      <c r="I61" s="37"/>
      <c r="J61" s="37"/>
      <c r="K61" s="37"/>
      <c r="L61" s="65"/>
      <c r="M61" s="65"/>
      <c r="N61" s="65"/>
      <c r="O61" s="65"/>
      <c r="P61" s="65"/>
      <c r="Q61" s="65"/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5" t="s">
        <v>2</v>
      </c>
      <c r="C62" s="15" t="s">
        <v>29</v>
      </c>
      <c r="D62" s="15" t="s">
        <v>19</v>
      </c>
      <c r="E62" s="1">
        <f>SQRT((E9-E12)^2+(E10-E13)^2+(E11-E14)^2)</f>
        <v>684.65374679468459</v>
      </c>
      <c r="F62" s="21">
        <f>SQRT(F9^2+F10^2+F11^2)</f>
        <v>4053.747569646885</v>
      </c>
      <c r="G62" s="21">
        <f>SQRT(G9^2+G10^2+G11^2)</f>
        <v>27392.691457938356</v>
      </c>
      <c r="H62" s="75">
        <f>SQRT(H9^2+H10^2+H11^2)</f>
        <v>35625.673469905836</v>
      </c>
      <c r="I62" s="21">
        <f>SQRT(I9^2+I10^2+I11^2)</f>
        <v>57918.905286578796</v>
      </c>
      <c r="J62" s="21">
        <f>SQRT(J9^2+J10^2+J11^2)</f>
        <v>33562.689149387406</v>
      </c>
      <c r="K62" s="21">
        <f>SQRT(K9^2+K10^2+K11^2)</f>
        <v>14370.319914088695</v>
      </c>
      <c r="L62" s="63">
        <f>SQRT(L9^2+L10^2+L11^2)</f>
        <v>0</v>
      </c>
      <c r="M62" s="63">
        <f>SQRT(M9^2+M10^2+M11^2)</f>
        <v>0</v>
      </c>
      <c r="N62" s="63">
        <f>SQRT(N9^2+N10^2+N11^2)</f>
        <v>0</v>
      </c>
      <c r="O62" s="63">
        <f>SQRT(O9^2+O10^2+O11^2)</f>
        <v>0</v>
      </c>
      <c r="P62" s="63">
        <f>SQRT(P9^2+P10^2+P11^2)</f>
        <v>0</v>
      </c>
      <c r="Q62" s="63">
        <f>SQRT(Q9^2+Q10^2+Q11^2)</f>
        <v>0</v>
      </c>
      <c r="R62" s="1"/>
      <c r="S62" s="1"/>
      <c r="T62" s="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spans="2:34" x14ac:dyDescent="0.25">
      <c r="B63" s="15"/>
      <c r="C63" s="15"/>
      <c r="D63" s="15" t="s">
        <v>25</v>
      </c>
      <c r="E63" s="37">
        <f>(E9-E12)/$E$62</f>
        <v>0.26460090351966847</v>
      </c>
      <c r="F63" s="37">
        <f>F9/F$62</f>
        <v>-0.21468419213983403</v>
      </c>
      <c r="G63" s="37">
        <f>G9/G$62</f>
        <v>-0.53609453856625289</v>
      </c>
      <c r="H63" s="76">
        <f>H9/H$62</f>
        <v>9.8885223189092208E-2</v>
      </c>
      <c r="I63" s="37">
        <f>I9/I$62</f>
        <v>-0.32776481979460514</v>
      </c>
      <c r="J63" s="37">
        <f>J9/J$62</f>
        <v>-4.8335442010304472E-2</v>
      </c>
      <c r="K63" s="37">
        <f>K9/K$62</f>
        <v>-0.49632781244078</v>
      </c>
      <c r="L63" s="64" t="e">
        <f>L9/L$62</f>
        <v>#DIV/0!</v>
      </c>
      <c r="M63" s="64" t="e">
        <f>M9/M$62</f>
        <v>#DIV/0!</v>
      </c>
      <c r="N63" s="64" t="e">
        <f>N9/N$62</f>
        <v>#DIV/0!</v>
      </c>
      <c r="O63" s="64" t="e">
        <f>O9/O$62</f>
        <v>#DIV/0!</v>
      </c>
      <c r="P63" s="64" t="e">
        <f>P9/P$62</f>
        <v>#DIV/0!</v>
      </c>
      <c r="Q63" s="64" t="e">
        <f>Q9/Q$62</f>
        <v>#DIV/0!</v>
      </c>
      <c r="R63" s="1"/>
      <c r="S63" s="1"/>
      <c r="T63" s="1"/>
      <c r="W63" s="31">
        <f>ABS(F63)-ABS($E63)</f>
        <v>-4.9916711379834444E-2</v>
      </c>
      <c r="X63" s="31">
        <f>ABS(G63)-ABS($E63)</f>
        <v>0.27149363504658441</v>
      </c>
      <c r="Y63" s="31">
        <f>ABS(I63)-ABS($E63)</f>
        <v>6.3163916274936671E-2</v>
      </c>
      <c r="Z63" s="31">
        <f>ABS(J63)-ABS($E63)</f>
        <v>-0.21626546150936399</v>
      </c>
      <c r="AA63" s="31">
        <f>ABS(K63)-ABS($E63)</f>
        <v>0.23172690892111153</v>
      </c>
      <c r="AB63" s="31">
        <f>ABS(H63)-ABS($E63)</f>
        <v>-0.16571568033057626</v>
      </c>
      <c r="AC63" s="31" t="e">
        <f t="shared" ref="AC63:AH89" si="4">ABS(L63)-ABS($E63)</f>
        <v>#DIV/0!</v>
      </c>
      <c r="AD63" s="31" t="e">
        <f t="shared" si="4"/>
        <v>#DIV/0!</v>
      </c>
      <c r="AE63" s="31" t="e">
        <f t="shared" si="4"/>
        <v>#DIV/0!</v>
      </c>
      <c r="AF63" s="31" t="e">
        <f t="shared" si="4"/>
        <v>#DIV/0!</v>
      </c>
      <c r="AG63" s="31" t="e">
        <f t="shared" si="4"/>
        <v>#DIV/0!</v>
      </c>
      <c r="AH63" s="31" t="e">
        <f t="shared" si="4"/>
        <v>#DIV/0!</v>
      </c>
    </row>
    <row r="64" spans="2:34" x14ac:dyDescent="0.25">
      <c r="B64" s="1"/>
      <c r="C64" s="15"/>
      <c r="D64" s="15" t="s">
        <v>26</v>
      </c>
      <c r="E64" s="37">
        <f>(E10-E13)/$E$62</f>
        <v>0.96242809315641031</v>
      </c>
      <c r="F64" s="37">
        <f>F10/F$62</f>
        <v>-0.83868825361727528</v>
      </c>
      <c r="G64" s="37">
        <f>G10/G$62</f>
        <v>-0.47258434505051744</v>
      </c>
      <c r="H64" s="76">
        <f>H10/H$62</f>
        <v>-0.96834571931634505</v>
      </c>
      <c r="I64" s="37">
        <f>I10/I$62</f>
        <v>0.94471658339419851</v>
      </c>
      <c r="J64" s="37">
        <f>J10/J$62</f>
        <v>-0.92969379712463007</v>
      </c>
      <c r="K64" s="37">
        <f>K10/K$62</f>
        <v>-0.53768639478425118</v>
      </c>
      <c r="L64" s="64" t="e">
        <f>L10/L$62</f>
        <v>#DIV/0!</v>
      </c>
      <c r="M64" s="64" t="e">
        <f>M10/M$62</f>
        <v>#DIV/0!</v>
      </c>
      <c r="N64" s="64" t="e">
        <f>N10/N$62</f>
        <v>#DIV/0!</v>
      </c>
      <c r="O64" s="64" t="e">
        <f>O10/O$62</f>
        <v>#DIV/0!</v>
      </c>
      <c r="P64" s="64" t="e">
        <f>P10/P$62</f>
        <v>#DIV/0!</v>
      </c>
      <c r="Q64" s="64" t="e">
        <f>Q10/Q$62</f>
        <v>#DIV/0!</v>
      </c>
      <c r="R64" s="1"/>
      <c r="S64" s="1"/>
      <c r="T64" s="1"/>
      <c r="W64" s="31">
        <f>ABS(F64)-ABS($E64)</f>
        <v>-0.12373983953913503</v>
      </c>
      <c r="X64" s="31">
        <f>ABS(G64)-ABS($E64)</f>
        <v>-0.48984374810589287</v>
      </c>
      <c r="Y64" s="31">
        <f>ABS(I64)-ABS($E64)</f>
        <v>-1.7711509762211808E-2</v>
      </c>
      <c r="Z64" s="31">
        <f>ABS(J64)-ABS($E64)</f>
        <v>-3.2734296031780241E-2</v>
      </c>
      <c r="AA64" s="31">
        <f>ABS(K64)-ABS($E64)</f>
        <v>-0.42474169837215914</v>
      </c>
      <c r="AB64" s="31">
        <f>ABS(H64)-ABS($E64)</f>
        <v>5.9176261599347413E-3</v>
      </c>
      <c r="AC64" s="31" t="e">
        <f t="shared" si="4"/>
        <v>#DIV/0!</v>
      </c>
      <c r="AD64" s="31" t="e">
        <f t="shared" si="4"/>
        <v>#DIV/0!</v>
      </c>
      <c r="AE64" s="31" t="e">
        <f t="shared" si="4"/>
        <v>#DIV/0!</v>
      </c>
      <c r="AF64" s="31" t="e">
        <f t="shared" si="4"/>
        <v>#DIV/0!</v>
      </c>
      <c r="AG64" s="31" t="e">
        <f t="shared" si="4"/>
        <v>#DIV/0!</v>
      </c>
      <c r="AH64" s="31" t="e">
        <f t="shared" si="4"/>
        <v>#DIV/0!</v>
      </c>
    </row>
    <row r="65" spans="2:34" x14ac:dyDescent="0.25">
      <c r="B65" s="1"/>
      <c r="C65" s="1"/>
      <c r="D65" s="15" t="s">
        <v>27</v>
      </c>
      <c r="E65" s="37">
        <f>(E11-E14)/$E$62</f>
        <v>6.0979729090009753E-2</v>
      </c>
      <c r="F65" s="37">
        <f>F11/F$62</f>
        <v>0.5005124482864256</v>
      </c>
      <c r="G65" s="37">
        <f>G11/G$62</f>
        <v>0.69947600568755031</v>
      </c>
      <c r="H65" s="76">
        <f>H11/H$62</f>
        <v>0.22919048958574487</v>
      </c>
      <c r="I65" s="37">
        <f>I11/I$62</f>
        <v>8.9888800749857514E-3</v>
      </c>
      <c r="J65" s="37">
        <f>J11/J$62</f>
        <v>0.3651480913734258</v>
      </c>
      <c r="K65" s="37">
        <f>K11/K$62</f>
        <v>0.68158054803644763</v>
      </c>
      <c r="L65" s="64" t="e">
        <f>L11/L$62</f>
        <v>#DIV/0!</v>
      </c>
      <c r="M65" s="64" t="e">
        <f>M11/M$62</f>
        <v>#DIV/0!</v>
      </c>
      <c r="N65" s="64" t="e">
        <f>N11/N$62</f>
        <v>#DIV/0!</v>
      </c>
      <c r="O65" s="64" t="e">
        <f>O11/O$62</f>
        <v>#DIV/0!</v>
      </c>
      <c r="P65" s="64" t="e">
        <f>P11/P$62</f>
        <v>#DIV/0!</v>
      </c>
      <c r="Q65" s="64" t="e">
        <f>Q11/Q$62</f>
        <v>#DIV/0!</v>
      </c>
      <c r="R65" s="1"/>
      <c r="S65" s="1"/>
      <c r="T65" s="1"/>
      <c r="W65" s="31">
        <f>ABS(F65)-ABS($E65)</f>
        <v>0.43953271919641584</v>
      </c>
      <c r="X65" s="31">
        <f>ABS(G65)-ABS($E65)</f>
        <v>0.6384962765975406</v>
      </c>
      <c r="Y65" s="31">
        <f>ABS(I65)-ABS($E65)</f>
        <v>-5.1990849015024002E-2</v>
      </c>
      <c r="Z65" s="31">
        <f>ABS(J65)-ABS($E65)</f>
        <v>0.30416836228341604</v>
      </c>
      <c r="AA65" s="31">
        <f>ABS(K65)-ABS($E65)</f>
        <v>0.62060081894643793</v>
      </c>
      <c r="AB65" s="31">
        <f>ABS(H65)-ABS($E65)</f>
        <v>0.16821076049573511</v>
      </c>
      <c r="AC65" s="31" t="e">
        <f t="shared" si="4"/>
        <v>#DIV/0!</v>
      </c>
      <c r="AD65" s="31" t="e">
        <f t="shared" si="4"/>
        <v>#DIV/0!</v>
      </c>
      <c r="AE65" s="31" t="e">
        <f t="shared" si="4"/>
        <v>#DIV/0!</v>
      </c>
      <c r="AF65" s="31" t="e">
        <f t="shared" si="4"/>
        <v>#DIV/0!</v>
      </c>
      <c r="AG65" s="31" t="e">
        <f t="shared" si="4"/>
        <v>#DIV/0!</v>
      </c>
      <c r="AH65" s="31" t="e">
        <f t="shared" si="4"/>
        <v>#DIV/0!</v>
      </c>
    </row>
    <row r="66" spans="2:34" x14ac:dyDescent="0.25">
      <c r="B66" s="1"/>
      <c r="C66" s="1"/>
      <c r="D66" s="15" t="s">
        <v>28</v>
      </c>
      <c r="E66" s="37">
        <f>SQRT(E63^2+E64^2+E65^2)</f>
        <v>1</v>
      </c>
      <c r="F66" s="37">
        <f>SQRT(F63^2+F64^2+F65^2)</f>
        <v>1</v>
      </c>
      <c r="G66" s="37">
        <f>SQRT(G63^2+G64^2+G65^2)</f>
        <v>1</v>
      </c>
      <c r="H66" s="76">
        <f>SQRT(H63^2+H64^2+H65^2)</f>
        <v>0.99999999999999989</v>
      </c>
      <c r="I66" s="37">
        <f t="shared" ref="I66:Q66" si="5">SQRT(I63^2+I64^2+I65^2)</f>
        <v>1</v>
      </c>
      <c r="J66" s="37">
        <f t="shared" si="5"/>
        <v>1</v>
      </c>
      <c r="K66" s="37">
        <f t="shared" si="5"/>
        <v>1</v>
      </c>
      <c r="L66" s="64" t="e">
        <f t="shared" si="5"/>
        <v>#DIV/0!</v>
      </c>
      <c r="M66" s="64" t="e">
        <f t="shared" si="5"/>
        <v>#DIV/0!</v>
      </c>
      <c r="N66" s="64" t="e">
        <f t="shared" si="5"/>
        <v>#DIV/0!</v>
      </c>
      <c r="O66" s="64" t="e">
        <f t="shared" si="5"/>
        <v>#DIV/0!</v>
      </c>
      <c r="P66" s="64" t="e">
        <f t="shared" si="5"/>
        <v>#DIV/0!</v>
      </c>
      <c r="Q66" s="64" t="e">
        <f t="shared" si="5"/>
        <v>#DIV/0!</v>
      </c>
      <c r="R66" s="1"/>
      <c r="S66" s="1"/>
      <c r="T66" s="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"/>
      <c r="C67" s="1"/>
      <c r="D67" s="15"/>
      <c r="E67" s="37"/>
      <c r="F67" s="37"/>
      <c r="G67" s="37"/>
      <c r="H67" s="77"/>
      <c r="I67" s="37"/>
      <c r="J67" s="37"/>
      <c r="K67" s="37"/>
      <c r="L67" s="65"/>
      <c r="M67" s="65"/>
      <c r="N67" s="65"/>
      <c r="O67" s="65"/>
      <c r="P67" s="65"/>
      <c r="Q67" s="65"/>
      <c r="R67" s="1"/>
      <c r="S67" s="1"/>
      <c r="T67" s="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5" t="s">
        <v>8</v>
      </c>
      <c r="C68" s="15" t="s">
        <v>24</v>
      </c>
      <c r="D68" s="15" t="s">
        <v>19</v>
      </c>
      <c r="E68" s="1">
        <f>SQRT((E15-E21)^2+(E16-E22)^2+(E17-E23)^2)</f>
        <v>612.82142048071387</v>
      </c>
      <c r="F68" s="21">
        <f>SQRT(F15^2+F16^2+F17^2)</f>
        <v>2525.5830289092146</v>
      </c>
      <c r="G68" s="21">
        <f>SQRT(G15^2+G16^2+G17^2)</f>
        <v>36089.938350849305</v>
      </c>
      <c r="H68" s="75">
        <f>SQRT(H15^2+H16^2+H17^2)</f>
        <v>3132.8961797388788</v>
      </c>
      <c r="I68" s="21">
        <f>SQRT(I15^2+I16^2+I17^2)</f>
        <v>36156.453452020665</v>
      </c>
      <c r="J68" s="21">
        <f>SQRT(J15^2+J16^2+J17^2)</f>
        <v>40101.625605379719</v>
      </c>
      <c r="K68" s="21">
        <f>SQRT(K15^2+K16^2+K17^2)</f>
        <v>17739.981070068472</v>
      </c>
      <c r="L68" s="63">
        <f>SQRT(L15^2+L16^2+L17^2)</f>
        <v>0</v>
      </c>
      <c r="M68" s="63">
        <f>SQRT(M15^2+M16^2+M17^2)</f>
        <v>0</v>
      </c>
      <c r="N68" s="63">
        <f>SQRT(N15^2+N16^2+N17^2)</f>
        <v>0</v>
      </c>
      <c r="O68" s="63">
        <f>SQRT(O15^2+O16^2+O17^2)</f>
        <v>0</v>
      </c>
      <c r="P68" s="63">
        <f>SQRT(P15^2+P16^2+P17^2)</f>
        <v>0</v>
      </c>
      <c r="Q68" s="63">
        <f>SQRT(Q15^2+Q16^2+Q17^2)</f>
        <v>0</v>
      </c>
      <c r="R68" s="1"/>
      <c r="S68" s="1"/>
      <c r="T68" s="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spans="2:34" x14ac:dyDescent="0.25">
      <c r="B69" s="15"/>
      <c r="C69" s="15"/>
      <c r="D69" s="15" t="s">
        <v>25</v>
      </c>
      <c r="E69" s="37">
        <f>(E15-E21)/E$68</f>
        <v>-0.61639490294528254</v>
      </c>
      <c r="F69" s="37">
        <f>F15/F$68</f>
        <v>0.61639490294528332</v>
      </c>
      <c r="G69" s="37">
        <f>G15/G$68</f>
        <v>0.61639490294528287</v>
      </c>
      <c r="H69" s="76">
        <f>H15/H$68</f>
        <v>-0.61639490294528176</v>
      </c>
      <c r="I69" s="37">
        <f>I15/I$68</f>
        <v>0.61639490294528243</v>
      </c>
      <c r="J69" s="37">
        <f>J15/J$68</f>
        <v>0.61639490294528276</v>
      </c>
      <c r="K69" s="37">
        <f>K15/K$68</f>
        <v>0.61639490294528221</v>
      </c>
      <c r="L69" s="64" t="e">
        <f>L15/L$68</f>
        <v>#DIV/0!</v>
      </c>
      <c r="M69" s="64" t="e">
        <f>M15/M$68</f>
        <v>#DIV/0!</v>
      </c>
      <c r="N69" s="64" t="e">
        <f>N15/N$68</f>
        <v>#DIV/0!</v>
      </c>
      <c r="O69" s="64" t="e">
        <f>O15/O$68</f>
        <v>#DIV/0!</v>
      </c>
      <c r="P69" s="64" t="e">
        <f>P15/P$68</f>
        <v>#DIV/0!</v>
      </c>
      <c r="Q69" s="64" t="e">
        <f>Q15/Q$68</f>
        <v>#DIV/0!</v>
      </c>
      <c r="R69" s="1"/>
      <c r="S69" s="1"/>
      <c r="T69" s="1"/>
      <c r="W69" s="31">
        <f>ABS(F69)-ABS($E69)</f>
        <v>0</v>
      </c>
      <c r="X69" s="31">
        <f>ABS(G69)-ABS($E69)</f>
        <v>0</v>
      </c>
      <c r="Y69" s="31">
        <f>ABS(I69)-ABS($E69)</f>
        <v>0</v>
      </c>
      <c r="Z69" s="31">
        <f>ABS(J69)-ABS($E69)</f>
        <v>0</v>
      </c>
      <c r="AA69" s="31">
        <f>ABS(K69)-ABS($E69)</f>
        <v>0</v>
      </c>
      <c r="AB69" s="31">
        <f>ABS(H69)-ABS($E69)</f>
        <v>0</v>
      </c>
      <c r="AC69" s="31" t="e">
        <f t="shared" si="4"/>
        <v>#DIV/0!</v>
      </c>
      <c r="AD69" s="31" t="e">
        <f t="shared" si="4"/>
        <v>#DIV/0!</v>
      </c>
      <c r="AE69" s="31" t="e">
        <f t="shared" si="4"/>
        <v>#DIV/0!</v>
      </c>
      <c r="AF69" s="31" t="e">
        <f t="shared" si="4"/>
        <v>#DIV/0!</v>
      </c>
      <c r="AG69" s="31" t="e">
        <f t="shared" si="4"/>
        <v>#DIV/0!</v>
      </c>
      <c r="AH69" s="31" t="e">
        <f t="shared" si="4"/>
        <v>#DIV/0!</v>
      </c>
    </row>
    <row r="70" spans="2:34" x14ac:dyDescent="0.25">
      <c r="B70" s="1"/>
      <c r="C70" s="15"/>
      <c r="D70" s="15" t="s">
        <v>26</v>
      </c>
      <c r="E70" s="37">
        <f>(E16-E22)/E$68</f>
        <v>0.78135323602819351</v>
      </c>
      <c r="F70" s="37">
        <f>F16/F$68</f>
        <v>0.78135323602819295</v>
      </c>
      <c r="G70" s="37">
        <f>G16/G$68</f>
        <v>0.78135323602819329</v>
      </c>
      <c r="H70" s="76">
        <f>H16/H$68</f>
        <v>-0.78135323602819418</v>
      </c>
      <c r="I70" s="37">
        <f>I16/I$68</f>
        <v>0.78135323602819362</v>
      </c>
      <c r="J70" s="37">
        <f>J16/J$68</f>
        <v>0.78135323602819329</v>
      </c>
      <c r="K70" s="37">
        <f>K16/K$68</f>
        <v>0.78135323602819373</v>
      </c>
      <c r="L70" s="64" t="e">
        <f>L16/L$68</f>
        <v>#DIV/0!</v>
      </c>
      <c r="M70" s="64" t="e">
        <f>M16/M$68</f>
        <v>#DIV/0!</v>
      </c>
      <c r="N70" s="64" t="e">
        <f>N16/N$68</f>
        <v>#DIV/0!</v>
      </c>
      <c r="O70" s="64" t="e">
        <f>O16/O$68</f>
        <v>#DIV/0!</v>
      </c>
      <c r="P70" s="64" t="e">
        <f>P16/P$68</f>
        <v>#DIV/0!</v>
      </c>
      <c r="Q70" s="64" t="e">
        <f>Q16/Q$68</f>
        <v>#DIV/0!</v>
      </c>
      <c r="R70" s="1"/>
      <c r="S70" s="1"/>
      <c r="T70" s="1"/>
      <c r="W70" s="31">
        <f>ABS(F70)-ABS($E70)</f>
        <v>0</v>
      </c>
      <c r="X70" s="31">
        <f>ABS(G70)-ABS($E70)</f>
        <v>0</v>
      </c>
      <c r="Y70" s="31">
        <f>ABS(I70)-ABS($E70)</f>
        <v>0</v>
      </c>
      <c r="Z70" s="31">
        <f>ABS(J70)-ABS($E70)</f>
        <v>0</v>
      </c>
      <c r="AA70" s="31">
        <f>ABS(K70)-ABS($E70)</f>
        <v>0</v>
      </c>
      <c r="AB70" s="31">
        <f>ABS(H70)-ABS($E70)</f>
        <v>0</v>
      </c>
      <c r="AC70" s="31" t="e">
        <f t="shared" si="4"/>
        <v>#DIV/0!</v>
      </c>
      <c r="AD70" s="31" t="e">
        <f t="shared" si="4"/>
        <v>#DIV/0!</v>
      </c>
      <c r="AE70" s="31" t="e">
        <f t="shared" si="4"/>
        <v>#DIV/0!</v>
      </c>
      <c r="AF70" s="31" t="e">
        <f t="shared" si="4"/>
        <v>#DIV/0!</v>
      </c>
      <c r="AG70" s="31" t="e">
        <f t="shared" si="4"/>
        <v>#DIV/0!</v>
      </c>
      <c r="AH70" s="31" t="e">
        <f t="shared" si="4"/>
        <v>#DIV/0!</v>
      </c>
    </row>
    <row r="71" spans="2:34" x14ac:dyDescent="0.25">
      <c r="B71" s="1"/>
      <c r="C71" s="1"/>
      <c r="D71" s="15" t="s">
        <v>27</v>
      </c>
      <c r="E71" s="37">
        <f>(E17-E23)/E$68</f>
        <v>9.7695671200651479E-2</v>
      </c>
      <c r="F71" s="37">
        <f>F17/F$68</f>
        <v>-9.7695671200651452E-2</v>
      </c>
      <c r="G71" s="37">
        <f>G17/G$68</f>
        <v>-9.7695671200651604E-2</v>
      </c>
      <c r="H71" s="76">
        <f>H17/H$68</f>
        <v>9.7695671200651604E-2</v>
      </c>
      <c r="I71" s="37">
        <f>I17/I$68</f>
        <v>-9.7695671200651452E-2</v>
      </c>
      <c r="J71" s="37">
        <f>J17/J$68</f>
        <v>-9.7695671200651396E-2</v>
      </c>
      <c r="K71" s="37">
        <f>K17/K$68</f>
        <v>-9.7695671200651424E-2</v>
      </c>
      <c r="L71" s="64" t="e">
        <f>L17/L$68</f>
        <v>#DIV/0!</v>
      </c>
      <c r="M71" s="64" t="e">
        <f>M17/M$68</f>
        <v>#DIV/0!</v>
      </c>
      <c r="N71" s="64" t="e">
        <f>N17/N$68</f>
        <v>#DIV/0!</v>
      </c>
      <c r="O71" s="64" t="e">
        <f>O17/O$68</f>
        <v>#DIV/0!</v>
      </c>
      <c r="P71" s="64" t="e">
        <f>P17/P$68</f>
        <v>#DIV/0!</v>
      </c>
      <c r="Q71" s="64" t="e">
        <f>Q17/Q$68</f>
        <v>#DIV/0!</v>
      </c>
      <c r="R71" s="1"/>
      <c r="S71" s="1"/>
      <c r="T71" s="1"/>
      <c r="W71" s="31">
        <f>ABS(F71)-ABS($E71)</f>
        <v>0</v>
      </c>
      <c r="X71" s="31">
        <f>ABS(G71)-ABS($E71)</f>
        <v>1.2490009027033011E-16</v>
      </c>
      <c r="Y71" s="31">
        <f>ABS(I71)-ABS($E71)</f>
        <v>0</v>
      </c>
      <c r="Z71" s="31">
        <f>ABS(J71)-ABS($E71)</f>
        <v>0</v>
      </c>
      <c r="AA71" s="31">
        <f>ABS(K71)-ABS($E71)</f>
        <v>0</v>
      </c>
      <c r="AB71" s="31">
        <f>ABS(H71)-ABS($E71)</f>
        <v>1.2490009027033011E-16</v>
      </c>
      <c r="AC71" s="31" t="e">
        <f t="shared" si="4"/>
        <v>#DIV/0!</v>
      </c>
      <c r="AD71" s="31" t="e">
        <f t="shared" si="4"/>
        <v>#DIV/0!</v>
      </c>
      <c r="AE71" s="31" t="e">
        <f t="shared" si="4"/>
        <v>#DIV/0!</v>
      </c>
      <c r="AF71" s="31" t="e">
        <f t="shared" si="4"/>
        <v>#DIV/0!</v>
      </c>
      <c r="AG71" s="31" t="e">
        <f t="shared" si="4"/>
        <v>#DIV/0!</v>
      </c>
      <c r="AH71" s="31" t="e">
        <f t="shared" si="4"/>
        <v>#DIV/0!</v>
      </c>
    </row>
    <row r="72" spans="2:34" x14ac:dyDescent="0.25">
      <c r="B72" s="1"/>
      <c r="C72" s="1"/>
      <c r="D72" s="15" t="s">
        <v>28</v>
      </c>
      <c r="E72" s="37">
        <f>SQRT(E69^2+E70^2+E71^2)</f>
        <v>1</v>
      </c>
      <c r="F72" s="37">
        <f>SQRT(F69^2+F70^2+F71^2)</f>
        <v>1</v>
      </c>
      <c r="G72" s="37">
        <f>SQRT(G69^2+G70^2+G71^2)</f>
        <v>1</v>
      </c>
      <c r="H72" s="76">
        <f>SQRT(H69^2+H70^2+H71^2)</f>
        <v>1</v>
      </c>
      <c r="I72" s="37">
        <f t="shared" ref="I72:Q72" si="6">SQRT(I69^2+I70^2+I71^2)</f>
        <v>1</v>
      </c>
      <c r="J72" s="37">
        <f t="shared" si="6"/>
        <v>1</v>
      </c>
      <c r="K72" s="37">
        <f t="shared" si="6"/>
        <v>1</v>
      </c>
      <c r="L72" s="64" t="e">
        <f t="shared" si="6"/>
        <v>#DIV/0!</v>
      </c>
      <c r="M72" s="64" t="e">
        <f t="shared" si="6"/>
        <v>#DIV/0!</v>
      </c>
      <c r="N72" s="64" t="e">
        <f t="shared" si="6"/>
        <v>#DIV/0!</v>
      </c>
      <c r="O72" s="64" t="e">
        <f t="shared" si="6"/>
        <v>#DIV/0!</v>
      </c>
      <c r="P72" s="64" t="e">
        <f t="shared" si="6"/>
        <v>#DIV/0!</v>
      </c>
      <c r="Q72" s="64" t="e">
        <f t="shared" si="6"/>
        <v>#DIV/0!</v>
      </c>
      <c r="R72" s="1"/>
      <c r="S72" s="1"/>
      <c r="T72" s="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D73" s="15"/>
      <c r="E73" s="31"/>
      <c r="F73" s="31"/>
      <c r="G73" s="31"/>
      <c r="I73" s="31"/>
      <c r="J73" s="31"/>
      <c r="K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5" t="s">
        <v>8</v>
      </c>
      <c r="C74" s="15" t="s">
        <v>29</v>
      </c>
      <c r="D74" s="15" t="s">
        <v>19</v>
      </c>
      <c r="E74" s="1">
        <f>SQRT((E18-E21)^2+(E19-E22)^2+(E20-E23)^2)</f>
        <v>516.41493568641101</v>
      </c>
      <c r="F74" s="21">
        <f>SQRT(F18^2+F19^2+F20^2)</f>
        <v>925.653475106933</v>
      </c>
      <c r="G74" s="21">
        <f>SQRT(G18^2+G19^2+G20^2)</f>
        <v>546.58888001418029</v>
      </c>
      <c r="H74" s="75">
        <f>SQRT(H18^2+H19^2+H20^2)</f>
        <v>12627.755366113979</v>
      </c>
      <c r="I74" s="21">
        <f>SQRT(I18^2+I19^2+I20^2)</f>
        <v>23537.027374667563</v>
      </c>
      <c r="J74" s="21">
        <f>SQRT(J18^2+J19^2+J20^2)</f>
        <v>34029.116064843918</v>
      </c>
      <c r="K74" s="21">
        <f>SQRT(K18^2+K19^2+K20^2)</f>
        <v>753.82715585450319</v>
      </c>
      <c r="L74" s="63">
        <f>SQRT(L18^2+L19^2+L20^2)</f>
        <v>0</v>
      </c>
      <c r="M74" s="63">
        <f>SQRT(M18^2+M19^2+M20^2)</f>
        <v>0</v>
      </c>
      <c r="N74" s="63">
        <f>SQRT(N18^2+N19^2+N20^2)</f>
        <v>0</v>
      </c>
      <c r="O74" s="63">
        <f>SQRT(O18^2+O19^2+O20^2)</f>
        <v>0</v>
      </c>
      <c r="P74" s="63">
        <f>SQRT(P18^2+P19^2+P20^2)</f>
        <v>0</v>
      </c>
      <c r="Q74" s="63">
        <f>SQRT(Q18^2+Q19^2+Q20^2)</f>
        <v>0</v>
      </c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25">
      <c r="B75" s="15"/>
      <c r="C75" s="15"/>
      <c r="D75" s="15" t="s">
        <v>25</v>
      </c>
      <c r="E75" s="37">
        <f>(E18-E21)/E$74</f>
        <v>0.37251052730360046</v>
      </c>
      <c r="F75" s="37">
        <f>F18/F$74</f>
        <v>-0.37251052730360068</v>
      </c>
      <c r="G75" s="37">
        <f>G18/G$74</f>
        <v>-0.37251052730360096</v>
      </c>
      <c r="H75" s="76">
        <f>H18/H$74</f>
        <v>-0.37251052730360057</v>
      </c>
      <c r="I75" s="37">
        <f>I18/I$74</f>
        <v>0.37251052730360074</v>
      </c>
      <c r="J75" s="37">
        <f>J18/J$74</f>
        <v>-0.37251052730359957</v>
      </c>
      <c r="K75" s="37">
        <f>K18/K$74</f>
        <v>-0.37251052730360129</v>
      </c>
      <c r="L75" s="64" t="e">
        <f>L18/L$74</f>
        <v>#DIV/0!</v>
      </c>
      <c r="M75" s="64" t="e">
        <f>M18/M$74</f>
        <v>#DIV/0!</v>
      </c>
      <c r="N75" s="64" t="e">
        <f>N18/N$74</f>
        <v>#DIV/0!</v>
      </c>
      <c r="O75" s="64" t="e">
        <f>O18/O$74</f>
        <v>#DIV/0!</v>
      </c>
      <c r="P75" s="64" t="e">
        <f>P18/P$74</f>
        <v>#DIV/0!</v>
      </c>
      <c r="Q75" s="64" t="e">
        <f>Q18/Q$74</f>
        <v>#DIV/0!</v>
      </c>
      <c r="W75" s="31">
        <f>ABS(F75)-ABS($E75)</f>
        <v>0</v>
      </c>
      <c r="X75" s="31">
        <f>ABS(G75)-ABS($E75)</f>
        <v>4.9960036108132044E-16</v>
      </c>
      <c r="Y75" s="31">
        <f>ABS(I75)-ABS($E75)</f>
        <v>0</v>
      </c>
      <c r="Z75" s="31">
        <f>ABS(J75)-ABS($E75)</f>
        <v>-8.8817841970012523E-16</v>
      </c>
      <c r="AA75" s="31">
        <f>ABS(K75)-ABS($E75)</f>
        <v>8.3266726846886741E-16</v>
      </c>
      <c r="AB75" s="31">
        <f>ABS(H75)-ABS($E75)</f>
        <v>0</v>
      </c>
      <c r="AC75" s="31" t="e">
        <f t="shared" si="4"/>
        <v>#DIV/0!</v>
      </c>
      <c r="AD75" s="31" t="e">
        <f t="shared" si="4"/>
        <v>#DIV/0!</v>
      </c>
      <c r="AE75" s="31" t="e">
        <f t="shared" si="4"/>
        <v>#DIV/0!</v>
      </c>
      <c r="AF75" s="31" t="e">
        <f t="shared" si="4"/>
        <v>#DIV/0!</v>
      </c>
      <c r="AG75" s="31" t="e">
        <f t="shared" si="4"/>
        <v>#DIV/0!</v>
      </c>
      <c r="AH75" s="31" t="e">
        <f t="shared" si="4"/>
        <v>#DIV/0!</v>
      </c>
    </row>
    <row r="76" spans="2:34" x14ac:dyDescent="0.25">
      <c r="B76" s="1"/>
      <c r="C76" s="15"/>
      <c r="D76" s="15" t="s">
        <v>26</v>
      </c>
      <c r="E76" s="37">
        <f>(E19-E22)/E$74</f>
        <v>0.92721950298270583</v>
      </c>
      <c r="F76" s="37">
        <f>F19/F$74</f>
        <v>0.92721950298270595</v>
      </c>
      <c r="G76" s="37">
        <f>G19/G$74</f>
        <v>0.92721950298270572</v>
      </c>
      <c r="H76" s="76">
        <f>H19/H$74</f>
        <v>0.92721950298270583</v>
      </c>
      <c r="I76" s="37">
        <f>I19/I$74</f>
        <v>-0.92721950298270583</v>
      </c>
      <c r="J76" s="37">
        <f>J19/J$74</f>
        <v>0.92721950298270617</v>
      </c>
      <c r="K76" s="37">
        <f>K19/K$74</f>
        <v>0.92721950298270561</v>
      </c>
      <c r="L76" s="64" t="e">
        <f>L19/L$74</f>
        <v>#DIV/0!</v>
      </c>
      <c r="M76" s="64" t="e">
        <f>M19/M$74</f>
        <v>#DIV/0!</v>
      </c>
      <c r="N76" s="64" t="e">
        <f>N19/N$74</f>
        <v>#DIV/0!</v>
      </c>
      <c r="O76" s="64" t="e">
        <f>O19/O$74</f>
        <v>#DIV/0!</v>
      </c>
      <c r="P76" s="64" t="e">
        <f>P19/P$74</f>
        <v>#DIV/0!</v>
      </c>
      <c r="Q76" s="64" t="e">
        <f>Q19/Q$74</f>
        <v>#DIV/0!</v>
      </c>
      <c r="W76" s="31">
        <f>ABS(F76)-ABS($E76)</f>
        <v>0</v>
      </c>
      <c r="X76" s="31">
        <f>ABS(G76)-ABS($E76)</f>
        <v>0</v>
      </c>
      <c r="Y76" s="31">
        <f>ABS(I76)-ABS($E76)</f>
        <v>0</v>
      </c>
      <c r="Z76" s="31">
        <f>ABS(J76)-ABS($E76)</f>
        <v>0</v>
      </c>
      <c r="AA76" s="31">
        <f>ABS(K76)-ABS($E76)</f>
        <v>0</v>
      </c>
      <c r="AB76" s="31">
        <f>ABS(H76)-ABS($E76)</f>
        <v>0</v>
      </c>
      <c r="AC76" s="31" t="e">
        <f t="shared" si="4"/>
        <v>#DIV/0!</v>
      </c>
      <c r="AD76" s="31" t="e">
        <f t="shared" si="4"/>
        <v>#DIV/0!</v>
      </c>
      <c r="AE76" s="31" t="e">
        <f t="shared" si="4"/>
        <v>#DIV/0!</v>
      </c>
      <c r="AF76" s="31" t="e">
        <f t="shared" si="4"/>
        <v>#DIV/0!</v>
      </c>
      <c r="AG76" s="31" t="e">
        <f t="shared" si="4"/>
        <v>#DIV/0!</v>
      </c>
      <c r="AH76" s="31" t="e">
        <f t="shared" si="4"/>
        <v>#DIV/0!</v>
      </c>
    </row>
    <row r="77" spans="2:34" x14ac:dyDescent="0.25">
      <c r="B77" s="1"/>
      <c r="C77" s="1"/>
      <c r="D77" s="15" t="s">
        <v>27</v>
      </c>
      <c r="E77" s="37">
        <f>(E20-E23)/E$74</f>
        <v>3.8728546790414375E-2</v>
      </c>
      <c r="F77" s="37">
        <f>F20/F$74</f>
        <v>-3.8728546790414348E-2</v>
      </c>
      <c r="G77" s="37">
        <f>G20/G$74</f>
        <v>-3.8728546790414063E-2</v>
      </c>
      <c r="H77" s="76">
        <f>H20/H$74</f>
        <v>-3.8728546790414341E-2</v>
      </c>
      <c r="I77" s="37">
        <f>I20/I$74</f>
        <v>3.8728546790414424E-2</v>
      </c>
      <c r="J77" s="37">
        <f>J20/J$74</f>
        <v>-3.8728546790414403E-2</v>
      </c>
      <c r="K77" s="37">
        <f>K20/K$74</f>
        <v>-3.8728546790414355E-2</v>
      </c>
      <c r="L77" s="64" t="e">
        <f>L20/L$74</f>
        <v>#DIV/0!</v>
      </c>
      <c r="M77" s="64" t="e">
        <f>M20/M$74</f>
        <v>#DIV/0!</v>
      </c>
      <c r="N77" s="64" t="e">
        <f>N20/N$74</f>
        <v>#DIV/0!</v>
      </c>
      <c r="O77" s="64" t="e">
        <f>O20/O$74</f>
        <v>#DIV/0!</v>
      </c>
      <c r="P77" s="64" t="e">
        <f>P20/P$74</f>
        <v>#DIV/0!</v>
      </c>
      <c r="Q77" s="64" t="e">
        <f>Q20/Q$74</f>
        <v>#DIV/0!</v>
      </c>
      <c r="W77" s="31">
        <f>ABS(F77)-ABS($E77)</f>
        <v>0</v>
      </c>
      <c r="X77" s="31">
        <f>ABS(G77)-ABS($E77)</f>
        <v>-3.1225022567582528E-16</v>
      </c>
      <c r="Y77" s="31">
        <f>ABS(I77)-ABS($E77)</f>
        <v>0</v>
      </c>
      <c r="Z77" s="31">
        <f>ABS(J77)-ABS($E77)</f>
        <v>0</v>
      </c>
      <c r="AA77" s="31">
        <f>ABS(K77)-ABS($E77)</f>
        <v>0</v>
      </c>
      <c r="AB77" s="31">
        <f>ABS(H77)-ABS($E77)</f>
        <v>0</v>
      </c>
      <c r="AC77" s="31" t="e">
        <f t="shared" si="4"/>
        <v>#DIV/0!</v>
      </c>
      <c r="AD77" s="31" t="e">
        <f t="shared" si="4"/>
        <v>#DIV/0!</v>
      </c>
      <c r="AE77" s="31" t="e">
        <f t="shared" si="4"/>
        <v>#DIV/0!</v>
      </c>
      <c r="AF77" s="31" t="e">
        <f t="shared" si="4"/>
        <v>#DIV/0!</v>
      </c>
      <c r="AG77" s="31" t="e">
        <f t="shared" si="4"/>
        <v>#DIV/0!</v>
      </c>
      <c r="AH77" s="31" t="e">
        <f t="shared" si="4"/>
        <v>#DIV/0!</v>
      </c>
    </row>
    <row r="78" spans="2:34" x14ac:dyDescent="0.25">
      <c r="B78" s="1"/>
      <c r="C78" s="1"/>
      <c r="D78" s="15" t="s">
        <v>28</v>
      </c>
      <c r="E78" s="37">
        <f>SQRT(E75^2+E76^2+E77^2)</f>
        <v>0.99999999999999989</v>
      </c>
      <c r="F78" s="37">
        <f>SQRT(F75^2+F76^2+F77^2)</f>
        <v>1</v>
      </c>
      <c r="G78" s="37">
        <f>SQRT(G75^2+G76^2+G77^2)</f>
        <v>1</v>
      </c>
      <c r="H78" s="76">
        <f>SQRT(H75^2+H76^2+H77^2)</f>
        <v>1</v>
      </c>
      <c r="I78" s="37">
        <f t="shared" ref="I78:Q78" si="7">SQRT(I75^2+I76^2+I77^2)</f>
        <v>1</v>
      </c>
      <c r="J78" s="37">
        <f t="shared" si="7"/>
        <v>0.99999999999999989</v>
      </c>
      <c r="K78" s="37">
        <f t="shared" si="7"/>
        <v>1</v>
      </c>
      <c r="L78" s="64" t="e">
        <f t="shared" si="7"/>
        <v>#DIV/0!</v>
      </c>
      <c r="M78" s="64" t="e">
        <f t="shared" si="7"/>
        <v>#DIV/0!</v>
      </c>
      <c r="N78" s="64" t="e">
        <f t="shared" si="7"/>
        <v>#DIV/0!</v>
      </c>
      <c r="O78" s="64" t="e">
        <f t="shared" si="7"/>
        <v>#DIV/0!</v>
      </c>
      <c r="P78" s="64" t="e">
        <f t="shared" si="7"/>
        <v>#DIV/0!</v>
      </c>
      <c r="Q78" s="64" t="e">
        <f t="shared" si="7"/>
        <v>#DIV/0!</v>
      </c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D79" s="15"/>
      <c r="E79" s="31"/>
      <c r="F79" s="31"/>
      <c r="G79" s="31"/>
      <c r="I79" s="31"/>
      <c r="J79" s="31"/>
      <c r="K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5" t="s">
        <v>9</v>
      </c>
      <c r="C80" s="15"/>
      <c r="D80" s="15" t="s">
        <v>19</v>
      </c>
      <c r="E80" s="1">
        <f>SQRT((E24-C81)^2+(E25-C82)^2+(E26-C83)^2)</f>
        <v>3742.610991353496</v>
      </c>
      <c r="F80" s="21">
        <f>SQRT(F24^2+F25^2+F26^2)</f>
        <v>2543.9880746603476</v>
      </c>
      <c r="G80" s="21">
        <f>SQRT(G24^2+G25^2+G26^2)</f>
        <v>20591.250929339487</v>
      </c>
      <c r="H80" s="75">
        <f>SQRT(H24^2+H25^2+H26^2)</f>
        <v>13967.294329601069</v>
      </c>
      <c r="I80" s="21">
        <f>SQRT(I24^2+I25^2+I26^2)</f>
        <v>9307.0394405036404</v>
      </c>
      <c r="J80" s="21">
        <f>SQRT(J24^2+J25^2+J26^2)</f>
        <v>64422.080418541867</v>
      </c>
      <c r="K80" s="21">
        <f>SQRT(K24^2+K25^2+K26^2)</f>
        <v>10724.637993028733</v>
      </c>
      <c r="L80" s="63">
        <f>SQRT(L24^2+L25^2+L26^2)</f>
        <v>0</v>
      </c>
      <c r="M80" s="63">
        <f>SQRT(M24^2+M25^2+M26^2)</f>
        <v>0</v>
      </c>
      <c r="N80" s="63">
        <f>SQRT(N24^2+N25^2+N26^2)</f>
        <v>0</v>
      </c>
      <c r="O80" s="63">
        <f>SQRT(O24^2+O25^2+O26^2)</f>
        <v>0</v>
      </c>
      <c r="P80" s="63">
        <f>SQRT(P24^2+P25^2+P26^2)</f>
        <v>0</v>
      </c>
      <c r="Q80" s="63">
        <f>SQRT(Q24^2+Q25^2+Q26^2)</f>
        <v>0</v>
      </c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spans="2:34" x14ac:dyDescent="0.25">
      <c r="B81" s="15" t="s">
        <v>57</v>
      </c>
      <c r="C81" s="46">
        <v>-98.5</v>
      </c>
      <c r="D81" s="15" t="s">
        <v>25</v>
      </c>
      <c r="E81" s="37">
        <f>(E24-C81)/E$80</f>
        <v>0.98388264463155406</v>
      </c>
      <c r="F81" s="37">
        <f>F24/F$80</f>
        <v>5.7323309380291412E-3</v>
      </c>
      <c r="G81" s="37">
        <f>G24/G$80</f>
        <v>5.7323309380291386E-3</v>
      </c>
      <c r="H81" s="76">
        <f>H24/H$80</f>
        <v>5.7323309380291343E-3</v>
      </c>
      <c r="I81" s="37">
        <f>I24/I$80</f>
        <v>-5.7323309380291464E-3</v>
      </c>
      <c r="J81" s="37">
        <f>J24/J$80</f>
        <v>5.732330938029143E-3</v>
      </c>
      <c r="K81" s="37">
        <f>K24/K$80</f>
        <v>5.7323309380291542E-3</v>
      </c>
      <c r="L81" s="64" t="e">
        <f>L24/L$80</f>
        <v>#DIV/0!</v>
      </c>
      <c r="M81" s="64" t="e">
        <f>M24/M$80</f>
        <v>#DIV/0!</v>
      </c>
      <c r="N81" s="64" t="e">
        <f>N24/N$80</f>
        <v>#DIV/0!</v>
      </c>
      <c r="O81" s="64" t="e">
        <f>O24/O$80</f>
        <v>#DIV/0!</v>
      </c>
      <c r="P81" s="64" t="e">
        <f>P24/P$80</f>
        <v>#DIV/0!</v>
      </c>
      <c r="Q81" s="64" t="e">
        <f>Q24/Q$80</f>
        <v>#DIV/0!</v>
      </c>
      <c r="W81" s="31">
        <f>ABS(F81)-ABS($E81)</f>
        <v>-0.9781503136935249</v>
      </c>
      <c r="X81" s="31">
        <f>ABS(G81)-ABS($E81)</f>
        <v>-0.9781503136935249</v>
      </c>
      <c r="Y81" s="31">
        <f>ABS(I81)-ABS($E81)</f>
        <v>-0.9781503136935249</v>
      </c>
      <c r="Z81" s="31">
        <f>ABS(J81)-ABS($E81)</f>
        <v>-0.9781503136935249</v>
      </c>
      <c r="AA81" s="31">
        <f>ABS(K81)-ABS($E81)</f>
        <v>-0.9781503136935249</v>
      </c>
      <c r="AB81" s="31">
        <f>ABS(H81)-ABS($E81)</f>
        <v>-0.9781503136935249</v>
      </c>
      <c r="AC81" s="31" t="e">
        <f t="shared" si="4"/>
        <v>#DIV/0!</v>
      </c>
      <c r="AD81" s="31" t="e">
        <f t="shared" si="4"/>
        <v>#DIV/0!</v>
      </c>
      <c r="AE81" s="31" t="e">
        <f t="shared" si="4"/>
        <v>#DIV/0!</v>
      </c>
      <c r="AF81" s="31" t="e">
        <f t="shared" si="4"/>
        <v>#DIV/0!</v>
      </c>
      <c r="AG81" s="31" t="e">
        <f t="shared" si="4"/>
        <v>#DIV/0!</v>
      </c>
      <c r="AH81" s="31" t="e">
        <f t="shared" si="4"/>
        <v>#DIV/0!</v>
      </c>
    </row>
    <row r="82" spans="2:34" x14ac:dyDescent="0.25">
      <c r="B82" s="15" t="s">
        <v>38</v>
      </c>
      <c r="C82" s="46">
        <v>-683.8</v>
      </c>
      <c r="D82" s="15" t="s">
        <v>26</v>
      </c>
      <c r="E82" s="37">
        <f>(E25-C82)/E$80</f>
        <v>0.14164710177593989</v>
      </c>
      <c r="F82" s="37">
        <f>F25/F$80</f>
        <v>-0.99662396437878187</v>
      </c>
      <c r="G82" s="37">
        <f>G25/G$80</f>
        <v>-0.99662396437878209</v>
      </c>
      <c r="H82" s="76">
        <f>H25/H$80</f>
        <v>-0.99662396437878209</v>
      </c>
      <c r="I82" s="37">
        <f>I25/I$80</f>
        <v>0.99662396437878198</v>
      </c>
      <c r="J82" s="37">
        <f>J25/J$80</f>
        <v>-0.99662396437878198</v>
      </c>
      <c r="K82" s="37">
        <f>K25/K$80</f>
        <v>-0.99662396437878198</v>
      </c>
      <c r="L82" s="64" t="e">
        <f>L25/L$80</f>
        <v>#DIV/0!</v>
      </c>
      <c r="M82" s="64" t="e">
        <f>M25/M$80</f>
        <v>#DIV/0!</v>
      </c>
      <c r="N82" s="64" t="e">
        <f>N25/N$80</f>
        <v>#DIV/0!</v>
      </c>
      <c r="O82" s="64" t="e">
        <f>O25/O$80</f>
        <v>#DIV/0!</v>
      </c>
      <c r="P82" s="64" t="e">
        <f>P25/P$80</f>
        <v>#DIV/0!</v>
      </c>
      <c r="Q82" s="64" t="e">
        <f>Q25/Q$80</f>
        <v>#DIV/0!</v>
      </c>
      <c r="W82" s="31">
        <f>ABS(F82)-ABS($E82)</f>
        <v>0.854976862602842</v>
      </c>
      <c r="X82" s="31">
        <f>ABS(G82)-ABS($E82)</f>
        <v>0.85497686260284222</v>
      </c>
      <c r="Y82" s="31">
        <f>ABS(I82)-ABS($E82)</f>
        <v>0.85497686260284211</v>
      </c>
      <c r="Z82" s="31">
        <f>ABS(J82)-ABS($E82)</f>
        <v>0.85497686260284211</v>
      </c>
      <c r="AA82" s="31">
        <f>ABS(K82)-ABS($E82)</f>
        <v>0.85497686260284211</v>
      </c>
      <c r="AB82" s="31">
        <f>ABS(H82)-ABS($E82)</f>
        <v>0.85497686260284222</v>
      </c>
      <c r="AC82" s="31" t="e">
        <f t="shared" si="4"/>
        <v>#DIV/0!</v>
      </c>
      <c r="AD82" s="31" t="e">
        <f t="shared" si="4"/>
        <v>#DIV/0!</v>
      </c>
      <c r="AE82" s="31" t="e">
        <f t="shared" si="4"/>
        <v>#DIV/0!</v>
      </c>
      <c r="AF82" s="31" t="e">
        <f t="shared" si="4"/>
        <v>#DIV/0!</v>
      </c>
      <c r="AG82" s="31" t="e">
        <f t="shared" si="4"/>
        <v>#DIV/0!</v>
      </c>
      <c r="AH82" s="31" t="e">
        <f t="shared" si="4"/>
        <v>#DIV/0!</v>
      </c>
    </row>
    <row r="83" spans="2:34" x14ac:dyDescent="0.25">
      <c r="B83" s="15" t="s">
        <v>39</v>
      </c>
      <c r="C83" s="46">
        <v>412</v>
      </c>
      <c r="D83" s="15" t="s">
        <v>27</v>
      </c>
      <c r="E83" s="37">
        <f>(E26-C83)/E$80</f>
        <v>-0.10913771186576955</v>
      </c>
      <c r="F83" s="37">
        <f>F26/F$80</f>
        <v>8.190124546023235E-2</v>
      </c>
      <c r="G83" s="37">
        <f>G26/G$80</f>
        <v>8.1901245460232308E-2</v>
      </c>
      <c r="H83" s="76">
        <f>H26/H$80</f>
        <v>8.1901245460232447E-2</v>
      </c>
      <c r="I83" s="37">
        <f>I26/I$80</f>
        <v>-8.1901245460232544E-2</v>
      </c>
      <c r="J83" s="37">
        <f>J26/J$80</f>
        <v>8.1901245460232572E-2</v>
      </c>
      <c r="K83" s="37">
        <f>K26/K$80</f>
        <v>8.1901245460232544E-2</v>
      </c>
      <c r="L83" s="64" t="e">
        <f>L26/L$80</f>
        <v>#DIV/0!</v>
      </c>
      <c r="M83" s="64" t="e">
        <f>M26/M$80</f>
        <v>#DIV/0!</v>
      </c>
      <c r="N83" s="64" t="e">
        <f>N26/N$80</f>
        <v>#DIV/0!</v>
      </c>
      <c r="O83" s="64" t="e">
        <f>O26/O$80</f>
        <v>#DIV/0!</v>
      </c>
      <c r="P83" s="64" t="e">
        <f>P26/P$80</f>
        <v>#DIV/0!</v>
      </c>
      <c r="Q83" s="64" t="e">
        <f>Q26/Q$80</f>
        <v>#DIV/0!</v>
      </c>
      <c r="W83" s="31">
        <f>ABS(F83)-ABS($E83)</f>
        <v>-2.7236466405537202E-2</v>
      </c>
      <c r="X83" s="31">
        <f>ABS(G83)-ABS($E83)</f>
        <v>-2.7236466405537244E-2</v>
      </c>
      <c r="Y83" s="31">
        <f>ABS(I83)-ABS($E83)</f>
        <v>-2.7236466405537008E-2</v>
      </c>
      <c r="Z83" s="31">
        <f>ABS(J83)-ABS($E83)</f>
        <v>-2.723646640553698E-2</v>
      </c>
      <c r="AA83" s="31">
        <f>ABS(K83)-ABS($E83)</f>
        <v>-2.7236466405537008E-2</v>
      </c>
      <c r="AB83" s="31">
        <f>ABS(H83)-ABS($E83)</f>
        <v>-2.7236466405537105E-2</v>
      </c>
      <c r="AC83" s="31" t="e">
        <f t="shared" si="4"/>
        <v>#DIV/0!</v>
      </c>
      <c r="AD83" s="31" t="e">
        <f t="shared" si="4"/>
        <v>#DIV/0!</v>
      </c>
      <c r="AE83" s="31" t="e">
        <f t="shared" si="4"/>
        <v>#DIV/0!</v>
      </c>
      <c r="AF83" s="31" t="e">
        <f t="shared" si="4"/>
        <v>#DIV/0!</v>
      </c>
      <c r="AG83" s="31" t="e">
        <f t="shared" si="4"/>
        <v>#DIV/0!</v>
      </c>
      <c r="AH83" s="31" t="e">
        <f t="shared" si="4"/>
        <v>#DIV/0!</v>
      </c>
    </row>
    <row r="84" spans="2:34" x14ac:dyDescent="0.25">
      <c r="B84" s="1"/>
      <c r="C84" s="1"/>
      <c r="D84" s="15" t="s">
        <v>28</v>
      </c>
      <c r="E84" s="37">
        <f>SQRT(E81^2+E82^2+E83^2)</f>
        <v>1</v>
      </c>
      <c r="F84" s="37">
        <f>SQRT(F81^2+F82^2+F83^2)</f>
        <v>0.99999999999999978</v>
      </c>
      <c r="G84" s="37">
        <f>SQRT(G81^2+G82^2+G83^2)</f>
        <v>1</v>
      </c>
      <c r="H84" s="76">
        <f>SQRT(H81^2+H82^2+H83^2)</f>
        <v>1</v>
      </c>
      <c r="I84" s="37">
        <f t="shared" ref="I84:Q84" si="8">SQRT(I81^2+I82^2+I83^2)</f>
        <v>1</v>
      </c>
      <c r="J84" s="37">
        <f t="shared" si="8"/>
        <v>1</v>
      </c>
      <c r="K84" s="37">
        <f t="shared" si="8"/>
        <v>1</v>
      </c>
      <c r="L84" s="64" t="e">
        <f t="shared" si="8"/>
        <v>#DIV/0!</v>
      </c>
      <c r="M84" s="64" t="e">
        <f t="shared" si="8"/>
        <v>#DIV/0!</v>
      </c>
      <c r="N84" s="64" t="e">
        <f t="shared" si="8"/>
        <v>#DIV/0!</v>
      </c>
      <c r="O84" s="64" t="e">
        <f t="shared" si="8"/>
        <v>#DIV/0!</v>
      </c>
      <c r="P84" s="64" t="e">
        <f t="shared" si="8"/>
        <v>#DIV/0!</v>
      </c>
      <c r="Q84" s="64" t="e">
        <f t="shared" si="8"/>
        <v>#DIV/0!</v>
      </c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spans="2:34" x14ac:dyDescent="0.25">
      <c r="B85" s="1"/>
      <c r="C85" s="1"/>
      <c r="D85" s="15"/>
      <c r="E85" s="37"/>
      <c r="F85" s="37"/>
      <c r="G85" s="37"/>
      <c r="H85" s="76"/>
      <c r="I85" s="37"/>
      <c r="J85" s="37"/>
      <c r="K85" s="37"/>
      <c r="L85" s="64"/>
      <c r="M85" s="64"/>
      <c r="N85" s="64"/>
      <c r="O85" s="64"/>
      <c r="P85" s="64"/>
      <c r="Q85" s="64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spans="2:34" x14ac:dyDescent="0.25">
      <c r="B86" s="15" t="s">
        <v>55</v>
      </c>
      <c r="C86" s="15"/>
      <c r="D86" s="15" t="s">
        <v>19</v>
      </c>
      <c r="E86" s="1">
        <f>SQRT((E27-C87)^2+(E28-C88)^2+(E29-C89)^2)</f>
        <v>3502.048211500236</v>
      </c>
      <c r="F86" s="21">
        <f>SQRT(F27^2+F28^2+F29^2)</f>
        <v>4468.0223281589078</v>
      </c>
      <c r="G86" s="21">
        <f>SQRT(G27^2+G28^2+G29^2)</f>
        <v>44974.821462039254</v>
      </c>
      <c r="H86" s="75">
        <f>SQRT(H27^2+H28^2+H29^2)</f>
        <v>14959.630036367573</v>
      </c>
      <c r="I86" s="21">
        <f>SQRT(I27^2+I28^2+I29^2)</f>
        <v>9213.8969761057979</v>
      </c>
      <c r="J86" s="21">
        <f>SQRT(J27^2+J28^2+J29^2)</f>
        <v>24698.424232852893</v>
      </c>
      <c r="K86" s="21">
        <f>SQRT(K27^2+K28^2+K29^2)</f>
        <v>22829.36308637949</v>
      </c>
      <c r="L86" s="63">
        <f>SQRT(L27^2+L28^2+L29^2)</f>
        <v>0</v>
      </c>
      <c r="M86" s="63">
        <f>SQRT(M27^2+M28^2+M29^2)</f>
        <v>0</v>
      </c>
      <c r="N86" s="63">
        <f>SQRT(N27^2+N28^2+N29^2)</f>
        <v>0</v>
      </c>
      <c r="O86" s="63">
        <f>SQRT(O27^2+O28^2+O29^2)</f>
        <v>0</v>
      </c>
      <c r="P86" s="63">
        <f>SQRT(P27^2+P28^2+P29^2)</f>
        <v>0</v>
      </c>
      <c r="Q86" s="63">
        <f>SQRT(Q27^2+Q28^2+Q29^2)</f>
        <v>0</v>
      </c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spans="2:34" x14ac:dyDescent="0.25">
      <c r="B87" s="15" t="s">
        <v>56</v>
      </c>
      <c r="C87" s="46">
        <v>4.3339999999999996</v>
      </c>
      <c r="D87" s="15" t="s">
        <v>25</v>
      </c>
      <c r="E87" s="37">
        <f>(E27-C87)/E$86</f>
        <v>0.98246677150285955</v>
      </c>
      <c r="F87" s="37">
        <f>F27/F$86</f>
        <v>-7.0847041061438007E-2</v>
      </c>
      <c r="G87" s="37">
        <f>G27/G$86</f>
        <v>-7.0847041061437813E-2</v>
      </c>
      <c r="H87" s="76">
        <f>H27/H$86</f>
        <v>-7.0847041061437688E-2</v>
      </c>
      <c r="I87" s="37">
        <f>I27/I$86</f>
        <v>-7.0847041061437896E-2</v>
      </c>
      <c r="J87" s="37">
        <f>J27/J$86</f>
        <v>-7.0847041061437827E-2</v>
      </c>
      <c r="K87" s="37">
        <f>K27/K$86</f>
        <v>-7.0847041061437799E-2</v>
      </c>
      <c r="L87" s="64" t="e">
        <f>L27/L$86</f>
        <v>#DIV/0!</v>
      </c>
      <c r="M87" s="64" t="e">
        <f>M27/M$86</f>
        <v>#DIV/0!</v>
      </c>
      <c r="N87" s="64" t="e">
        <f>N27/N$86</f>
        <v>#DIV/0!</v>
      </c>
      <c r="O87" s="64" t="e">
        <f>O27/O$86</f>
        <v>#DIV/0!</v>
      </c>
      <c r="P87" s="64" t="e">
        <f>P27/P$86</f>
        <v>#DIV/0!</v>
      </c>
      <c r="Q87" s="64" t="e">
        <f>Q27/Q$86</f>
        <v>#DIV/0!</v>
      </c>
      <c r="W87" s="31">
        <f>ABS(F87)-ABS($E87)</f>
        <v>-0.91161973044142153</v>
      </c>
      <c r="X87" s="31">
        <f>ABS(G87)-ABS($E87)</f>
        <v>-0.91161973044142175</v>
      </c>
      <c r="Y87" s="31">
        <f>ABS(I87)-ABS($E87)</f>
        <v>-0.91161973044142164</v>
      </c>
      <c r="Z87" s="31">
        <f>ABS(J87)-ABS($E87)</f>
        <v>-0.91161973044142175</v>
      </c>
      <c r="AA87" s="31">
        <f>ABS(K87)-ABS($E87)</f>
        <v>-0.91161973044142175</v>
      </c>
      <c r="AB87" s="31">
        <f>ABS(H87)-ABS($E87)</f>
        <v>-0.91161973044142186</v>
      </c>
      <c r="AC87" s="31" t="e">
        <f t="shared" si="4"/>
        <v>#DIV/0!</v>
      </c>
      <c r="AD87" s="31" t="e">
        <f t="shared" si="4"/>
        <v>#DIV/0!</v>
      </c>
      <c r="AE87" s="31" t="e">
        <f t="shared" si="4"/>
        <v>#DIV/0!</v>
      </c>
      <c r="AF87" s="31" t="e">
        <f t="shared" si="4"/>
        <v>#DIV/0!</v>
      </c>
      <c r="AG87" s="31" t="e">
        <f t="shared" si="4"/>
        <v>#DIV/0!</v>
      </c>
      <c r="AH87" s="31" t="e">
        <f t="shared" si="4"/>
        <v>#DIV/0!</v>
      </c>
    </row>
    <row r="88" spans="2:34" x14ac:dyDescent="0.25">
      <c r="B88" s="15" t="s">
        <v>38</v>
      </c>
      <c r="C88" s="46">
        <v>-689.07399999999996</v>
      </c>
      <c r="D88" s="15" t="s">
        <v>26</v>
      </c>
      <c r="E88" s="37">
        <f>(E28-C88)/E$86</f>
        <v>0.12981945779816667</v>
      </c>
      <c r="F88" s="37">
        <f>F28/F$86</f>
        <v>0.40647847413550064</v>
      </c>
      <c r="G88" s="37">
        <f>G28/G$86</f>
        <v>0.40647847413549881</v>
      </c>
      <c r="H88" s="76">
        <f>H28/H$86</f>
        <v>0.40647847413549965</v>
      </c>
      <c r="I88" s="37">
        <f>I28/I$86</f>
        <v>0.40647847413549976</v>
      </c>
      <c r="J88" s="37">
        <f>J28/J$86</f>
        <v>0.40647847413549998</v>
      </c>
      <c r="K88" s="37">
        <f>K28/K$86</f>
        <v>0.40647847413550026</v>
      </c>
      <c r="L88" s="64" t="e">
        <f>L28/L$86</f>
        <v>#DIV/0!</v>
      </c>
      <c r="M88" s="64" t="e">
        <f>M28/M$86</f>
        <v>#DIV/0!</v>
      </c>
      <c r="N88" s="64" t="e">
        <f>N28/N$86</f>
        <v>#DIV/0!</v>
      </c>
      <c r="O88" s="64" t="e">
        <f>O28/O$86</f>
        <v>#DIV/0!</v>
      </c>
      <c r="P88" s="64" t="e">
        <f>P28/P$86</f>
        <v>#DIV/0!</v>
      </c>
      <c r="Q88" s="64" t="e">
        <f>Q28/Q$86</f>
        <v>#DIV/0!</v>
      </c>
      <c r="W88" s="31">
        <f>ABS(F88)-ABS($E88)</f>
        <v>0.27665901633733397</v>
      </c>
      <c r="X88" s="31">
        <f>ABS(G88)-ABS($E88)</f>
        <v>0.27665901633733214</v>
      </c>
      <c r="Y88" s="31">
        <f>ABS(I88)-ABS($E88)</f>
        <v>0.27665901633733309</v>
      </c>
      <c r="Z88" s="31">
        <f>ABS(J88)-ABS($E88)</f>
        <v>0.27665901633733331</v>
      </c>
      <c r="AA88" s="31">
        <f>ABS(K88)-ABS($E88)</f>
        <v>0.27665901633733359</v>
      </c>
      <c r="AB88" s="31">
        <f>ABS(H88)-ABS($E88)</f>
        <v>0.27665901633733297</v>
      </c>
      <c r="AC88" s="31" t="e">
        <f t="shared" si="4"/>
        <v>#DIV/0!</v>
      </c>
      <c r="AD88" s="31" t="e">
        <f t="shared" si="4"/>
        <v>#DIV/0!</v>
      </c>
      <c r="AE88" s="31" t="e">
        <f t="shared" si="4"/>
        <v>#DIV/0!</v>
      </c>
      <c r="AF88" s="31" t="e">
        <f t="shared" si="4"/>
        <v>#DIV/0!</v>
      </c>
      <c r="AG88" s="31" t="e">
        <f t="shared" si="4"/>
        <v>#DIV/0!</v>
      </c>
      <c r="AH88" s="31" t="e">
        <f t="shared" si="4"/>
        <v>#DIV/0!</v>
      </c>
    </row>
    <row r="89" spans="2:34" x14ac:dyDescent="0.25">
      <c r="B89" s="15" t="s">
        <v>39</v>
      </c>
      <c r="C89" s="46">
        <v>209.1</v>
      </c>
      <c r="D89" s="15" t="s">
        <v>27</v>
      </c>
      <c r="E89" s="37">
        <f>(E29-C89)/E$86</f>
        <v>0.13381312069351803</v>
      </c>
      <c r="F89" s="37">
        <f>F29/F$86</f>
        <v>-0.91090940649293661</v>
      </c>
      <c r="G89" s="37">
        <f>G29/G$86</f>
        <v>-0.91090940649293739</v>
      </c>
      <c r="H89" s="76">
        <f>H29/H$86</f>
        <v>-0.91090940649293706</v>
      </c>
      <c r="I89" s="37">
        <f>I29/I$86</f>
        <v>-0.91090940649293706</v>
      </c>
      <c r="J89" s="37">
        <f>J29/J$86</f>
        <v>-0.91090940649293695</v>
      </c>
      <c r="K89" s="37">
        <f>K29/K$86</f>
        <v>-0.91090940649293672</v>
      </c>
      <c r="L89" s="64" t="e">
        <f>L29/L$86</f>
        <v>#DIV/0!</v>
      </c>
      <c r="M89" s="64" t="e">
        <f>M29/M$86</f>
        <v>#DIV/0!</v>
      </c>
      <c r="N89" s="64" t="e">
        <f>N29/N$86</f>
        <v>#DIV/0!</v>
      </c>
      <c r="O89" s="64" t="e">
        <f>O29/O$86</f>
        <v>#DIV/0!</v>
      </c>
      <c r="P89" s="64" t="e">
        <f>P29/P$86</f>
        <v>#DIV/0!</v>
      </c>
      <c r="Q89" s="64" t="e">
        <f>Q29/Q$86</f>
        <v>#DIV/0!</v>
      </c>
      <c r="W89" s="31">
        <f>ABS(F89)-ABS($E89)</f>
        <v>0.77709628579941858</v>
      </c>
      <c r="X89" s="31">
        <f>ABS(G89)-ABS($E89)</f>
        <v>0.77709628579941936</v>
      </c>
      <c r="Y89" s="31">
        <f>ABS(I89)-ABS($E89)</f>
        <v>0.77709628579941903</v>
      </c>
      <c r="Z89" s="31">
        <f>ABS(J89)-ABS($E89)</f>
        <v>0.77709628579941892</v>
      </c>
      <c r="AA89" s="31">
        <f>ABS(K89)-ABS($E89)</f>
        <v>0.7770962857994187</v>
      </c>
      <c r="AB89" s="31">
        <f>ABS(H89)-ABS($E89)</f>
        <v>0.77709628579941903</v>
      </c>
      <c r="AC89" s="31" t="e">
        <f t="shared" si="4"/>
        <v>#DIV/0!</v>
      </c>
      <c r="AD89" s="31" t="e">
        <f t="shared" si="4"/>
        <v>#DIV/0!</v>
      </c>
      <c r="AE89" s="31" t="e">
        <f t="shared" si="4"/>
        <v>#DIV/0!</v>
      </c>
      <c r="AF89" s="31" t="e">
        <f t="shared" si="4"/>
        <v>#DIV/0!</v>
      </c>
      <c r="AG89" s="31" t="e">
        <f t="shared" si="4"/>
        <v>#DIV/0!</v>
      </c>
      <c r="AH89" s="31" t="e">
        <f t="shared" si="4"/>
        <v>#DIV/0!</v>
      </c>
    </row>
    <row r="90" spans="2:34" x14ac:dyDescent="0.25">
      <c r="B90" s="1"/>
      <c r="C90" s="1"/>
      <c r="D90" s="15" t="s">
        <v>28</v>
      </c>
      <c r="E90" s="37">
        <f>SQRT(E87^2+E88^2+E89^2)</f>
        <v>1</v>
      </c>
      <c r="F90" s="37">
        <f>SQRT(F87^2+F88^2+F89^2)</f>
        <v>1</v>
      </c>
      <c r="G90" s="37">
        <f>SQRT(G87^2+G88^2+G89^2)</f>
        <v>1</v>
      </c>
      <c r="H90" s="76">
        <f>SQRT(H87^2+H88^2+H89^2)</f>
        <v>1</v>
      </c>
      <c r="I90" s="37">
        <f t="shared" ref="I90:Q90" si="9">SQRT(I87^2+I88^2+I89^2)</f>
        <v>1</v>
      </c>
      <c r="J90" s="37">
        <f t="shared" si="9"/>
        <v>1</v>
      </c>
      <c r="K90" s="37">
        <f t="shared" si="9"/>
        <v>0.99999999999999989</v>
      </c>
      <c r="L90" s="64" t="e">
        <f t="shared" si="9"/>
        <v>#DIV/0!</v>
      </c>
      <c r="M90" s="64" t="e">
        <f t="shared" si="9"/>
        <v>#DIV/0!</v>
      </c>
      <c r="N90" s="64" t="e">
        <f t="shared" si="9"/>
        <v>#DIV/0!</v>
      </c>
      <c r="O90" s="64" t="e">
        <f t="shared" si="9"/>
        <v>#DIV/0!</v>
      </c>
      <c r="P90" s="64" t="e">
        <f t="shared" si="9"/>
        <v>#DIV/0!</v>
      </c>
      <c r="Q90" s="64" t="e">
        <f t="shared" si="9"/>
        <v>#DIV/0!</v>
      </c>
      <c r="W90" s="31"/>
    </row>
    <row r="91" spans="2:34" x14ac:dyDescent="0.25">
      <c r="B91" s="1"/>
      <c r="C91" s="1"/>
      <c r="D91" s="15"/>
      <c r="E91" s="37"/>
      <c r="F91" s="37"/>
      <c r="G91" s="37"/>
      <c r="H91" s="76"/>
      <c r="I91" s="37"/>
      <c r="J91" s="37"/>
      <c r="K91" s="37"/>
      <c r="L91" s="64"/>
      <c r="M91" s="64"/>
      <c r="N91" s="64"/>
      <c r="O91" s="64"/>
      <c r="P91" s="64"/>
    </row>
    <row r="92" spans="2:34" x14ac:dyDescent="0.25">
      <c r="B92" s="15" t="s">
        <v>53</v>
      </c>
      <c r="C92" s="15"/>
      <c r="D92" s="15" t="s">
        <v>19</v>
      </c>
      <c r="E92" s="1" t="e">
        <f>SQRT((E33-C93)^2+(E34-C94)^2+(E35-C95)^2)</f>
        <v>#VALUE!</v>
      </c>
      <c r="F92" s="21">
        <f>SQRT(F33^2+F34^2+F35^2)</f>
        <v>3081.0485968953608</v>
      </c>
      <c r="G92" s="21">
        <f>SQRT(G33^2+G34^2+G35^2)</f>
        <v>28463.028693937467</v>
      </c>
      <c r="H92" s="75">
        <f>SQRT(H33^2+H34^2+H35^2)</f>
        <v>16707.444009877869</v>
      </c>
      <c r="I92" s="21">
        <f>SQRT(I33^2+I34^2+I35^2)</f>
        <v>23419.898560507518</v>
      </c>
      <c r="J92" s="21">
        <f>SQRT(J33^2+J34^2+J35^2)</f>
        <v>58725.252894013567</v>
      </c>
      <c r="K92" s="21">
        <f>SQRT(K33^2+K34^2+K35^2)</f>
        <v>14527.278458512483</v>
      </c>
      <c r="L92" s="63">
        <f>SQRT(L33^2+L34^2+L35^2)</f>
        <v>0</v>
      </c>
      <c r="M92" s="63">
        <f>SQRT(M33^2+M34^2+M35^2)</f>
        <v>0</v>
      </c>
      <c r="N92" s="63">
        <f>SQRT(N33^2+N34^2+N35^2)</f>
        <v>0</v>
      </c>
      <c r="O92" s="63">
        <f>SQRT(O33^2+O34^2+O35^2)</f>
        <v>0</v>
      </c>
      <c r="P92" s="63">
        <f>SQRT(P33^2+P34^2+P35^2)</f>
        <v>0</v>
      </c>
      <c r="Q92" s="63">
        <f>SQRT(Q33^2+Q34^2+Q35^2)</f>
        <v>0</v>
      </c>
    </row>
    <row r="93" spans="2:34" x14ac:dyDescent="0.25">
      <c r="B93" s="15" t="s">
        <v>56</v>
      </c>
      <c r="C93" s="46">
        <v>4.3339999999999996</v>
      </c>
      <c r="D93" s="15" t="s">
        <v>25</v>
      </c>
      <c r="E93" s="37" t="e">
        <f>(E33-C93)/E$86</f>
        <v>#VALUE!</v>
      </c>
      <c r="F93" s="37">
        <f>F30/F$92</f>
        <v>-0.13597900539032873</v>
      </c>
      <c r="G93" s="37">
        <f>G30/G$92</f>
        <v>-0.14971510978274258</v>
      </c>
      <c r="H93" s="76">
        <f>H30/H$92</f>
        <v>-8.1088470260022333E-2</v>
      </c>
      <c r="I93" s="37">
        <f>I30/I$92</f>
        <v>-4.235854737250417E-2</v>
      </c>
      <c r="J93" s="37">
        <f>J30/J$92</f>
        <v>-4.1668008881548521E-2</v>
      </c>
      <c r="K93" s="37">
        <f>K30/K$92</f>
        <v>-0.14873226845838142</v>
      </c>
      <c r="L93" s="64" t="e">
        <f>L30/L$92</f>
        <v>#DIV/0!</v>
      </c>
      <c r="M93" s="64" t="e">
        <f>M30/M$92</f>
        <v>#DIV/0!</v>
      </c>
      <c r="N93" s="64" t="e">
        <f>N30/N$92</f>
        <v>#DIV/0!</v>
      </c>
      <c r="O93" s="64" t="e">
        <f>O30/O$92</f>
        <v>#DIV/0!</v>
      </c>
      <c r="P93" s="64" t="e">
        <f>P30/P$92</f>
        <v>#DIV/0!</v>
      </c>
      <c r="Q93" s="64" t="e">
        <f>Q30/Q$92</f>
        <v>#DIV/0!</v>
      </c>
    </row>
    <row r="94" spans="2:34" x14ac:dyDescent="0.25">
      <c r="B94" s="15" t="s">
        <v>38</v>
      </c>
      <c r="C94" s="46">
        <v>-689.07399999999996</v>
      </c>
      <c r="D94" s="15" t="s">
        <v>26</v>
      </c>
      <c r="E94" s="37">
        <f>(E34-C94)/E$86</f>
        <v>0.1967631392786591</v>
      </c>
      <c r="F94" s="37">
        <f>F31/F$92</f>
        <v>0.89278534836508461</v>
      </c>
      <c r="G94" s="37">
        <f>G31/G$92</f>
        <v>0.98297127603794654</v>
      </c>
      <c r="H94" s="76">
        <f>H31/H$92</f>
        <v>0.53239540884768666</v>
      </c>
      <c r="I94" s="37">
        <f>I31/I$92</f>
        <v>0.278109774105538</v>
      </c>
      <c r="J94" s="37">
        <f>J31/J$92</f>
        <v>0.27357596651194915</v>
      </c>
      <c r="K94" s="37">
        <f>K31/K$92</f>
        <v>0.97651832154222284</v>
      </c>
      <c r="L94" s="64" t="e">
        <f>L31/L$92</f>
        <v>#DIV/0!</v>
      </c>
      <c r="M94" s="64" t="e">
        <f>M31/M$92</f>
        <v>#DIV/0!</v>
      </c>
      <c r="N94" s="64" t="e">
        <f>N31/N$92</f>
        <v>#DIV/0!</v>
      </c>
      <c r="O94" s="64" t="e">
        <f>O31/O$92</f>
        <v>#DIV/0!</v>
      </c>
      <c r="P94" s="64" t="e">
        <f>P31/P$92</f>
        <v>#DIV/0!</v>
      </c>
      <c r="Q94" s="64" t="e">
        <f>Q31/Q$92</f>
        <v>#DIV/0!</v>
      </c>
    </row>
    <row r="95" spans="2:34" x14ac:dyDescent="0.25">
      <c r="B95" s="15" t="s">
        <v>39</v>
      </c>
      <c r="C95" s="46">
        <v>209.1</v>
      </c>
      <c r="D95" s="15" t="s">
        <v>27</v>
      </c>
      <c r="E95" s="37">
        <f>(E35-C95)/E$86</f>
        <v>-5.970791587430032E-2</v>
      </c>
      <c r="F95" s="37">
        <f>F32/F$92</f>
        <v>-2.0488459836796857</v>
      </c>
      <c r="G95" s="37">
        <f>G32/G$92</f>
        <v>-2.2558129506391511</v>
      </c>
      <c r="H95" s="76">
        <f>H32/H$92</f>
        <v>-1.2217899824908776</v>
      </c>
      <c r="I95" s="37">
        <f>I32/I$92</f>
        <v>-0.63823190506167105</v>
      </c>
      <c r="J95" s="37">
        <f>J32/J$92</f>
        <v>-0.62782730613326054</v>
      </c>
      <c r="K95" s="37">
        <f>K32/K$92</f>
        <v>-2.2410041167737229</v>
      </c>
      <c r="L95" s="64" t="e">
        <f>L32/L$92</f>
        <v>#DIV/0!</v>
      </c>
      <c r="M95" s="64" t="e">
        <f>M32/M$92</f>
        <v>#DIV/0!</v>
      </c>
      <c r="N95" s="64" t="e">
        <f>N32/N$92</f>
        <v>#DIV/0!</v>
      </c>
      <c r="O95" s="64" t="e">
        <f>O32/O$92</f>
        <v>#DIV/0!</v>
      </c>
      <c r="P95" s="64" t="e">
        <f>P32/P$92</f>
        <v>#DIV/0!</v>
      </c>
      <c r="Q95" s="64" t="e">
        <f>Q32/Q$92</f>
        <v>#DIV/0!</v>
      </c>
    </row>
    <row r="96" spans="2:34" x14ac:dyDescent="0.25">
      <c r="B96" s="1"/>
      <c r="C96" s="1"/>
      <c r="D96" s="15" t="s">
        <v>28</v>
      </c>
      <c r="E96" s="37" t="e">
        <f>SQRT(E93^2+E94^2+E95^2)</f>
        <v>#VALUE!</v>
      </c>
      <c r="F96" s="37">
        <f>SQRT(F93^2+F94^2+F95^2)</f>
        <v>2.239045741605715</v>
      </c>
      <c r="G96" s="37">
        <f>SQRT(G93^2+G94^2+G95^2)</f>
        <v>2.4652259961075051</v>
      </c>
      <c r="H96" s="76">
        <f>SQRT(H93^2+H94^2+H95^2)</f>
        <v>1.3352119579625794</v>
      </c>
      <c r="I96" s="37">
        <f t="shared" ref="I96:Q96" si="10">SQRT(I93^2+I94^2+I95^2)</f>
        <v>0.69748065036041818</v>
      </c>
      <c r="J96" s="37">
        <f t="shared" si="10"/>
        <v>0.68611016516565815</v>
      </c>
      <c r="K96" s="37">
        <f t="shared" si="10"/>
        <v>2.4490424192702727</v>
      </c>
      <c r="L96" s="64" t="e">
        <f t="shared" si="10"/>
        <v>#DIV/0!</v>
      </c>
      <c r="M96" s="64" t="e">
        <f t="shared" si="10"/>
        <v>#DIV/0!</v>
      </c>
      <c r="N96" s="64" t="e">
        <f t="shared" si="10"/>
        <v>#DIV/0!</v>
      </c>
      <c r="O96" s="64" t="e">
        <f t="shared" si="10"/>
        <v>#DIV/0!</v>
      </c>
      <c r="P96" s="64" t="e">
        <f t="shared" si="10"/>
        <v>#DIV/0!</v>
      </c>
      <c r="Q96" s="64" t="e">
        <f t="shared" si="10"/>
        <v>#DIV/0!</v>
      </c>
    </row>
  </sheetData>
  <mergeCells count="3">
    <mergeCell ref="B4:E4"/>
    <mergeCell ref="B39:E39"/>
    <mergeCell ref="B51:E51"/>
  </mergeCells>
  <conditionalFormatting sqref="W57:AH8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1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REAR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Matteo.Paganini</cp:lastModifiedBy>
  <dcterms:created xsi:type="dcterms:W3CDTF">2015-06-05T18:17:20Z</dcterms:created>
  <dcterms:modified xsi:type="dcterms:W3CDTF">2021-11-03T17:06:58Z</dcterms:modified>
</cp:coreProperties>
</file>