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\\pe.local\shares\P094\3_Product_Development\3.16_Virtual_Simulation\3.16.5_Matlab-Simulink\Model_Parameters\H2Boot\"/>
    </mc:Choice>
  </mc:AlternateContent>
  <xr:revisionPtr revIDLastSave="0" documentId="13_ncr:1_{D45621AA-DF44-42C1-A906-8B9AC4798BAC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Description" sheetId="13" r:id="rId1"/>
    <sheet name="Front" sheetId="9" r:id="rId2"/>
    <sheet name="Rear" sheetId="10" r:id="rId3"/>
    <sheet name="3.0.90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6" l="1"/>
  <c r="P2" i="16"/>
  <c r="Q2" i="16"/>
  <c r="R2" i="16"/>
  <c r="S2" i="16"/>
  <c r="T2" i="16"/>
  <c r="U2" i="16"/>
  <c r="V2" i="16"/>
  <c r="W2" i="16"/>
  <c r="X2" i="16"/>
  <c r="Y2" i="16"/>
  <c r="O3" i="16"/>
  <c r="P3" i="16"/>
  <c r="Q3" i="16"/>
  <c r="R3" i="16"/>
  <c r="S3" i="16"/>
  <c r="T3" i="16"/>
  <c r="U3" i="16"/>
  <c r="V3" i="16"/>
  <c r="W3" i="16"/>
  <c r="X3" i="16"/>
  <c r="Y3" i="16"/>
  <c r="O4" i="16"/>
  <c r="P4" i="16"/>
  <c r="Q4" i="16"/>
  <c r="R4" i="16"/>
  <c r="S4" i="16"/>
  <c r="T4" i="16"/>
  <c r="U4" i="16"/>
  <c r="V4" i="16"/>
  <c r="W4" i="16"/>
  <c r="X4" i="16"/>
  <c r="Y4" i="16"/>
  <c r="O5" i="16"/>
  <c r="P5" i="16"/>
  <c r="Q5" i="16"/>
  <c r="R5" i="16"/>
  <c r="S5" i="16"/>
  <c r="T5" i="16"/>
  <c r="U5" i="16"/>
  <c r="V5" i="16"/>
  <c r="W5" i="16"/>
  <c r="X5" i="16"/>
  <c r="Y5" i="16"/>
  <c r="O6" i="16"/>
  <c r="P6" i="16"/>
  <c r="Q6" i="16"/>
  <c r="R6" i="16"/>
  <c r="S6" i="16"/>
  <c r="T6" i="16"/>
  <c r="U6" i="16"/>
  <c r="V6" i="16"/>
  <c r="W6" i="16"/>
  <c r="X6" i="16"/>
  <c r="Y6" i="16"/>
  <c r="O7" i="16"/>
  <c r="P7" i="16"/>
  <c r="Q7" i="16"/>
  <c r="R7" i="16"/>
  <c r="S7" i="16"/>
  <c r="T7" i="16"/>
  <c r="U7" i="16"/>
  <c r="V7" i="16"/>
  <c r="W7" i="16"/>
  <c r="X7" i="16"/>
  <c r="Y7" i="16"/>
  <c r="O8" i="16"/>
  <c r="P8" i="16"/>
  <c r="Q8" i="16"/>
  <c r="R8" i="16"/>
  <c r="S8" i="16"/>
  <c r="T8" i="16"/>
  <c r="U8" i="16"/>
  <c r="V8" i="16"/>
  <c r="W8" i="16"/>
  <c r="X8" i="16"/>
  <c r="Y8" i="16"/>
  <c r="O9" i="16"/>
  <c r="P9" i="16"/>
  <c r="Q9" i="16"/>
  <c r="R9" i="16"/>
  <c r="S9" i="16"/>
  <c r="T9" i="16"/>
  <c r="U9" i="16"/>
  <c r="V9" i="16"/>
  <c r="W9" i="16"/>
  <c r="X9" i="16"/>
  <c r="Y9" i="16"/>
  <c r="O10" i="16"/>
  <c r="P10" i="16"/>
  <c r="Q10" i="16"/>
  <c r="R10" i="16"/>
  <c r="S10" i="16"/>
  <c r="T10" i="16"/>
  <c r="U10" i="16"/>
  <c r="V10" i="16"/>
  <c r="W10" i="16"/>
  <c r="X10" i="16"/>
  <c r="Y10" i="16"/>
  <c r="O11" i="16"/>
  <c r="P11" i="16"/>
  <c r="Q11" i="16"/>
  <c r="R11" i="16"/>
  <c r="S11" i="16"/>
  <c r="T11" i="16"/>
  <c r="U11" i="16"/>
  <c r="V11" i="16"/>
  <c r="W11" i="16"/>
  <c r="X11" i="16"/>
  <c r="Y11" i="16"/>
  <c r="Q12" i="16"/>
  <c r="P12" i="16" s="1"/>
  <c r="T12" i="16"/>
  <c r="U12" i="16"/>
  <c r="X12" i="16"/>
  <c r="Y12" i="16"/>
  <c r="O13" i="16"/>
  <c r="P13" i="16"/>
  <c r="Q13" i="16"/>
  <c r="R13" i="16"/>
  <c r="R12" i="16" s="1"/>
  <c r="S13" i="16"/>
  <c r="T13" i="16"/>
  <c r="U13" i="16"/>
  <c r="V13" i="16"/>
  <c r="V12" i="16" s="1"/>
  <c r="W13" i="16"/>
  <c r="X13" i="16"/>
  <c r="Y13" i="16"/>
  <c r="O14" i="16"/>
  <c r="P14" i="16"/>
  <c r="Q14" i="16"/>
  <c r="R14" i="16"/>
  <c r="S14" i="16"/>
  <c r="S12" i="16" s="1"/>
  <c r="T14" i="16"/>
  <c r="U14" i="16"/>
  <c r="V14" i="16"/>
  <c r="W14" i="16"/>
  <c r="W12" i="16" s="1"/>
  <c r="X14" i="16"/>
  <c r="Y14" i="16"/>
  <c r="O15" i="16"/>
  <c r="P15" i="16"/>
  <c r="Q15" i="16"/>
  <c r="R15" i="16"/>
  <c r="S15" i="16"/>
  <c r="T15" i="16"/>
  <c r="U15" i="16"/>
  <c r="V15" i="16"/>
  <c r="W15" i="16"/>
  <c r="X15" i="16"/>
  <c r="Y15" i="16"/>
  <c r="O16" i="16"/>
  <c r="P16" i="16"/>
  <c r="Q16" i="16"/>
  <c r="R16" i="16"/>
  <c r="S16" i="16"/>
  <c r="T16" i="16"/>
  <c r="U16" i="16"/>
  <c r="V16" i="16"/>
  <c r="W16" i="16"/>
  <c r="X16" i="16"/>
  <c r="Y16" i="16"/>
  <c r="O17" i="16"/>
  <c r="P17" i="16"/>
  <c r="Q17" i="16"/>
  <c r="R17" i="16"/>
  <c r="S17" i="16"/>
  <c r="T17" i="16"/>
  <c r="U17" i="16"/>
  <c r="V17" i="16"/>
  <c r="W17" i="16"/>
  <c r="X17" i="16"/>
  <c r="Y17" i="16"/>
  <c r="O18" i="16"/>
  <c r="P18" i="16"/>
  <c r="Q18" i="16"/>
  <c r="R18" i="16"/>
  <c r="S18" i="16"/>
  <c r="T18" i="16"/>
  <c r="U18" i="16"/>
  <c r="V18" i="16"/>
  <c r="W18" i="16"/>
  <c r="X18" i="16"/>
  <c r="Y18" i="16"/>
  <c r="O19" i="16"/>
  <c r="P19" i="16"/>
  <c r="Q19" i="16"/>
  <c r="R19" i="16"/>
  <c r="S19" i="16"/>
  <c r="T19" i="16"/>
  <c r="U19" i="16"/>
  <c r="V19" i="16"/>
  <c r="W19" i="16"/>
  <c r="X19" i="16"/>
  <c r="Y19" i="16"/>
  <c r="O20" i="16"/>
  <c r="P20" i="16"/>
  <c r="Q20" i="16"/>
  <c r="R20" i="16"/>
  <c r="S20" i="16"/>
  <c r="T20" i="16"/>
  <c r="U20" i="16"/>
  <c r="V20" i="16"/>
  <c r="W20" i="16"/>
  <c r="X20" i="16"/>
  <c r="Y20" i="16"/>
  <c r="O21" i="16"/>
  <c r="P21" i="16"/>
  <c r="Q21" i="16"/>
  <c r="R21" i="16"/>
  <c r="S21" i="16"/>
  <c r="T21" i="16"/>
  <c r="U21" i="16"/>
  <c r="V21" i="16"/>
  <c r="W21" i="16"/>
  <c r="X21" i="16"/>
  <c r="Y21" i="16"/>
  <c r="O22" i="16"/>
  <c r="P22" i="16"/>
  <c r="Q22" i="16"/>
  <c r="R22" i="16"/>
  <c r="S22" i="16"/>
  <c r="T22" i="16"/>
  <c r="U22" i="16"/>
  <c r="V22" i="16"/>
  <c r="W22" i="16"/>
  <c r="X22" i="16"/>
  <c r="Y22" i="16"/>
  <c r="O24" i="16"/>
  <c r="P24" i="16"/>
  <c r="Q24" i="16"/>
  <c r="R24" i="16"/>
  <c r="S24" i="16"/>
  <c r="T24" i="16"/>
  <c r="U24" i="16"/>
  <c r="V24" i="16"/>
  <c r="W24" i="16"/>
  <c r="X24" i="16"/>
  <c r="Y24" i="16"/>
  <c r="O25" i="16"/>
  <c r="P25" i="16"/>
  <c r="Q25" i="16"/>
  <c r="R25" i="16"/>
  <c r="S25" i="16"/>
  <c r="T25" i="16"/>
  <c r="U25" i="16"/>
  <c r="V25" i="16"/>
  <c r="W25" i="16"/>
  <c r="X25" i="16"/>
  <c r="Y25" i="16"/>
  <c r="O26" i="16"/>
  <c r="P26" i="16"/>
  <c r="Q26" i="16"/>
  <c r="R26" i="16"/>
  <c r="S26" i="16"/>
  <c r="T26" i="16"/>
  <c r="U26" i="16"/>
  <c r="V26" i="16"/>
  <c r="W26" i="16"/>
  <c r="X26" i="16"/>
  <c r="Y26" i="16"/>
  <c r="O27" i="16"/>
  <c r="P27" i="16"/>
  <c r="Q27" i="16"/>
  <c r="R27" i="16"/>
  <c r="S27" i="16"/>
  <c r="T27" i="16"/>
  <c r="U27" i="16"/>
  <c r="V27" i="16"/>
  <c r="W27" i="16"/>
  <c r="X27" i="16"/>
  <c r="Y27" i="16"/>
  <c r="O28" i="16"/>
  <c r="P28" i="16"/>
  <c r="Q28" i="16"/>
  <c r="R28" i="16"/>
  <c r="S28" i="16"/>
  <c r="T28" i="16"/>
  <c r="U28" i="16"/>
  <c r="V28" i="16"/>
  <c r="W28" i="16"/>
  <c r="X28" i="16"/>
  <c r="Y28" i="16"/>
  <c r="O29" i="16"/>
  <c r="P29" i="16"/>
  <c r="Q29" i="16"/>
  <c r="R29" i="16"/>
  <c r="S29" i="16"/>
  <c r="T29" i="16"/>
  <c r="U29" i="16"/>
  <c r="V29" i="16"/>
  <c r="W29" i="16"/>
  <c r="X29" i="16"/>
  <c r="Y29" i="16"/>
  <c r="O30" i="16"/>
  <c r="P30" i="16"/>
  <c r="Q30" i="16"/>
  <c r="R30" i="16"/>
  <c r="S30" i="16"/>
  <c r="T30" i="16"/>
  <c r="U30" i="16"/>
  <c r="V30" i="16"/>
  <c r="W30" i="16"/>
  <c r="X30" i="16"/>
  <c r="Y30" i="16"/>
  <c r="O31" i="16"/>
  <c r="P31" i="16"/>
  <c r="Q31" i="16"/>
  <c r="R31" i="16"/>
  <c r="S31" i="16"/>
  <c r="T31" i="16"/>
  <c r="U31" i="16"/>
  <c r="V31" i="16"/>
  <c r="W31" i="16"/>
  <c r="X31" i="16"/>
  <c r="Y31" i="16"/>
  <c r="O32" i="16"/>
  <c r="P32" i="16"/>
  <c r="Q32" i="16"/>
  <c r="R32" i="16"/>
  <c r="S32" i="16"/>
  <c r="T32" i="16"/>
  <c r="U32" i="16"/>
  <c r="V32" i="16"/>
  <c r="W32" i="16"/>
  <c r="X32" i="16"/>
  <c r="Y32" i="16"/>
  <c r="O33" i="16"/>
  <c r="P33" i="16"/>
  <c r="Q33" i="16"/>
  <c r="R33" i="16"/>
  <c r="S33" i="16"/>
  <c r="T33" i="16"/>
  <c r="U33" i="16"/>
  <c r="V33" i="16"/>
  <c r="W33" i="16"/>
  <c r="X33" i="16"/>
  <c r="Y33" i="16"/>
  <c r="R34" i="16"/>
  <c r="S34" i="16"/>
  <c r="V34" i="16"/>
  <c r="W34" i="16"/>
  <c r="O35" i="16"/>
  <c r="P35" i="16"/>
  <c r="Q35" i="16"/>
  <c r="R35" i="16"/>
  <c r="S35" i="16"/>
  <c r="T35" i="16"/>
  <c r="T34" i="16" s="1"/>
  <c r="U35" i="16"/>
  <c r="V35" i="16"/>
  <c r="W35" i="16"/>
  <c r="X35" i="16"/>
  <c r="X34" i="16" s="1"/>
  <c r="Y35" i="16"/>
  <c r="O36" i="16"/>
  <c r="P36" i="16"/>
  <c r="Q36" i="16"/>
  <c r="Q34" i="16" s="1"/>
  <c r="P34" i="16" s="1"/>
  <c r="R36" i="16"/>
  <c r="S36" i="16"/>
  <c r="T36" i="16"/>
  <c r="U36" i="16"/>
  <c r="U34" i="16" s="1"/>
  <c r="V36" i="16"/>
  <c r="W36" i="16"/>
  <c r="X36" i="16"/>
  <c r="Y36" i="16"/>
  <c r="Y34" i="16" s="1"/>
  <c r="O37" i="16"/>
  <c r="P37" i="16"/>
  <c r="Q37" i="16"/>
  <c r="R37" i="16"/>
  <c r="S37" i="16"/>
  <c r="T37" i="16"/>
  <c r="U37" i="16"/>
  <c r="V37" i="16"/>
  <c r="W37" i="16"/>
  <c r="X37" i="16"/>
  <c r="Y37" i="16"/>
  <c r="O38" i="16"/>
  <c r="P38" i="16"/>
  <c r="Q38" i="16"/>
  <c r="R38" i="16"/>
  <c r="S38" i="16"/>
  <c r="T38" i="16"/>
  <c r="U38" i="16"/>
  <c r="V38" i="16"/>
  <c r="W38" i="16"/>
  <c r="X38" i="16"/>
  <c r="Y38" i="16"/>
  <c r="O39" i="16"/>
  <c r="P39" i="16"/>
  <c r="Q39" i="16"/>
  <c r="R39" i="16"/>
  <c r="S39" i="16"/>
  <c r="T39" i="16"/>
  <c r="U39" i="16"/>
  <c r="V39" i="16"/>
  <c r="W39" i="16"/>
  <c r="X39" i="16"/>
  <c r="Y39" i="16"/>
  <c r="O40" i="16"/>
  <c r="P40" i="16"/>
  <c r="Q40" i="16"/>
  <c r="R40" i="16"/>
  <c r="S40" i="16"/>
  <c r="T40" i="16"/>
  <c r="U40" i="16"/>
  <c r="V40" i="16"/>
  <c r="W40" i="16"/>
  <c r="X40" i="16"/>
  <c r="Y40" i="16"/>
  <c r="O41" i="16"/>
  <c r="P41" i="16"/>
  <c r="Q41" i="16"/>
  <c r="R41" i="16"/>
  <c r="S41" i="16"/>
  <c r="T41" i="16"/>
  <c r="U41" i="16"/>
  <c r="V41" i="16"/>
  <c r="W41" i="16"/>
  <c r="X41" i="16"/>
  <c r="Y41" i="16"/>
  <c r="O42" i="16"/>
  <c r="P42" i="16"/>
  <c r="Q42" i="16"/>
  <c r="R42" i="16"/>
  <c r="S42" i="16"/>
  <c r="T42" i="16"/>
  <c r="U42" i="16"/>
  <c r="V42" i="16"/>
  <c r="W42" i="16"/>
  <c r="X42" i="16"/>
  <c r="Y42" i="16"/>
  <c r="O43" i="16"/>
  <c r="P43" i="16"/>
  <c r="Q43" i="16"/>
  <c r="R43" i="16"/>
  <c r="S43" i="16"/>
  <c r="T43" i="16"/>
  <c r="U43" i="16"/>
  <c r="V43" i="16"/>
  <c r="W43" i="16"/>
  <c r="X43" i="16"/>
  <c r="Y43" i="16"/>
  <c r="O44" i="16"/>
  <c r="P44" i="16"/>
  <c r="Q44" i="16"/>
  <c r="R44" i="16"/>
  <c r="S44" i="16"/>
  <c r="T44" i="16"/>
  <c r="U44" i="16"/>
  <c r="V44" i="16"/>
  <c r="W44" i="16"/>
  <c r="X44" i="16"/>
  <c r="Y44" i="16"/>
  <c r="C5" i="10"/>
  <c r="C5" i="9"/>
</calcChain>
</file>

<file path=xl/sharedStrings.xml><?xml version="1.0" encoding="utf-8"?>
<sst xmlns="http://schemas.openxmlformats.org/spreadsheetml/2006/main" count="72" uniqueCount="50">
  <si>
    <t>name</t>
  </si>
  <si>
    <t>value</t>
  </si>
  <si>
    <t>Weigth_kg</t>
  </si>
  <si>
    <t>cp_JpkgpK</t>
  </si>
  <si>
    <t>ThrmR_KpW</t>
  </si>
  <si>
    <t>TempMx_degC</t>
  </si>
  <si>
    <t>Inertia_kgm2</t>
  </si>
  <si>
    <t>Max_Torque_Nm</t>
  </si>
  <si>
    <t>description</t>
  </si>
  <si>
    <t>Number_of_Motors</t>
  </si>
  <si>
    <t>Front number of motors</t>
  </si>
  <si>
    <t>Motor specific heat [J/(kg*K)]</t>
  </si>
  <si>
    <t>Motor thermal resistance (to cooling fluid) [K/W]</t>
  </si>
  <si>
    <t>Motor max temperature [degC]</t>
  </si>
  <si>
    <t>Motor intertia [kg*m2]</t>
  </si>
  <si>
    <t>Motor max torque [Nm]</t>
  </si>
  <si>
    <t>configuration</t>
  </si>
  <si>
    <t>file</t>
  </si>
  <si>
    <t>MTR.xlsx file version</t>
  </si>
  <si>
    <t>id</t>
  </si>
  <si>
    <t>3.1.01</t>
  </si>
  <si>
    <t>3.1.02</t>
  </si>
  <si>
    <t>3.1.03</t>
  </si>
  <si>
    <t>3.1.04</t>
  </si>
  <si>
    <t>3.1.05</t>
  </si>
  <si>
    <t>3.1.06</t>
  </si>
  <si>
    <t>3.1.07</t>
  </si>
  <si>
    <t>3.2.01</t>
  </si>
  <si>
    <t>3.2.02</t>
  </si>
  <si>
    <t>3.2.03</t>
  </si>
  <si>
    <t>3.2.04</t>
  </si>
  <si>
    <t>3.2.05</t>
  </si>
  <si>
    <t>3.2.06</t>
  </si>
  <si>
    <t>3.2.07</t>
  </si>
  <si>
    <t>sheet</t>
  </si>
  <si>
    <t>Rear</t>
  </si>
  <si>
    <t>Rear parameters</t>
  </si>
  <si>
    <t>3.0.90</t>
  </si>
  <si>
    <t>Motor windings weight [kg]</t>
  </si>
  <si>
    <t>550 V</t>
  </si>
  <si>
    <t>750 V</t>
  </si>
  <si>
    <t>input folder 'Model_Parameters\v001'</t>
  </si>
  <si>
    <t>Front</t>
  </si>
  <si>
    <t>Front parameters</t>
  </si>
  <si>
    <t>Trq%\rpm</t>
  </si>
  <si>
    <t>Motor max power [W]</t>
  </si>
  <si>
    <t>3.2.08</t>
  </si>
  <si>
    <t>3.1.08</t>
  </si>
  <si>
    <t>Max_Power_W</t>
  </si>
  <si>
    <t>Motor power losses [% of max power] map f(V)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</si>
</sst>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v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4" fillId="0" borderId="0">
      <alignment vertical="center"/>
    </xf>
    <xf numFmtId="0" fontId="3" fillId="0" borderId="0"/>
    <xf numFmtId="0" fontId="5" fillId="0" borderId="0"/>
    <xf numFmtId="0" fontId="6" fillId="0" borderId="0"/>
    <xf numFmtId="0" fontId="5" fillId="0" borderId="0">
      <alignment vertical="center"/>
    </xf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0" xfId="6" applyNumberFormat="1" applyFont="1" applyBorder="1" applyAlignment="1">
      <alignment horizontal="center" vertical="center"/>
    </xf>
    <xf numFmtId="10" fontId="0" fillId="0" borderId="2" xfId="6" applyNumberFormat="1" applyFont="1" applyBorder="1" applyAlignment="1">
      <alignment horizontal="center" vertical="center"/>
    </xf>
    <xf numFmtId="10" fontId="0" fillId="0" borderId="3" xfId="6" applyNumberFormat="1" applyFont="1" applyBorder="1" applyAlignment="1">
      <alignment horizontal="center" vertical="center"/>
    </xf>
    <xf numFmtId="10" fontId="0" fillId="0" borderId="4" xfId="6" applyNumberFormat="1" applyFont="1" applyBorder="1" applyAlignment="1">
      <alignment horizontal="center" vertical="center"/>
    </xf>
    <xf numFmtId="9" fontId="0" fillId="0" borderId="5" xfId="6" applyFont="1" applyBorder="1"/>
    <xf numFmtId="9" fontId="0" fillId="0" borderId="6" xfId="6" applyFont="1" applyBorder="1"/>
    <xf numFmtId="9" fontId="0" fillId="0" borderId="0" xfId="0" applyNumberFormat="1"/>
    <xf numFmtId="10" fontId="0" fillId="0" borderId="0" xfId="0" applyNumberFormat="1"/>
    <xf numFmtId="0" fontId="7" fillId="0" borderId="9" xfId="0" applyFont="1" applyBorder="1" applyAlignment="1">
      <alignment horizontal="center" vertical="center" textRotation="90"/>
    </xf>
    <xf numFmtId="0" fontId="7" fillId="0" borderId="5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</cellXfs>
  <cellStyles count="7">
    <cellStyle name="Normal" xfId="0" builtinId="0"/>
    <cellStyle name="Normal 2" xfId="1" xr:uid="{95C668BD-33CF-4AD6-BF38-04883D0DE548}"/>
    <cellStyle name="Normal 2 2" xfId="3" xr:uid="{05571B29-3112-459D-AC95-ABAF85CBBEB2}"/>
    <cellStyle name="Normal 4" xfId="2" xr:uid="{CFAA1904-39B4-44F4-919A-B32354258AB0}"/>
    <cellStyle name="Normale 2" xfId="4" xr:uid="{C658AFB3-F703-41CD-B873-5006643EF63F}"/>
    <cellStyle name="Percent" xfId="6" builtinId="5"/>
    <cellStyle name="標準_【印刷不要】 WLTC v1.0" xfId="5" xr:uid="{BBDF2F34-F8DA-46AA-8900-83DA55C64729}"/>
  </cellStyles>
  <dxfs count="0"/>
  <tableStyles count="0" defaultTableStyle="TableStyleMedium2" defaultPivotStyle="PivotStyleLight16"/>
  <colors>
    <mruColors>
      <color rgb="FFFFF685"/>
      <color rgb="FF6AC47B"/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1982C-8A2D-4644-BE18-EC24DA1540D5}">
  <dimension ref="A1:C7"/>
  <sheetViews>
    <sheetView showGridLines="0" workbookViewId="0">
      <selection activeCell="C12" sqref="C12"/>
    </sheetView>
  </sheetViews>
  <sheetFormatPr defaultRowHeight="15"/>
  <cols>
    <col min="1" max="1" width="12.85546875" bestFit="1" customWidth="1"/>
    <col min="3" max="3" width="43.7109375" bestFit="1" customWidth="1"/>
  </cols>
  <sheetData>
    <row r="1" spans="1:3">
      <c r="A1" s="4" t="s">
        <v>16</v>
      </c>
      <c r="B1" s="5">
        <v>1</v>
      </c>
      <c r="C1" s="1" t="s">
        <v>41</v>
      </c>
    </row>
    <row r="2" spans="1:3">
      <c r="A2" s="4" t="s">
        <v>17</v>
      </c>
      <c r="B2" s="5">
        <v>1</v>
      </c>
      <c r="C2" s="1" t="s">
        <v>18</v>
      </c>
    </row>
    <row r="4" spans="1:3">
      <c r="B4" s="6" t="s">
        <v>34</v>
      </c>
      <c r="C4" s="6" t="s">
        <v>8</v>
      </c>
    </row>
    <row r="5" spans="1:3">
      <c r="B5" s="2" t="s">
        <v>42</v>
      </c>
      <c r="C5" s="2" t="s">
        <v>43</v>
      </c>
    </row>
    <row r="6" spans="1:3">
      <c r="B6" s="2" t="s">
        <v>35</v>
      </c>
      <c r="C6" s="2" t="s">
        <v>36</v>
      </c>
    </row>
    <row r="7" spans="1:3">
      <c r="B7" s="7" t="s">
        <v>37</v>
      </c>
      <c r="C7" s="7" t="s">
        <v>49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E36F-59A5-46A1-B538-7878F0B18C55}">
  <dimension ref="A1:D9"/>
  <sheetViews>
    <sheetView showGridLines="0" workbookViewId="0">
      <selection activeCell="C9" sqref="C9"/>
    </sheetView>
  </sheetViews>
  <sheetFormatPr defaultRowHeight="15"/>
  <cols>
    <col min="2" max="2" width="18.7109375" bestFit="1" customWidth="1"/>
    <col min="3" max="3" width="8.28515625" bestFit="1" customWidth="1"/>
    <col min="4" max="4" width="45.28515625" bestFit="1" customWidth="1"/>
  </cols>
  <sheetData>
    <row r="1" spans="1:4">
      <c r="A1" s="6" t="s">
        <v>19</v>
      </c>
      <c r="B1" s="3" t="s">
        <v>0</v>
      </c>
      <c r="C1" s="3" t="s">
        <v>1</v>
      </c>
      <c r="D1" s="3" t="s">
        <v>8</v>
      </c>
    </row>
    <row r="2" spans="1:4">
      <c r="A2" s="2" t="s">
        <v>20</v>
      </c>
      <c r="B2" s="1" t="s">
        <v>9</v>
      </c>
      <c r="C2" s="2">
        <v>2</v>
      </c>
      <c r="D2" s="1" t="s">
        <v>10</v>
      </c>
    </row>
    <row r="3" spans="1:4">
      <c r="A3" s="2" t="s">
        <v>21</v>
      </c>
      <c r="B3" s="1" t="s">
        <v>2</v>
      </c>
      <c r="C3" s="2">
        <v>2.4</v>
      </c>
      <c r="D3" s="1" t="s">
        <v>38</v>
      </c>
    </row>
    <row r="4" spans="1:4">
      <c r="A4" s="2" t="s">
        <v>22</v>
      </c>
      <c r="B4" s="1" t="s">
        <v>3</v>
      </c>
      <c r="C4" s="2">
        <v>385</v>
      </c>
      <c r="D4" s="1" t="s">
        <v>11</v>
      </c>
    </row>
    <row r="5" spans="1:4">
      <c r="A5" s="2" t="s">
        <v>23</v>
      </c>
      <c r="B5" s="1" t="s">
        <v>4</v>
      </c>
      <c r="C5" s="2">
        <f>(0.00872+0.011668)*1.3</f>
        <v>2.6504400000000001E-2</v>
      </c>
      <c r="D5" s="1" t="s">
        <v>12</v>
      </c>
    </row>
    <row r="6" spans="1:4">
      <c r="A6" s="2" t="s">
        <v>24</v>
      </c>
      <c r="B6" s="1" t="s">
        <v>5</v>
      </c>
      <c r="C6" s="2">
        <v>150</v>
      </c>
      <c r="D6" s="1" t="s">
        <v>13</v>
      </c>
    </row>
    <row r="7" spans="1:4">
      <c r="A7" s="2" t="s">
        <v>25</v>
      </c>
      <c r="B7" s="1" t="s">
        <v>6</v>
      </c>
      <c r="C7" s="2">
        <v>1.2999999999999999E-2</v>
      </c>
      <c r="D7" s="1" t="s">
        <v>14</v>
      </c>
    </row>
    <row r="8" spans="1:4">
      <c r="A8" s="2" t="s">
        <v>26</v>
      </c>
      <c r="B8" s="1" t="s">
        <v>7</v>
      </c>
      <c r="C8" s="2">
        <v>520</v>
      </c>
      <c r="D8" s="1" t="s">
        <v>15</v>
      </c>
    </row>
    <row r="9" spans="1:4">
      <c r="A9" s="2" t="s">
        <v>47</v>
      </c>
      <c r="B9" s="1" t="s">
        <v>48</v>
      </c>
      <c r="C9" s="2">
        <v>160000</v>
      </c>
      <c r="D9" s="1" t="s">
        <v>45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34583-A729-4A6D-BF70-32E18063AAC9}">
  <dimension ref="A1:D9"/>
  <sheetViews>
    <sheetView showGridLines="0" workbookViewId="0">
      <selection activeCell="D14" sqref="D14"/>
    </sheetView>
  </sheetViews>
  <sheetFormatPr defaultRowHeight="15"/>
  <cols>
    <col min="2" max="2" width="18.7109375" bestFit="1" customWidth="1"/>
    <col min="3" max="3" width="8.28515625" bestFit="1" customWidth="1"/>
    <col min="4" max="4" width="45.28515625" bestFit="1" customWidth="1"/>
  </cols>
  <sheetData>
    <row r="1" spans="1:4">
      <c r="A1" s="6" t="s">
        <v>19</v>
      </c>
      <c r="B1" s="3" t="s">
        <v>0</v>
      </c>
      <c r="C1" s="3" t="s">
        <v>1</v>
      </c>
      <c r="D1" s="3" t="s">
        <v>8</v>
      </c>
    </row>
    <row r="2" spans="1:4">
      <c r="A2" s="2" t="s">
        <v>27</v>
      </c>
      <c r="B2" s="1" t="s">
        <v>9</v>
      </c>
      <c r="C2" s="2">
        <v>2</v>
      </c>
      <c r="D2" s="1" t="s">
        <v>10</v>
      </c>
    </row>
    <row r="3" spans="1:4">
      <c r="A3" s="2" t="s">
        <v>28</v>
      </c>
      <c r="B3" s="1" t="s">
        <v>2</v>
      </c>
      <c r="C3" s="2">
        <v>2.4</v>
      </c>
      <c r="D3" s="1" t="s">
        <v>38</v>
      </c>
    </row>
    <row r="4" spans="1:4">
      <c r="A4" s="2" t="s">
        <v>29</v>
      </c>
      <c r="B4" s="1" t="s">
        <v>3</v>
      </c>
      <c r="C4" s="2">
        <v>385</v>
      </c>
      <c r="D4" s="1" t="s">
        <v>11</v>
      </c>
    </row>
    <row r="5" spans="1:4">
      <c r="A5" s="2" t="s">
        <v>30</v>
      </c>
      <c r="B5" s="1" t="s">
        <v>4</v>
      </c>
      <c r="C5" s="2">
        <f>(0.00872+0.011668)*1.3</f>
        <v>2.6504400000000001E-2</v>
      </c>
      <c r="D5" s="1" t="s">
        <v>12</v>
      </c>
    </row>
    <row r="6" spans="1:4">
      <c r="A6" s="2" t="s">
        <v>31</v>
      </c>
      <c r="B6" s="1" t="s">
        <v>5</v>
      </c>
      <c r="C6" s="2">
        <v>150</v>
      </c>
      <c r="D6" s="1" t="s">
        <v>13</v>
      </c>
    </row>
    <row r="7" spans="1:4">
      <c r="A7" s="2" t="s">
        <v>32</v>
      </c>
      <c r="B7" s="1" t="s">
        <v>6</v>
      </c>
      <c r="C7" s="2">
        <v>1.2999999999999999E-2</v>
      </c>
      <c r="D7" s="1" t="s">
        <v>14</v>
      </c>
    </row>
    <row r="8" spans="1:4">
      <c r="A8" s="2" t="s">
        <v>33</v>
      </c>
      <c r="B8" s="1" t="s">
        <v>7</v>
      </c>
      <c r="C8" s="2">
        <v>520</v>
      </c>
      <c r="D8" s="1" t="s">
        <v>15</v>
      </c>
    </row>
    <row r="9" spans="1:4">
      <c r="A9" s="2" t="s">
        <v>46</v>
      </c>
      <c r="B9" s="1" t="s">
        <v>48</v>
      </c>
      <c r="C9" s="2">
        <v>160000</v>
      </c>
      <c r="D9" s="1" t="s">
        <v>45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E9EE0-BAAE-4C0E-9FAB-5058642633DE}">
  <dimension ref="A1:AA44"/>
  <sheetViews>
    <sheetView showGridLines="0" tabSelected="1" workbookViewId="0">
      <selection activeCell="O33" sqref="O33"/>
    </sheetView>
  </sheetViews>
  <sheetFormatPr defaultRowHeight="15"/>
  <cols>
    <col min="2" max="2" width="9.85546875" bestFit="1" customWidth="1"/>
    <col min="15" max="15" width="12.7109375" bestFit="1" customWidth="1"/>
  </cols>
  <sheetData>
    <row r="1" spans="1:27" ht="15" customHeight="1">
      <c r="A1" s="18" t="s">
        <v>39</v>
      </c>
      <c r="B1" s="2" t="s">
        <v>44</v>
      </c>
      <c r="C1" s="8">
        <v>200</v>
      </c>
      <c r="D1" s="8">
        <v>1500</v>
      </c>
      <c r="E1" s="8">
        <v>3000</v>
      </c>
      <c r="F1" s="8">
        <v>4500</v>
      </c>
      <c r="G1" s="8">
        <v>6000</v>
      </c>
      <c r="H1" s="8">
        <v>7500</v>
      </c>
      <c r="I1" s="8">
        <v>9000</v>
      </c>
      <c r="J1" s="8">
        <v>10500</v>
      </c>
      <c r="K1" s="8">
        <v>12000</v>
      </c>
      <c r="L1" s="8">
        <v>13500</v>
      </c>
      <c r="M1" s="9">
        <v>15000</v>
      </c>
    </row>
    <row r="2" spans="1:27">
      <c r="A2" s="19"/>
      <c r="B2" s="14">
        <v>-1</v>
      </c>
      <c r="C2" s="10">
        <v>0.56733333333333336</v>
      </c>
      <c r="D2" s="10">
        <v>0.85099999999999998</v>
      </c>
      <c r="E2" s="10">
        <v>0.91900000000000004</v>
      </c>
      <c r="F2" s="10">
        <v>0.94099999999999995</v>
      </c>
      <c r="G2" s="10">
        <v>0.95199999999999996</v>
      </c>
      <c r="H2" s="10">
        <v>0.94699999999999995</v>
      </c>
      <c r="I2" s="10">
        <v>0.95599999999999996</v>
      </c>
      <c r="J2" s="10">
        <v>0.95899999999999996</v>
      </c>
      <c r="K2" s="10">
        <v>0.96</v>
      </c>
      <c r="L2" s="10">
        <v>0.96</v>
      </c>
      <c r="M2" s="11">
        <v>0.95799999999999996</v>
      </c>
      <c r="O2">
        <f>520*$B2*C$1*PI()/30*(C2-1)/400000</f>
        <v>1.1780274319260927E-2</v>
      </c>
      <c r="P2">
        <f t="shared" ref="P2:Y2" si="0">520*$B2*D$1*PI()/30*(D2-1)/400000</f>
        <v>3.0426324850017145E-2</v>
      </c>
      <c r="Q2">
        <f t="shared" si="0"/>
        <v>3.3080970642300506E-2</v>
      </c>
      <c r="R2">
        <f t="shared" si="0"/>
        <v>3.6144023479550605E-2</v>
      </c>
      <c r="S2">
        <f t="shared" si="0"/>
        <v>3.9207076316800649E-2</v>
      </c>
      <c r="T2">
        <f t="shared" si="0"/>
        <v>5.411393345808424E-2</v>
      </c>
      <c r="U2">
        <f t="shared" si="0"/>
        <v>5.3909729935600899E-2</v>
      </c>
      <c r="V2">
        <f t="shared" si="0"/>
        <v>5.8606410952717646E-2</v>
      </c>
      <c r="W2">
        <f t="shared" si="0"/>
        <v>6.5345127194667743E-2</v>
      </c>
      <c r="X2">
        <f t="shared" si="0"/>
        <v>7.351326809400123E-2</v>
      </c>
      <c r="Y2">
        <f t="shared" si="0"/>
        <v>8.5765479443001447E-2</v>
      </c>
    </row>
    <row r="3" spans="1:27">
      <c r="A3" s="19"/>
      <c r="B3" s="14">
        <v>-0.9</v>
      </c>
      <c r="C3" s="10">
        <v>0.58066666666666666</v>
      </c>
      <c r="D3" s="10">
        <v>0.871</v>
      </c>
      <c r="E3" s="10">
        <v>0.93</v>
      </c>
      <c r="F3" s="10">
        <v>0.94899999999999995</v>
      </c>
      <c r="G3" s="10">
        <v>0.95799999999999996</v>
      </c>
      <c r="H3" s="10">
        <v>0.95899999999999996</v>
      </c>
      <c r="I3" s="10">
        <v>0.96399999999999997</v>
      </c>
      <c r="J3" s="10">
        <v>0.96599999999999997</v>
      </c>
      <c r="K3" s="10">
        <v>0.96499999999999997</v>
      </c>
      <c r="L3" s="10">
        <v>0.96399999999999997</v>
      </c>
      <c r="M3" s="11">
        <v>0.96199999999999997</v>
      </c>
      <c r="O3">
        <f t="shared" ref="O3:O11" si="1">520*$B3*C$1*PI()/30*(C3-1)/400000</f>
        <v>1.0275521251361497E-2</v>
      </c>
      <c r="P3">
        <f t="shared" ref="P3:P11" si="2">520*$B3*D$1*PI()/30*(D3-1)/400000</f>
        <v>2.3708028960315375E-2</v>
      </c>
      <c r="Q3">
        <f t="shared" ref="Q3:Q11" si="3">520*$B3*E$1*PI()/30*(E3-1)/400000</f>
        <v>2.5729643832900384E-2</v>
      </c>
      <c r="R3">
        <f t="shared" ref="R3:R11" si="4">520*$B3*F$1*PI()/30*(F3-1)/400000</f>
        <v>2.8118825045955469E-2</v>
      </c>
      <c r="S3">
        <f t="shared" ref="S3:S11" si="5">520*$B3*G$1*PI()/30*(G3-1)/400000</f>
        <v>3.0875572599480511E-2</v>
      </c>
      <c r="T3">
        <f t="shared" ref="T3:T11" si="6">520*$B3*H$1*PI()/30*(H3-1)/400000</f>
        <v>3.7675549898175634E-2</v>
      </c>
      <c r="U3">
        <f t="shared" ref="U3:U11" si="7">520*$B3*I$1*PI()/30*(I3-1)/400000</f>
        <v>3.9697164770760664E-2</v>
      </c>
      <c r="V3">
        <f t="shared" ref="V3:V11" si="8">520*$B3*J$1*PI()/30*(J3-1)/400000</f>
        <v>4.3740394515930731E-2</v>
      </c>
      <c r="W3">
        <f t="shared" ref="W3:W11" si="9">520*$B3*K$1*PI()/30*(K3-1)/400000</f>
        <v>5.1459287665800851E-2</v>
      </c>
      <c r="X3">
        <f t="shared" ref="X3:X11" si="10">520*$B3*L$1*PI()/30*(L3-1)/400000</f>
        <v>5.9545747156140985E-2</v>
      </c>
      <c r="Y3">
        <f t="shared" ref="Y3:Y11" si="11">520*$B3*M$1*PI()/30*(M3-1)/400000</f>
        <v>6.9837604689301169E-2</v>
      </c>
    </row>
    <row r="4" spans="1:27">
      <c r="A4" s="19"/>
      <c r="B4" s="14">
        <v>-0.8</v>
      </c>
      <c r="C4" s="10">
        <v>0.59333333333333338</v>
      </c>
      <c r="D4" s="10">
        <v>0.89</v>
      </c>
      <c r="E4" s="10">
        <v>0.93899999999999995</v>
      </c>
      <c r="F4" s="10">
        <v>0.95499999999999996</v>
      </c>
      <c r="G4" s="10">
        <v>0.96299999999999997</v>
      </c>
      <c r="H4" s="10">
        <v>0.96599999999999997</v>
      </c>
      <c r="I4" s="10">
        <v>0.97</v>
      </c>
      <c r="J4" s="10">
        <v>0.97</v>
      </c>
      <c r="K4" s="10">
        <v>0.96899999999999997</v>
      </c>
      <c r="L4" s="10">
        <v>0.96599999999999997</v>
      </c>
      <c r="M4" s="11">
        <v>0.96399999999999997</v>
      </c>
      <c r="O4">
        <f t="shared" si="1"/>
        <v>8.8578950197216212E-3</v>
      </c>
      <c r="P4">
        <f t="shared" si="2"/>
        <v>1.7969909978533614E-2</v>
      </c>
      <c r="Q4">
        <f t="shared" si="3"/>
        <v>1.9930263794373664E-2</v>
      </c>
      <c r="R4">
        <f t="shared" si="4"/>
        <v>2.2053980428200372E-2</v>
      </c>
      <c r="S4">
        <f t="shared" si="5"/>
        <v>2.4177697062027069E-2</v>
      </c>
      <c r="T4">
        <f t="shared" si="6"/>
        <v>2.777167905773379E-2</v>
      </c>
      <c r="U4">
        <f t="shared" si="7"/>
        <v>2.940530723760049E-2</v>
      </c>
      <c r="V4">
        <f t="shared" si="8"/>
        <v>3.4306191777200568E-2</v>
      </c>
      <c r="W4">
        <f t="shared" si="9"/>
        <v>4.0513978860694008E-2</v>
      </c>
      <c r="X4">
        <f t="shared" si="10"/>
        <v>4.9989022303920827E-2</v>
      </c>
      <c r="Y4">
        <f t="shared" si="11"/>
        <v>5.8810614475200973E-2</v>
      </c>
    </row>
    <row r="5" spans="1:27">
      <c r="A5" s="19"/>
      <c r="B5" s="14">
        <v>-0.7</v>
      </c>
      <c r="C5" s="10">
        <v>0.60399999999999998</v>
      </c>
      <c r="D5" s="10">
        <v>0.90600000000000003</v>
      </c>
      <c r="E5" s="10">
        <v>0.94699999999999995</v>
      </c>
      <c r="F5" s="10">
        <v>0.96099999999999997</v>
      </c>
      <c r="G5" s="10">
        <v>0.96799999999999997</v>
      </c>
      <c r="H5" s="10">
        <v>0.97099999999999997</v>
      </c>
      <c r="I5" s="10">
        <v>0.97299999999999998</v>
      </c>
      <c r="J5" s="10">
        <v>0.97299999999999998</v>
      </c>
      <c r="K5" s="10">
        <v>0.97099999999999997</v>
      </c>
      <c r="L5" s="10">
        <v>0.96799999999999997</v>
      </c>
      <c r="M5" s="11">
        <v>0.96499999999999997</v>
      </c>
      <c r="O5">
        <f t="shared" si="1"/>
        <v>7.5473621909841202E-3</v>
      </c>
      <c r="P5">
        <f t="shared" si="2"/>
        <v>1.3436591779403541E-2</v>
      </c>
      <c r="Q5">
        <f t="shared" si="3"/>
        <v>1.5151901368263583E-2</v>
      </c>
      <c r="R5">
        <f t="shared" si="4"/>
        <v>1.672426849138528E-2</v>
      </c>
      <c r="S5">
        <f t="shared" si="5"/>
        <v>1.8296635614506968E-2</v>
      </c>
      <c r="T5">
        <f t="shared" si="6"/>
        <v>2.0726657532058681E-2</v>
      </c>
      <c r="U5">
        <f t="shared" si="7"/>
        <v>2.3156679449610387E-2</v>
      </c>
      <c r="V5">
        <f t="shared" si="8"/>
        <v>2.7016126024545447E-2</v>
      </c>
      <c r="W5">
        <f t="shared" si="9"/>
        <v>3.3162652051293887E-2</v>
      </c>
      <c r="X5">
        <f t="shared" si="10"/>
        <v>4.1167430132640681E-2</v>
      </c>
      <c r="Y5">
        <f t="shared" si="11"/>
        <v>5.0029863008417504E-2</v>
      </c>
      <c r="Z5" s="17"/>
    </row>
    <row r="6" spans="1:27">
      <c r="A6" s="19"/>
      <c r="B6" s="14">
        <v>-0.6</v>
      </c>
      <c r="C6" s="10">
        <v>0.61399999999999999</v>
      </c>
      <c r="D6" s="10">
        <v>0.92100000000000004</v>
      </c>
      <c r="E6" s="10">
        <v>0.95499999999999996</v>
      </c>
      <c r="F6" s="10">
        <v>0.96599999999999997</v>
      </c>
      <c r="G6" s="10">
        <v>0.97199999999999998</v>
      </c>
      <c r="H6" s="10">
        <v>0.97499999999999998</v>
      </c>
      <c r="I6" s="10">
        <v>0.97599999999999998</v>
      </c>
      <c r="J6" s="10">
        <v>0.97499999999999998</v>
      </c>
      <c r="K6" s="10">
        <v>0.97199999999999998</v>
      </c>
      <c r="L6" s="10">
        <v>0.96799999999999997</v>
      </c>
      <c r="M6" s="11">
        <v>0.96499999999999997</v>
      </c>
      <c r="O6">
        <f t="shared" si="1"/>
        <v>6.3058047742854334E-3</v>
      </c>
      <c r="P6">
        <f t="shared" si="2"/>
        <v>9.679246965710148E-3</v>
      </c>
      <c r="Q6">
        <f t="shared" si="3"/>
        <v>1.1026990214100186E-2</v>
      </c>
      <c r="R6">
        <f t="shared" si="4"/>
        <v>1.2497255575980207E-2</v>
      </c>
      <c r="S6">
        <f t="shared" si="5"/>
        <v>1.372247671088023E-2</v>
      </c>
      <c r="T6">
        <f t="shared" si="6"/>
        <v>1.5315264186250257E-2</v>
      </c>
      <c r="U6">
        <f t="shared" si="7"/>
        <v>1.7643184342560292E-2</v>
      </c>
      <c r="V6">
        <f t="shared" si="8"/>
        <v>2.1441369860750362E-2</v>
      </c>
      <c r="W6">
        <f t="shared" si="9"/>
        <v>2.7444953421760461E-2</v>
      </c>
      <c r="X6">
        <f t="shared" si="10"/>
        <v>3.5286368685120591E-2</v>
      </c>
      <c r="Y6">
        <f t="shared" si="11"/>
        <v>4.2882739721500723E-2</v>
      </c>
      <c r="Z6" s="17"/>
    </row>
    <row r="7" spans="1:27">
      <c r="A7" s="19"/>
      <c r="B7" s="14">
        <v>-0.5</v>
      </c>
      <c r="C7" s="10">
        <v>0.6226666666666667</v>
      </c>
      <c r="D7" s="10">
        <v>0.93400000000000005</v>
      </c>
      <c r="E7" s="10">
        <v>0.96099999999999997</v>
      </c>
      <c r="F7" s="10">
        <v>0.97099999999999997</v>
      </c>
      <c r="G7" s="10">
        <v>0.97499999999999998</v>
      </c>
      <c r="H7" s="10">
        <v>0.97799999999999998</v>
      </c>
      <c r="I7" s="10">
        <v>0.97899999999999998</v>
      </c>
      <c r="J7" s="10">
        <v>0.97599999999999998</v>
      </c>
      <c r="K7" s="10">
        <v>0.97299999999999998</v>
      </c>
      <c r="L7" s="10">
        <v>0.96799999999999997</v>
      </c>
      <c r="M7" s="11">
        <v>0.96299999999999997</v>
      </c>
      <c r="O7">
        <f t="shared" si="1"/>
        <v>5.1368530544697102E-3</v>
      </c>
      <c r="P7">
        <f t="shared" si="2"/>
        <v>6.7387162419501002E-3</v>
      </c>
      <c r="Q7">
        <f t="shared" si="3"/>
        <v>7.9639373768501318E-3</v>
      </c>
      <c r="R7">
        <f t="shared" si="4"/>
        <v>8.8828532280251487E-3</v>
      </c>
      <c r="S7">
        <f t="shared" si="5"/>
        <v>1.0210176124166834E-2</v>
      </c>
      <c r="T7">
        <f t="shared" si="6"/>
        <v>1.123119373658352E-2</v>
      </c>
      <c r="U7">
        <f t="shared" si="7"/>
        <v>1.2864821916450215E-2</v>
      </c>
      <c r="V7">
        <f t="shared" si="8"/>
        <v>1.7153095888600287E-2</v>
      </c>
      <c r="W7">
        <f t="shared" si="9"/>
        <v>2.2053980428200365E-2</v>
      </c>
      <c r="X7">
        <f t="shared" si="10"/>
        <v>2.940530723760049E-2</v>
      </c>
      <c r="Y7">
        <f t="shared" si="11"/>
        <v>3.7777651659417294E-2</v>
      </c>
      <c r="Z7" s="17"/>
    </row>
    <row r="8" spans="1:27">
      <c r="A8" s="19"/>
      <c r="B8" s="14">
        <v>-0.4</v>
      </c>
      <c r="C8" s="10">
        <v>0.63</v>
      </c>
      <c r="D8" s="10">
        <v>0.94499999999999995</v>
      </c>
      <c r="E8" s="10">
        <v>0.96699999999999997</v>
      </c>
      <c r="F8" s="10">
        <v>0.97399999999999998</v>
      </c>
      <c r="G8" s="10">
        <v>0.97799999999999998</v>
      </c>
      <c r="H8" s="10">
        <v>0.98</v>
      </c>
      <c r="I8" s="10">
        <v>0.98</v>
      </c>
      <c r="J8" s="10">
        <v>0.97699999999999998</v>
      </c>
      <c r="K8" s="10">
        <v>0.97199999999999998</v>
      </c>
      <c r="L8" s="10">
        <v>0.96599999999999997</v>
      </c>
      <c r="M8" s="11">
        <v>0.96</v>
      </c>
      <c r="O8">
        <f t="shared" si="1"/>
        <v>4.029616177004508E-3</v>
      </c>
      <c r="P8">
        <f t="shared" si="2"/>
        <v>4.4924774946334079E-3</v>
      </c>
      <c r="Q8">
        <f t="shared" si="3"/>
        <v>5.3909729935600901E-3</v>
      </c>
      <c r="R8">
        <f t="shared" si="4"/>
        <v>6.3711499014801063E-3</v>
      </c>
      <c r="S8">
        <f t="shared" si="5"/>
        <v>7.1879639914134534E-3</v>
      </c>
      <c r="T8">
        <f t="shared" si="6"/>
        <v>8.1681408993334679E-3</v>
      </c>
      <c r="U8">
        <f t="shared" si="7"/>
        <v>9.8017690792001639E-3</v>
      </c>
      <c r="V8">
        <f t="shared" si="8"/>
        <v>1.3150706847926885E-2</v>
      </c>
      <c r="W8">
        <f t="shared" si="9"/>
        <v>1.8296635614506972E-2</v>
      </c>
      <c r="X8">
        <f t="shared" si="10"/>
        <v>2.4994511151960414E-2</v>
      </c>
      <c r="Y8">
        <f t="shared" si="11"/>
        <v>3.2672563597333872E-2</v>
      </c>
      <c r="Z8" s="17"/>
    </row>
    <row r="9" spans="1:27">
      <c r="A9" s="19"/>
      <c r="B9" s="14">
        <v>-0.3</v>
      </c>
      <c r="C9" s="10">
        <v>0.6366666666666666</v>
      </c>
      <c r="D9" s="10">
        <v>0.95499999999999996</v>
      </c>
      <c r="E9" s="10">
        <v>0.97099999999999997</v>
      </c>
      <c r="F9" s="10">
        <v>0.97699999999999998</v>
      </c>
      <c r="G9" s="10">
        <v>0.98</v>
      </c>
      <c r="H9" s="10">
        <v>0.98199999999999998</v>
      </c>
      <c r="I9" s="10">
        <v>0.98099999999999998</v>
      </c>
      <c r="J9" s="10">
        <v>0.97599999999999998</v>
      </c>
      <c r="K9" s="10">
        <v>0.97</v>
      </c>
      <c r="L9" s="10">
        <v>0.96099999999999997</v>
      </c>
      <c r="M9" s="11">
        <v>0.95199999999999996</v>
      </c>
      <c r="O9">
        <f t="shared" si="1"/>
        <v>2.9677578600911586E-3</v>
      </c>
      <c r="P9">
        <f t="shared" si="2"/>
        <v>2.7567475535250465E-3</v>
      </c>
      <c r="Q9">
        <f t="shared" si="3"/>
        <v>3.5531412912100592E-3</v>
      </c>
      <c r="R9">
        <f t="shared" si="4"/>
        <v>4.2270129154050699E-3</v>
      </c>
      <c r="S9">
        <f t="shared" si="5"/>
        <v>4.9008845396000819E-3</v>
      </c>
      <c r="T9">
        <f t="shared" si="6"/>
        <v>5.5134951070500929E-3</v>
      </c>
      <c r="U9">
        <f t="shared" si="7"/>
        <v>6.9837604689301155E-3</v>
      </c>
      <c r="V9">
        <f t="shared" si="8"/>
        <v>1.029185753316017E-2</v>
      </c>
      <c r="W9">
        <f t="shared" si="9"/>
        <v>1.4702653618800245E-2</v>
      </c>
      <c r="X9">
        <f t="shared" si="10"/>
        <v>2.1502630917495359E-2</v>
      </c>
      <c r="Y9">
        <f t="shared" si="11"/>
        <v>2.940530723760049E-2</v>
      </c>
      <c r="Z9" s="17"/>
    </row>
    <row r="10" spans="1:27">
      <c r="A10" s="19"/>
      <c r="B10" s="14">
        <v>-0.2</v>
      </c>
      <c r="C10" s="10">
        <v>0.64200000000000002</v>
      </c>
      <c r="D10" s="10">
        <v>0.96299999999999997</v>
      </c>
      <c r="E10" s="10">
        <v>0.97399999999999998</v>
      </c>
      <c r="F10" s="10">
        <v>0.97799999999999998</v>
      </c>
      <c r="G10" s="10">
        <v>0.98</v>
      </c>
      <c r="H10" s="10">
        <v>0.98199999999999998</v>
      </c>
      <c r="I10" s="10">
        <v>0.98</v>
      </c>
      <c r="J10" s="10">
        <v>0.97299999999999998</v>
      </c>
      <c r="K10" s="10">
        <v>0.96199999999999997</v>
      </c>
      <c r="L10" s="10">
        <v>0.94899999999999995</v>
      </c>
      <c r="M10" s="11">
        <v>0.93600000000000005</v>
      </c>
      <c r="O10">
        <f t="shared" si="1"/>
        <v>1.9494629613075862E-3</v>
      </c>
      <c r="P10">
        <f t="shared" si="2"/>
        <v>1.5111060663766918E-3</v>
      </c>
      <c r="Q10">
        <f t="shared" si="3"/>
        <v>2.1237166338267024E-3</v>
      </c>
      <c r="R10">
        <f t="shared" si="4"/>
        <v>2.695486496780045E-3</v>
      </c>
      <c r="S10">
        <f t="shared" si="5"/>
        <v>3.2672563597333881E-3</v>
      </c>
      <c r="T10">
        <f t="shared" si="6"/>
        <v>3.6756634047000608E-3</v>
      </c>
      <c r="U10">
        <f t="shared" si="7"/>
        <v>4.9008845396000819E-3</v>
      </c>
      <c r="V10">
        <f t="shared" si="8"/>
        <v>7.7188931498701277E-3</v>
      </c>
      <c r="W10">
        <f t="shared" si="9"/>
        <v>1.2415574166986873E-2</v>
      </c>
      <c r="X10">
        <f t="shared" si="10"/>
        <v>1.874588336397031E-2</v>
      </c>
      <c r="Y10">
        <f t="shared" si="11"/>
        <v>2.6138050877867053E-2</v>
      </c>
      <c r="Z10" s="17"/>
    </row>
    <row r="11" spans="1:27">
      <c r="A11" s="19"/>
      <c r="B11" s="14">
        <v>-0.1</v>
      </c>
      <c r="C11" s="10">
        <v>0.64333333333333331</v>
      </c>
      <c r="D11" s="10">
        <v>0.96499999999999997</v>
      </c>
      <c r="E11" s="10">
        <v>0.97</v>
      </c>
      <c r="F11" s="10">
        <v>0.97299999999999998</v>
      </c>
      <c r="G11" s="10">
        <v>0.97499999999999998</v>
      </c>
      <c r="H11" s="10">
        <v>0.97599999999999998</v>
      </c>
      <c r="I11" s="10">
        <v>0.97199999999999998</v>
      </c>
      <c r="J11" s="10">
        <v>0.95699999999999996</v>
      </c>
      <c r="K11" s="10">
        <v>0.93500000000000005</v>
      </c>
      <c r="L11" s="10">
        <v>0.91</v>
      </c>
      <c r="M11" s="11">
        <v>0.88300000000000001</v>
      </c>
      <c r="O11">
        <f t="shared" si="1"/>
        <v>9.7110119580964512E-4</v>
      </c>
      <c r="P11">
        <f t="shared" si="2"/>
        <v>7.1471232869167864E-4</v>
      </c>
      <c r="Q11">
        <f t="shared" si="3"/>
        <v>1.2252211349000205E-3</v>
      </c>
      <c r="R11">
        <f t="shared" si="4"/>
        <v>1.6540485321150276E-3</v>
      </c>
      <c r="S11">
        <f t="shared" si="5"/>
        <v>2.0420352248333674E-3</v>
      </c>
      <c r="T11">
        <f t="shared" si="6"/>
        <v>2.4504422698000405E-3</v>
      </c>
      <c r="U11">
        <f t="shared" si="7"/>
        <v>3.4306191777200576E-3</v>
      </c>
      <c r="V11">
        <f t="shared" si="8"/>
        <v>6.1465260267484344E-3</v>
      </c>
      <c r="W11">
        <f t="shared" si="9"/>
        <v>1.0618583169133493E-2</v>
      </c>
      <c r="X11">
        <f t="shared" si="10"/>
        <v>1.6540485321150253E-2</v>
      </c>
      <c r="Y11">
        <f t="shared" si="11"/>
        <v>2.3891812130550374E-2</v>
      </c>
      <c r="Z11" s="17"/>
    </row>
    <row r="12" spans="1:27">
      <c r="A12" s="19"/>
      <c r="B12" s="14">
        <v>0</v>
      </c>
      <c r="C12" s="10">
        <v>0.64333333333333331</v>
      </c>
      <c r="D12" s="10">
        <v>0.96499999999999997</v>
      </c>
      <c r="E12" s="10">
        <v>0.97</v>
      </c>
      <c r="F12" s="10">
        <v>0.97299999999999998</v>
      </c>
      <c r="G12" s="10">
        <v>0.97499999999999998</v>
      </c>
      <c r="H12" s="10">
        <v>0.97599999999999998</v>
      </c>
      <c r="I12" s="10">
        <v>0.97199999999999998</v>
      </c>
      <c r="J12" s="10">
        <v>0.95699999999999996</v>
      </c>
      <c r="K12" s="10">
        <v>0.93500000000000005</v>
      </c>
      <c r="L12" s="10">
        <v>0.91</v>
      </c>
      <c r="M12" s="11">
        <v>0.88300000000000001</v>
      </c>
      <c r="O12">
        <v>0</v>
      </c>
      <c r="P12">
        <f>(O12+Q12)/2</f>
        <v>2.1636175494046104E-4</v>
      </c>
      <c r="Q12">
        <f t="shared" ref="Q12:Y12" si="12">Q13-(Q14-Q13)/($B$14-$B$13)*($B$13-$B$12)</f>
        <v>4.3272350988092208E-4</v>
      </c>
      <c r="R12">
        <f t="shared" si="12"/>
        <v>7.7332243612564114E-4</v>
      </c>
      <c r="S12">
        <f t="shared" si="12"/>
        <v>8.5485514383395848E-4</v>
      </c>
      <c r="T12">
        <f t="shared" si="12"/>
        <v>1.2783600035266153E-3</v>
      </c>
      <c r="U12">
        <f t="shared" si="12"/>
        <v>2.0579846055261957E-3</v>
      </c>
      <c r="V12">
        <f t="shared" si="12"/>
        <v>4.9123179596511687E-3</v>
      </c>
      <c r="W12">
        <f t="shared" si="12"/>
        <v>9.7868930018373303E-3</v>
      </c>
      <c r="X12">
        <f t="shared" si="12"/>
        <v>1.5679892312665228E-2</v>
      </c>
      <c r="Y12">
        <f t="shared" si="12"/>
        <v>2.3998533609511846E-2</v>
      </c>
      <c r="Z12" s="17"/>
    </row>
    <row r="13" spans="1:27">
      <c r="A13" s="19"/>
      <c r="B13" s="14">
        <v>0.1</v>
      </c>
      <c r="C13" s="10">
        <v>0.64333333333333331</v>
      </c>
      <c r="D13" s="10">
        <v>0.96499999999999997</v>
      </c>
      <c r="E13" s="10">
        <v>0.96899999999999997</v>
      </c>
      <c r="F13" s="10">
        <v>0.97199999999999998</v>
      </c>
      <c r="G13" s="10">
        <v>0.97499999999999998</v>
      </c>
      <c r="H13" s="10">
        <v>0.97599999999999998</v>
      </c>
      <c r="I13" s="10">
        <v>0.97199999999999998</v>
      </c>
      <c r="J13" s="10">
        <v>0.95699999999999996</v>
      </c>
      <c r="K13" s="10">
        <v>0.93600000000000005</v>
      </c>
      <c r="L13" s="10">
        <v>0.91300000000000003</v>
      </c>
      <c r="M13" s="11">
        <v>0.88900000000000001</v>
      </c>
      <c r="O13">
        <f>520*$B13*C$1*PI()/30*(1-C13)/C13/400000</f>
        <v>1.5094837240564431E-3</v>
      </c>
      <c r="P13">
        <f t="shared" ref="P13:Y13" si="13">520*$B13*D$1*PI()/30*(1-D13)/D13/400000</f>
        <v>7.4063453750433032E-4</v>
      </c>
      <c r="Q13">
        <f t="shared" si="13"/>
        <v>1.3065653657344562E-3</v>
      </c>
      <c r="R13">
        <f t="shared" si="13"/>
        <v>1.7647217992387127E-3</v>
      </c>
      <c r="S13">
        <f t="shared" si="13"/>
        <v>2.0943951023931974E-3</v>
      </c>
      <c r="T13">
        <f t="shared" si="13"/>
        <v>2.5106990469262714E-3</v>
      </c>
      <c r="U13">
        <f t="shared" si="13"/>
        <v>3.5294435984774253E-3</v>
      </c>
      <c r="V13">
        <f t="shared" si="13"/>
        <v>6.4227022223076642E-3</v>
      </c>
      <c r="W13">
        <f t="shared" si="13"/>
        <v>1.1170107212763699E-2</v>
      </c>
      <c r="X13">
        <f t="shared" si="13"/>
        <v>1.7512744589753826E-2</v>
      </c>
      <c r="Y13">
        <f t="shared" si="13"/>
        <v>2.5496727779134257E-2</v>
      </c>
      <c r="Z13" s="17"/>
    </row>
    <row r="14" spans="1:27">
      <c r="A14" s="19"/>
      <c r="B14" s="14">
        <v>0.2</v>
      </c>
      <c r="C14" s="10">
        <v>0.64266666666666661</v>
      </c>
      <c r="D14" s="10">
        <v>0.96399999999999997</v>
      </c>
      <c r="E14" s="10">
        <v>0.97399999999999998</v>
      </c>
      <c r="F14" s="10">
        <v>0.97799999999999998</v>
      </c>
      <c r="G14" s="10">
        <v>0.98</v>
      </c>
      <c r="H14" s="10">
        <v>0.98199999999999998</v>
      </c>
      <c r="I14" s="10">
        <v>0.98</v>
      </c>
      <c r="J14" s="10">
        <v>0.97299999999999998</v>
      </c>
      <c r="K14" s="10">
        <v>0.96299999999999997</v>
      </c>
      <c r="L14" s="10">
        <v>0.95</v>
      </c>
      <c r="M14" s="11">
        <v>0.93799999999999994</v>
      </c>
      <c r="O14">
        <f t="shared" ref="O14:O22" si="14">520*$B14*C$1*PI()/30*(1-C14)/C14/400000</f>
        <v>3.0277479405551428E-3</v>
      </c>
      <c r="P14">
        <f t="shared" ref="P14:P22" si="15">520*$B14*D$1*PI()/30*(1-D14)/D14/400000</f>
        <v>1.5251715372199427E-3</v>
      </c>
      <c r="Q14">
        <f t="shared" ref="Q14:Q22" si="16">520*$B14*E$1*PI()/30*(1-E14)/E14/400000</f>
        <v>2.1804072215879902E-3</v>
      </c>
      <c r="R14">
        <f t="shared" ref="R14:R22" si="17">520*$B14*F$1*PI()/30*(1-F14)/F14/400000</f>
        <v>2.7561211623517842E-3</v>
      </c>
      <c r="S14">
        <f t="shared" ref="S14:S22" si="18">520*$B14*G$1*PI()/30*(1-G14)/G14/400000</f>
        <v>3.3339350609524364E-3</v>
      </c>
      <c r="T14">
        <f t="shared" ref="T14:T22" si="19">520*$B14*H$1*PI()/30*(1-H14)/H14/400000</f>
        <v>3.7430380903259275E-3</v>
      </c>
      <c r="U14">
        <f t="shared" ref="U14:U22" si="20">520*$B14*I$1*PI()/30*(1-I14)/I14/400000</f>
        <v>5.000902591428655E-3</v>
      </c>
      <c r="V14">
        <f t="shared" ref="V14:V22" si="21">520*$B14*J$1*PI()/30*(1-J14)/J14/400000</f>
        <v>7.9330864849641598E-3</v>
      </c>
      <c r="W14">
        <f t="shared" ref="W14:W22" si="22">520*$B14*K$1*PI()/30*(1-K14)/K14/400000</f>
        <v>1.2553321423690068E-2</v>
      </c>
      <c r="X14">
        <f t="shared" ref="X14:X22" si="23">520*$B14*L$1*PI()/30*(1-L14)/L14/400000</f>
        <v>1.9345596866842424E-2</v>
      </c>
      <c r="Y14">
        <f t="shared" ref="Y14:Y22" si="24">520*$B14*M$1*PI()/30*(1-M14)/M14/400000</f>
        <v>2.6994921948756669E-2</v>
      </c>
      <c r="Z14" s="17"/>
    </row>
    <row r="15" spans="1:27">
      <c r="A15" s="19"/>
      <c r="B15" s="14">
        <v>0.3</v>
      </c>
      <c r="C15" s="10">
        <v>0.63733333333333331</v>
      </c>
      <c r="D15" s="10">
        <v>0.95599999999999996</v>
      </c>
      <c r="E15" s="10">
        <v>0.97099999999999997</v>
      </c>
      <c r="F15" s="10">
        <v>0.97699999999999998</v>
      </c>
      <c r="G15" s="10">
        <v>0.98</v>
      </c>
      <c r="H15" s="10">
        <v>0.98199999999999998</v>
      </c>
      <c r="I15" s="10">
        <v>0.98099999999999998</v>
      </c>
      <c r="J15" s="10">
        <v>0.97599999999999998</v>
      </c>
      <c r="K15" s="10">
        <v>0.97</v>
      </c>
      <c r="L15" s="10">
        <v>0.96199999999999997</v>
      </c>
      <c r="M15" s="11">
        <v>0.95299999999999996</v>
      </c>
      <c r="O15">
        <f t="shared" si="14"/>
        <v>4.6479797586165316E-3</v>
      </c>
      <c r="P15">
        <f t="shared" si="15"/>
        <v>2.8195465447490011E-3</v>
      </c>
      <c r="Q15">
        <f t="shared" si="16"/>
        <v>3.659259826168959E-3</v>
      </c>
      <c r="R15">
        <f t="shared" si="17"/>
        <v>4.3265229430962844E-3</v>
      </c>
      <c r="S15">
        <f t="shared" si="18"/>
        <v>5.000902591428655E-3</v>
      </c>
      <c r="T15">
        <f t="shared" si="19"/>
        <v>5.6145571354888936E-3</v>
      </c>
      <c r="U15">
        <f t="shared" si="20"/>
        <v>7.1190218847401784E-3</v>
      </c>
      <c r="V15">
        <f t="shared" si="21"/>
        <v>1.0544935997090341E-2</v>
      </c>
      <c r="W15">
        <f t="shared" si="22"/>
        <v>1.5157374864742522E-2</v>
      </c>
      <c r="X15">
        <f t="shared" si="23"/>
        <v>2.177887880123737E-2</v>
      </c>
      <c r="Y15">
        <f t="shared" si="24"/>
        <v>3.0212693253043526E-2</v>
      </c>
      <c r="Z15" s="17"/>
      <c r="AA15" s="17"/>
    </row>
    <row r="16" spans="1:27">
      <c r="A16" s="19"/>
      <c r="B16" s="14">
        <v>0.4</v>
      </c>
      <c r="C16" s="10">
        <v>0.6313333333333333</v>
      </c>
      <c r="D16" s="10">
        <v>0.94699999999999995</v>
      </c>
      <c r="E16" s="10">
        <v>0.96699999999999997</v>
      </c>
      <c r="F16" s="10">
        <v>0.97399999999999998</v>
      </c>
      <c r="G16" s="10">
        <v>0.97799999999999998</v>
      </c>
      <c r="H16" s="10">
        <v>0.98</v>
      </c>
      <c r="I16" s="10">
        <v>0.98</v>
      </c>
      <c r="J16" s="10">
        <v>0.97699999999999998</v>
      </c>
      <c r="K16" s="10">
        <v>0.97199999999999998</v>
      </c>
      <c r="L16" s="10">
        <v>0.96699999999999997</v>
      </c>
      <c r="M16" s="11">
        <v>0.96099999999999997</v>
      </c>
      <c r="O16">
        <f t="shared" si="14"/>
        <v>6.3597070289776909E-3</v>
      </c>
      <c r="P16">
        <f t="shared" si="15"/>
        <v>4.5713988137769165E-3</v>
      </c>
      <c r="Q16">
        <f t="shared" si="16"/>
        <v>5.5749462187798249E-3</v>
      </c>
      <c r="R16">
        <f t="shared" si="17"/>
        <v>6.5412216647639694E-3</v>
      </c>
      <c r="S16">
        <f t="shared" si="18"/>
        <v>7.3496564329380912E-3</v>
      </c>
      <c r="T16">
        <f t="shared" si="19"/>
        <v>8.3348376523810913E-3</v>
      </c>
      <c r="U16">
        <f t="shared" si="20"/>
        <v>1.000180518285731E-2</v>
      </c>
      <c r="V16">
        <f t="shared" si="21"/>
        <v>1.3460293600743998E-2</v>
      </c>
      <c r="W16">
        <f t="shared" si="22"/>
        <v>1.8823699191879602E-2</v>
      </c>
      <c r="X16">
        <f t="shared" si="23"/>
        <v>2.5087257984509205E-2</v>
      </c>
      <c r="Y16">
        <f t="shared" si="24"/>
        <v>3.3148542671592639E-2</v>
      </c>
      <c r="Z16" s="17"/>
    </row>
    <row r="17" spans="1:26">
      <c r="A17" s="19"/>
      <c r="B17" s="14">
        <v>0.5</v>
      </c>
      <c r="C17" s="10">
        <v>0.6246666666666667</v>
      </c>
      <c r="D17" s="10">
        <v>0.93700000000000006</v>
      </c>
      <c r="E17" s="10">
        <v>0.96199999999999997</v>
      </c>
      <c r="F17" s="10">
        <v>0.97099999999999997</v>
      </c>
      <c r="G17" s="10">
        <v>0.97499999999999998</v>
      </c>
      <c r="H17" s="10">
        <v>0.97799999999999998</v>
      </c>
      <c r="I17" s="10">
        <v>0.97899999999999998</v>
      </c>
      <c r="J17" s="10">
        <v>0.97599999999999998</v>
      </c>
      <c r="K17" s="10">
        <v>0.97299999999999998</v>
      </c>
      <c r="L17" s="10">
        <v>0.96899999999999997</v>
      </c>
      <c r="M17" s="11">
        <v>0.96399999999999997</v>
      </c>
      <c r="O17">
        <f t="shared" si="14"/>
        <v>8.1797640098269977E-3</v>
      </c>
      <c r="P17">
        <f t="shared" si="15"/>
        <v>6.8648996352455652E-3</v>
      </c>
      <c r="Q17">
        <f t="shared" si="16"/>
        <v>8.0662514078656909E-3</v>
      </c>
      <c r="R17">
        <f t="shared" si="17"/>
        <v>9.1481495654223994E-3</v>
      </c>
      <c r="S17">
        <f t="shared" si="18"/>
        <v>1.0471975511965983E-2</v>
      </c>
      <c r="T17">
        <f t="shared" si="19"/>
        <v>1.1483838176465767E-2</v>
      </c>
      <c r="U17">
        <f t="shared" si="20"/>
        <v>1.3140778259908288E-2</v>
      </c>
      <c r="V17">
        <f t="shared" si="21"/>
        <v>1.7574893328483901E-2</v>
      </c>
      <c r="W17">
        <f t="shared" si="22"/>
        <v>2.2665961385611885E-2</v>
      </c>
      <c r="X17">
        <f t="shared" si="23"/>
        <v>2.9397720729025259E-2</v>
      </c>
      <c r="Y17">
        <f t="shared" si="24"/>
        <v>3.8129288430498565E-2</v>
      </c>
      <c r="Z17" s="17"/>
    </row>
    <row r="18" spans="1:26">
      <c r="A18" s="19"/>
      <c r="B18" s="14">
        <v>0.6</v>
      </c>
      <c r="C18" s="10">
        <v>0.6166666666666667</v>
      </c>
      <c r="D18" s="10">
        <v>0.92500000000000004</v>
      </c>
      <c r="E18" s="10">
        <v>0.95599999999999996</v>
      </c>
      <c r="F18" s="10">
        <v>0.96699999999999997</v>
      </c>
      <c r="G18" s="10">
        <v>0.97199999999999998</v>
      </c>
      <c r="H18" s="10">
        <v>0.97499999999999998</v>
      </c>
      <c r="I18" s="10">
        <v>0.97699999999999998</v>
      </c>
      <c r="J18" s="10">
        <v>0.97499999999999998</v>
      </c>
      <c r="K18" s="10">
        <v>0.97199999999999998</v>
      </c>
      <c r="L18" s="10">
        <v>0.96899999999999997</v>
      </c>
      <c r="M18" s="11">
        <v>0.96499999999999997</v>
      </c>
      <c r="O18">
        <f t="shared" si="14"/>
        <v>1.0154985982955115E-2</v>
      </c>
      <c r="P18">
        <f t="shared" si="15"/>
        <v>9.9342254181082595E-3</v>
      </c>
      <c r="Q18">
        <f t="shared" si="16"/>
        <v>1.1278186178996005E-2</v>
      </c>
      <c r="R18">
        <f t="shared" si="17"/>
        <v>1.2543628992254603E-2</v>
      </c>
      <c r="S18">
        <f t="shared" si="18"/>
        <v>1.4117774393909701E-2</v>
      </c>
      <c r="T18">
        <f t="shared" si="19"/>
        <v>1.5707963267948981E-2</v>
      </c>
      <c r="U18">
        <f t="shared" si="20"/>
        <v>1.7306091772385138E-2</v>
      </c>
      <c r="V18">
        <f t="shared" si="21"/>
        <v>2.1991148575128579E-2</v>
      </c>
      <c r="W18">
        <f t="shared" si="22"/>
        <v>2.8235548787819403E-2</v>
      </c>
      <c r="X18">
        <f t="shared" si="23"/>
        <v>3.5277264874830315E-2</v>
      </c>
      <c r="Y18">
        <f t="shared" si="24"/>
        <v>4.4438072250259808E-2</v>
      </c>
      <c r="Z18" s="17"/>
    </row>
    <row r="19" spans="1:26">
      <c r="A19" s="19"/>
      <c r="B19" s="14">
        <v>0.7</v>
      </c>
      <c r="C19" s="10">
        <v>0.60866666666666669</v>
      </c>
      <c r="D19" s="10">
        <v>0.91300000000000003</v>
      </c>
      <c r="E19" s="10">
        <v>0.94899999999999995</v>
      </c>
      <c r="F19" s="10">
        <v>0.96199999999999997</v>
      </c>
      <c r="G19" s="10">
        <v>0.96799999999999997</v>
      </c>
      <c r="H19" s="10">
        <v>0.97099999999999997</v>
      </c>
      <c r="I19" s="10">
        <v>0.97399999999999998</v>
      </c>
      <c r="J19" s="10">
        <v>0.97299999999999998</v>
      </c>
      <c r="K19" s="10">
        <v>0.97099999999999997</v>
      </c>
      <c r="L19" s="10">
        <v>0.96799999999999997</v>
      </c>
      <c r="M19" s="11">
        <v>0.96499999999999997</v>
      </c>
      <c r="O19">
        <f t="shared" si="14"/>
        <v>1.2253702429850749E-2</v>
      </c>
      <c r="P19">
        <f t="shared" si="15"/>
        <v>1.3621023569808531E-2</v>
      </c>
      <c r="Q19">
        <f t="shared" si="16"/>
        <v>1.536367914152818E-2</v>
      </c>
      <c r="R19">
        <f t="shared" si="17"/>
        <v>1.6939127956517953E-2</v>
      </c>
      <c r="S19">
        <f t="shared" si="18"/>
        <v>1.8901483072837781E-2</v>
      </c>
      <c r="T19">
        <f t="shared" si="19"/>
        <v>2.134568231931893E-2</v>
      </c>
      <c r="U19">
        <f t="shared" si="20"/>
        <v>2.2894275826673898E-2</v>
      </c>
      <c r="V19">
        <f t="shared" si="21"/>
        <v>2.776580269737456E-2</v>
      </c>
      <c r="W19">
        <f t="shared" si="22"/>
        <v>3.4153091710910286E-2</v>
      </c>
      <c r="X19">
        <f t="shared" si="23"/>
        <v>4.2528336913885002E-2</v>
      </c>
      <c r="Y19">
        <f t="shared" si="24"/>
        <v>5.1844417625303112E-2</v>
      </c>
      <c r="Z19" s="17"/>
    </row>
    <row r="20" spans="1:26">
      <c r="A20" s="19"/>
      <c r="B20" s="14">
        <v>0.8</v>
      </c>
      <c r="C20" s="10">
        <v>0.59933333333333338</v>
      </c>
      <c r="D20" s="10">
        <v>0.89900000000000002</v>
      </c>
      <c r="E20" s="10">
        <v>0.94199999999999995</v>
      </c>
      <c r="F20" s="10">
        <v>0.95599999999999996</v>
      </c>
      <c r="G20" s="10">
        <v>0.96399999999999997</v>
      </c>
      <c r="H20" s="10">
        <v>0.96699999999999997</v>
      </c>
      <c r="I20" s="10">
        <v>0.97</v>
      </c>
      <c r="J20" s="10">
        <v>0.97</v>
      </c>
      <c r="K20" s="10">
        <v>0.96899999999999997</v>
      </c>
      <c r="L20" s="10">
        <v>0.96699999999999997</v>
      </c>
      <c r="M20" s="11">
        <v>0.96399999999999997</v>
      </c>
      <c r="O20">
        <f t="shared" si="14"/>
        <v>1.4561520743046081E-2</v>
      </c>
      <c r="P20">
        <f t="shared" si="15"/>
        <v>1.8353331053007332E-2</v>
      </c>
      <c r="Q20">
        <f t="shared" si="16"/>
        <v>2.0116865059929566E-2</v>
      </c>
      <c r="R20">
        <f t="shared" si="17"/>
        <v>2.2556372357992009E-2</v>
      </c>
      <c r="S20">
        <f t="shared" si="18"/>
        <v>2.4402744595519082E-2</v>
      </c>
      <c r="T20">
        <f t="shared" si="19"/>
        <v>2.7874731093899117E-2</v>
      </c>
      <c r="U20">
        <f t="shared" si="20"/>
        <v>3.0314749729485044E-2</v>
      </c>
      <c r="V20">
        <f t="shared" si="21"/>
        <v>3.5367208017732549E-2</v>
      </c>
      <c r="W20">
        <f t="shared" si="22"/>
        <v>4.1810091703502597E-2</v>
      </c>
      <c r="X20">
        <f t="shared" si="23"/>
        <v>5.017451596901841E-2</v>
      </c>
      <c r="Y20">
        <f t="shared" si="24"/>
        <v>6.1006861488797692E-2</v>
      </c>
      <c r="Z20" s="17"/>
    </row>
    <row r="21" spans="1:26">
      <c r="A21" s="19"/>
      <c r="B21" s="14">
        <v>0.9</v>
      </c>
      <c r="C21" s="10">
        <v>0.59</v>
      </c>
      <c r="D21" s="10">
        <v>0.88500000000000001</v>
      </c>
      <c r="E21" s="10">
        <v>0.93300000000000005</v>
      </c>
      <c r="F21" s="10">
        <v>0.95</v>
      </c>
      <c r="G21" s="10">
        <v>0.95899999999999996</v>
      </c>
      <c r="H21" s="10">
        <v>0.96</v>
      </c>
      <c r="I21" s="10">
        <v>0.96499999999999997</v>
      </c>
      <c r="J21" s="10">
        <v>0.96599999999999997</v>
      </c>
      <c r="K21" s="10">
        <v>0.96599999999999997</v>
      </c>
      <c r="L21" s="10">
        <v>0.96499999999999997</v>
      </c>
      <c r="M21" s="11">
        <v>0.96299999999999997</v>
      </c>
      <c r="O21">
        <f t="shared" si="14"/>
        <v>1.7028497129118917E-2</v>
      </c>
      <c r="P21">
        <f t="shared" si="15"/>
        <v>2.3881428900593592E-2</v>
      </c>
      <c r="Q21">
        <f t="shared" si="16"/>
        <v>2.6395439240611322E-2</v>
      </c>
      <c r="R21">
        <f t="shared" si="17"/>
        <v>2.9018395300263643E-2</v>
      </c>
      <c r="S21">
        <f t="shared" si="18"/>
        <v>3.1429030154891027E-2</v>
      </c>
      <c r="T21">
        <f t="shared" si="19"/>
        <v>3.8288160465625644E-2</v>
      </c>
      <c r="U21">
        <f t="shared" si="20"/>
        <v>3.9994265025233823E-2</v>
      </c>
      <c r="V21">
        <f t="shared" si="21"/>
        <v>4.5279911507174662E-2</v>
      </c>
      <c r="W21">
        <f t="shared" si="22"/>
        <v>5.1748470293913905E-2</v>
      </c>
      <c r="X21">
        <f t="shared" si="23"/>
        <v>5.9991397537850745E-2</v>
      </c>
      <c r="Y21">
        <f t="shared" si="24"/>
        <v>7.0612433008256634E-2</v>
      </c>
      <c r="Z21" s="17"/>
    </row>
    <row r="22" spans="1:26">
      <c r="A22" s="20"/>
      <c r="B22" s="15">
        <v>1</v>
      </c>
      <c r="C22" s="12">
        <v>0.57066666666666666</v>
      </c>
      <c r="D22" s="12">
        <v>0.85599999999999998</v>
      </c>
      <c r="E22" s="12">
        <v>0.92400000000000004</v>
      </c>
      <c r="F22" s="12">
        <v>0.94399999999999995</v>
      </c>
      <c r="G22" s="12">
        <v>0.95399999999999996</v>
      </c>
      <c r="H22" s="12">
        <v>0.94899999999999995</v>
      </c>
      <c r="I22" s="12">
        <v>0.95699999999999996</v>
      </c>
      <c r="J22" s="12">
        <v>0.96</v>
      </c>
      <c r="K22" s="12">
        <v>0.96099999999999997</v>
      </c>
      <c r="L22" s="12">
        <v>0.96099999999999997</v>
      </c>
      <c r="M22" s="13">
        <v>0.95899999999999996</v>
      </c>
      <c r="O22">
        <f t="shared" si="14"/>
        <v>2.0483967052845602E-2</v>
      </c>
      <c r="P22">
        <f t="shared" si="15"/>
        <v>3.4351994436449138E-2</v>
      </c>
      <c r="Q22">
        <f t="shared" si="16"/>
        <v>3.3591921447475255E-2</v>
      </c>
      <c r="R22">
        <f t="shared" si="17"/>
        <v>3.6341304848729425E-2</v>
      </c>
      <c r="S22">
        <f t="shared" si="18"/>
        <v>3.938516576198528E-2</v>
      </c>
      <c r="T22">
        <f t="shared" si="19"/>
        <v>5.4870282648314936E-2</v>
      </c>
      <c r="U22">
        <f t="shared" si="20"/>
        <v>5.5051733334065704E-2</v>
      </c>
      <c r="V22">
        <f t="shared" si="21"/>
        <v>5.9559360724306551E-2</v>
      </c>
      <c r="W22">
        <f t="shared" si="22"/>
        <v>6.6297085343185277E-2</v>
      </c>
      <c r="X22">
        <f t="shared" si="23"/>
        <v>7.458422101108346E-2</v>
      </c>
      <c r="Y22">
        <f t="shared" si="24"/>
        <v>8.7302861541363977E-2</v>
      </c>
      <c r="Z22" s="17"/>
    </row>
    <row r="23" spans="1:26" ht="15" customHeight="1">
      <c r="A23" s="18" t="s">
        <v>40</v>
      </c>
      <c r="B23" s="2" t="s">
        <v>44</v>
      </c>
      <c r="C23" s="8">
        <v>200</v>
      </c>
      <c r="D23" s="8">
        <v>1500</v>
      </c>
      <c r="E23" s="8">
        <v>3000</v>
      </c>
      <c r="F23" s="8">
        <v>4500</v>
      </c>
      <c r="G23" s="8">
        <v>6000</v>
      </c>
      <c r="H23" s="8">
        <v>7500</v>
      </c>
      <c r="I23" s="8">
        <v>9000</v>
      </c>
      <c r="J23" s="8">
        <v>10500</v>
      </c>
      <c r="K23" s="8">
        <v>12000</v>
      </c>
      <c r="L23" s="8">
        <v>13500</v>
      </c>
      <c r="M23" s="9">
        <v>15000</v>
      </c>
      <c r="O23" s="16"/>
      <c r="P23" s="16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>
      <c r="A24" s="19"/>
      <c r="B24" s="14">
        <v>-1</v>
      </c>
      <c r="C24" s="10">
        <v>0.56733333333333336</v>
      </c>
      <c r="D24" s="10">
        <v>0.85099999999999998</v>
      </c>
      <c r="E24" s="10">
        <v>0.91900000000000004</v>
      </c>
      <c r="F24" s="10">
        <v>0.94099999999999995</v>
      </c>
      <c r="G24" s="10">
        <v>0.95099999999999996</v>
      </c>
      <c r="H24" s="10">
        <v>0.95899999999999996</v>
      </c>
      <c r="I24" s="10">
        <v>0.97</v>
      </c>
      <c r="J24" s="10">
        <v>0.97399999999999998</v>
      </c>
      <c r="K24" s="10">
        <v>0.97499999999999998</v>
      </c>
      <c r="L24" s="10">
        <v>0.97499999999999998</v>
      </c>
      <c r="M24" s="11">
        <v>0.97399999999999998</v>
      </c>
      <c r="O24">
        <f>520*$B24*C$23*PI()/30*(C24-1)/400000</f>
        <v>1.1780274319260927E-2</v>
      </c>
      <c r="P24">
        <f t="shared" ref="P24:Y24" si="25">520*$B24*D$23*PI()/30*(D24-1)/400000</f>
        <v>3.0426324850017145E-2</v>
      </c>
      <c r="Q24">
        <f t="shared" si="25"/>
        <v>3.3080970642300506E-2</v>
      </c>
      <c r="R24">
        <f t="shared" si="25"/>
        <v>3.6144023479550605E-2</v>
      </c>
      <c r="S24">
        <f t="shared" si="25"/>
        <v>4.0023890406733993E-2</v>
      </c>
      <c r="T24">
        <f t="shared" si="25"/>
        <v>4.1861722109084031E-2</v>
      </c>
      <c r="U24">
        <f t="shared" si="25"/>
        <v>3.6756634047000615E-2</v>
      </c>
      <c r="V24">
        <f t="shared" si="25"/>
        <v>3.7165041091967284E-2</v>
      </c>
      <c r="W24">
        <f t="shared" si="25"/>
        <v>4.0840704496667338E-2</v>
      </c>
      <c r="X24">
        <f t="shared" si="25"/>
        <v>4.594579255875076E-2</v>
      </c>
      <c r="Y24">
        <f t="shared" si="25"/>
        <v>5.3092915845667554E-2</v>
      </c>
      <c r="Z24" s="17"/>
    </row>
    <row r="25" spans="1:26">
      <c r="A25" s="19"/>
      <c r="B25" s="14">
        <v>-0.9</v>
      </c>
      <c r="C25" s="10">
        <v>0.58066666666666666</v>
      </c>
      <c r="D25" s="10">
        <v>0.871</v>
      </c>
      <c r="E25" s="10">
        <v>0.92900000000000005</v>
      </c>
      <c r="F25" s="10">
        <v>0.94799999999999995</v>
      </c>
      <c r="G25" s="10">
        <v>0.95699999999999996</v>
      </c>
      <c r="H25" s="10">
        <v>0.96299999999999997</v>
      </c>
      <c r="I25" s="10">
        <v>0.97299999999999998</v>
      </c>
      <c r="J25" s="10">
        <v>0.97599999999999998</v>
      </c>
      <c r="K25" s="10">
        <v>0.97699999999999998</v>
      </c>
      <c r="L25" s="10">
        <v>0.97699999999999998</v>
      </c>
      <c r="M25" s="11">
        <v>0.97499999999999998</v>
      </c>
      <c r="O25">
        <f t="shared" ref="O25:O33" si="26">520*$B25*C$23*PI()/30*(C25-1)/400000</f>
        <v>1.0275521251361497E-2</v>
      </c>
      <c r="P25">
        <f t="shared" ref="P25:P33" si="27">520*$B25*D$23*PI()/30*(D25-1)/400000</f>
        <v>2.3708028960315375E-2</v>
      </c>
      <c r="Q25">
        <f t="shared" ref="Q25:Q33" si="28">520*$B25*E$23*PI()/30*(E25-1)/400000</f>
        <v>2.609721017337039E-2</v>
      </c>
      <c r="R25">
        <f t="shared" ref="R25:R33" si="29">520*$B25*F$23*PI()/30*(F25-1)/400000</f>
        <v>2.8670174556660481E-2</v>
      </c>
      <c r="S25">
        <f t="shared" ref="S25:S33" si="30">520*$B25*G$23*PI()/30*(G25-1)/400000</f>
        <v>3.1610705280420523E-2</v>
      </c>
      <c r="T25">
        <f t="shared" ref="T25:T33" si="31">520*$B25*H$23*PI()/30*(H25-1)/400000</f>
        <v>3.3999886493475566E-2</v>
      </c>
      <c r="U25">
        <f t="shared" ref="U25:U33" si="32">520*$B25*I$23*PI()/30*(I25-1)/400000</f>
        <v>2.97728735780705E-2</v>
      </c>
      <c r="V25">
        <f t="shared" ref="V25:V33" si="33">520*$B25*J$23*PI()/30*(J25-1)/400000</f>
        <v>3.0875572599480514E-2</v>
      </c>
      <c r="W25">
        <f t="shared" ref="W25:W33" si="34">520*$B25*K$23*PI()/30*(K25-1)/400000</f>
        <v>3.3816103323240559E-2</v>
      </c>
      <c r="X25">
        <f t="shared" ref="X25:X33" si="35">520*$B25*L$23*PI()/30*(L25-1)/400000</f>
        <v>3.8043116238645633E-2</v>
      </c>
      <c r="Y25">
        <f t="shared" ref="Y25:Y33" si="36">520*$B25*M$23*PI()/30*(M25-1)/400000</f>
        <v>4.594579255875076E-2</v>
      </c>
      <c r="Z25" s="17"/>
    </row>
    <row r="26" spans="1:26">
      <c r="A26" s="19"/>
      <c r="B26" s="14">
        <v>-0.8</v>
      </c>
      <c r="C26" s="10">
        <v>0.59266666666666667</v>
      </c>
      <c r="D26" s="10">
        <v>0.88900000000000001</v>
      </c>
      <c r="E26" s="10">
        <v>0.93799999999999994</v>
      </c>
      <c r="F26" s="10">
        <v>0.95399999999999996</v>
      </c>
      <c r="G26" s="10">
        <v>0.96199999999999997</v>
      </c>
      <c r="H26" s="10">
        <v>0.96699999999999997</v>
      </c>
      <c r="I26" s="10">
        <v>0.97499999999999998</v>
      </c>
      <c r="J26" s="10">
        <v>0.97799999999999998</v>
      </c>
      <c r="K26" s="10">
        <v>0.97899999999999998</v>
      </c>
      <c r="L26" s="10">
        <v>0.97799999999999998</v>
      </c>
      <c r="M26" s="11">
        <v>0.97599999999999998</v>
      </c>
      <c r="O26">
        <f t="shared" si="26"/>
        <v>8.8724161590982131E-3</v>
      </c>
      <c r="P26">
        <f t="shared" si="27"/>
        <v>1.8133272796520283E-2</v>
      </c>
      <c r="Q26">
        <f t="shared" si="28"/>
        <v>2.0256989430347004E-2</v>
      </c>
      <c r="R26">
        <f t="shared" si="29"/>
        <v>2.2544068882160376E-2</v>
      </c>
      <c r="S26">
        <f t="shared" si="30"/>
        <v>2.4831148333973745E-2</v>
      </c>
      <c r="T26">
        <f t="shared" si="31"/>
        <v>2.6954864967800446E-2</v>
      </c>
      <c r="U26">
        <f t="shared" si="32"/>
        <v>2.4504422698000409E-2</v>
      </c>
      <c r="V26">
        <f t="shared" si="33"/>
        <v>2.5157873969947085E-2</v>
      </c>
      <c r="W26">
        <f t="shared" si="34"/>
        <v>2.7444953421760461E-2</v>
      </c>
      <c r="X26">
        <f t="shared" si="35"/>
        <v>3.2345837961360535E-2</v>
      </c>
      <c r="Y26">
        <f t="shared" si="36"/>
        <v>3.9207076316800649E-2</v>
      </c>
    </row>
    <row r="27" spans="1:26">
      <c r="A27" s="19"/>
      <c r="B27" s="14">
        <v>-0.7</v>
      </c>
      <c r="C27" s="10">
        <v>0.60399999999999998</v>
      </c>
      <c r="D27" s="10">
        <v>0.90600000000000003</v>
      </c>
      <c r="E27" s="10">
        <v>0.94699999999999995</v>
      </c>
      <c r="F27" s="10">
        <v>0.96</v>
      </c>
      <c r="G27" s="10">
        <v>0.96699999999999997</v>
      </c>
      <c r="H27" s="10">
        <v>0.97099999999999997</v>
      </c>
      <c r="I27" s="10">
        <v>0.97699999999999998</v>
      </c>
      <c r="J27" s="10">
        <v>0.98</v>
      </c>
      <c r="K27" s="10">
        <v>0.98</v>
      </c>
      <c r="L27" s="10">
        <v>0.97899999999999998</v>
      </c>
      <c r="M27" s="11">
        <v>0.97699999999999998</v>
      </c>
      <c r="O27">
        <f t="shared" si="26"/>
        <v>7.5473621909841202E-3</v>
      </c>
      <c r="P27">
        <f t="shared" si="27"/>
        <v>1.3436591779403541E-2</v>
      </c>
      <c r="Q27">
        <f t="shared" si="28"/>
        <v>1.5151901368263583E-2</v>
      </c>
      <c r="R27">
        <f t="shared" si="29"/>
        <v>1.7153095888600287E-2</v>
      </c>
      <c r="S27">
        <f t="shared" si="30"/>
        <v>1.8868405477460312E-2</v>
      </c>
      <c r="T27">
        <f t="shared" si="31"/>
        <v>2.0726657532058681E-2</v>
      </c>
      <c r="U27">
        <f t="shared" si="32"/>
        <v>1.972606027189033E-2</v>
      </c>
      <c r="V27">
        <f t="shared" si="33"/>
        <v>2.0011945203366997E-2</v>
      </c>
      <c r="W27">
        <f t="shared" si="34"/>
        <v>2.2870794518133713E-2</v>
      </c>
      <c r="X27">
        <f t="shared" si="35"/>
        <v>2.701612602454545E-2</v>
      </c>
      <c r="Y27">
        <f t="shared" si="36"/>
        <v>3.287676711981722E-2</v>
      </c>
    </row>
    <row r="28" spans="1:26">
      <c r="A28" s="19"/>
      <c r="B28" s="14">
        <v>-0.6</v>
      </c>
      <c r="C28" s="10">
        <v>0.6133333333333334</v>
      </c>
      <c r="D28" s="10">
        <v>0.92</v>
      </c>
      <c r="E28" s="10">
        <v>0.95399999999999996</v>
      </c>
      <c r="F28" s="10">
        <v>0.96499999999999997</v>
      </c>
      <c r="G28" s="10">
        <v>0.97099999999999997</v>
      </c>
      <c r="H28" s="10">
        <v>0.97399999999999998</v>
      </c>
      <c r="I28" s="10">
        <v>0.97899999999999998</v>
      </c>
      <c r="J28" s="10">
        <v>0.98099999999999998</v>
      </c>
      <c r="K28" s="10">
        <v>0.98099999999999998</v>
      </c>
      <c r="L28" s="10">
        <v>0.97899999999999998</v>
      </c>
      <c r="M28" s="11">
        <v>0.97699999999999998</v>
      </c>
      <c r="O28">
        <f t="shared" si="26"/>
        <v>6.3166956288178769E-3</v>
      </c>
      <c r="P28">
        <f t="shared" si="27"/>
        <v>9.80176907920015E-3</v>
      </c>
      <c r="Q28">
        <f t="shared" si="28"/>
        <v>1.1272034441080188E-2</v>
      </c>
      <c r="R28">
        <f t="shared" si="29"/>
        <v>1.2864821916450213E-2</v>
      </c>
      <c r="S28">
        <f t="shared" si="30"/>
        <v>1.4212565164840237E-2</v>
      </c>
      <c r="T28">
        <f t="shared" si="31"/>
        <v>1.5927874753700267E-2</v>
      </c>
      <c r="U28">
        <f t="shared" si="32"/>
        <v>1.5437786299740255E-2</v>
      </c>
      <c r="V28">
        <f t="shared" si="33"/>
        <v>1.629544109417027E-2</v>
      </c>
      <c r="W28">
        <f t="shared" si="34"/>
        <v>1.8623361250480312E-2</v>
      </c>
      <c r="X28">
        <f t="shared" si="35"/>
        <v>2.3156679449610387E-2</v>
      </c>
      <c r="Y28">
        <f t="shared" si="36"/>
        <v>2.818008610270047E-2</v>
      </c>
    </row>
    <row r="29" spans="1:26">
      <c r="A29" s="19"/>
      <c r="B29" s="14">
        <v>-0.5</v>
      </c>
      <c r="C29" s="10">
        <v>0.6226666666666667</v>
      </c>
      <c r="D29" s="10">
        <v>0.93400000000000005</v>
      </c>
      <c r="E29" s="10">
        <v>0.96</v>
      </c>
      <c r="F29" s="10">
        <v>0.96899999999999997</v>
      </c>
      <c r="G29" s="10">
        <v>0.97399999999999998</v>
      </c>
      <c r="H29" s="10">
        <v>0.97699999999999998</v>
      </c>
      <c r="I29" s="10">
        <v>0.98</v>
      </c>
      <c r="J29" s="10">
        <v>0.98199999999999998</v>
      </c>
      <c r="K29" s="10">
        <v>0.98199999999999998</v>
      </c>
      <c r="L29" s="10">
        <v>0.97899999999999998</v>
      </c>
      <c r="M29" s="11">
        <v>0.97599999999999998</v>
      </c>
      <c r="O29">
        <f t="shared" si="26"/>
        <v>5.1368530544697102E-3</v>
      </c>
      <c r="P29">
        <f t="shared" si="27"/>
        <v>6.7387162419501002E-3</v>
      </c>
      <c r="Q29">
        <f t="shared" si="28"/>
        <v>8.1681408993334679E-3</v>
      </c>
      <c r="R29">
        <f t="shared" si="29"/>
        <v>9.4954637954751588E-3</v>
      </c>
      <c r="S29">
        <f t="shared" si="30"/>
        <v>1.0618583169133508E-2</v>
      </c>
      <c r="T29">
        <f t="shared" si="31"/>
        <v>1.1741702542791863E-2</v>
      </c>
      <c r="U29">
        <f t="shared" si="32"/>
        <v>1.2252211349000204E-2</v>
      </c>
      <c r="V29">
        <f t="shared" si="33"/>
        <v>1.2864821916450215E-2</v>
      </c>
      <c r="W29">
        <f t="shared" si="34"/>
        <v>1.4702653618800243E-2</v>
      </c>
      <c r="X29">
        <f t="shared" si="35"/>
        <v>1.9297232874675323E-2</v>
      </c>
      <c r="Y29">
        <f t="shared" si="36"/>
        <v>2.4504422698000409E-2</v>
      </c>
    </row>
    <row r="30" spans="1:26">
      <c r="A30" s="19"/>
      <c r="B30" s="14">
        <v>-0.4</v>
      </c>
      <c r="C30" s="10">
        <v>0.6293333333333333</v>
      </c>
      <c r="D30" s="10">
        <v>0.94399999999999995</v>
      </c>
      <c r="E30" s="10">
        <v>0.96499999999999997</v>
      </c>
      <c r="F30" s="10">
        <v>0.97299999999999998</v>
      </c>
      <c r="G30" s="10">
        <v>0.97599999999999998</v>
      </c>
      <c r="H30" s="10">
        <v>0.97899999999999998</v>
      </c>
      <c r="I30" s="10">
        <v>0.98099999999999998</v>
      </c>
      <c r="J30" s="10">
        <v>0.98199999999999998</v>
      </c>
      <c r="K30" s="10">
        <v>0.98099999999999998</v>
      </c>
      <c r="L30" s="10">
        <v>0.97899999999999998</v>
      </c>
      <c r="M30" s="11">
        <v>0.97499999999999998</v>
      </c>
      <c r="O30">
        <f t="shared" si="26"/>
        <v>4.0368767466928048E-3</v>
      </c>
      <c r="P30">
        <f t="shared" si="27"/>
        <v>4.5741589036267429E-3</v>
      </c>
      <c r="Q30">
        <f t="shared" si="28"/>
        <v>5.7176986295334291E-3</v>
      </c>
      <c r="R30">
        <f t="shared" si="29"/>
        <v>6.6161941284601103E-3</v>
      </c>
      <c r="S30">
        <f t="shared" si="30"/>
        <v>7.8414152633601315E-3</v>
      </c>
      <c r="T30">
        <f t="shared" si="31"/>
        <v>8.5765479443001419E-3</v>
      </c>
      <c r="U30">
        <f t="shared" si="32"/>
        <v>9.3116806252401558E-3</v>
      </c>
      <c r="V30">
        <f t="shared" si="33"/>
        <v>1.029185753316017E-2</v>
      </c>
      <c r="W30">
        <f t="shared" si="34"/>
        <v>1.2415574166986873E-2</v>
      </c>
      <c r="X30">
        <f t="shared" si="35"/>
        <v>1.5437786299740255E-2</v>
      </c>
      <c r="Y30">
        <f t="shared" si="36"/>
        <v>2.0420352248333669E-2</v>
      </c>
    </row>
    <row r="31" spans="1:26">
      <c r="A31" s="19"/>
      <c r="B31" s="14">
        <v>-0.3</v>
      </c>
      <c r="C31" s="10">
        <v>0.63600000000000001</v>
      </c>
      <c r="D31" s="10">
        <v>0.95399999999999996</v>
      </c>
      <c r="E31" s="10">
        <v>0.96899999999999997</v>
      </c>
      <c r="F31" s="10">
        <v>0.97499999999999998</v>
      </c>
      <c r="G31" s="10">
        <v>0.97799999999999998</v>
      </c>
      <c r="H31" s="10">
        <v>0.98</v>
      </c>
      <c r="I31" s="10">
        <v>0.98099999999999998</v>
      </c>
      <c r="J31" s="10">
        <v>0.98199999999999998</v>
      </c>
      <c r="K31" s="10">
        <v>0.98</v>
      </c>
      <c r="L31" s="10">
        <v>0.97699999999999998</v>
      </c>
      <c r="M31" s="11">
        <v>0.97099999999999997</v>
      </c>
      <c r="O31">
        <f t="shared" si="26"/>
        <v>2.9732032873573803E-3</v>
      </c>
      <c r="P31">
        <f t="shared" si="27"/>
        <v>2.8180086102700471E-3</v>
      </c>
      <c r="Q31">
        <f t="shared" si="28"/>
        <v>3.7981855181900637E-3</v>
      </c>
      <c r="R31">
        <f t="shared" si="29"/>
        <v>4.594579255875076E-3</v>
      </c>
      <c r="S31">
        <f t="shared" si="30"/>
        <v>5.3909729935600901E-3</v>
      </c>
      <c r="T31">
        <f t="shared" si="31"/>
        <v>6.1261056745001022E-3</v>
      </c>
      <c r="U31">
        <f t="shared" si="32"/>
        <v>6.9837604689301155E-3</v>
      </c>
      <c r="V31">
        <f t="shared" si="33"/>
        <v>7.7188931498701286E-3</v>
      </c>
      <c r="W31">
        <f t="shared" si="34"/>
        <v>9.8017690792001639E-3</v>
      </c>
      <c r="X31">
        <f t="shared" si="35"/>
        <v>1.2681038746215213E-2</v>
      </c>
      <c r="Y31">
        <f t="shared" si="36"/>
        <v>1.7765706456050297E-2</v>
      </c>
    </row>
    <row r="32" spans="1:26">
      <c r="A32" s="19"/>
      <c r="B32" s="14">
        <v>-0.2</v>
      </c>
      <c r="C32" s="10">
        <v>0.64133333333333331</v>
      </c>
      <c r="D32" s="10">
        <v>0.96199999999999997</v>
      </c>
      <c r="E32" s="10">
        <v>0.97199999999999998</v>
      </c>
      <c r="F32" s="10">
        <v>0.97499999999999998</v>
      </c>
      <c r="G32" s="10">
        <v>0.97699999999999998</v>
      </c>
      <c r="H32" s="10">
        <v>0.97899999999999998</v>
      </c>
      <c r="I32" s="10">
        <v>0.97899999999999998</v>
      </c>
      <c r="J32" s="10">
        <v>0.97799999999999998</v>
      </c>
      <c r="K32" s="10">
        <v>0.97699999999999998</v>
      </c>
      <c r="L32" s="10">
        <v>0.97099999999999997</v>
      </c>
      <c r="M32" s="11">
        <v>0.96299999999999997</v>
      </c>
      <c r="O32">
        <f t="shared" si="26"/>
        <v>1.9530932461517346E-3</v>
      </c>
      <c r="P32">
        <f t="shared" si="27"/>
        <v>1.5519467708733591E-3</v>
      </c>
      <c r="Q32">
        <f t="shared" si="28"/>
        <v>2.2870794518133715E-3</v>
      </c>
      <c r="R32">
        <f t="shared" si="29"/>
        <v>3.0630528372500511E-3</v>
      </c>
      <c r="S32">
        <f t="shared" si="30"/>
        <v>3.7573448136933962E-3</v>
      </c>
      <c r="T32">
        <f t="shared" si="31"/>
        <v>4.2882739721500709E-3</v>
      </c>
      <c r="U32">
        <f t="shared" si="32"/>
        <v>5.1459287665800851E-3</v>
      </c>
      <c r="V32">
        <f t="shared" si="33"/>
        <v>6.2894684924867713E-3</v>
      </c>
      <c r="W32">
        <f t="shared" si="34"/>
        <v>7.5146896273867924E-3</v>
      </c>
      <c r="X32">
        <f t="shared" si="35"/>
        <v>1.0659423873630176E-2</v>
      </c>
      <c r="Y32">
        <f t="shared" si="36"/>
        <v>1.5111060663766916E-2</v>
      </c>
    </row>
    <row r="33" spans="1:25">
      <c r="A33" s="19"/>
      <c r="B33" s="14">
        <v>-0.1</v>
      </c>
      <c r="C33" s="10">
        <v>0.64266666666666661</v>
      </c>
      <c r="D33" s="10">
        <v>0.96399999999999997</v>
      </c>
      <c r="E33" s="10">
        <v>0.96599999999999997</v>
      </c>
      <c r="F33" s="10">
        <v>0.96799999999999997</v>
      </c>
      <c r="G33" s="10">
        <v>0.97</v>
      </c>
      <c r="H33" s="10">
        <v>0.97099999999999997</v>
      </c>
      <c r="I33" s="10">
        <v>0.96899999999999997</v>
      </c>
      <c r="J33" s="10">
        <v>0.96599999999999997</v>
      </c>
      <c r="K33" s="10">
        <v>0.96299999999999997</v>
      </c>
      <c r="L33" s="10">
        <v>0.95199999999999996</v>
      </c>
      <c r="M33" s="11">
        <v>0.93400000000000005</v>
      </c>
      <c r="O33">
        <f t="shared" si="26"/>
        <v>9.7291633823171921E-4</v>
      </c>
      <c r="P33">
        <f t="shared" si="27"/>
        <v>7.3513268094001238E-4</v>
      </c>
      <c r="Q33">
        <f t="shared" si="28"/>
        <v>1.3885839528866898E-3</v>
      </c>
      <c r="R33">
        <f t="shared" si="29"/>
        <v>1.9603538158400329E-3</v>
      </c>
      <c r="S33">
        <f t="shared" si="30"/>
        <v>2.450442269800041E-3</v>
      </c>
      <c r="T33">
        <f t="shared" si="31"/>
        <v>2.9609510760083822E-3</v>
      </c>
      <c r="U33">
        <f t="shared" si="32"/>
        <v>3.7981855181900637E-3</v>
      </c>
      <c r="V33">
        <f t="shared" si="33"/>
        <v>4.860043835103414E-3</v>
      </c>
      <c r="W33">
        <f t="shared" si="34"/>
        <v>6.0444242655067672E-3</v>
      </c>
      <c r="X33">
        <f t="shared" si="35"/>
        <v>8.8215921712801459E-3</v>
      </c>
      <c r="Y33">
        <f t="shared" si="36"/>
        <v>1.34774324839002E-2</v>
      </c>
    </row>
    <row r="34" spans="1:25">
      <c r="A34" s="19"/>
      <c r="B34" s="14">
        <v>0</v>
      </c>
      <c r="C34" s="10">
        <v>0.64266666666666661</v>
      </c>
      <c r="D34" s="10">
        <v>0.96399999999999997</v>
      </c>
      <c r="E34" s="10">
        <v>0.96599999999999997</v>
      </c>
      <c r="F34" s="10">
        <v>0.96799999999999997</v>
      </c>
      <c r="G34" s="10">
        <v>0.97</v>
      </c>
      <c r="H34" s="10">
        <v>0.97099999999999997</v>
      </c>
      <c r="I34" s="10">
        <v>0.96899999999999997</v>
      </c>
      <c r="J34" s="10">
        <v>0.96599999999999997</v>
      </c>
      <c r="K34" s="10">
        <v>0.96299999999999997</v>
      </c>
      <c r="L34" s="10">
        <v>0.95199999999999996</v>
      </c>
      <c r="M34" s="11">
        <v>0.93400000000000005</v>
      </c>
      <c r="O34">
        <v>0</v>
      </c>
      <c r="P34">
        <f>(O34+Q34)/2</f>
        <v>3.0478787551618553E-4</v>
      </c>
      <c r="Q34">
        <f t="shared" ref="Q34:Y34" si="37">Q35-(Q36-Q35)/($B$14-$B$13)*($B$13-$B$12)</f>
        <v>6.0957575103237106E-4</v>
      </c>
      <c r="R34">
        <f t="shared" si="37"/>
        <v>1.0396170104950719E-3</v>
      </c>
      <c r="S34">
        <f t="shared" si="37"/>
        <v>1.3804632912966818E-3</v>
      </c>
      <c r="T34">
        <f t="shared" si="37"/>
        <v>1.7185069569788346E-3</v>
      </c>
      <c r="U34">
        <f t="shared" si="37"/>
        <v>2.844324298681449E-3</v>
      </c>
      <c r="V34">
        <f t="shared" si="37"/>
        <v>3.9379341462397908E-3</v>
      </c>
      <c r="W34">
        <f t="shared" si="37"/>
        <v>5.2144059093028232E-3</v>
      </c>
      <c r="X34">
        <f t="shared" si="37"/>
        <v>7.9609699253104706E-3</v>
      </c>
      <c r="Y34">
        <f t="shared" si="37"/>
        <v>1.3167946686983133E-2</v>
      </c>
    </row>
    <row r="35" spans="1:25">
      <c r="A35" s="19"/>
      <c r="B35" s="14">
        <v>0.1</v>
      </c>
      <c r="C35" s="10">
        <v>0.64266666666666661</v>
      </c>
      <c r="D35" s="10">
        <v>0.96399999999999997</v>
      </c>
      <c r="E35" s="10">
        <v>0.96499999999999997</v>
      </c>
      <c r="F35" s="10">
        <v>0.96699999999999997</v>
      </c>
      <c r="G35" s="10">
        <v>0.96899999999999997</v>
      </c>
      <c r="H35" s="10">
        <v>0.97099999999999997</v>
      </c>
      <c r="I35" s="10">
        <v>0.96799999999999997</v>
      </c>
      <c r="J35" s="10">
        <v>0.96499999999999997</v>
      </c>
      <c r="K35" s="10">
        <v>0.96199999999999997</v>
      </c>
      <c r="L35" s="10">
        <v>0.95099999999999996</v>
      </c>
      <c r="M35" s="11">
        <v>0.93400000000000005</v>
      </c>
      <c r="O35">
        <f>520*$B35*C$1*PI()/30*(1-C35)/C35/400000</f>
        <v>1.5138739702775714E-3</v>
      </c>
      <c r="P35">
        <f t="shared" ref="P35:P44" si="38">520*$B35*D$1*PI()/30*(1-D35)/D35/400000</f>
        <v>7.6258576860997133E-4</v>
      </c>
      <c r="Q35">
        <f t="shared" ref="Q35:Q44" si="39">520*$B35*E$1*PI()/30*(1-E35)/E35/400000</f>
        <v>1.4812690750086606E-3</v>
      </c>
      <c r="R35">
        <f t="shared" ref="R35:R44" si="40">520*$B35*F$1*PI()/30*(1-F35)/F35/400000</f>
        <v>2.0906048320424339E-3</v>
      </c>
      <c r="S35">
        <f t="shared" ref="S35:S44" si="41">520*$B35*G$1*PI()/30*(1-G35)/G35/400000</f>
        <v>2.6131307314689123E-3</v>
      </c>
      <c r="T35">
        <f t="shared" ref="T35:T44" si="42">520*$B35*H$1*PI()/30*(1-H35)/H35/400000</f>
        <v>3.0493831884741318E-3</v>
      </c>
      <c r="U35">
        <f t="shared" ref="U35:U44" si="43">520*$B35*I$1*PI()/30*(1-I35)/I35/400000</f>
        <v>4.050317801322382E-3</v>
      </c>
      <c r="V35">
        <f t="shared" ref="V35:V44" si="44">520*$B35*J$1*PI()/30*(1-J35)/J35/400000</f>
        <v>5.1844417625303103E-3</v>
      </c>
      <c r="W35">
        <f t="shared" ref="W35:W44" si="45">520*$B35*K$1*PI()/30*(1-K35)/K35/400000</f>
        <v>6.4530011262925544E-3</v>
      </c>
      <c r="X35">
        <f t="shared" ref="X35:X44" si="46">520*$B35*L$1*PI()/30*(1-L35)/L35/400000</f>
        <v>9.4693747019086727E-3</v>
      </c>
      <c r="Y35">
        <f t="shared" ref="Y35:Y44" si="47">520*$B35*M$1*PI()/30*(1-M35)/M35/400000</f>
        <v>1.4429799233297859E-2</v>
      </c>
    </row>
    <row r="36" spans="1:25">
      <c r="A36" s="19"/>
      <c r="B36" s="14">
        <v>0.2</v>
      </c>
      <c r="C36" s="10">
        <v>0.64200000000000002</v>
      </c>
      <c r="D36" s="10">
        <v>0.96299999999999997</v>
      </c>
      <c r="E36" s="10">
        <v>0.97199999999999998</v>
      </c>
      <c r="F36" s="10">
        <v>0.97499999999999998</v>
      </c>
      <c r="G36" s="10">
        <v>0.97699999999999998</v>
      </c>
      <c r="H36" s="10">
        <v>0.97899999999999998</v>
      </c>
      <c r="I36" s="10">
        <v>0.97899999999999998</v>
      </c>
      <c r="J36" s="10">
        <v>0.97799999999999998</v>
      </c>
      <c r="K36" s="10">
        <v>0.97699999999999998</v>
      </c>
      <c r="L36" s="10">
        <v>0.97099999999999997</v>
      </c>
      <c r="M36" s="11">
        <v>0.96299999999999997</v>
      </c>
      <c r="O36">
        <f t="shared" ref="O36:O44" si="48">520*$B36*C$1*PI()/30*(1-C36)/C36/400000</f>
        <v>3.0365466687034054E-3</v>
      </c>
      <c r="P36">
        <f t="shared" si="38"/>
        <v>1.5691651779612585E-3</v>
      </c>
      <c r="Q36">
        <f t="shared" si="39"/>
        <v>2.3529623989849502E-3</v>
      </c>
      <c r="R36">
        <f t="shared" si="40"/>
        <v>3.1415926535897959E-3</v>
      </c>
      <c r="S36">
        <f t="shared" si="41"/>
        <v>3.8457981716411428E-3</v>
      </c>
      <c r="T36">
        <f t="shared" si="42"/>
        <v>4.3802594199694291E-3</v>
      </c>
      <c r="U36">
        <f t="shared" si="43"/>
        <v>5.2563113039633151E-3</v>
      </c>
      <c r="V36">
        <f t="shared" si="44"/>
        <v>6.4309493788208298E-3</v>
      </c>
      <c r="W36">
        <f t="shared" si="45"/>
        <v>7.6915963432822856E-3</v>
      </c>
      <c r="X36">
        <f t="shared" si="46"/>
        <v>1.0977779478506875E-2</v>
      </c>
      <c r="Y36">
        <f t="shared" si="47"/>
        <v>1.5691651779612584E-2</v>
      </c>
    </row>
    <row r="37" spans="1:25">
      <c r="A37" s="19"/>
      <c r="B37" s="14">
        <v>0.3</v>
      </c>
      <c r="C37" s="10">
        <v>0.6366666666666666</v>
      </c>
      <c r="D37" s="10">
        <v>0.95499999999999996</v>
      </c>
      <c r="E37" s="10">
        <v>0.97</v>
      </c>
      <c r="F37" s="10">
        <v>0.97499999999999998</v>
      </c>
      <c r="G37" s="10">
        <v>0.97799999999999998</v>
      </c>
      <c r="H37" s="10">
        <v>0.98</v>
      </c>
      <c r="I37" s="10">
        <v>0.98099999999999998</v>
      </c>
      <c r="J37" s="10">
        <v>0.98199999999999998</v>
      </c>
      <c r="K37" s="10">
        <v>0.98</v>
      </c>
      <c r="L37" s="10">
        <v>0.97699999999999998</v>
      </c>
      <c r="M37" s="11">
        <v>0.97099999999999997</v>
      </c>
      <c r="O37">
        <f t="shared" si="48"/>
        <v>4.6613997802478933E-3</v>
      </c>
      <c r="P37">
        <f t="shared" si="38"/>
        <v>2.8866466529058081E-3</v>
      </c>
      <c r="Q37">
        <f t="shared" si="39"/>
        <v>3.7893437161856305E-3</v>
      </c>
      <c r="R37">
        <f t="shared" si="40"/>
        <v>4.7123889803846932E-3</v>
      </c>
      <c r="S37">
        <f t="shared" si="41"/>
        <v>5.5122423247035684E-3</v>
      </c>
      <c r="T37">
        <f t="shared" si="42"/>
        <v>6.2511282392858185E-3</v>
      </c>
      <c r="U37">
        <f t="shared" si="43"/>
        <v>7.1190218847401784E-3</v>
      </c>
      <c r="V37">
        <f t="shared" si="44"/>
        <v>7.8603799896844479E-3</v>
      </c>
      <c r="W37">
        <f t="shared" si="45"/>
        <v>1.000180518285731E-2</v>
      </c>
      <c r="X37">
        <f t="shared" si="46"/>
        <v>1.2979568829288858E-2</v>
      </c>
      <c r="Y37">
        <f t="shared" si="47"/>
        <v>1.8296299130844799E-2</v>
      </c>
    </row>
    <row r="38" spans="1:25">
      <c r="A38" s="19"/>
      <c r="B38" s="14">
        <v>0.4</v>
      </c>
      <c r="C38" s="10">
        <v>0.6306666666666666</v>
      </c>
      <c r="D38" s="10">
        <v>0.94599999999999995</v>
      </c>
      <c r="E38" s="10">
        <v>0.96599999999999997</v>
      </c>
      <c r="F38" s="10">
        <v>0.97299999999999998</v>
      </c>
      <c r="G38" s="10">
        <v>0.97599999999999998</v>
      </c>
      <c r="H38" s="10">
        <v>0.97899999999999998</v>
      </c>
      <c r="I38" s="10">
        <v>0.98099999999999998</v>
      </c>
      <c r="J38" s="10">
        <v>0.98199999999999998</v>
      </c>
      <c r="K38" s="10">
        <v>0.98099999999999998</v>
      </c>
      <c r="L38" s="10">
        <v>0.97899999999999998</v>
      </c>
      <c r="M38" s="11">
        <v>0.97499999999999998</v>
      </c>
      <c r="O38">
        <f t="shared" si="48"/>
        <v>6.3779422948988572E-3</v>
      </c>
      <c r="P38">
        <f t="shared" si="38"/>
        <v>4.6625751433827418E-3</v>
      </c>
      <c r="Q38">
        <f t="shared" si="39"/>
        <v>5.749830032657101E-3</v>
      </c>
      <c r="R38">
        <f t="shared" si="40"/>
        <v>6.7997884156835676E-3</v>
      </c>
      <c r="S38">
        <f t="shared" si="41"/>
        <v>8.0342369501640691E-3</v>
      </c>
      <c r="T38">
        <f t="shared" si="42"/>
        <v>8.7605188399388582E-3</v>
      </c>
      <c r="U38">
        <f t="shared" si="43"/>
        <v>9.4920291796535741E-3</v>
      </c>
      <c r="V38">
        <f t="shared" si="44"/>
        <v>1.0480506652912598E-2</v>
      </c>
      <c r="W38">
        <f t="shared" si="45"/>
        <v>1.2656038906204765E-2</v>
      </c>
      <c r="X38">
        <f t="shared" si="46"/>
        <v>1.5768933911889944E-2</v>
      </c>
      <c r="Y38">
        <f t="shared" si="47"/>
        <v>2.0943951023931966E-2</v>
      </c>
    </row>
    <row r="39" spans="1:25">
      <c r="A39" s="19"/>
      <c r="B39" s="14">
        <v>0.5</v>
      </c>
      <c r="C39" s="10">
        <v>0.6246666666666667</v>
      </c>
      <c r="D39" s="10">
        <v>0.93700000000000006</v>
      </c>
      <c r="E39" s="10">
        <v>0.96099999999999997</v>
      </c>
      <c r="F39" s="10">
        <v>0.97</v>
      </c>
      <c r="G39" s="10">
        <v>0.97399999999999998</v>
      </c>
      <c r="H39" s="10">
        <v>0.97699999999999998</v>
      </c>
      <c r="I39" s="10">
        <v>0.98</v>
      </c>
      <c r="J39" s="10">
        <v>0.98199999999999998</v>
      </c>
      <c r="K39" s="10">
        <v>0.98199999999999998</v>
      </c>
      <c r="L39" s="10">
        <v>0.97899999999999998</v>
      </c>
      <c r="M39" s="11">
        <v>0.97599999999999998</v>
      </c>
      <c r="O39">
        <f t="shared" si="48"/>
        <v>8.1797640098269977E-3</v>
      </c>
      <c r="P39">
        <f t="shared" si="38"/>
        <v>6.8648996352455652E-3</v>
      </c>
      <c r="Q39">
        <f t="shared" si="39"/>
        <v>8.2871356678981597E-3</v>
      </c>
      <c r="R39">
        <f t="shared" si="40"/>
        <v>9.4733592904640753E-3</v>
      </c>
      <c r="S39">
        <f t="shared" si="41"/>
        <v>1.0902036107939946E-2</v>
      </c>
      <c r="T39">
        <f t="shared" si="42"/>
        <v>1.2018119286378571E-2</v>
      </c>
      <c r="U39">
        <f t="shared" si="43"/>
        <v>1.2502256478571637E-2</v>
      </c>
      <c r="V39">
        <f t="shared" si="44"/>
        <v>1.3100633316140748E-2</v>
      </c>
      <c r="W39">
        <f t="shared" si="45"/>
        <v>1.497215236130371E-2</v>
      </c>
      <c r="X39">
        <f t="shared" si="46"/>
        <v>1.9711167389862432E-2</v>
      </c>
      <c r="Y39">
        <f t="shared" si="47"/>
        <v>2.5106990469262715E-2</v>
      </c>
    </row>
    <row r="40" spans="1:25">
      <c r="A40" s="19"/>
      <c r="B40" s="14">
        <v>0.6</v>
      </c>
      <c r="C40" s="10">
        <v>0.6166666666666667</v>
      </c>
      <c r="D40" s="10">
        <v>0.92500000000000004</v>
      </c>
      <c r="E40" s="10">
        <v>0.95499999999999996</v>
      </c>
      <c r="F40" s="10">
        <v>0.96599999999999997</v>
      </c>
      <c r="G40" s="10">
        <v>0.97099999999999997</v>
      </c>
      <c r="H40" s="10">
        <v>0.97499999999999998</v>
      </c>
      <c r="I40" s="10">
        <v>0.97899999999999998</v>
      </c>
      <c r="J40" s="10">
        <v>0.98099999999999998</v>
      </c>
      <c r="K40" s="10">
        <v>0.98099999999999998</v>
      </c>
      <c r="L40" s="10">
        <v>0.97899999999999998</v>
      </c>
      <c r="M40" s="11">
        <v>0.97699999999999998</v>
      </c>
      <c r="O40">
        <f t="shared" si="48"/>
        <v>1.0154985982955115E-2</v>
      </c>
      <c r="P40">
        <f t="shared" si="38"/>
        <v>9.9342254181082595E-3</v>
      </c>
      <c r="Q40">
        <f t="shared" si="39"/>
        <v>1.1546586611623232E-2</v>
      </c>
      <c r="R40">
        <f t="shared" si="40"/>
        <v>1.2937117573478476E-2</v>
      </c>
      <c r="S40">
        <f t="shared" si="41"/>
        <v>1.4637039304675836E-2</v>
      </c>
      <c r="T40">
        <f t="shared" si="42"/>
        <v>1.5707963267948981E-2</v>
      </c>
      <c r="U40">
        <f t="shared" si="43"/>
        <v>1.5768933911889944E-2</v>
      </c>
      <c r="V40">
        <f t="shared" si="44"/>
        <v>1.6611051064393752E-2</v>
      </c>
      <c r="W40">
        <f t="shared" si="45"/>
        <v>1.8984058359307148E-2</v>
      </c>
      <c r="X40">
        <f t="shared" si="46"/>
        <v>2.365340086783492E-2</v>
      </c>
      <c r="Y40">
        <f t="shared" si="47"/>
        <v>2.8843486287308571E-2</v>
      </c>
    </row>
    <row r="41" spans="1:25">
      <c r="A41" s="19"/>
      <c r="B41" s="14">
        <v>0.7</v>
      </c>
      <c r="C41" s="10">
        <v>0.60799999999999998</v>
      </c>
      <c r="D41" s="10">
        <v>0.91200000000000003</v>
      </c>
      <c r="E41" s="10">
        <v>0.94799999999999995</v>
      </c>
      <c r="F41" s="10">
        <v>0.96099999999999997</v>
      </c>
      <c r="G41" s="10">
        <v>0.96699999999999997</v>
      </c>
      <c r="H41" s="10">
        <v>0.97099999999999997</v>
      </c>
      <c r="I41" s="10">
        <v>0.97699999999999998</v>
      </c>
      <c r="J41" s="10">
        <v>0.98</v>
      </c>
      <c r="K41" s="10">
        <v>0.98</v>
      </c>
      <c r="L41" s="10">
        <v>0.97899999999999998</v>
      </c>
      <c r="M41" s="11">
        <v>0.97699999999999998</v>
      </c>
      <c r="O41">
        <f t="shared" si="48"/>
        <v>1.2288036528383237E-2</v>
      </c>
      <c r="P41">
        <f t="shared" si="38"/>
        <v>1.3792694062470974E-2</v>
      </c>
      <c r="Q41">
        <f t="shared" si="39"/>
        <v>1.5681451937538938E-2</v>
      </c>
      <c r="R41">
        <f t="shared" si="40"/>
        <v>1.7402984902586141E-2</v>
      </c>
      <c r="S41">
        <f t="shared" si="41"/>
        <v>1.9512311765729384E-2</v>
      </c>
      <c r="T41">
        <f t="shared" si="42"/>
        <v>2.134568231931893E-2</v>
      </c>
      <c r="U41">
        <f t="shared" si="43"/>
        <v>2.0190440401115999E-2</v>
      </c>
      <c r="V41">
        <f t="shared" si="44"/>
        <v>2.0420352248333669E-2</v>
      </c>
      <c r="W41">
        <f t="shared" si="45"/>
        <v>2.3337545426667054E-2</v>
      </c>
      <c r="X41">
        <f t="shared" si="46"/>
        <v>2.7595634345807408E-2</v>
      </c>
      <c r="Y41">
        <f t="shared" si="47"/>
        <v>3.365073400186E-2</v>
      </c>
    </row>
    <row r="42" spans="1:25">
      <c r="A42" s="19"/>
      <c r="B42" s="14">
        <v>0.8</v>
      </c>
      <c r="C42" s="10">
        <v>0.59933333333333338</v>
      </c>
      <c r="D42" s="10">
        <v>0.89900000000000002</v>
      </c>
      <c r="E42" s="10">
        <v>0.94099999999999995</v>
      </c>
      <c r="F42" s="10">
        <v>0.95599999999999996</v>
      </c>
      <c r="G42" s="10">
        <v>0.96299999999999997</v>
      </c>
      <c r="H42" s="10">
        <v>0.96799999999999997</v>
      </c>
      <c r="I42" s="10">
        <v>0.97499999999999998</v>
      </c>
      <c r="J42" s="10">
        <v>0.97899999999999998</v>
      </c>
      <c r="K42" s="10">
        <v>0.97899999999999998</v>
      </c>
      <c r="L42" s="10">
        <v>0.97799999999999998</v>
      </c>
      <c r="M42" s="11">
        <v>0.97599999999999998</v>
      </c>
      <c r="O42">
        <f t="shared" si="48"/>
        <v>1.4561520743046081E-2</v>
      </c>
      <c r="P42">
        <f t="shared" si="38"/>
        <v>1.8353331053007332E-2</v>
      </c>
      <c r="Q42">
        <f t="shared" si="39"/>
        <v>2.0485454327765131E-2</v>
      </c>
      <c r="R42">
        <f t="shared" si="40"/>
        <v>2.2556372357992009E-2</v>
      </c>
      <c r="S42">
        <f t="shared" si="41"/>
        <v>2.5106642847380137E-2</v>
      </c>
      <c r="T42">
        <f t="shared" si="42"/>
        <v>2.7002118675482543E-2</v>
      </c>
      <c r="U42">
        <f t="shared" si="43"/>
        <v>2.5132741228718367E-2</v>
      </c>
      <c r="V42">
        <f t="shared" si="44"/>
        <v>2.4529452751828804E-2</v>
      </c>
      <c r="W42">
        <f t="shared" si="45"/>
        <v>2.8033660287804352E-2</v>
      </c>
      <c r="X42">
        <f t="shared" si="46"/>
        <v>3.3073453948221407E-2</v>
      </c>
      <c r="Y42">
        <f t="shared" si="47"/>
        <v>4.0171184750820342E-2</v>
      </c>
    </row>
    <row r="43" spans="1:25">
      <c r="A43" s="19"/>
      <c r="B43" s="14">
        <v>0.9</v>
      </c>
      <c r="C43" s="10">
        <v>0.58933333333333338</v>
      </c>
      <c r="D43" s="10">
        <v>0.88400000000000001</v>
      </c>
      <c r="E43" s="10">
        <v>0.93300000000000005</v>
      </c>
      <c r="F43" s="10">
        <v>0.95</v>
      </c>
      <c r="G43" s="10">
        <v>0.95799999999999996</v>
      </c>
      <c r="H43" s="10">
        <v>0.96399999999999997</v>
      </c>
      <c r="I43" s="10">
        <v>0.97299999999999998</v>
      </c>
      <c r="J43" s="10">
        <v>0.97699999999999998</v>
      </c>
      <c r="K43" s="10">
        <v>0.97699999999999998</v>
      </c>
      <c r="L43" s="10">
        <v>0.97699999999999998</v>
      </c>
      <c r="M43" s="11">
        <v>0.97499999999999998</v>
      </c>
      <c r="O43">
        <f t="shared" si="48"/>
        <v>1.7075480070099815E-2</v>
      </c>
      <c r="P43">
        <f t="shared" si="38"/>
        <v>2.4116343605498115E-2</v>
      </c>
      <c r="Q43">
        <f t="shared" si="39"/>
        <v>2.6395439240611322E-2</v>
      </c>
      <c r="R43">
        <f t="shared" si="40"/>
        <v>2.9018395300263643E-2</v>
      </c>
      <c r="S43">
        <f t="shared" si="41"/>
        <v>3.2229198955616406E-2</v>
      </c>
      <c r="T43">
        <f t="shared" si="42"/>
        <v>3.4316359587448712E-2</v>
      </c>
      <c r="U43">
        <f t="shared" si="43"/>
        <v>3.0599047870576049E-2</v>
      </c>
      <c r="V43">
        <f t="shared" si="44"/>
        <v>3.0285660601673994E-2</v>
      </c>
      <c r="W43">
        <f t="shared" si="45"/>
        <v>3.4612183544770275E-2</v>
      </c>
      <c r="X43">
        <f t="shared" si="46"/>
        <v>3.8938706487866563E-2</v>
      </c>
      <c r="Y43">
        <f t="shared" si="47"/>
        <v>4.7123889803846943E-2</v>
      </c>
    </row>
    <row r="44" spans="1:25">
      <c r="A44" s="20"/>
      <c r="B44" s="15">
        <v>1</v>
      </c>
      <c r="C44" s="12">
        <v>0.57066666666666666</v>
      </c>
      <c r="D44" s="12">
        <v>0.85599999999999998</v>
      </c>
      <c r="E44" s="12">
        <v>0.92400000000000004</v>
      </c>
      <c r="F44" s="12">
        <v>0.94299999999999995</v>
      </c>
      <c r="G44" s="12">
        <v>0.95299999999999996</v>
      </c>
      <c r="H44" s="12">
        <v>0.96</v>
      </c>
      <c r="I44" s="12">
        <v>0.97</v>
      </c>
      <c r="J44" s="12">
        <v>0.97399999999999998</v>
      </c>
      <c r="K44" s="12">
        <v>0.97599999999999998</v>
      </c>
      <c r="L44" s="12">
        <v>0.97499999999999998</v>
      </c>
      <c r="M44" s="13">
        <v>0.97399999999999998</v>
      </c>
      <c r="O44">
        <f t="shared" si="48"/>
        <v>2.0483967052845602E-2</v>
      </c>
      <c r="P44">
        <f t="shared" si="38"/>
        <v>3.4351994436449138E-2</v>
      </c>
      <c r="Q44">
        <f t="shared" si="39"/>
        <v>3.3591921447475255E-2</v>
      </c>
      <c r="R44">
        <f t="shared" si="40"/>
        <v>3.7029482868134234E-2</v>
      </c>
      <c r="S44">
        <f t="shared" si="41"/>
        <v>4.0283591004058032E-2</v>
      </c>
      <c r="T44">
        <f t="shared" si="42"/>
        <v>4.2542400517361821E-2</v>
      </c>
      <c r="U44">
        <f t="shared" si="43"/>
        <v>3.7893437161856301E-2</v>
      </c>
      <c r="V44">
        <f t="shared" si="44"/>
        <v>3.815712637778982E-2</v>
      </c>
      <c r="W44">
        <f t="shared" si="45"/>
        <v>4.0171184750820342E-2</v>
      </c>
      <c r="X44">
        <f t="shared" si="46"/>
        <v>4.7123889803846943E-2</v>
      </c>
      <c r="Y44">
        <f t="shared" si="47"/>
        <v>5.4510180539699749E-2</v>
      </c>
    </row>
  </sheetData>
  <sortState xmlns:xlrd2="http://schemas.microsoft.com/office/spreadsheetml/2017/richdata2" ref="B24:M44">
    <sortCondition ref="B24:B44"/>
  </sortState>
  <mergeCells count="2">
    <mergeCell ref="A1:A22"/>
    <mergeCell ref="A23:A44"/>
  </mergeCells>
  <conditionalFormatting sqref="C2:M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M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</vt:lpstr>
      <vt:lpstr>Front</vt:lpstr>
      <vt:lpstr>Rear</vt:lpstr>
      <vt:lpstr>3.0.90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Francesco.Mantuano</dc:creator>
  <cp:lastModifiedBy>Francesco.Mantuano</cp:lastModifiedBy>
  <dcterms:created xsi:type="dcterms:W3CDTF">2015-06-05T18:17:20Z</dcterms:created>
  <dcterms:modified xsi:type="dcterms:W3CDTF">2021-10-06T12:49:40Z</dcterms:modified>
</cp:coreProperties>
</file>