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54731FF6-9075-4D08-9CC6-51C59A4FDC42}" xr6:coauthVersionLast="47" xr6:coauthVersionMax="47" xr10:uidLastSave="{00000000-0000-0000-0000-000000000000}"/>
  <bookViews>
    <workbookView xWindow="810" yWindow="-120" windowWidth="37710" windowHeight="16440" activeTab="1" xr2:uid="{00000000-000D-0000-FFFF-FFFF00000000}"/>
  </bookViews>
  <sheets>
    <sheet name="Description" sheetId="5" r:id="rId1"/>
    <sheet name="VHCL" sheetId="7" r:id="rId2"/>
    <sheet name="1.1.90" sheetId="3" r:id="rId3"/>
    <sheet name="1.2.9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6" i="7"/>
  <c r="C3" i="7"/>
</calcChain>
</file>

<file path=xl/sharedStrings.xml><?xml version="1.0" encoding="utf-8"?>
<sst xmlns="http://schemas.openxmlformats.org/spreadsheetml/2006/main" count="222" uniqueCount="176">
  <si>
    <t>name</t>
  </si>
  <si>
    <t>Rear_Weight_distrib_perc</t>
  </si>
  <si>
    <t>Front_Weight_distrib_perc</t>
  </si>
  <si>
    <t>CG_height_m</t>
  </si>
  <si>
    <t>CG_x_pos_m</t>
  </si>
  <si>
    <t>Wheelbase_mm</t>
  </si>
  <si>
    <t>EE12V_PWR_W</t>
  </si>
  <si>
    <t>Aux_PWR_W</t>
  </si>
  <si>
    <t>Aero_surf</t>
  </si>
  <si>
    <t>HubResistance_a</t>
  </si>
  <si>
    <t>HubResistance_b</t>
  </si>
  <si>
    <t>DrivetrainResistance_a</t>
  </si>
  <si>
    <t>DrivetrainResistance_b</t>
  </si>
  <si>
    <t>BrkPadsResistance_a</t>
  </si>
  <si>
    <t>BrkPadsResistance_b</t>
  </si>
  <si>
    <t>BrkPadsResistance_c</t>
  </si>
  <si>
    <t>BrkPadsResistance_d</t>
  </si>
  <si>
    <t>TC_P</t>
  </si>
  <si>
    <t>value</t>
  </si>
  <si>
    <t>description</t>
  </si>
  <si>
    <t>RollRadius_c</t>
  </si>
  <si>
    <t>RollRadius_p1</t>
  </si>
  <si>
    <t>RollRadius_p2</t>
  </si>
  <si>
    <t>RollRadius_p3</t>
  </si>
  <si>
    <t>RollRadius_p4</t>
  </si>
  <si>
    <t>RollRadius_q1</t>
  </si>
  <si>
    <t>RollRadius_q2</t>
  </si>
  <si>
    <t>RollRadius_q3</t>
  </si>
  <si>
    <t>RollRadius_q4</t>
  </si>
  <si>
    <t>RollRadius_s1</t>
  </si>
  <si>
    <t>RollRadius_s2</t>
  </si>
  <si>
    <t>RollRadius_s3</t>
  </si>
  <si>
    <t>RollRadius_s4</t>
  </si>
  <si>
    <t>Rear weight distribution %</t>
  </si>
  <si>
    <t>Front weight distribution %</t>
  </si>
  <si>
    <t>Vehicle Center of Gravity height [m]</t>
  </si>
  <si>
    <t>Vehicle Center of Gravity distance from rear axle [m]</t>
  </si>
  <si>
    <t>Vehicle wheelbase [mm]</t>
  </si>
  <si>
    <t>EE12V power consumption [W]</t>
  </si>
  <si>
    <t>AUX power consumption [W]</t>
  </si>
  <si>
    <t>Vehicle front surface [m2]</t>
  </si>
  <si>
    <t>Drivetrain resistance a</t>
  </si>
  <si>
    <t>Drivetrain resistance b</t>
  </si>
  <si>
    <t>Traction control proportional</t>
  </si>
  <si>
    <t>Front Rolling radius coefficients</t>
  </si>
  <si>
    <t>Rear Rolling radius coefficients</t>
  </si>
  <si>
    <t>Hub Resistance a</t>
  </si>
  <si>
    <t>Hub Resistance b</t>
  </si>
  <si>
    <t>Brake pads resistance a</t>
  </si>
  <si>
    <t>Brake pads resistance b</t>
  </si>
  <si>
    <t>Brake pads resistance c</t>
  </si>
  <si>
    <t>Brake pads resistance d</t>
  </si>
  <si>
    <t>id</t>
  </si>
  <si>
    <t>1.0.01</t>
  </si>
  <si>
    <t>1.0.02</t>
  </si>
  <si>
    <t>1.0.03</t>
  </si>
  <si>
    <t>1.0.04</t>
  </si>
  <si>
    <t>1.0.05</t>
  </si>
  <si>
    <t>1.0.06</t>
  </si>
  <si>
    <t>1.0.07</t>
  </si>
  <si>
    <t>1.0.08</t>
  </si>
  <si>
    <t>1.0.09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</si>
  <si>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</si>
  <si>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</si>
  <si>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</si>
  <si>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</si>
  <si>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</si>
  <si>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</si>
  <si>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</si>
  <si>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</si>
  <si>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</si>
  <si>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</si>
  <si>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1.0.20</t>
  </si>
  <si>
    <t>1.0.21</t>
  </si>
  <si>
    <t>1.0.22</t>
  </si>
  <si>
    <t>1.0.23</t>
  </si>
  <si>
    <t>1.0.24</t>
  </si>
  <si>
    <t>1.0.25</t>
  </si>
  <si>
    <t>1.0.26</t>
  </si>
  <si>
    <t>1.0.27</t>
  </si>
  <si>
    <t>1.1.01</t>
  </si>
  <si>
    <t>1.1.08</t>
  </si>
  <si>
    <t>1.1.06</t>
  </si>
  <si>
    <t>1.1.10</t>
  </si>
  <si>
    <t>1.1.02</t>
  </si>
  <si>
    <t>1.1.03</t>
  </si>
  <si>
    <t>1.1.04</t>
  </si>
  <si>
    <t>1.1.05</t>
  </si>
  <si>
    <t>1.1.07</t>
  </si>
  <si>
    <t>1.1.09</t>
  </si>
  <si>
    <t>1.1.11</t>
  </si>
  <si>
    <t>1.1.12</t>
  </si>
  <si>
    <t>1.1.13</t>
  </si>
  <si>
    <t>1.2.01</t>
  </si>
  <si>
    <t>1.2.02</t>
  </si>
  <si>
    <t>1.2.03</t>
  </si>
  <si>
    <t>1.2.04</t>
  </si>
  <si>
    <t>1.2.05</t>
  </si>
  <si>
    <t>1.2.06</t>
  </si>
  <si>
    <t>1.2.07</t>
  </si>
  <si>
    <t>1.2.08</t>
  </si>
  <si>
    <t>1.2.09</t>
  </si>
  <si>
    <t>1.2.10</t>
  </si>
  <si>
    <t>1.2.11</t>
  </si>
  <si>
    <t>1.2.12</t>
  </si>
  <si>
    <t>1.2.13</t>
  </si>
  <si>
    <t>configuration</t>
  </si>
  <si>
    <t>file</t>
  </si>
  <si>
    <t>VHCL.xlsx file version</t>
  </si>
  <si>
    <t>Aero_Cx_LD</t>
  </si>
  <si>
    <t>Aero_Cl_Fr_LD</t>
  </si>
  <si>
    <t>Aero_Cl_Rr_LD</t>
  </si>
  <si>
    <t>Aero_Cl_Fr_HD</t>
  </si>
  <si>
    <t>Aero_Cl_Rr_HD</t>
  </si>
  <si>
    <t>Aero_Cx_HD</t>
  </si>
  <si>
    <t>1.0.28</t>
  </si>
  <si>
    <t>1.0.29</t>
  </si>
  <si>
    <t>1.0.30</t>
  </si>
  <si>
    <t>Vehicle drag coefficient [-] (v &lt; WRS)</t>
  </si>
  <si>
    <t>Vehicle drag coefficient [-] (v &gt; WRS)</t>
  </si>
  <si>
    <t>Vehicle front lift coefficient [-] (v &lt; WRS)</t>
  </si>
  <si>
    <t>Vehicle rear lift coefficient [-] (v &lt; WRS)</t>
  </si>
  <si>
    <t>Vehicle front lift coefficient [-] (v &gt; WRS)</t>
  </si>
  <si>
    <t>1.0.31</t>
  </si>
  <si>
    <t>Vehicle rear lift coefficient [-] (v &gt; WRS)</t>
  </si>
  <si>
    <t>Aero_WRS_kph</t>
  </si>
  <si>
    <t>Vehicle Wing Raise Speed [kph]</t>
  </si>
  <si>
    <t>sheet</t>
  </si>
  <si>
    <t>VHCL</t>
  </si>
  <si>
    <t>Vehicle parameters</t>
  </si>
  <si>
    <t>1.1.90</t>
  </si>
  <si>
    <t>1.2.90</t>
  </si>
  <si>
    <t>Front rolling radius parameters</t>
  </si>
  <si>
    <t>Rear rolling radius parameters</t>
  </si>
  <si>
    <t>1.0.32</t>
  </si>
  <si>
    <t>TrqDistr</t>
  </si>
  <si>
    <t>Front Torque distribution</t>
  </si>
  <si>
    <t>input folder 'Model_Parameters\v001'</t>
  </si>
  <si>
    <t>RollResistance_qsy1</t>
  </si>
  <si>
    <t>RollResistance_qsy2</t>
  </si>
  <si>
    <t>RollResistance_qsy3</t>
  </si>
  <si>
    <t>RollResistance_qsy4</t>
  </si>
  <si>
    <t>RollResistance_qsy5</t>
  </si>
  <si>
    <t>RollResistance_qsy6</t>
  </si>
  <si>
    <t>RollResistance_qsy7</t>
  </si>
  <si>
    <t>RollResistance_qsy8</t>
  </si>
  <si>
    <t>1.0.33</t>
  </si>
  <si>
    <t>1.0.34</t>
  </si>
  <si>
    <t>1.0.35</t>
  </si>
  <si>
    <t>1.0.36</t>
  </si>
  <si>
    <t>1.0.37</t>
  </si>
  <si>
    <t>RollResistance_Fz0</t>
  </si>
  <si>
    <t>RollResistance_p0</t>
  </si>
  <si>
    <t>RollResistance_V0</t>
  </si>
  <si>
    <t>Pacejka rolling resistance qsy1</t>
  </si>
  <si>
    <t>Pacejka rolling resistance qsy2</t>
  </si>
  <si>
    <t>Pacejka rolling resistance qsy3</t>
  </si>
  <si>
    <t>Pacejka rolling resistance qsy4</t>
  </si>
  <si>
    <t>Pacejka rolling resistance qsy5</t>
  </si>
  <si>
    <t>Pacejka rolling resistance qsy6</t>
  </si>
  <si>
    <t>Pacejka rolling resistance qsy7</t>
  </si>
  <si>
    <t>Pacejka rolling resistance qsy8</t>
  </si>
  <si>
    <t>Pacejka rolling resistance reference speed [km/h]</t>
  </si>
  <si>
    <t>Pacejka rolling resistance reference pressure [bar]</t>
  </si>
  <si>
    <t>Pacejka rolling resistance reference vertical load [N]</t>
  </si>
  <si>
    <t>1.0.38</t>
  </si>
  <si>
    <t>CRR_SAE</t>
  </si>
  <si>
    <t>Resulting CRR @80km/h @p0 @Fz0</t>
  </si>
  <si>
    <t>1.0.39</t>
  </si>
  <si>
    <t>1.0.40</t>
  </si>
  <si>
    <t>Towing_w_kg</t>
  </si>
  <si>
    <t>Towing weight [kg]</t>
  </si>
  <si>
    <t>h_tow</t>
  </si>
  <si>
    <t>Towing hitch height [m] (from road)</t>
  </si>
  <si>
    <t>Mass_kg</t>
  </si>
  <si>
    <t>Vehicle mass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</si>
</sst>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1"/>
    <xf numFmtId="0" fontId="7" fillId="2" borderId="3" applyNumberFormat="0" applyAlignment="0" applyProtection="0"/>
  </cellStyleXfs>
  <cellXfs count="19">
    <xf numFmtId="0" fontId="0" fillId="0" borderId="0" xfId="0"/>
    <xf numFmtId="49" fontId="0" fillId="0" borderId="1" xfId="0" applyNumberFormat="1" applyBorder="1"/>
    <xf numFmtId="0" fontId="0" fillId="0" borderId="0" xfId="0" applyAlignment="1">
      <alignment horizontal="center" vertical="center"/>
    </xf>
    <xf numFmtId="49" fontId="0" fillId="0" borderId="2" xfId="0" applyNumberFormat="1" applyBorder="1"/>
    <xf numFmtId="0" fontId="0" fillId="0" borderId="2" xfId="0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right"/>
    </xf>
    <xf numFmtId="164" fontId="2" fillId="0" borderId="2" xfId="1" applyNumberFormat="1" applyBorder="1" applyAlignment="1">
      <alignment horizontal="center"/>
    </xf>
    <xf numFmtId="0" fontId="2" fillId="0" borderId="2" xfId="1" applyBorder="1"/>
    <xf numFmtId="0" fontId="2" fillId="0" borderId="1" xfId="1"/>
    <xf numFmtId="0" fontId="5" fillId="0" borderId="2" xfId="0" applyFont="1" applyBorder="1" applyAlignment="1">
      <alignment horizontal="center" vertical="center"/>
    </xf>
    <xf numFmtId="0" fontId="1" fillId="0" borderId="2" xfId="1" applyFont="1" applyBorder="1"/>
    <xf numFmtId="2" fontId="7" fillId="2" borderId="3" xfId="2" applyNumberFormat="1" applyAlignment="1">
      <alignment horizontal="center"/>
    </xf>
    <xf numFmtId="0" fontId="7" fillId="2" borderId="3" xfId="2" applyAlignment="1">
      <alignment horizontal="center" vertical="center"/>
    </xf>
  </cellXfs>
  <cellStyles count="3">
    <cellStyle name="Calculation" xfId="2" builtinId="22"/>
    <cellStyle name="Normal" xfId="0" builtinId="0"/>
    <cellStyle name="Normal 2" xfId="1" xr:uid="{8F6DC858-C1A3-48D8-8B0A-1275933AAD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29</xdr:row>
      <xdr:rowOff>0</xdr:rowOff>
    </xdr:from>
    <xdr:ext cx="791499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CA32DC-CE4B-4563-966B-8F24EBB25635}"/>
                </a:ext>
              </a:extLst>
            </xdr:cNvPr>
            <xdr:cNvSpPr txBox="1"/>
          </xdr:nvSpPr>
          <xdr:spPr>
            <a:xfrm>
              <a:off x="6667500" y="5524500"/>
              <a:ext cx="79149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𝐻𝑅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CA32DC-CE4B-4563-966B-8F24EBB25635}"/>
                </a:ext>
              </a:extLst>
            </xdr:cNvPr>
            <xdr:cNvSpPr txBox="1"/>
          </xdr:nvSpPr>
          <xdr:spPr>
            <a:xfrm>
              <a:off x="6667500" y="5524500"/>
              <a:ext cx="79149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𝐻𝑅=𝑎∗𝑉^𝑏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57150</xdr:colOff>
      <xdr:row>31</xdr:row>
      <xdr:rowOff>0</xdr:rowOff>
    </xdr:from>
    <xdr:ext cx="870366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64F441-AF51-47F5-945A-09E44B450357}"/>
                </a:ext>
              </a:extLst>
            </xdr:cNvPr>
            <xdr:cNvSpPr txBox="1"/>
          </xdr:nvSpPr>
          <xdr:spPr>
            <a:xfrm>
              <a:off x="6657975" y="5905500"/>
              <a:ext cx="87036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𝐷𝑇𝑅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64F441-AF51-47F5-945A-09E44B450357}"/>
                </a:ext>
              </a:extLst>
            </xdr:cNvPr>
            <xdr:cNvSpPr txBox="1"/>
          </xdr:nvSpPr>
          <xdr:spPr>
            <a:xfrm>
              <a:off x="6657975" y="5905500"/>
              <a:ext cx="87036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𝐷𝑇𝑅=𝑎∗𝑉^𝑏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38100</xdr:colOff>
      <xdr:row>33</xdr:row>
      <xdr:rowOff>0</xdr:rowOff>
    </xdr:from>
    <xdr:ext cx="3085396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C87544-8B7D-4DB1-853B-845AEB85A9C3}"/>
                </a:ext>
              </a:extLst>
            </xdr:cNvPr>
            <xdr:cNvSpPr txBox="1"/>
          </xdr:nvSpPr>
          <xdr:spPr>
            <a:xfrm>
              <a:off x="6638925" y="6286500"/>
              <a:ext cx="308539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𝐵𝑃𝑅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𝑚𝑎𝑥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 1.3∗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C87544-8B7D-4DB1-853B-845AEB85A9C3}"/>
                </a:ext>
              </a:extLst>
            </xdr:cNvPr>
            <xdr:cNvSpPr txBox="1"/>
          </xdr:nvSpPr>
          <xdr:spPr>
            <a:xfrm>
              <a:off x="6638925" y="6286500"/>
              <a:ext cx="308539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𝐵𝑃𝑅=𝑚𝑎𝑥(0, 1.3∗(𝑎∗𝑉^3+𝑏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∗𝑉^2+𝑐∗𝑉+𝑑))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114300</xdr:colOff>
      <xdr:row>16</xdr:row>
      <xdr:rowOff>161925</xdr:rowOff>
    </xdr:from>
    <xdr:ext cx="5194179" cy="441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270059-2F79-4B7D-9745-EB29A8190AD8}"/>
                </a:ext>
              </a:extLst>
            </xdr:cNvPr>
            <xdr:cNvSpPr txBox="1"/>
          </xdr:nvSpPr>
          <xdr:spPr>
            <a:xfrm>
              <a:off x="6715125" y="3209925"/>
              <a:ext cx="5194179" cy="441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𝑀𝑦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𝑠𝑦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270059-2F79-4B7D-9745-EB29A8190AD8}"/>
                </a:ext>
              </a:extLst>
            </xdr:cNvPr>
            <xdr:cNvSpPr txBox="1"/>
          </xdr:nvSpPr>
          <xdr:spPr>
            <a:xfrm>
              <a:off x="6715125" y="3209925"/>
              <a:ext cx="5194179" cy="441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𝑦=−𝑅_0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∙𝐹_𝑧0∙𝜆_𝑀𝑦 (𝑞_𝑠𝑦1+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𝑞_𝑠𝑦2  𝐹_𝑥/𝐹_𝑧0 +𝑞_𝑠𝑦3 |𝑉_𝑥/𝑉_0 |+𝑞_𝑠𝑦4 (𝑉_𝑥/𝑉_0 )^4 )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𝐹_𝑧/𝐹_𝑧0 )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𝑞_𝑠𝑦7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(𝑝_𝑖/𝑝_𝑖0 )^(𝑞_𝑠𝑦8 )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9525</xdr:rowOff>
    </xdr:from>
    <xdr:ext cx="815351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C5DFD9-2420-4753-89B1-FEC439663AD0}"/>
                </a:ext>
              </a:extLst>
            </xdr:cNvPr>
            <xdr:cNvSpPr txBox="1"/>
          </xdr:nvSpPr>
          <xdr:spPr>
            <a:xfrm>
              <a:off x="0" y="2867025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C5DFD9-2420-4753-89B1-FEC439663AD0}"/>
                </a:ext>
              </a:extLst>
            </xdr:cNvPr>
            <xdr:cNvSpPr txBox="1"/>
          </xdr:nvSpPr>
          <xdr:spPr>
            <a:xfrm>
              <a:off x="0" y="2867025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𝑅𝑅=𝑐∗[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(𝑝1∗𝑊^3+𝑝2∗𝑊^2+𝑝3∗𝑊+𝑝4)∗𝑉^2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815351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3823CB-32BA-4BA1-A76F-25092F625531}"/>
                </a:ext>
              </a:extLst>
            </xdr:cNvPr>
            <xdr:cNvSpPr txBox="1"/>
          </xdr:nvSpPr>
          <xdr:spPr>
            <a:xfrm>
              <a:off x="0" y="2857500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3823CB-32BA-4BA1-A76F-25092F625531}"/>
                </a:ext>
              </a:extLst>
            </xdr:cNvPr>
            <xdr:cNvSpPr txBox="1"/>
          </xdr:nvSpPr>
          <xdr:spPr>
            <a:xfrm>
              <a:off x="0" y="2857500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𝑅𝑅=𝑐∗[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(𝑝1∗𝑊^3+𝑝2∗𝑊^2+𝑝3∗𝑊+𝑝4)∗𝑉^2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3AD2-B1C6-446C-9C9C-7E837970EDB0}">
  <dimension ref="A1:C7"/>
  <sheetViews>
    <sheetView showGridLines="0" workbookViewId="0">
      <selection activeCell="C13" sqref="C13"/>
    </sheetView>
  </sheetViews>
  <sheetFormatPr defaultRowHeight="15"/>
  <cols>
    <col min="1" max="1" width="12.85546875" style="14" bestFit="1" customWidth="1"/>
    <col min="2" max="2" width="9.140625" style="14"/>
    <col min="3" max="3" width="35.42578125" style="14" bestFit="1" customWidth="1"/>
    <col min="4" max="16384" width="9.140625" style="14"/>
  </cols>
  <sheetData>
    <row r="1" spans="1:3">
      <c r="A1" s="11" t="s">
        <v>106</v>
      </c>
      <c r="B1" s="12">
        <v>1</v>
      </c>
      <c r="C1" s="16" t="s">
        <v>137</v>
      </c>
    </row>
    <row r="2" spans="1:3">
      <c r="A2" s="11" t="s">
        <v>107</v>
      </c>
      <c r="B2" s="12">
        <v>1</v>
      </c>
      <c r="C2" s="13" t="s">
        <v>108</v>
      </c>
    </row>
    <row r="4" spans="1:3">
      <c r="B4" s="15" t="s">
        <v>127</v>
      </c>
      <c r="C4" s="15" t="s">
        <v>19</v>
      </c>
    </row>
    <row r="5" spans="1:3">
      <c r="B5" s="4" t="s">
        <v>128</v>
      </c>
      <c r="C5" s="4" t="s">
        <v>129</v>
      </c>
    </row>
    <row r="6" spans="1:3">
      <c r="B6" s="4" t="s">
        <v>130</v>
      </c>
      <c r="C6" s="4" t="s">
        <v>132</v>
      </c>
    </row>
    <row r="7" spans="1:3">
      <c r="B7" s="4" t="s">
        <v>131</v>
      </c>
      <c r="C7" s="4" t="s">
        <v>133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C638-0069-4725-9E65-8333BB57E976}">
  <dimension ref="A1:D41"/>
  <sheetViews>
    <sheetView showGridLines="0" tabSelected="1" workbookViewId="0"/>
  </sheetViews>
  <sheetFormatPr defaultRowHeight="15"/>
  <cols>
    <col min="2" max="2" width="24.85546875" customWidth="1"/>
    <col min="3" max="3" width="16.28515625" customWidth="1"/>
    <col min="4" max="4" width="48.7109375" bestFit="1" customWidth="1"/>
  </cols>
  <sheetData>
    <row r="1" spans="1:4">
      <c r="A1" s="9" t="s">
        <v>52</v>
      </c>
      <c r="B1" s="5" t="s">
        <v>0</v>
      </c>
      <c r="C1" s="5" t="s">
        <v>18</v>
      </c>
      <c r="D1" s="6" t="s">
        <v>19</v>
      </c>
    </row>
    <row r="2" spans="1:4">
      <c r="A2" s="10" t="s">
        <v>53</v>
      </c>
      <c r="B2" s="3" t="s">
        <v>1</v>
      </c>
      <c r="C2" s="4">
        <v>55</v>
      </c>
      <c r="D2" s="8" t="s">
        <v>33</v>
      </c>
    </row>
    <row r="3" spans="1:4">
      <c r="A3" s="10" t="s">
        <v>54</v>
      </c>
      <c r="B3" s="3" t="s">
        <v>2</v>
      </c>
      <c r="C3" s="18">
        <f>100-C2</f>
        <v>45</v>
      </c>
      <c r="D3" s="8" t="s">
        <v>34</v>
      </c>
    </row>
    <row r="4" spans="1:4">
      <c r="A4" s="10" t="s">
        <v>55</v>
      </c>
      <c r="B4" s="3" t="s">
        <v>174</v>
      </c>
      <c r="C4" s="4">
        <v>3600</v>
      </c>
      <c r="D4" s="8" t="s">
        <v>175</v>
      </c>
    </row>
    <row r="5" spans="1:4">
      <c r="A5" s="10" t="s">
        <v>56</v>
      </c>
      <c r="B5" s="3" t="s">
        <v>3</v>
      </c>
      <c r="C5" s="4">
        <v>0.7</v>
      </c>
      <c r="D5" s="8" t="s">
        <v>35</v>
      </c>
    </row>
    <row r="6" spans="1:4">
      <c r="A6" s="10" t="s">
        <v>57</v>
      </c>
      <c r="B6" s="3" t="s">
        <v>4</v>
      </c>
      <c r="C6" s="18">
        <f>C7*C3/100000</f>
        <v>1.575</v>
      </c>
      <c r="D6" s="8" t="s">
        <v>36</v>
      </c>
    </row>
    <row r="7" spans="1:4">
      <c r="A7" s="10" t="s">
        <v>58</v>
      </c>
      <c r="B7" s="3" t="s">
        <v>5</v>
      </c>
      <c r="C7" s="4">
        <v>3500</v>
      </c>
      <c r="D7" s="8" t="s">
        <v>37</v>
      </c>
    </row>
    <row r="8" spans="1:4">
      <c r="A8" s="10" t="s">
        <v>59</v>
      </c>
      <c r="B8" s="3" t="s">
        <v>6</v>
      </c>
      <c r="C8" s="4">
        <v>0</v>
      </c>
      <c r="D8" s="8" t="s">
        <v>38</v>
      </c>
    </row>
    <row r="9" spans="1:4">
      <c r="A9" s="10" t="s">
        <v>60</v>
      </c>
      <c r="B9" s="3" t="s">
        <v>7</v>
      </c>
      <c r="C9" s="4">
        <v>600</v>
      </c>
      <c r="D9" s="8" t="s">
        <v>39</v>
      </c>
    </row>
    <row r="10" spans="1:4">
      <c r="A10" s="10" t="s">
        <v>61</v>
      </c>
      <c r="B10" s="3" t="s">
        <v>8</v>
      </c>
      <c r="C10" s="4">
        <v>3</v>
      </c>
      <c r="D10" s="8" t="s">
        <v>40</v>
      </c>
    </row>
    <row r="11" spans="1:4">
      <c r="A11" s="10" t="s">
        <v>62</v>
      </c>
      <c r="B11" s="3" t="s">
        <v>109</v>
      </c>
      <c r="C11" s="4">
        <v>0.4</v>
      </c>
      <c r="D11" s="8" t="s">
        <v>118</v>
      </c>
    </row>
    <row r="12" spans="1:4">
      <c r="A12" s="10" t="s">
        <v>63</v>
      </c>
      <c r="B12" s="3" t="s">
        <v>114</v>
      </c>
      <c r="C12" s="4">
        <v>0.4</v>
      </c>
      <c r="D12" s="8" t="s">
        <v>119</v>
      </c>
    </row>
    <row r="13" spans="1:4">
      <c r="A13" s="10" t="s">
        <v>64</v>
      </c>
      <c r="B13" s="3" t="s">
        <v>110</v>
      </c>
      <c r="C13" s="4">
        <v>0</v>
      </c>
      <c r="D13" s="8" t="s">
        <v>120</v>
      </c>
    </row>
    <row r="14" spans="1:4">
      <c r="A14" s="10" t="s">
        <v>65</v>
      </c>
      <c r="B14" s="3" t="s">
        <v>111</v>
      </c>
      <c r="C14" s="4">
        <v>0</v>
      </c>
      <c r="D14" s="8" t="s">
        <v>121</v>
      </c>
    </row>
    <row r="15" spans="1:4">
      <c r="A15" s="10" t="s">
        <v>66</v>
      </c>
      <c r="B15" s="3" t="s">
        <v>112</v>
      </c>
      <c r="C15" s="4">
        <v>0</v>
      </c>
      <c r="D15" s="8" t="s">
        <v>122</v>
      </c>
    </row>
    <row r="16" spans="1:4">
      <c r="A16" s="10" t="s">
        <v>67</v>
      </c>
      <c r="B16" s="3" t="s">
        <v>113</v>
      </c>
      <c r="C16" s="4">
        <v>0</v>
      </c>
      <c r="D16" s="8" t="s">
        <v>124</v>
      </c>
    </row>
    <row r="17" spans="1:4">
      <c r="A17" s="10" t="s">
        <v>68</v>
      </c>
      <c r="B17" s="3" t="s">
        <v>125</v>
      </c>
      <c r="C17" s="4">
        <v>400</v>
      </c>
      <c r="D17" s="8" t="s">
        <v>126</v>
      </c>
    </row>
    <row r="18" spans="1:4">
      <c r="A18" s="10" t="s">
        <v>69</v>
      </c>
      <c r="B18" s="3" t="s">
        <v>138</v>
      </c>
      <c r="C18" s="4">
        <v>8.3675899999999994E-3</v>
      </c>
      <c r="D18" s="8" t="s">
        <v>154</v>
      </c>
    </row>
    <row r="19" spans="1:4">
      <c r="A19" s="10" t="s">
        <v>70</v>
      </c>
      <c r="B19" s="3" t="s">
        <v>139</v>
      </c>
      <c r="C19" s="4">
        <v>0</v>
      </c>
      <c r="D19" s="8" t="s">
        <v>155</v>
      </c>
    </row>
    <row r="20" spans="1:4">
      <c r="A20" s="10" t="s">
        <v>71</v>
      </c>
      <c r="B20" s="3" t="s">
        <v>140</v>
      </c>
      <c r="C20" s="4">
        <v>1.01866E-3</v>
      </c>
      <c r="D20" s="8" t="s">
        <v>156</v>
      </c>
    </row>
    <row r="21" spans="1:4">
      <c r="A21" s="10" t="s">
        <v>72</v>
      </c>
      <c r="B21" s="3" t="s">
        <v>141</v>
      </c>
      <c r="C21" s="4">
        <v>-2.5109900000000002E-5</v>
      </c>
      <c r="D21" s="8" t="s">
        <v>157</v>
      </c>
    </row>
    <row r="22" spans="1:4">
      <c r="A22" s="10" t="s">
        <v>73</v>
      </c>
      <c r="B22" s="3" t="s">
        <v>142</v>
      </c>
      <c r="C22" s="4">
        <v>0</v>
      </c>
      <c r="D22" s="8" t="s">
        <v>158</v>
      </c>
    </row>
    <row r="23" spans="1:4">
      <c r="A23" s="10" t="s">
        <v>74</v>
      </c>
      <c r="B23" s="3" t="s">
        <v>143</v>
      </c>
      <c r="C23" s="4">
        <v>0</v>
      </c>
      <c r="D23" s="8" t="s">
        <v>159</v>
      </c>
    </row>
    <row r="24" spans="1:4">
      <c r="A24" s="10" t="s">
        <v>75</v>
      </c>
      <c r="B24" s="3" t="s">
        <v>144</v>
      </c>
      <c r="C24" s="4">
        <v>0.86537200000000003</v>
      </c>
      <c r="D24" s="8" t="s">
        <v>160</v>
      </c>
    </row>
    <row r="25" spans="1:4">
      <c r="A25" s="10" t="s">
        <v>76</v>
      </c>
      <c r="B25" s="3" t="s">
        <v>145</v>
      </c>
      <c r="C25" s="4">
        <v>-0.33724500000000002</v>
      </c>
      <c r="D25" s="8" t="s">
        <v>161</v>
      </c>
    </row>
    <row r="26" spans="1:4">
      <c r="A26" s="10" t="s">
        <v>77</v>
      </c>
      <c r="B26" s="3" t="s">
        <v>153</v>
      </c>
      <c r="C26" s="4">
        <v>130</v>
      </c>
      <c r="D26" s="8" t="s">
        <v>162</v>
      </c>
    </row>
    <row r="27" spans="1:4">
      <c r="A27" s="10" t="s">
        <v>78</v>
      </c>
      <c r="B27" s="3" t="s">
        <v>152</v>
      </c>
      <c r="C27" s="4">
        <v>3</v>
      </c>
      <c r="D27" s="8" t="s">
        <v>163</v>
      </c>
    </row>
    <row r="28" spans="1:4">
      <c r="A28" s="10" t="s">
        <v>79</v>
      </c>
      <c r="B28" s="3" t="s">
        <v>151</v>
      </c>
      <c r="C28" s="4">
        <v>5544</v>
      </c>
      <c r="D28" s="8" t="s">
        <v>164</v>
      </c>
    </row>
    <row r="29" spans="1:4">
      <c r="A29" s="10" t="s">
        <v>115</v>
      </c>
      <c r="B29" s="3" t="s">
        <v>166</v>
      </c>
      <c r="C29" s="17">
        <f>(C$18+C$19*0/C$27+C$20*ABS(80/C$26)+C$21*(80/C$26)^4)*(C$28/C$28)^C$24*(C$27/C$27)^C$25*1000</f>
        <v>8.9908566226532685</v>
      </c>
      <c r="D29" s="8" t="s">
        <v>167</v>
      </c>
    </row>
    <row r="30" spans="1:4">
      <c r="A30" s="10" t="s">
        <v>116</v>
      </c>
      <c r="B30" s="3" t="s">
        <v>9</v>
      </c>
      <c r="C30" s="4">
        <v>1.6868000000000001</v>
      </c>
      <c r="D30" s="8" t="s">
        <v>46</v>
      </c>
    </row>
    <row r="31" spans="1:4">
      <c r="A31" s="10" t="s">
        <v>117</v>
      </c>
      <c r="B31" s="3" t="s">
        <v>10</v>
      </c>
      <c r="C31" s="4">
        <v>0.69779999999999998</v>
      </c>
      <c r="D31" s="8" t="s">
        <v>47</v>
      </c>
    </row>
    <row r="32" spans="1:4">
      <c r="A32" s="10" t="s">
        <v>123</v>
      </c>
      <c r="B32" s="3" t="s">
        <v>11</v>
      </c>
      <c r="C32" s="4">
        <v>2.605</v>
      </c>
      <c r="D32" s="8" t="s">
        <v>41</v>
      </c>
    </row>
    <row r="33" spans="1:4">
      <c r="A33" s="10" t="s">
        <v>134</v>
      </c>
      <c r="B33" s="3" t="s">
        <v>12</v>
      </c>
      <c r="C33" s="4">
        <v>0.57621999999999995</v>
      </c>
      <c r="D33" s="8" t="s">
        <v>42</v>
      </c>
    </row>
    <row r="34" spans="1:4">
      <c r="A34" s="10" t="s">
        <v>146</v>
      </c>
      <c r="B34" s="3" t="s">
        <v>13</v>
      </c>
      <c r="C34" s="4">
        <v>0</v>
      </c>
      <c r="D34" s="8" t="s">
        <v>48</v>
      </c>
    </row>
    <row r="35" spans="1:4">
      <c r="A35" s="10" t="s">
        <v>147</v>
      </c>
      <c r="B35" s="3" t="s">
        <v>14</v>
      </c>
      <c r="C35" s="4">
        <v>0</v>
      </c>
      <c r="D35" s="8" t="s">
        <v>49</v>
      </c>
    </row>
    <row r="36" spans="1:4">
      <c r="A36" s="10" t="s">
        <v>148</v>
      </c>
      <c r="B36" s="3" t="s">
        <v>15</v>
      </c>
      <c r="C36" s="4">
        <v>0</v>
      </c>
      <c r="D36" s="8" t="s">
        <v>50</v>
      </c>
    </row>
    <row r="37" spans="1:4">
      <c r="A37" s="10" t="s">
        <v>149</v>
      </c>
      <c r="B37" s="3" t="s">
        <v>16</v>
      </c>
      <c r="C37" s="4">
        <v>36</v>
      </c>
      <c r="D37" s="8" t="s">
        <v>51</v>
      </c>
    </row>
    <row r="38" spans="1:4">
      <c r="A38" s="10" t="s">
        <v>150</v>
      </c>
      <c r="B38" s="3" t="s">
        <v>17</v>
      </c>
      <c r="C38" s="4">
        <v>1</v>
      </c>
      <c r="D38" s="8" t="s">
        <v>43</v>
      </c>
    </row>
    <row r="39" spans="1:4">
      <c r="A39" s="10" t="s">
        <v>165</v>
      </c>
      <c r="B39" s="3" t="s">
        <v>135</v>
      </c>
      <c r="C39" s="4">
        <v>0.5</v>
      </c>
      <c r="D39" s="8" t="s">
        <v>136</v>
      </c>
    </row>
    <row r="40" spans="1:4">
      <c r="A40" s="10" t="s">
        <v>168</v>
      </c>
      <c r="B40" s="3" t="s">
        <v>170</v>
      </c>
      <c r="C40" s="4">
        <v>0</v>
      </c>
      <c r="D40" s="8" t="s">
        <v>171</v>
      </c>
    </row>
    <row r="41" spans="1:4">
      <c r="A41" s="10" t="s">
        <v>169</v>
      </c>
      <c r="B41" s="3" t="s">
        <v>172</v>
      </c>
      <c r="C41" s="4">
        <v>0.5</v>
      </c>
      <c r="D41" s="8" t="s">
        <v>173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FC69-950D-48DD-9E3E-E0F1EDBFEF14}">
  <dimension ref="A1:D29"/>
  <sheetViews>
    <sheetView showGridLines="0" workbookViewId="0">
      <selection activeCell="D24" sqref="D24"/>
    </sheetView>
  </sheetViews>
  <sheetFormatPr defaultRowHeight="15"/>
  <cols>
    <col min="2" max="2" width="13.5703125" customWidth="1"/>
    <col min="3" max="3" width="12.28515625" customWidth="1"/>
    <col min="4" max="4" width="42.85546875" customWidth="1"/>
  </cols>
  <sheetData>
    <row r="1" spans="1:4">
      <c r="A1" s="9" t="s">
        <v>52</v>
      </c>
      <c r="B1" s="7" t="s">
        <v>0</v>
      </c>
      <c r="C1" s="7" t="s">
        <v>18</v>
      </c>
      <c r="D1" s="6" t="s">
        <v>19</v>
      </c>
    </row>
    <row r="2" spans="1:4">
      <c r="A2" s="10" t="s">
        <v>80</v>
      </c>
      <c r="B2" s="3" t="s">
        <v>20</v>
      </c>
      <c r="C2" s="4">
        <v>1.0505896673517849</v>
      </c>
      <c r="D2" s="8" t="s">
        <v>44</v>
      </c>
    </row>
    <row r="3" spans="1:4">
      <c r="A3" s="10" t="s">
        <v>84</v>
      </c>
      <c r="B3" s="3" t="s">
        <v>21</v>
      </c>
      <c r="C3" s="4">
        <v>6.9954599999999997E-20</v>
      </c>
      <c r="D3" s="8" t="s">
        <v>44</v>
      </c>
    </row>
    <row r="4" spans="1:4">
      <c r="A4" s="10" t="s">
        <v>85</v>
      </c>
      <c r="B4" s="3" t="s">
        <v>22</v>
      </c>
      <c r="C4" s="4">
        <v>-1.7241200000000001E-15</v>
      </c>
      <c r="D4" s="8" t="s">
        <v>44</v>
      </c>
    </row>
    <row r="5" spans="1:4">
      <c r="A5" s="10" t="s">
        <v>86</v>
      </c>
      <c r="B5" s="3" t="s">
        <v>23</v>
      </c>
      <c r="C5" s="4">
        <v>1.52638E-11</v>
      </c>
      <c r="D5" s="8" t="s">
        <v>44</v>
      </c>
    </row>
    <row r="6" spans="1:4">
      <c r="A6" s="10" t="s">
        <v>87</v>
      </c>
      <c r="B6" s="3" t="s">
        <v>24</v>
      </c>
      <c r="C6" s="4">
        <v>1.25769E-6</v>
      </c>
      <c r="D6" s="8" t="s">
        <v>44</v>
      </c>
    </row>
    <row r="7" spans="1:4">
      <c r="A7" s="10" t="s">
        <v>82</v>
      </c>
      <c r="B7" s="3" t="s">
        <v>25</v>
      </c>
      <c r="C7" s="4">
        <v>2.8017899999999999E-18</v>
      </c>
      <c r="D7" s="8" t="s">
        <v>44</v>
      </c>
    </row>
    <row r="8" spans="1:4">
      <c r="A8" s="10" t="s">
        <v>88</v>
      </c>
      <c r="B8" s="3" t="s">
        <v>26</v>
      </c>
      <c r="C8" s="4">
        <v>-7.1926399999999994E-14</v>
      </c>
      <c r="D8" s="8" t="s">
        <v>44</v>
      </c>
    </row>
    <row r="9" spans="1:4">
      <c r="A9" s="10" t="s">
        <v>81</v>
      </c>
      <c r="B9" s="3" t="s">
        <v>27</v>
      </c>
      <c r="C9" s="4">
        <v>6.4312000000000005E-10</v>
      </c>
      <c r="D9" s="8" t="s">
        <v>44</v>
      </c>
    </row>
    <row r="10" spans="1:4">
      <c r="A10" s="10" t="s">
        <v>89</v>
      </c>
      <c r="B10" s="3" t="s">
        <v>28</v>
      </c>
      <c r="C10" s="4">
        <v>1.6333200000000001E-5</v>
      </c>
      <c r="D10" s="8" t="s">
        <v>44</v>
      </c>
    </row>
    <row r="11" spans="1:4">
      <c r="A11" s="10" t="s">
        <v>83</v>
      </c>
      <c r="B11" s="3" t="s">
        <v>29</v>
      </c>
      <c r="C11" s="4">
        <v>-1.2326700000000001E-14</v>
      </c>
      <c r="D11" s="8" t="s">
        <v>44</v>
      </c>
    </row>
    <row r="12" spans="1:4">
      <c r="A12" s="10" t="s">
        <v>90</v>
      </c>
      <c r="B12" s="3" t="s">
        <v>30</v>
      </c>
      <c r="C12" s="4">
        <v>3.0990900000000001E-10</v>
      </c>
      <c r="D12" s="8" t="s">
        <v>44</v>
      </c>
    </row>
    <row r="13" spans="1:4">
      <c r="A13" s="10" t="s">
        <v>91</v>
      </c>
      <c r="B13" s="3" t="s">
        <v>31</v>
      </c>
      <c r="C13" s="4">
        <v>-2.7650900000000002E-6</v>
      </c>
      <c r="D13" s="8" t="s">
        <v>44</v>
      </c>
    </row>
    <row r="14" spans="1:4">
      <c r="A14" s="10" t="s">
        <v>92</v>
      </c>
      <c r="B14" s="3" t="s">
        <v>32</v>
      </c>
      <c r="C14" s="4">
        <v>0.48</v>
      </c>
      <c r="D14" s="8" t="s">
        <v>44</v>
      </c>
    </row>
    <row r="15" spans="1:4">
      <c r="B15" s="1"/>
      <c r="C15" s="2"/>
    </row>
    <row r="16" spans="1:4">
      <c r="B16" s="1"/>
      <c r="C16" s="2"/>
    </row>
    <row r="17" spans="2:3">
      <c r="B17" s="1"/>
      <c r="C17" s="2"/>
    </row>
    <row r="18" spans="2:3">
      <c r="B18" s="1"/>
      <c r="C18" s="2"/>
    </row>
    <row r="19" spans="2:3">
      <c r="B19" s="1"/>
      <c r="C19" s="2"/>
    </row>
    <row r="20" spans="2:3">
      <c r="B20" s="1"/>
      <c r="C20" s="2"/>
    </row>
    <row r="21" spans="2:3">
      <c r="B21" s="1"/>
      <c r="C21" s="2"/>
    </row>
    <row r="22" spans="2:3">
      <c r="B22" s="1"/>
      <c r="C22" s="2"/>
    </row>
    <row r="23" spans="2:3">
      <c r="B23" s="1"/>
      <c r="C23" s="2"/>
    </row>
    <row r="24" spans="2:3">
      <c r="B24" s="1"/>
      <c r="C24" s="2"/>
    </row>
    <row r="25" spans="2:3">
      <c r="B25" s="1"/>
      <c r="C25" s="2"/>
    </row>
    <row r="26" spans="2:3">
      <c r="B26" s="1"/>
      <c r="C26" s="2"/>
    </row>
    <row r="27" spans="2:3">
      <c r="B27" s="1"/>
      <c r="C27" s="2"/>
    </row>
    <row r="28" spans="2:3">
      <c r="B28" s="1"/>
      <c r="C28" s="2"/>
    </row>
    <row r="29" spans="2:3">
      <c r="B29" s="1"/>
      <c r="C29" s="2"/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1BD9-6B73-4BF5-A1DD-DEA94ACAA1B3}">
  <dimension ref="A1:D28"/>
  <sheetViews>
    <sheetView showGridLines="0" workbookViewId="0">
      <selection activeCell="C2" sqref="C2:C13"/>
    </sheetView>
  </sheetViews>
  <sheetFormatPr defaultRowHeight="15"/>
  <cols>
    <col min="2" max="2" width="13.5703125" customWidth="1"/>
    <col min="3" max="3" width="12.28515625" customWidth="1"/>
    <col min="4" max="4" width="42.85546875" customWidth="1"/>
  </cols>
  <sheetData>
    <row r="1" spans="1:4">
      <c r="A1" s="9" t="s">
        <v>52</v>
      </c>
      <c r="B1" s="7" t="s">
        <v>0</v>
      </c>
      <c r="C1" s="7" t="s">
        <v>18</v>
      </c>
      <c r="D1" s="6" t="s">
        <v>19</v>
      </c>
    </row>
    <row r="2" spans="1:4">
      <c r="A2" s="10" t="s">
        <v>93</v>
      </c>
      <c r="B2" s="3" t="s">
        <v>20</v>
      </c>
      <c r="C2" s="4">
        <v>1.0505896673517849</v>
      </c>
      <c r="D2" s="8" t="s">
        <v>45</v>
      </c>
    </row>
    <row r="3" spans="1:4">
      <c r="A3" s="10" t="s">
        <v>94</v>
      </c>
      <c r="B3" s="3" t="s">
        <v>21</v>
      </c>
      <c r="C3" s="4">
        <v>6.9954599999999997E-20</v>
      </c>
      <c r="D3" s="8" t="s">
        <v>45</v>
      </c>
    </row>
    <row r="4" spans="1:4">
      <c r="A4" s="10" t="s">
        <v>95</v>
      </c>
      <c r="B4" s="3" t="s">
        <v>22</v>
      </c>
      <c r="C4" s="4">
        <v>-1.7241200000000001E-15</v>
      </c>
      <c r="D4" s="8" t="s">
        <v>45</v>
      </c>
    </row>
    <row r="5" spans="1:4">
      <c r="A5" s="10" t="s">
        <v>96</v>
      </c>
      <c r="B5" s="3" t="s">
        <v>23</v>
      </c>
      <c r="C5" s="4">
        <v>1.52638E-11</v>
      </c>
      <c r="D5" s="8" t="s">
        <v>45</v>
      </c>
    </row>
    <row r="6" spans="1:4">
      <c r="A6" s="10" t="s">
        <v>97</v>
      </c>
      <c r="B6" s="3" t="s">
        <v>24</v>
      </c>
      <c r="C6" s="4">
        <v>1.25769E-6</v>
      </c>
      <c r="D6" s="8" t="s">
        <v>45</v>
      </c>
    </row>
    <row r="7" spans="1:4">
      <c r="A7" s="10" t="s">
        <v>98</v>
      </c>
      <c r="B7" s="3" t="s">
        <v>25</v>
      </c>
      <c r="C7" s="4">
        <v>2.8017899999999999E-18</v>
      </c>
      <c r="D7" s="8" t="s">
        <v>45</v>
      </c>
    </row>
    <row r="8" spans="1:4">
      <c r="A8" s="10" t="s">
        <v>99</v>
      </c>
      <c r="B8" s="3" t="s">
        <v>26</v>
      </c>
      <c r="C8" s="4">
        <v>-7.1926399999999994E-14</v>
      </c>
      <c r="D8" s="8" t="s">
        <v>45</v>
      </c>
    </row>
    <row r="9" spans="1:4">
      <c r="A9" s="10" t="s">
        <v>100</v>
      </c>
      <c r="B9" s="3" t="s">
        <v>27</v>
      </c>
      <c r="C9" s="4">
        <v>6.4312000000000005E-10</v>
      </c>
      <c r="D9" s="8" t="s">
        <v>45</v>
      </c>
    </row>
    <row r="10" spans="1:4">
      <c r="A10" s="10" t="s">
        <v>101</v>
      </c>
      <c r="B10" s="3" t="s">
        <v>28</v>
      </c>
      <c r="C10" s="4">
        <v>1.6333200000000001E-5</v>
      </c>
      <c r="D10" s="8" t="s">
        <v>45</v>
      </c>
    </row>
    <row r="11" spans="1:4">
      <c r="A11" s="10" t="s">
        <v>102</v>
      </c>
      <c r="B11" s="3" t="s">
        <v>29</v>
      </c>
      <c r="C11" s="4">
        <v>-1.2326700000000001E-14</v>
      </c>
      <c r="D11" s="8" t="s">
        <v>45</v>
      </c>
    </row>
    <row r="12" spans="1:4">
      <c r="A12" s="10" t="s">
        <v>103</v>
      </c>
      <c r="B12" s="3" t="s">
        <v>30</v>
      </c>
      <c r="C12" s="4">
        <v>3.0990900000000001E-10</v>
      </c>
      <c r="D12" s="8" t="s">
        <v>45</v>
      </c>
    </row>
    <row r="13" spans="1:4">
      <c r="A13" s="10" t="s">
        <v>104</v>
      </c>
      <c r="B13" s="3" t="s">
        <v>31</v>
      </c>
      <c r="C13" s="4">
        <v>-2.7650900000000002E-6</v>
      </c>
      <c r="D13" s="8" t="s">
        <v>45</v>
      </c>
    </row>
    <row r="14" spans="1:4">
      <c r="A14" s="10" t="s">
        <v>105</v>
      </c>
      <c r="B14" s="3" t="s">
        <v>32</v>
      </c>
      <c r="C14" s="4">
        <v>0.48</v>
      </c>
      <c r="D14" s="8" t="s">
        <v>45</v>
      </c>
    </row>
    <row r="15" spans="1:4">
      <c r="B15" s="1"/>
      <c r="C15" s="2"/>
    </row>
    <row r="16" spans="1:4">
      <c r="B16" s="1"/>
      <c r="C16" s="2"/>
    </row>
    <row r="17" spans="2:3">
      <c r="B17" s="1"/>
      <c r="C17" s="2"/>
    </row>
    <row r="18" spans="2:3">
      <c r="B18" s="1"/>
      <c r="C18" s="2"/>
    </row>
    <row r="19" spans="2:3">
      <c r="B19" s="1"/>
      <c r="C19" s="2"/>
    </row>
    <row r="20" spans="2:3">
      <c r="B20" s="1"/>
      <c r="C20" s="2"/>
    </row>
    <row r="21" spans="2:3">
      <c r="B21" s="1"/>
      <c r="C21" s="2"/>
    </row>
    <row r="22" spans="2:3">
      <c r="B22" s="1"/>
      <c r="C22" s="2"/>
    </row>
    <row r="23" spans="2:3">
      <c r="B23" s="1"/>
      <c r="C23" s="2"/>
    </row>
    <row r="24" spans="2:3">
      <c r="B24" s="1"/>
      <c r="C24" s="2"/>
    </row>
    <row r="25" spans="2:3">
      <c r="B25" s="1"/>
      <c r="C25" s="2"/>
    </row>
    <row r="26" spans="2:3">
      <c r="B26" s="1"/>
      <c r="C26" s="2"/>
    </row>
    <row r="27" spans="2:3">
      <c r="B27" s="1"/>
      <c r="C27" s="2"/>
    </row>
    <row r="28" spans="2:3">
      <c r="B28" s="1"/>
      <c r="C28" s="2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VHCL</vt:lpstr>
      <vt:lpstr>1.1.90</vt:lpstr>
      <vt:lpstr>1.2.90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Matteo.Paganini</cp:lastModifiedBy>
  <dcterms:modified xsi:type="dcterms:W3CDTF">2021-10-27T12:46:56Z</dcterms:modified>
</cp:coreProperties>
</file>