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o.Paganini\Desktop\Utilità_Giornaliera\"/>
    </mc:Choice>
  </mc:AlternateContent>
  <xr:revisionPtr revIDLastSave="0" documentId="13_ncr:1_{058B994E-6C72-4EF6-87C8-AE83DBA2C327}" xr6:coauthVersionLast="45" xr6:coauthVersionMax="45" xr10:uidLastSave="{00000000-0000-0000-0000-000000000000}"/>
  <bookViews>
    <workbookView xWindow="23265" yWindow="4215" windowWidth="28800" windowHeight="11385" xr2:uid="{1AE722AB-6E64-48BA-9CCA-97EF28462E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1" i="1" l="1"/>
  <c r="O12" i="1"/>
  <c r="O14" i="1"/>
  <c r="O15" i="1"/>
  <c r="O16" i="1"/>
  <c r="O18" i="1"/>
  <c r="O19" i="1"/>
  <c r="O21" i="1"/>
  <c r="O22" i="1"/>
  <c r="O24" i="1"/>
  <c r="O25" i="1"/>
  <c r="O27" i="1"/>
  <c r="O28" i="1"/>
  <c r="O30" i="1"/>
  <c r="O31" i="1"/>
  <c r="O33" i="1"/>
  <c r="O34" i="1"/>
  <c r="O35" i="1"/>
  <c r="O10" i="1"/>
  <c r="O6" i="1"/>
  <c r="O7" i="1"/>
  <c r="O8" i="1"/>
  <c r="O5" i="1"/>
  <c r="G3" i="1" l="1"/>
  <c r="F14" i="1" s="1"/>
  <c r="J14" i="1" s="1"/>
  <c r="F10" i="1"/>
  <c r="J10" i="1" s="1"/>
  <c r="G10" i="1"/>
  <c r="G11" i="1"/>
  <c r="F12" i="1"/>
  <c r="J12" i="1" s="1"/>
  <c r="G12" i="1"/>
  <c r="K12" i="1" s="1"/>
  <c r="H12" i="1"/>
  <c r="G14" i="1"/>
  <c r="K14" i="1" s="1"/>
  <c r="H14" i="1"/>
  <c r="F15" i="1"/>
  <c r="J15" i="1" s="1"/>
  <c r="G15" i="1"/>
  <c r="H15" i="1"/>
  <c r="F16" i="1"/>
  <c r="G16" i="1"/>
  <c r="G18" i="1"/>
  <c r="H18" i="1"/>
  <c r="G19" i="1"/>
  <c r="K19" i="1" s="1"/>
  <c r="H19" i="1"/>
  <c r="F21" i="1"/>
  <c r="J21" i="1" s="1"/>
  <c r="G21" i="1"/>
  <c r="F22" i="1"/>
  <c r="G22" i="1"/>
  <c r="F24" i="1"/>
  <c r="J24" i="1" s="1"/>
  <c r="G24" i="1"/>
  <c r="H24" i="1"/>
  <c r="G25" i="1"/>
  <c r="K25" i="1" s="1"/>
  <c r="H25" i="1"/>
  <c r="F27" i="1"/>
  <c r="J27" i="1" s="1"/>
  <c r="G27" i="1"/>
  <c r="H27" i="1"/>
  <c r="F28" i="1"/>
  <c r="J28" i="1" s="1"/>
  <c r="G28" i="1"/>
  <c r="G30" i="1"/>
  <c r="K30" i="1" s="1"/>
  <c r="H30" i="1"/>
  <c r="G31" i="1"/>
  <c r="H31" i="1"/>
  <c r="F33" i="1"/>
  <c r="J33" i="1" s="1"/>
  <c r="G33" i="1"/>
  <c r="F34" i="1"/>
  <c r="G34" i="1"/>
  <c r="F35" i="1"/>
  <c r="J35" i="1" s="1"/>
  <c r="G35" i="1"/>
  <c r="K35" i="1" s="1"/>
  <c r="H35" i="1"/>
  <c r="G6" i="1"/>
  <c r="H6" i="1"/>
  <c r="F7" i="1"/>
  <c r="J7" i="1" s="1"/>
  <c r="G7" i="1"/>
  <c r="H7" i="1"/>
  <c r="F8" i="1"/>
  <c r="J8" i="1" s="1"/>
  <c r="G8" i="1"/>
  <c r="K8" i="1" s="1"/>
  <c r="H5" i="1"/>
  <c r="K6" i="1"/>
  <c r="K7" i="1"/>
  <c r="K10" i="1"/>
  <c r="K11" i="1"/>
  <c r="K15" i="1"/>
  <c r="J16" i="1"/>
  <c r="K16" i="1"/>
  <c r="K18" i="1"/>
  <c r="K21" i="1"/>
  <c r="J22" i="1"/>
  <c r="K22" i="1"/>
  <c r="K24" i="1"/>
  <c r="K27" i="1"/>
  <c r="K28" i="1"/>
  <c r="K31" i="1"/>
  <c r="K33" i="1"/>
  <c r="J34" i="1"/>
  <c r="K34" i="1"/>
  <c r="K5" i="1"/>
  <c r="G5" i="1"/>
  <c r="H34" i="1" l="1"/>
  <c r="L34" i="1" s="1"/>
  <c r="F31" i="1"/>
  <c r="J31" i="1" s="1"/>
  <c r="H22" i="1"/>
  <c r="F19" i="1"/>
  <c r="J19" i="1" s="1"/>
  <c r="H11" i="1"/>
  <c r="L11" i="1" s="1"/>
  <c r="F11" i="1"/>
  <c r="J11" i="1" s="1"/>
  <c r="F5" i="1"/>
  <c r="J5" i="1" s="1"/>
  <c r="H33" i="1"/>
  <c r="L33" i="1" s="1"/>
  <c r="F30" i="1"/>
  <c r="J30" i="1" s="1"/>
  <c r="H21" i="1"/>
  <c r="L21" i="1" s="1"/>
  <c r="F18" i="1"/>
  <c r="J18" i="1" s="1"/>
  <c r="H10" i="1"/>
  <c r="H8" i="1"/>
  <c r="L8" i="1" s="1"/>
  <c r="F6" i="1"/>
  <c r="J6" i="1" s="1"/>
  <c r="H28" i="1"/>
  <c r="L28" i="1" s="1"/>
  <c r="F25" i="1"/>
  <c r="J25" i="1" s="1"/>
  <c r="H16" i="1"/>
  <c r="L24" i="1"/>
  <c r="L27" i="1"/>
  <c r="L6" i="1"/>
  <c r="L30" i="1"/>
  <c r="L22" i="1"/>
  <c r="L10" i="1"/>
  <c r="L7" i="1"/>
  <c r="L18" i="1"/>
  <c r="L15" i="1"/>
  <c r="L31" i="1"/>
  <c r="L12" i="1"/>
  <c r="L16" i="1"/>
  <c r="L19" i="1"/>
  <c r="L35" i="1"/>
  <c r="L5" i="1"/>
  <c r="L14" i="1"/>
  <c r="L25" i="1"/>
</calcChain>
</file>

<file path=xl/sharedStrings.xml><?xml version="1.0" encoding="utf-8"?>
<sst xmlns="http://schemas.openxmlformats.org/spreadsheetml/2006/main" count="66" uniqueCount="40">
  <si>
    <t>Tyre Contact Patch</t>
  </si>
  <si>
    <t>X</t>
  </si>
  <si>
    <t>Y</t>
  </si>
  <si>
    <t>Z</t>
  </si>
  <si>
    <t>FTWB Outboard</t>
  </si>
  <si>
    <t>FTWB Inboard Fwd</t>
  </si>
  <si>
    <t>FTWB Inboard Rwd</t>
  </si>
  <si>
    <t>FLWB Outboard</t>
  </si>
  <si>
    <t>FLWB Inboard Fwd</t>
  </si>
  <si>
    <t>FLWB Inboard Rwd</t>
  </si>
  <si>
    <t>Pushrod Outboard</t>
  </si>
  <si>
    <t>Pushrod Inboard</t>
  </si>
  <si>
    <t>Trackrod Outboard</t>
  </si>
  <si>
    <t>Trackrod Inboard</t>
  </si>
  <si>
    <t>Damper Outboard</t>
  </si>
  <si>
    <t>Damper Inboard</t>
  </si>
  <si>
    <t>3rd Element Outboard</t>
  </si>
  <si>
    <t>Rocker Axis Forward Point</t>
  </si>
  <si>
    <t>Rocker Axis Rearward Point</t>
  </si>
  <si>
    <t>Wheel Axis Outboard</t>
  </si>
  <si>
    <t>Wheel Axis Inboard</t>
  </si>
  <si>
    <t>3rd Element Mid Point</t>
  </si>
  <si>
    <t>Notes:</t>
  </si>
  <si>
    <t>Wheel Centre</t>
  </si>
  <si>
    <t>Arb Droplink on Rocker</t>
  </si>
  <si>
    <t>Arb Droplink on Lever</t>
  </si>
  <si>
    <t>Arb Lever on Arb</t>
  </si>
  <si>
    <t>***Wheelbase  3140mm</t>
  </si>
  <si>
    <t>****Brake balance assumed to be 55-65% fr</t>
  </si>
  <si>
    <t xml:space="preserve">*****Mass distribution assumed to be 42-48% </t>
  </si>
  <si>
    <r>
      <t>Suspension Coordinates Fr V7 (Static)</t>
    </r>
    <r>
      <rPr>
        <b/>
        <sz val="11"/>
        <color rgb="FFFF0000"/>
        <rFont val="Calibri"/>
        <family val="2"/>
        <scheme val="minor"/>
      </rPr>
      <t>iss1</t>
    </r>
  </si>
  <si>
    <t>* Rr static Ride Height 96mm</t>
  </si>
  <si>
    <t>** CG Height assumed to be 320mm (+6mm) above ground</t>
  </si>
  <si>
    <t>Mick Lindley 22-2-20</t>
  </si>
  <si>
    <t>Theta Y</t>
  </si>
  <si>
    <t>Offset Z</t>
  </si>
  <si>
    <t>Rotation Y</t>
  </si>
  <si>
    <t>Shift Z</t>
  </si>
  <si>
    <t>ChassisSim supposed FoR</t>
  </si>
  <si>
    <t>Offset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</si>
</sst>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Fill="1"/>
    <xf numFmtId="0" fontId="0" fillId="2" borderId="8" xfId="0" applyFill="1" applyBorder="1"/>
    <xf numFmtId="0" fontId="1" fillId="2" borderId="9" xfId="0" applyFont="1" applyFill="1" applyBorder="1" applyAlignment="1">
      <alignment horizontal="center"/>
    </xf>
    <xf numFmtId="0" fontId="6" fillId="2" borderId="4" xfId="0" applyFont="1" applyFill="1" applyBorder="1"/>
    <xf numFmtId="0" fontId="6" fillId="2" borderId="4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11" xfId="0" applyFont="1" applyFill="1" applyBorder="1"/>
    <xf numFmtId="0" fontId="6" fillId="2" borderId="5" xfId="0" applyFont="1" applyFill="1" applyBorder="1"/>
    <xf numFmtId="0" fontId="1" fillId="2" borderId="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4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6" fillId="2" borderId="6" xfId="0" applyFont="1" applyFill="1" applyBorder="1"/>
    <xf numFmtId="0" fontId="6" fillId="2" borderId="6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3" borderId="0" xfId="0" applyFont="1" applyFill="1"/>
    <xf numFmtId="0" fontId="1" fillId="0" borderId="13" xfId="0" applyFont="1" applyBorder="1"/>
    <xf numFmtId="0" fontId="0" fillId="0" borderId="14" xfId="0" applyBorder="1"/>
    <xf numFmtId="164" fontId="0" fillId="0" borderId="0" xfId="0" applyNumberFormat="1"/>
    <xf numFmtId="0" fontId="3" fillId="2" borderId="0" xfId="0" applyFont="1" applyFill="1" applyBorder="1"/>
    <xf numFmtId="0" fontId="6" fillId="2" borderId="0" xfId="0" applyFont="1" applyFill="1" applyBorder="1"/>
    <xf numFmtId="164" fontId="0" fillId="0" borderId="14" xfId="0" applyNumberFormat="1" applyBorder="1"/>
    <xf numFmtId="0" fontId="1" fillId="4" borderId="0" xfId="0" applyFont="1" applyFill="1"/>
    <xf numFmtId="0" fontId="1" fillId="0" borderId="0" xfId="0" applyFont="1" applyAlignment="1">
      <alignment horizontal="center"/>
    </xf>
    <xf numFmtId="164" fontId="0" fillId="5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EA457-32E5-4F00-BF33-47982C61F40B}">
  <dimension ref="A1:Q43"/>
  <sheetViews>
    <sheetView tabSelected="1" workbookViewId="0">
      <selection activeCell="O10" sqref="O10"/>
    </sheetView>
  </sheetViews>
  <sheetFormatPr defaultRowHeight="15" x14ac:dyDescent="0.25"/>
  <cols>
    <col min="1" max="1" width="26.140625" customWidth="1"/>
    <col min="6" max="6" width="10.140625" bestFit="1" customWidth="1"/>
    <col min="13" max="13" width="25.7109375" bestFit="1" customWidth="1"/>
  </cols>
  <sheetData>
    <row r="1" spans="1:17" x14ac:dyDescent="0.25">
      <c r="A1" s="1" t="s">
        <v>30</v>
      </c>
      <c r="B1" s="1"/>
      <c r="C1" s="1"/>
      <c r="D1" s="2" t="s">
        <v>33</v>
      </c>
      <c r="E1" s="1"/>
      <c r="F1" s="1"/>
      <c r="G1" s="1"/>
    </row>
    <row r="2" spans="1:17" x14ac:dyDescent="0.25">
      <c r="N2" s="34" t="s">
        <v>38</v>
      </c>
      <c r="O2" s="34"/>
      <c r="P2" s="34"/>
    </row>
    <row r="3" spans="1:17" ht="15.75" thickBot="1" x14ac:dyDescent="0.3">
      <c r="F3" s="28" t="s">
        <v>34</v>
      </c>
      <c r="G3" s="29">
        <f>-0.365/57.325</f>
        <v>-6.3672045355429568E-3</v>
      </c>
      <c r="J3" s="28" t="s">
        <v>35</v>
      </c>
      <c r="K3" s="33">
        <v>75.998459436047995</v>
      </c>
      <c r="O3" s="1" t="s">
        <v>39</v>
      </c>
      <c r="P3">
        <v>1.718</v>
      </c>
    </row>
    <row r="4" spans="1:17" ht="15.75" thickBot="1" x14ac:dyDescent="0.3">
      <c r="A4" s="8"/>
      <c r="B4" s="16" t="s">
        <v>1</v>
      </c>
      <c r="C4" s="17" t="s">
        <v>2</v>
      </c>
      <c r="D4" s="9" t="s">
        <v>3</v>
      </c>
      <c r="F4" s="26" t="s">
        <v>36</v>
      </c>
      <c r="J4" s="27" t="s">
        <v>37</v>
      </c>
      <c r="O4" s="35" t="s">
        <v>1</v>
      </c>
      <c r="P4" s="35" t="s">
        <v>2</v>
      </c>
      <c r="Q4" s="35" t="s">
        <v>3</v>
      </c>
    </row>
    <row r="5" spans="1:17" x14ac:dyDescent="0.25">
      <c r="A5" s="18" t="s">
        <v>0</v>
      </c>
      <c r="B5" s="19">
        <v>0</v>
      </c>
      <c r="C5" s="20">
        <v>-832.60699999999997</v>
      </c>
      <c r="D5" s="21">
        <v>-76</v>
      </c>
      <c r="F5" s="30">
        <f>COS($G$3)*B5+SIN($G$3)*D5</f>
        <v>0.48390427500158534</v>
      </c>
      <c r="G5" s="30">
        <f>C5</f>
        <v>-832.60699999999997</v>
      </c>
      <c r="H5" s="30">
        <f>-SIN($G$3)*B5+COS($G$3)*D5</f>
        <v>-75.998459436048009</v>
      </c>
      <c r="J5" s="30">
        <f>F5</f>
        <v>0.48390427500158534</v>
      </c>
      <c r="K5" s="30">
        <f>G5</f>
        <v>-832.60699999999997</v>
      </c>
      <c r="L5" s="30">
        <f>H5+$K$3</f>
        <v>0</v>
      </c>
      <c r="M5" s="31" t="s">
        <v>0</v>
      </c>
      <c r="O5" s="30">
        <f>J5+$P$3</f>
        <v>2.2019042750015854</v>
      </c>
      <c r="P5" s="30">
        <v>-832.60699999999997</v>
      </c>
      <c r="Q5" s="30">
        <v>0</v>
      </c>
    </row>
    <row r="6" spans="1:17" x14ac:dyDescent="0.25">
      <c r="A6" s="10" t="s">
        <v>23</v>
      </c>
      <c r="B6" s="11">
        <v>0</v>
      </c>
      <c r="C6" s="12">
        <v>-820.53300000000002</v>
      </c>
      <c r="D6" s="13">
        <v>269.79300000000001</v>
      </c>
      <c r="F6" s="30">
        <f t="shared" ref="F6:F8" si="0">COS($G$3)*B6+SIN($G$3)*D6</f>
        <v>-1.7178156061250358</v>
      </c>
      <c r="G6" s="30">
        <f t="shared" ref="G6:G8" si="1">C6</f>
        <v>-820.53300000000002</v>
      </c>
      <c r="H6" s="30">
        <f t="shared" ref="H6:H8" si="2">-SIN($G$3)*B6+COS($G$3)*D6</f>
        <v>269.78753113986448</v>
      </c>
      <c r="J6" s="30">
        <f t="shared" ref="J6:J35" si="3">F6</f>
        <v>-1.7178156061250358</v>
      </c>
      <c r="K6" s="30">
        <f t="shared" ref="K6:K35" si="4">G6</f>
        <v>-820.53300000000002</v>
      </c>
      <c r="L6" s="30">
        <f t="shared" ref="L6:L35" si="5">H6+$K$3</f>
        <v>345.78599057591248</v>
      </c>
      <c r="M6" s="32" t="s">
        <v>23</v>
      </c>
      <c r="O6" s="30">
        <f t="shared" ref="O6:O8" si="6">J6+$P$3</f>
        <v>1.843938749641616E-4</v>
      </c>
      <c r="P6" s="30">
        <v>-820.53300000000002</v>
      </c>
      <c r="Q6" s="30">
        <v>345.78599057591248</v>
      </c>
    </row>
    <row r="7" spans="1:17" x14ac:dyDescent="0.25">
      <c r="A7" s="10" t="s">
        <v>19</v>
      </c>
      <c r="B7" s="11">
        <v>0</v>
      </c>
      <c r="C7" s="12">
        <v>-974.01499999999999</v>
      </c>
      <c r="D7" s="13">
        <v>275.15199999999999</v>
      </c>
      <c r="F7" s="30">
        <f t="shared" si="0"/>
        <v>-1.7519372246741605</v>
      </c>
      <c r="G7" s="30">
        <f t="shared" si="1"/>
        <v>-974.01499999999999</v>
      </c>
      <c r="H7" s="30">
        <f t="shared" si="2"/>
        <v>275.1464225098353</v>
      </c>
      <c r="J7" s="30">
        <f t="shared" si="3"/>
        <v>-1.7519372246741605</v>
      </c>
      <c r="K7" s="30">
        <f t="shared" si="4"/>
        <v>-974.01499999999999</v>
      </c>
      <c r="L7" s="30">
        <f t="shared" si="5"/>
        <v>351.1448819458833</v>
      </c>
      <c r="M7" s="32" t="s">
        <v>19</v>
      </c>
      <c r="O7" s="30">
        <f t="shared" si="6"/>
        <v>-3.3937224674160493E-2</v>
      </c>
      <c r="P7" s="30">
        <v>-974.01499999999999</v>
      </c>
      <c r="Q7" s="30">
        <v>351.1448819458833</v>
      </c>
    </row>
    <row r="8" spans="1:17" x14ac:dyDescent="0.25">
      <c r="A8" s="10" t="s">
        <v>20</v>
      </c>
      <c r="B8" s="11">
        <v>0</v>
      </c>
      <c r="C8" s="12">
        <v>-667.05</v>
      </c>
      <c r="D8" s="13">
        <v>264.43299999999999</v>
      </c>
      <c r="F8" s="30">
        <f t="shared" si="0"/>
        <v>-1.6836876204143976</v>
      </c>
      <c r="G8" s="30">
        <f t="shared" si="1"/>
        <v>-667.05</v>
      </c>
      <c r="H8" s="30">
        <f t="shared" si="2"/>
        <v>264.42763979016422</v>
      </c>
      <c r="J8" s="30">
        <f t="shared" si="3"/>
        <v>-1.6836876204143976</v>
      </c>
      <c r="K8" s="30">
        <f t="shared" si="4"/>
        <v>-667.05</v>
      </c>
      <c r="L8" s="30">
        <f t="shared" si="5"/>
        <v>340.42609922621222</v>
      </c>
      <c r="M8" s="32" t="s">
        <v>20</v>
      </c>
      <c r="O8" s="30">
        <f t="shared" si="6"/>
        <v>3.4312379585602404E-2</v>
      </c>
      <c r="P8" s="30">
        <v>-667.05</v>
      </c>
      <c r="Q8" s="30">
        <v>340.42609922621222</v>
      </c>
    </row>
    <row r="9" spans="1:17" x14ac:dyDescent="0.25">
      <c r="A9" s="10"/>
      <c r="B9" s="11"/>
      <c r="C9" s="12"/>
      <c r="D9" s="13"/>
      <c r="F9" s="30"/>
      <c r="G9" s="30"/>
      <c r="H9" s="30"/>
      <c r="J9" s="30"/>
      <c r="K9" s="30"/>
      <c r="L9" s="30"/>
      <c r="M9" s="32"/>
      <c r="O9" s="30"/>
      <c r="P9" s="30"/>
      <c r="Q9" s="30"/>
    </row>
    <row r="10" spans="1:17" x14ac:dyDescent="0.25">
      <c r="A10" s="10" t="s">
        <v>4</v>
      </c>
      <c r="B10" s="11">
        <v>24.82</v>
      </c>
      <c r="C10" s="12">
        <v>-648.42399999999998</v>
      </c>
      <c r="D10" s="13">
        <v>404.00200000000001</v>
      </c>
      <c r="E10" s="6"/>
      <c r="F10" s="30">
        <f t="shared" ref="F10:F35" si="7">COS($G$3)*B10+SIN($G$3)*D10</f>
        <v>22.247150898598964</v>
      </c>
      <c r="G10" s="30">
        <f t="shared" ref="G10:G35" si="8">C10</f>
        <v>-648.42399999999998</v>
      </c>
      <c r="H10" s="30">
        <f t="shared" ref="H10:H35" si="9">-SIN($G$3)*B10+COS($G$3)*D10</f>
        <v>404.15184359457646</v>
      </c>
      <c r="J10" s="30">
        <f t="shared" si="3"/>
        <v>22.247150898598964</v>
      </c>
      <c r="K10" s="30">
        <f t="shared" si="4"/>
        <v>-648.42399999999998</v>
      </c>
      <c r="L10" s="30">
        <f t="shared" si="5"/>
        <v>480.15030303062446</v>
      </c>
      <c r="M10" s="32" t="s">
        <v>4</v>
      </c>
      <c r="O10" s="36">
        <f>J10+$P$3</f>
        <v>23.965150898598964</v>
      </c>
      <c r="P10" s="36">
        <v>-648.42399999999998</v>
      </c>
      <c r="Q10" s="36">
        <v>480.15030303062446</v>
      </c>
    </row>
    <row r="11" spans="1:17" x14ac:dyDescent="0.25">
      <c r="A11" s="10" t="s">
        <v>5</v>
      </c>
      <c r="B11" s="11">
        <v>-65</v>
      </c>
      <c r="C11" s="12">
        <v>-434.67399999999998</v>
      </c>
      <c r="D11" s="13">
        <v>400.88900000000001</v>
      </c>
      <c r="F11" s="30">
        <f t="shared" si="7"/>
        <v>-67.551207424266195</v>
      </c>
      <c r="G11" s="30">
        <f t="shared" si="8"/>
        <v>-434.67399999999998</v>
      </c>
      <c r="H11" s="30">
        <f t="shared" si="9"/>
        <v>400.46700824977296</v>
      </c>
      <c r="J11" s="30">
        <f t="shared" si="3"/>
        <v>-67.551207424266195</v>
      </c>
      <c r="K11" s="30">
        <f t="shared" si="4"/>
        <v>-434.67399999999998</v>
      </c>
      <c r="L11" s="30">
        <f t="shared" si="5"/>
        <v>476.46546768582095</v>
      </c>
      <c r="M11" s="32" t="s">
        <v>5</v>
      </c>
      <c r="O11" s="36">
        <f t="shared" ref="O11:O35" si="10">J11+$P$3</f>
        <v>-65.833207424266192</v>
      </c>
      <c r="P11" s="36">
        <v>-434.67399999999998</v>
      </c>
      <c r="Q11" s="36">
        <v>476.46546768582095</v>
      </c>
    </row>
    <row r="12" spans="1:17" x14ac:dyDescent="0.25">
      <c r="A12" s="10" t="s">
        <v>6</v>
      </c>
      <c r="B12" s="11">
        <v>175</v>
      </c>
      <c r="C12" s="12">
        <v>-455.67200000000003</v>
      </c>
      <c r="D12" s="13">
        <v>367.66</v>
      </c>
      <c r="F12" s="30">
        <f t="shared" si="7"/>
        <v>172.65550204685945</v>
      </c>
      <c r="G12" s="30">
        <f t="shared" si="8"/>
        <v>-455.67200000000003</v>
      </c>
      <c r="H12" s="30">
        <f t="shared" si="9"/>
        <v>368.76680058398279</v>
      </c>
      <c r="J12" s="30">
        <f t="shared" si="3"/>
        <v>172.65550204685945</v>
      </c>
      <c r="K12" s="30">
        <f t="shared" si="4"/>
        <v>-455.67200000000003</v>
      </c>
      <c r="L12" s="30">
        <f t="shared" si="5"/>
        <v>444.76526002003078</v>
      </c>
      <c r="M12" s="32" t="s">
        <v>6</v>
      </c>
      <c r="O12" s="36">
        <f t="shared" si="10"/>
        <v>174.37350204685944</v>
      </c>
      <c r="P12" s="36">
        <v>-455.67200000000003</v>
      </c>
      <c r="Q12" s="36">
        <v>444.76526002003078</v>
      </c>
    </row>
    <row r="13" spans="1:17" x14ac:dyDescent="0.25">
      <c r="A13" s="10"/>
      <c r="B13" s="11"/>
      <c r="C13" s="12"/>
      <c r="D13" s="13"/>
      <c r="F13" s="30"/>
      <c r="G13" s="30"/>
      <c r="H13" s="30"/>
      <c r="J13" s="30"/>
      <c r="K13" s="30"/>
      <c r="L13" s="30"/>
      <c r="M13" s="32"/>
      <c r="O13" s="37"/>
      <c r="P13" s="30"/>
      <c r="Q13" s="30"/>
    </row>
    <row r="14" spans="1:17" x14ac:dyDescent="0.25">
      <c r="A14" s="10" t="s">
        <v>7</v>
      </c>
      <c r="B14" s="11">
        <v>-1.952</v>
      </c>
      <c r="C14" s="12">
        <v>-713.48099999999999</v>
      </c>
      <c r="D14" s="13">
        <v>149.29499999999999</v>
      </c>
      <c r="F14" s="30">
        <f t="shared" si="7"/>
        <v>-2.9025458099411501</v>
      </c>
      <c r="G14" s="30">
        <f t="shared" si="8"/>
        <v>-713.48099999999999</v>
      </c>
      <c r="H14" s="30">
        <f t="shared" si="9"/>
        <v>149.27954500473663</v>
      </c>
      <c r="J14" s="30">
        <f t="shared" si="3"/>
        <v>-2.9025458099411501</v>
      </c>
      <c r="K14" s="30">
        <f t="shared" si="4"/>
        <v>-713.48099999999999</v>
      </c>
      <c r="L14" s="30">
        <f t="shared" si="5"/>
        <v>225.27800444078463</v>
      </c>
      <c r="M14" s="32" t="s">
        <v>7</v>
      </c>
      <c r="O14" s="36">
        <f t="shared" si="10"/>
        <v>-1.1845458099411501</v>
      </c>
      <c r="P14" s="36">
        <v>-713.48099999999999</v>
      </c>
      <c r="Q14" s="36">
        <v>225.27800444078463</v>
      </c>
    </row>
    <row r="15" spans="1:17" x14ac:dyDescent="0.25">
      <c r="A15" s="10" t="s">
        <v>8</v>
      </c>
      <c r="B15" s="11">
        <v>-200</v>
      </c>
      <c r="C15" s="12">
        <v>-392.863</v>
      </c>
      <c r="D15" s="13">
        <v>148.18899999999999</v>
      </c>
      <c r="F15" s="30">
        <f t="shared" si="7"/>
        <v>-200.93948918181331</v>
      </c>
      <c r="G15" s="30">
        <f t="shared" si="8"/>
        <v>-392.863</v>
      </c>
      <c r="H15" s="30">
        <f t="shared" si="9"/>
        <v>146.91256382063423</v>
      </c>
      <c r="J15" s="30">
        <f t="shared" si="3"/>
        <v>-200.93948918181331</v>
      </c>
      <c r="K15" s="30">
        <f t="shared" si="4"/>
        <v>-392.863</v>
      </c>
      <c r="L15" s="30">
        <f t="shared" si="5"/>
        <v>222.91102325668223</v>
      </c>
      <c r="M15" s="32" t="s">
        <v>8</v>
      </c>
      <c r="O15" s="36">
        <f t="shared" si="10"/>
        <v>-199.22148918181333</v>
      </c>
      <c r="P15" s="36">
        <v>-392.863</v>
      </c>
      <c r="Q15" s="36">
        <v>222.91102325668223</v>
      </c>
    </row>
    <row r="16" spans="1:17" x14ac:dyDescent="0.25">
      <c r="A16" s="10" t="s">
        <v>9</v>
      </c>
      <c r="B16" s="11">
        <v>175</v>
      </c>
      <c r="C16" s="12">
        <v>-425.67200000000003</v>
      </c>
      <c r="D16" s="13">
        <v>150.28800000000001</v>
      </c>
      <c r="F16" s="30">
        <f t="shared" si="7"/>
        <v>174.03954467930214</v>
      </c>
      <c r="G16" s="30">
        <f t="shared" si="8"/>
        <v>-425.67200000000003</v>
      </c>
      <c r="H16" s="30">
        <f t="shared" si="9"/>
        <v>151.39920684013239</v>
      </c>
      <c r="J16" s="30">
        <f t="shared" si="3"/>
        <v>174.03954467930214</v>
      </c>
      <c r="K16" s="30">
        <f t="shared" si="4"/>
        <v>-425.67200000000003</v>
      </c>
      <c r="L16" s="30">
        <f t="shared" si="5"/>
        <v>227.39766627618039</v>
      </c>
      <c r="M16" s="32" t="s">
        <v>9</v>
      </c>
      <c r="O16" s="36">
        <f t="shared" si="10"/>
        <v>175.75754467930213</v>
      </c>
      <c r="P16" s="36">
        <v>-425.67200000000003</v>
      </c>
      <c r="Q16" s="36">
        <v>227.39766627618039</v>
      </c>
    </row>
    <row r="17" spans="1:17" x14ac:dyDescent="0.25">
      <c r="A17" s="10"/>
      <c r="B17" s="11"/>
      <c r="C17" s="12"/>
      <c r="D17" s="13"/>
      <c r="F17" s="30"/>
      <c r="G17" s="30"/>
      <c r="H17" s="30"/>
      <c r="J17" s="30"/>
      <c r="K17" s="30"/>
      <c r="L17" s="30"/>
      <c r="M17" s="32"/>
      <c r="O17" s="37"/>
      <c r="P17" s="30"/>
      <c r="Q17" s="30"/>
    </row>
    <row r="18" spans="1:17" x14ac:dyDescent="0.25">
      <c r="A18" s="10" t="s">
        <v>10</v>
      </c>
      <c r="B18" s="11">
        <v>4.3339999999999996</v>
      </c>
      <c r="C18" s="12">
        <v>-689.07399999999996</v>
      </c>
      <c r="D18" s="13">
        <v>209.1</v>
      </c>
      <c r="F18" s="30">
        <f t="shared" si="7"/>
        <v>3.0025386749079024</v>
      </c>
      <c r="G18" s="30">
        <f t="shared" si="8"/>
        <v>-689.07399999999996</v>
      </c>
      <c r="H18" s="30">
        <f t="shared" si="9"/>
        <v>209.12335670007229</v>
      </c>
      <c r="J18" s="30">
        <f t="shared" si="3"/>
        <v>3.0025386749079024</v>
      </c>
      <c r="K18" s="30">
        <f t="shared" si="4"/>
        <v>-689.07399999999996</v>
      </c>
      <c r="L18" s="30">
        <f t="shared" si="5"/>
        <v>285.12181613612029</v>
      </c>
      <c r="M18" s="32" t="s">
        <v>10</v>
      </c>
      <c r="O18" s="37">
        <f t="shared" si="10"/>
        <v>4.7205386749079024</v>
      </c>
      <c r="P18" s="30">
        <v>-689.07399999999996</v>
      </c>
      <c r="Q18" s="30">
        <v>285.12181613612029</v>
      </c>
    </row>
    <row r="19" spans="1:17" x14ac:dyDescent="0.25">
      <c r="A19" s="10" t="s">
        <v>11</v>
      </c>
      <c r="B19" s="11">
        <v>16</v>
      </c>
      <c r="C19" s="12">
        <v>-370</v>
      </c>
      <c r="D19" s="13">
        <v>486</v>
      </c>
      <c r="F19" s="30">
        <f t="shared" si="7"/>
        <v>12.905235175342074</v>
      </c>
      <c r="G19" s="30">
        <f t="shared" si="8"/>
        <v>-370</v>
      </c>
      <c r="H19" s="30">
        <f t="shared" si="9"/>
        <v>486.09202308314946</v>
      </c>
      <c r="J19" s="30">
        <f t="shared" si="3"/>
        <v>12.905235175342074</v>
      </c>
      <c r="K19" s="30">
        <f t="shared" si="4"/>
        <v>-370</v>
      </c>
      <c r="L19" s="30">
        <f t="shared" si="5"/>
        <v>562.09048251919739</v>
      </c>
      <c r="M19" s="32" t="s">
        <v>11</v>
      </c>
      <c r="O19" s="37">
        <f t="shared" si="10"/>
        <v>14.623235175342074</v>
      </c>
      <c r="P19" s="30">
        <v>-370</v>
      </c>
      <c r="Q19" s="30">
        <v>562.09048251919739</v>
      </c>
    </row>
    <row r="20" spans="1:17" x14ac:dyDescent="0.25">
      <c r="A20" s="10"/>
      <c r="B20" s="11"/>
      <c r="C20" s="12"/>
      <c r="D20" s="13"/>
      <c r="F20" s="30"/>
      <c r="G20" s="30"/>
      <c r="H20" s="30"/>
      <c r="J20" s="30"/>
      <c r="K20" s="30"/>
      <c r="L20" s="30"/>
      <c r="M20" s="32"/>
      <c r="O20" s="37"/>
      <c r="P20" s="30"/>
      <c r="Q20" s="30"/>
    </row>
    <row r="21" spans="1:17" x14ac:dyDescent="0.25">
      <c r="A21" s="10" t="s">
        <v>12</v>
      </c>
      <c r="B21" s="11">
        <v>-98.5</v>
      </c>
      <c r="C21" s="12">
        <v>-683.8</v>
      </c>
      <c r="D21" s="13">
        <v>412</v>
      </c>
      <c r="F21" s="30">
        <f t="shared" si="7"/>
        <v>-101.12127389146555</v>
      </c>
      <c r="G21" s="30">
        <f t="shared" si="8"/>
        <v>-683.8</v>
      </c>
      <c r="H21" s="30">
        <f t="shared" si="9"/>
        <v>411.36448311268583</v>
      </c>
      <c r="J21" s="30">
        <f t="shared" si="3"/>
        <v>-101.12127389146555</v>
      </c>
      <c r="K21" s="30">
        <f t="shared" si="4"/>
        <v>-683.8</v>
      </c>
      <c r="L21" s="30">
        <f t="shared" si="5"/>
        <v>487.36294254873383</v>
      </c>
      <c r="M21" s="32" t="s">
        <v>12</v>
      </c>
      <c r="O21" s="37">
        <f t="shared" si="10"/>
        <v>-99.403273891465545</v>
      </c>
      <c r="P21" s="30">
        <v>-683.8</v>
      </c>
      <c r="Q21" s="30">
        <v>487.36294254873383</v>
      </c>
    </row>
    <row r="22" spans="1:17" x14ac:dyDescent="0.25">
      <c r="A22" s="10" t="s">
        <v>13</v>
      </c>
      <c r="B22" s="11">
        <v>-125</v>
      </c>
      <c r="C22" s="12">
        <v>-430</v>
      </c>
      <c r="D22" s="13">
        <v>396</v>
      </c>
      <c r="E22" s="7"/>
      <c r="F22" s="30">
        <f t="shared" si="7"/>
        <v>-127.51886213692933</v>
      </c>
      <c r="G22" s="30">
        <f t="shared" si="8"/>
        <v>-430</v>
      </c>
      <c r="H22" s="30">
        <f t="shared" si="9"/>
        <v>395.19607766183964</v>
      </c>
      <c r="I22" s="7"/>
      <c r="J22" s="30">
        <f t="shared" si="3"/>
        <v>-127.51886213692933</v>
      </c>
      <c r="K22" s="30">
        <f t="shared" si="4"/>
        <v>-430</v>
      </c>
      <c r="L22" s="30">
        <f t="shared" si="5"/>
        <v>471.19453709788763</v>
      </c>
      <c r="M22" s="32" t="s">
        <v>13</v>
      </c>
      <c r="O22" s="37">
        <f t="shared" si="10"/>
        <v>-125.80086213692933</v>
      </c>
      <c r="P22" s="30">
        <v>-430</v>
      </c>
      <c r="Q22" s="30">
        <v>471.19453709788763</v>
      </c>
    </row>
    <row r="23" spans="1:17" x14ac:dyDescent="0.25">
      <c r="A23" s="10"/>
      <c r="B23" s="11"/>
      <c r="C23" s="12"/>
      <c r="D23" s="13"/>
      <c r="F23" s="30"/>
      <c r="G23" s="30"/>
      <c r="H23" s="30"/>
      <c r="J23" s="30"/>
      <c r="K23" s="30"/>
      <c r="L23" s="30"/>
      <c r="M23" s="32"/>
      <c r="O23" s="37"/>
      <c r="P23" s="30"/>
      <c r="Q23" s="30"/>
    </row>
    <row r="24" spans="1:17" x14ac:dyDescent="0.25">
      <c r="A24" s="10" t="s">
        <v>14</v>
      </c>
      <c r="B24" s="11">
        <v>-24</v>
      </c>
      <c r="C24" s="12">
        <v>-325</v>
      </c>
      <c r="D24" s="13">
        <v>525</v>
      </c>
      <c r="F24" s="30">
        <f t="shared" si="7"/>
        <v>-27.342273300539269</v>
      </c>
      <c r="G24" s="30">
        <f t="shared" si="8"/>
        <v>-325</v>
      </c>
      <c r="H24" s="30">
        <f t="shared" si="9"/>
        <v>524.83654607006804</v>
      </c>
      <c r="J24" s="30">
        <f t="shared" si="3"/>
        <v>-27.342273300539269</v>
      </c>
      <c r="K24" s="30">
        <f t="shared" si="4"/>
        <v>-325</v>
      </c>
      <c r="L24" s="30">
        <f t="shared" si="5"/>
        <v>600.83500550611598</v>
      </c>
      <c r="M24" s="32" t="s">
        <v>14</v>
      </c>
      <c r="O24" s="37">
        <f t="shared" si="10"/>
        <v>-25.624273300539269</v>
      </c>
      <c r="P24" s="30">
        <v>-325</v>
      </c>
      <c r="Q24" s="30">
        <v>600.83500550611598</v>
      </c>
    </row>
    <row r="25" spans="1:17" x14ac:dyDescent="0.25">
      <c r="A25" s="10" t="s">
        <v>15</v>
      </c>
      <c r="B25" s="11">
        <v>-24</v>
      </c>
      <c r="C25" s="12">
        <v>0</v>
      </c>
      <c r="D25" s="13">
        <v>490</v>
      </c>
      <c r="F25" s="30">
        <f t="shared" si="7"/>
        <v>-27.119422647578013</v>
      </c>
      <c r="G25" s="30">
        <f t="shared" si="8"/>
        <v>0</v>
      </c>
      <c r="H25" s="30">
        <f t="shared" si="9"/>
        <v>489.83725554030906</v>
      </c>
      <c r="J25" s="30">
        <f t="shared" si="3"/>
        <v>-27.119422647578013</v>
      </c>
      <c r="K25" s="30">
        <f t="shared" si="4"/>
        <v>0</v>
      </c>
      <c r="L25" s="30">
        <f t="shared" si="5"/>
        <v>565.83571497635705</v>
      </c>
      <c r="M25" s="32" t="s">
        <v>15</v>
      </c>
      <c r="O25" s="37">
        <f t="shared" si="10"/>
        <v>-25.401422647578013</v>
      </c>
      <c r="P25" s="30">
        <v>0</v>
      </c>
      <c r="Q25" s="30">
        <v>565.83571497635705</v>
      </c>
    </row>
    <row r="26" spans="1:17" x14ac:dyDescent="0.25">
      <c r="A26" s="10"/>
      <c r="B26" s="11"/>
      <c r="C26" s="12"/>
      <c r="D26" s="13"/>
      <c r="F26" s="30"/>
      <c r="G26" s="30"/>
      <c r="H26" s="30"/>
      <c r="J26" s="30"/>
      <c r="K26" s="30"/>
      <c r="L26" s="30"/>
      <c r="M26" s="32"/>
      <c r="O26" s="37"/>
      <c r="P26" s="30"/>
      <c r="Q26" s="30"/>
    </row>
    <row r="27" spans="1:17" x14ac:dyDescent="0.25">
      <c r="A27" s="10" t="s">
        <v>16</v>
      </c>
      <c r="B27" s="11">
        <v>61</v>
      </c>
      <c r="C27" s="12">
        <v>-330</v>
      </c>
      <c r="D27" s="13">
        <v>505</v>
      </c>
      <c r="E27" s="3"/>
      <c r="F27" s="30">
        <f t="shared" si="7"/>
        <v>57.783346930567475</v>
      </c>
      <c r="G27" s="30">
        <f t="shared" si="8"/>
        <v>-330</v>
      </c>
      <c r="H27" s="30">
        <f t="shared" si="9"/>
        <v>505.37816021025452</v>
      </c>
      <c r="J27" s="30">
        <f t="shared" si="3"/>
        <v>57.783346930567475</v>
      </c>
      <c r="K27" s="30">
        <f t="shared" si="4"/>
        <v>-330</v>
      </c>
      <c r="L27" s="30">
        <f t="shared" si="5"/>
        <v>581.37661964630252</v>
      </c>
      <c r="M27" s="32" t="s">
        <v>16</v>
      </c>
      <c r="O27" s="37">
        <f t="shared" si="10"/>
        <v>59.501346930567479</v>
      </c>
      <c r="P27" s="30">
        <v>-330</v>
      </c>
      <c r="Q27" s="30">
        <v>581.37661964630252</v>
      </c>
    </row>
    <row r="28" spans="1:17" x14ac:dyDescent="0.25">
      <c r="A28" s="10" t="s">
        <v>21</v>
      </c>
      <c r="B28" s="11">
        <v>61</v>
      </c>
      <c r="C28" s="12">
        <v>0</v>
      </c>
      <c r="D28" s="13">
        <v>505</v>
      </c>
      <c r="E28" s="3"/>
      <c r="F28" s="30">
        <f t="shared" si="7"/>
        <v>57.783346930567475</v>
      </c>
      <c r="G28" s="30">
        <f t="shared" si="8"/>
        <v>0</v>
      </c>
      <c r="H28" s="30">
        <f t="shared" si="9"/>
        <v>505.37816021025452</v>
      </c>
      <c r="J28" s="30">
        <f t="shared" si="3"/>
        <v>57.783346930567475</v>
      </c>
      <c r="K28" s="30">
        <f t="shared" si="4"/>
        <v>0</v>
      </c>
      <c r="L28" s="30">
        <f t="shared" si="5"/>
        <v>581.37661964630252</v>
      </c>
      <c r="M28" s="32" t="s">
        <v>21</v>
      </c>
      <c r="O28" s="37">
        <f t="shared" si="10"/>
        <v>59.501346930567479</v>
      </c>
      <c r="P28" s="30">
        <v>0</v>
      </c>
      <c r="Q28" s="30">
        <v>581.37661964630252</v>
      </c>
    </row>
    <row r="29" spans="1:17" x14ac:dyDescent="0.25">
      <c r="A29" s="10"/>
      <c r="B29" s="11"/>
      <c r="C29" s="12"/>
      <c r="D29" s="13"/>
      <c r="F29" s="30"/>
      <c r="G29" s="30"/>
      <c r="H29" s="30"/>
      <c r="J29" s="30"/>
      <c r="K29" s="30"/>
      <c r="L29" s="30"/>
      <c r="M29" s="32"/>
      <c r="O29" s="37"/>
      <c r="P29" s="30"/>
      <c r="Q29" s="30"/>
    </row>
    <row r="30" spans="1:17" x14ac:dyDescent="0.25">
      <c r="A30" s="10" t="s">
        <v>17</v>
      </c>
      <c r="B30" s="11">
        <v>-79</v>
      </c>
      <c r="C30" s="12">
        <v>-322</v>
      </c>
      <c r="D30" s="13">
        <v>448</v>
      </c>
      <c r="F30" s="30">
        <f t="shared" si="7"/>
        <v>-81.850886982217148</v>
      </c>
      <c r="G30" s="30">
        <f t="shared" si="8"/>
        <v>-322</v>
      </c>
      <c r="H30" s="30">
        <f t="shared" si="9"/>
        <v>447.48791302137346</v>
      </c>
      <c r="J30" s="30">
        <f t="shared" si="3"/>
        <v>-81.850886982217148</v>
      </c>
      <c r="K30" s="30">
        <f t="shared" si="4"/>
        <v>-322</v>
      </c>
      <c r="L30" s="30">
        <f t="shared" si="5"/>
        <v>523.48637245742145</v>
      </c>
      <c r="M30" s="32" t="s">
        <v>17</v>
      </c>
      <c r="O30" s="37">
        <f t="shared" si="10"/>
        <v>-80.132886982217144</v>
      </c>
      <c r="P30" s="30">
        <v>-322</v>
      </c>
      <c r="Q30" s="30">
        <v>523.48637245742145</v>
      </c>
    </row>
    <row r="31" spans="1:17" x14ac:dyDescent="0.25">
      <c r="A31" s="10" t="s">
        <v>18</v>
      </c>
      <c r="B31" s="11">
        <v>86</v>
      </c>
      <c r="C31" s="12">
        <v>-322</v>
      </c>
      <c r="D31" s="13">
        <v>448</v>
      </c>
      <c r="F31" s="30">
        <f t="shared" si="7"/>
        <v>83.145768372360777</v>
      </c>
      <c r="G31" s="30">
        <f t="shared" si="8"/>
        <v>-322</v>
      </c>
      <c r="H31" s="30">
        <f t="shared" si="9"/>
        <v>448.53849467104794</v>
      </c>
      <c r="J31" s="30">
        <f t="shared" si="3"/>
        <v>83.145768372360777</v>
      </c>
      <c r="K31" s="30">
        <f t="shared" si="4"/>
        <v>-322</v>
      </c>
      <c r="L31" s="30">
        <f t="shared" si="5"/>
        <v>524.53695410709588</v>
      </c>
      <c r="M31" s="32" t="s">
        <v>18</v>
      </c>
      <c r="O31" s="37">
        <f t="shared" si="10"/>
        <v>84.863768372360781</v>
      </c>
      <c r="P31" s="30">
        <v>-322</v>
      </c>
      <c r="Q31" s="30">
        <v>524.53695410709588</v>
      </c>
    </row>
    <row r="32" spans="1:17" x14ac:dyDescent="0.25">
      <c r="A32" s="10"/>
      <c r="B32" s="10"/>
      <c r="C32" s="14"/>
      <c r="D32" s="15"/>
      <c r="F32" s="30"/>
      <c r="G32" s="30"/>
      <c r="H32" s="30"/>
      <c r="J32" s="30"/>
      <c r="K32" s="30"/>
      <c r="L32" s="30"/>
      <c r="M32" s="32"/>
      <c r="O32" s="37"/>
      <c r="P32" s="30"/>
      <c r="Q32" s="30"/>
    </row>
    <row r="33" spans="1:17" x14ac:dyDescent="0.25">
      <c r="A33" s="10" t="s">
        <v>24</v>
      </c>
      <c r="B33" s="11">
        <v>-81</v>
      </c>
      <c r="C33" s="12">
        <v>-245</v>
      </c>
      <c r="D33" s="13">
        <v>456.5</v>
      </c>
      <c r="F33" s="30">
        <f t="shared" si="7"/>
        <v>-83.90496731392254</v>
      </c>
      <c r="G33" s="30">
        <f t="shared" si="8"/>
        <v>-245</v>
      </c>
      <c r="H33" s="30">
        <f t="shared" si="9"/>
        <v>455.97500639843139</v>
      </c>
      <c r="J33" s="30">
        <f t="shared" si="3"/>
        <v>-83.90496731392254</v>
      </c>
      <c r="K33" s="30">
        <f t="shared" si="4"/>
        <v>-245</v>
      </c>
      <c r="L33" s="30">
        <f t="shared" si="5"/>
        <v>531.97346583447938</v>
      </c>
      <c r="M33" s="32" t="s">
        <v>24</v>
      </c>
      <c r="O33" s="37">
        <f t="shared" si="10"/>
        <v>-82.186967313922537</v>
      </c>
      <c r="P33" s="30">
        <v>-245</v>
      </c>
      <c r="Q33" s="30">
        <v>531.97346583447938</v>
      </c>
    </row>
    <row r="34" spans="1:17" x14ac:dyDescent="0.25">
      <c r="A34" s="10" t="s">
        <v>25</v>
      </c>
      <c r="B34" s="11">
        <v>-83.171999999999997</v>
      </c>
      <c r="C34" s="12">
        <v>-244.24700000000001</v>
      </c>
      <c r="D34" s="13">
        <v>276.51499999999999</v>
      </c>
      <c r="F34" s="30">
        <f t="shared" si="7"/>
        <v>-84.930929721276954</v>
      </c>
      <c r="G34" s="30">
        <f t="shared" si="8"/>
        <v>-244.24700000000001</v>
      </c>
      <c r="H34" s="30">
        <f t="shared" si="9"/>
        <v>275.97982532366296</v>
      </c>
      <c r="J34" s="30">
        <f t="shared" si="3"/>
        <v>-84.930929721276954</v>
      </c>
      <c r="K34" s="30">
        <f t="shared" si="4"/>
        <v>-244.24700000000001</v>
      </c>
      <c r="L34" s="30">
        <f t="shared" si="5"/>
        <v>351.97828475971096</v>
      </c>
      <c r="M34" s="32" t="s">
        <v>25</v>
      </c>
      <c r="O34" s="37">
        <f t="shared" si="10"/>
        <v>-83.21292972127695</v>
      </c>
      <c r="P34" s="30">
        <v>-244.24700000000001</v>
      </c>
      <c r="Q34" s="30">
        <v>351.97828475971096</v>
      </c>
    </row>
    <row r="35" spans="1:17" ht="15.75" thickBot="1" x14ac:dyDescent="0.3">
      <c r="A35" s="22" t="s">
        <v>26</v>
      </c>
      <c r="B35" s="23">
        <v>-235</v>
      </c>
      <c r="C35" s="24">
        <v>-244.24700000000001</v>
      </c>
      <c r="D35" s="25">
        <v>300</v>
      </c>
      <c r="F35" s="30">
        <f t="shared" si="7"/>
        <v>-236.90538486804945</v>
      </c>
      <c r="G35" s="30">
        <f t="shared" si="8"/>
        <v>-244.24700000000001</v>
      </c>
      <c r="H35" s="30">
        <f t="shared" si="9"/>
        <v>298.49763587090831</v>
      </c>
      <c r="J35" s="30">
        <f t="shared" si="3"/>
        <v>-236.90538486804945</v>
      </c>
      <c r="K35" s="30">
        <f t="shared" si="4"/>
        <v>-244.24700000000001</v>
      </c>
      <c r="L35" s="30">
        <f t="shared" si="5"/>
        <v>374.49609530695631</v>
      </c>
      <c r="M35" s="32" t="s">
        <v>26</v>
      </c>
      <c r="O35" s="37">
        <f t="shared" si="10"/>
        <v>-235.18738486804946</v>
      </c>
      <c r="P35" s="30">
        <v>-244.24700000000001</v>
      </c>
      <c r="Q35" s="30">
        <v>374.49609530695631</v>
      </c>
    </row>
    <row r="36" spans="1:17" x14ac:dyDescent="0.25">
      <c r="A36" s="6"/>
      <c r="B36" s="6"/>
      <c r="C36" s="6"/>
      <c r="D36" s="6"/>
    </row>
    <row r="37" spans="1:17" x14ac:dyDescent="0.25">
      <c r="A37" s="6"/>
      <c r="B37" s="6"/>
      <c r="C37" s="6"/>
      <c r="D37" s="6"/>
    </row>
    <row r="38" spans="1:17" x14ac:dyDescent="0.25">
      <c r="A38" s="5" t="s">
        <v>22</v>
      </c>
      <c r="B38" s="6"/>
      <c r="C38" s="6"/>
      <c r="D38" s="6"/>
    </row>
    <row r="39" spans="1:17" x14ac:dyDescent="0.25">
      <c r="A39" s="4" t="s">
        <v>31</v>
      </c>
      <c r="B39" s="6"/>
      <c r="C39" s="6"/>
      <c r="D39" s="6"/>
    </row>
    <row r="40" spans="1:17" x14ac:dyDescent="0.25">
      <c r="A40" s="4" t="s">
        <v>32</v>
      </c>
      <c r="B40" s="6"/>
      <c r="C40" s="6"/>
      <c r="D40" s="6"/>
    </row>
    <row r="41" spans="1:17" x14ac:dyDescent="0.25">
      <c r="A41" s="6" t="s">
        <v>27</v>
      </c>
      <c r="B41" s="6"/>
      <c r="C41" s="6"/>
      <c r="D41" s="6"/>
    </row>
    <row r="42" spans="1:17" x14ac:dyDescent="0.25">
      <c r="A42" s="6" t="s">
        <v>28</v>
      </c>
      <c r="B42" s="6"/>
      <c r="C42" s="6"/>
      <c r="D42" s="6"/>
    </row>
    <row r="43" spans="1:17" x14ac:dyDescent="0.25">
      <c r="A43" s="6" t="s">
        <v>29</v>
      </c>
      <c r="B43" s="6"/>
      <c r="C43" s="6"/>
      <c r="D43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Mick.Lindley</dc:creator>
  <cp:lastModifiedBy>Matteo.Paganini</cp:lastModifiedBy>
  <cp:lastPrinted>2020-01-30T10:34:33Z</cp:lastPrinted>
  <dcterms:created xsi:type="dcterms:W3CDTF">2019-11-11T11:32:09Z</dcterms:created>
  <dcterms:modified xsi:type="dcterms:W3CDTF">2020-12-10T09:35:36Z</dcterms:modified>
</cp:coreProperties>
</file>