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4.xml" ContentType="application/vnd.openxmlformats-officedocument.drawing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5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eo.Paganini\Desktop\DataEngineering\LeMans_21R04\KSIKPI\"/>
    </mc:Choice>
  </mc:AlternateContent>
  <xr:revisionPtr revIDLastSave="0" documentId="13_ncr:1_{188DC351-28B9-4737-8848-407790F2858A}" xr6:coauthVersionLast="47" xr6:coauthVersionMax="47" xr10:uidLastSave="{00000000-0000-0000-0000-000000000000}"/>
  <bookViews>
    <workbookView xWindow="-120" yWindow="-120" windowWidth="29040" windowHeight="15840" activeTab="1" xr2:uid="{33A7812F-93B0-42E2-BFA7-E40E9D5444C4}"/>
  </bookViews>
  <sheets>
    <sheet name="CTRL" sheetId="11" r:id="rId1"/>
    <sheet name="Plot_Export" sheetId="12" r:id="rId2"/>
    <sheet name="All" sheetId="3" r:id="rId3"/>
    <sheet name="1_TestDay" sheetId="2" r:id="rId4"/>
    <sheet name="2_TestDay" sheetId="4" r:id="rId5"/>
    <sheet name="3_TestDay" sheetId="5" r:id="rId6"/>
    <sheet name="4_TestDay" sheetId="6" r:id="rId7"/>
    <sheet name="5_TestDay" sheetId="7" r:id="rId8"/>
    <sheet name="Summary_OLD" sheetId="1" r:id="rId9"/>
    <sheet name="Summary" sheetId="9" r:id="rId10"/>
    <sheet name="Driver 1" sheetId="13" r:id="rId11"/>
    <sheet name="Driver 2" sheetId="14" r:id="rId12"/>
    <sheet name="Driver 3" sheetId="15" r:id="rId1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1" i="11" l="1"/>
  <c r="P11" i="11"/>
  <c r="Q9" i="11"/>
  <c r="P9" i="11"/>
  <c r="P7" i="11"/>
  <c r="P5" i="11"/>
  <c r="D78" i="11"/>
  <c r="D79" i="11" s="1"/>
  <c r="D80" i="11" s="1"/>
  <c r="T13" i="11"/>
  <c r="P6" i="11"/>
  <c r="Q6" i="11" s="1"/>
  <c r="X20" i="11"/>
  <c r="C24" i="11" s="1"/>
  <c r="D74" i="11"/>
  <c r="D75" i="11" s="1"/>
  <c r="D76" i="11" s="1"/>
  <c r="D70" i="11"/>
  <c r="D71" i="11" s="1"/>
  <c r="D72" i="11" s="1"/>
  <c r="D68" i="11"/>
  <c r="D64" i="11"/>
  <c r="D65" i="11" s="1"/>
  <c r="D66" i="11" s="1"/>
  <c r="D60" i="11"/>
  <c r="D61" i="11" s="1"/>
  <c r="D62" i="11" s="1"/>
  <c r="D56" i="11"/>
  <c r="D57" i="11" s="1"/>
  <c r="D58" i="11" s="1"/>
  <c r="D52" i="11"/>
  <c r="D53" i="11" s="1"/>
  <c r="D54" i="11" s="1"/>
  <c r="D48" i="11"/>
  <c r="D49" i="11" s="1"/>
  <c r="D50" i="11" s="1"/>
  <c r="D44" i="11"/>
  <c r="D45" i="11" s="1"/>
  <c r="D46" i="11" s="1"/>
  <c r="D41" i="11"/>
  <c r="D42" i="11" s="1"/>
  <c r="D38" i="11"/>
  <c r="D39" i="11" s="1"/>
  <c r="D32" i="11"/>
  <c r="D33" i="11" s="1"/>
  <c r="D34" i="11" s="1"/>
  <c r="D28" i="11"/>
  <c r="D29" i="11" s="1"/>
  <c r="D30" i="11" s="1"/>
  <c r="D24" i="11"/>
  <c r="D25" i="11" s="1"/>
  <c r="D26" i="11" s="1"/>
  <c r="D20" i="11"/>
  <c r="D21" i="11" s="1"/>
  <c r="D22" i="11" s="1"/>
  <c r="Q20" i="11"/>
  <c r="Q21" i="11" s="1"/>
  <c r="Q22" i="11" s="1"/>
  <c r="Q23" i="11" s="1"/>
  <c r="Q24" i="11" s="1"/>
  <c r="Q25" i="11" s="1"/>
  <c r="Q26" i="11" s="1"/>
  <c r="Q27" i="11" s="1"/>
  <c r="Q28" i="11" s="1"/>
  <c r="Q29" i="11" s="1"/>
  <c r="Q30" i="11" s="1"/>
  <c r="Q31" i="11" s="1"/>
  <c r="Q32" i="11" s="1"/>
  <c r="Q33" i="11" s="1"/>
  <c r="Q34" i="11" s="1"/>
  <c r="Q35" i="11" s="1"/>
  <c r="Q36" i="11" s="1"/>
  <c r="F81" i="11"/>
  <c r="E81" i="11"/>
  <c r="F80" i="11"/>
  <c r="G80" i="11"/>
  <c r="H80" i="11"/>
  <c r="I80" i="11"/>
  <c r="J80" i="11"/>
  <c r="K80" i="11"/>
  <c r="L80" i="11"/>
  <c r="E80" i="11"/>
  <c r="K79" i="11"/>
  <c r="F79" i="11"/>
  <c r="G79" i="11"/>
  <c r="H79" i="11"/>
  <c r="I79" i="11"/>
  <c r="J79" i="11"/>
  <c r="E79" i="11"/>
  <c r="F78" i="11"/>
  <c r="G78" i="11"/>
  <c r="E78" i="11"/>
  <c r="G77" i="11"/>
  <c r="F77" i="11"/>
  <c r="E77" i="11"/>
  <c r="F76" i="11"/>
  <c r="G76" i="11"/>
  <c r="H76" i="11"/>
  <c r="I76" i="11"/>
  <c r="J76" i="11"/>
  <c r="E76" i="11"/>
  <c r="G75" i="11"/>
  <c r="F75" i="11"/>
  <c r="E75" i="11"/>
  <c r="G74" i="11"/>
  <c r="F74" i="11"/>
  <c r="E74" i="11"/>
  <c r="G73" i="11"/>
  <c r="F73" i="11"/>
  <c r="E73" i="11"/>
  <c r="H72" i="11"/>
  <c r="G72" i="11"/>
  <c r="F72" i="11"/>
  <c r="E72" i="11"/>
  <c r="E71" i="11"/>
  <c r="E70" i="11"/>
  <c r="H69" i="11"/>
  <c r="I69" i="11"/>
  <c r="G69" i="11"/>
  <c r="F69" i="11"/>
  <c r="E69" i="11"/>
  <c r="H66" i="11"/>
  <c r="F66" i="11"/>
  <c r="G66" i="11"/>
  <c r="E66" i="11"/>
  <c r="F65" i="11"/>
  <c r="G65" i="11"/>
  <c r="H65" i="11"/>
  <c r="E65" i="11"/>
  <c r="F64" i="11"/>
  <c r="G64" i="11"/>
  <c r="H64" i="11"/>
  <c r="E64" i="11"/>
  <c r="F63" i="11"/>
  <c r="E63" i="11"/>
  <c r="F62" i="11"/>
  <c r="E62" i="11"/>
  <c r="G61" i="11"/>
  <c r="H61" i="11"/>
  <c r="F61" i="11"/>
  <c r="E61" i="11"/>
  <c r="F60" i="11"/>
  <c r="G60" i="11"/>
  <c r="H60" i="11"/>
  <c r="E60" i="11"/>
  <c r="I59" i="11"/>
  <c r="H59" i="11"/>
  <c r="G59" i="11"/>
  <c r="F59" i="11"/>
  <c r="E59" i="11"/>
  <c r="H58" i="11"/>
  <c r="G58" i="11"/>
  <c r="F58" i="11"/>
  <c r="E58" i="11"/>
  <c r="F57" i="11"/>
  <c r="G57" i="11"/>
  <c r="H57" i="11"/>
  <c r="I57" i="11"/>
  <c r="J57" i="11"/>
  <c r="K57" i="11"/>
  <c r="L57" i="11"/>
  <c r="E57" i="11"/>
  <c r="H56" i="11"/>
  <c r="G56" i="11"/>
  <c r="F56" i="11"/>
  <c r="E56" i="11"/>
  <c r="H55" i="11"/>
  <c r="G55" i="11"/>
  <c r="F55" i="11"/>
  <c r="E55" i="11"/>
  <c r="J54" i="11"/>
  <c r="K54" i="11"/>
  <c r="L54" i="11"/>
  <c r="I54" i="11"/>
  <c r="F54" i="11"/>
  <c r="G54" i="11"/>
  <c r="H54" i="11"/>
  <c r="E54" i="11"/>
  <c r="F53" i="11"/>
  <c r="E53" i="11"/>
  <c r="F52" i="11"/>
  <c r="G52" i="11"/>
  <c r="H52" i="11"/>
  <c r="E52" i="11"/>
  <c r="F51" i="11"/>
  <c r="G51" i="11"/>
  <c r="H51" i="11"/>
  <c r="E51" i="11"/>
  <c r="F50" i="11"/>
  <c r="G50" i="11"/>
  <c r="H50" i="11"/>
  <c r="E50" i="11"/>
  <c r="F49" i="11"/>
  <c r="G49" i="11"/>
  <c r="H49" i="11"/>
  <c r="E49" i="11"/>
  <c r="F48" i="11"/>
  <c r="G48" i="11"/>
  <c r="H48" i="11"/>
  <c r="E48" i="11"/>
  <c r="F47" i="11"/>
  <c r="G47" i="11"/>
  <c r="H47" i="11"/>
  <c r="E47" i="11"/>
  <c r="F46" i="11"/>
  <c r="G46" i="11"/>
  <c r="H46" i="11"/>
  <c r="E46" i="11"/>
  <c r="F45" i="11"/>
  <c r="G45" i="11"/>
  <c r="H45" i="11"/>
  <c r="E45" i="11"/>
  <c r="F44" i="11"/>
  <c r="G44" i="11"/>
  <c r="H44" i="11"/>
  <c r="E44" i="11"/>
  <c r="F43" i="11"/>
  <c r="G43" i="11"/>
  <c r="H43" i="11"/>
  <c r="E43" i="11"/>
  <c r="F42" i="11"/>
  <c r="E42" i="11"/>
  <c r="F41" i="11"/>
  <c r="G41" i="11"/>
  <c r="E41" i="11"/>
  <c r="E40" i="11"/>
  <c r="F39" i="11"/>
  <c r="E39" i="11"/>
  <c r="H38" i="11"/>
  <c r="G38" i="11"/>
  <c r="F38" i="11"/>
  <c r="E38" i="11"/>
  <c r="F37" i="11"/>
  <c r="G37" i="11"/>
  <c r="H37" i="11"/>
  <c r="E37" i="11"/>
  <c r="F36" i="11"/>
  <c r="E36" i="11"/>
  <c r="F35" i="11"/>
  <c r="E35" i="11"/>
  <c r="F34" i="11"/>
  <c r="G34" i="11"/>
  <c r="H34" i="11"/>
  <c r="E34" i="11"/>
  <c r="F33" i="11"/>
  <c r="G33" i="11"/>
  <c r="H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G25" i="11"/>
  <c r="F25" i="11"/>
  <c r="E25" i="11"/>
  <c r="G24" i="11"/>
  <c r="F24" i="11"/>
  <c r="E24" i="11"/>
  <c r="F23" i="11"/>
  <c r="G23" i="11"/>
  <c r="E23" i="11"/>
  <c r="I22" i="11"/>
  <c r="F22" i="11"/>
  <c r="G22" i="11"/>
  <c r="H22" i="11"/>
  <c r="E22" i="11"/>
  <c r="E21" i="11"/>
  <c r="F20" i="11"/>
  <c r="E20" i="11"/>
  <c r="EQ2" i="2"/>
  <c r="ER2" i="2"/>
  <c r="ES2" i="2"/>
  <c r="ET2" i="2"/>
  <c r="EU2" i="2"/>
  <c r="EV2" i="2"/>
  <c r="EW2" i="2"/>
  <c r="EX2" i="2"/>
  <c r="EY2" i="2"/>
  <c r="EZ2" i="2"/>
  <c r="FA2" i="2"/>
  <c r="FB2" i="2"/>
  <c r="FC2" i="2"/>
  <c r="FD2" i="2"/>
  <c r="FE2" i="2"/>
  <c r="FF2" i="2"/>
  <c r="FG2" i="2"/>
  <c r="FH2" i="2"/>
  <c r="FI2" i="2"/>
  <c r="FJ2" i="2"/>
  <c r="FK2" i="2"/>
  <c r="FL2" i="2"/>
  <c r="FM2" i="2"/>
  <c r="FN2" i="2"/>
  <c r="FO2" i="2"/>
  <c r="FP2" i="2"/>
  <c r="FQ2" i="2"/>
  <c r="FR2" i="2"/>
  <c r="FS2" i="2"/>
  <c r="FT2" i="2"/>
  <c r="FU2" i="2"/>
  <c r="FV2" i="2"/>
  <c r="FW2" i="2"/>
  <c r="FX2" i="2"/>
  <c r="FY2" i="2"/>
  <c r="FZ2" i="2"/>
  <c r="GA2" i="2"/>
  <c r="GB2" i="2"/>
  <c r="GC2" i="2"/>
  <c r="GD2" i="2"/>
  <c r="GE2" i="2"/>
  <c r="GF2" i="2"/>
  <c r="GG2" i="2"/>
  <c r="GH2" i="2"/>
  <c r="GI2" i="2"/>
  <c r="GJ2" i="2"/>
  <c r="GK2" i="2"/>
  <c r="GL2" i="2"/>
  <c r="GM2" i="2"/>
  <c r="GN2" i="2"/>
  <c r="GO2" i="2"/>
  <c r="GP2" i="2"/>
  <c r="GQ2" i="2"/>
  <c r="GR2" i="2"/>
  <c r="GS2" i="2"/>
  <c r="GT2" i="2"/>
  <c r="GU2" i="2"/>
  <c r="GV2" i="2"/>
  <c r="GW2" i="2"/>
  <c r="GX2" i="2"/>
  <c r="GY2" i="2"/>
  <c r="GZ2" i="2"/>
  <c r="HA2" i="2"/>
  <c r="HB2" i="2"/>
  <c r="HC2" i="2"/>
  <c r="HD2" i="2"/>
  <c r="HE2" i="2"/>
  <c r="HF2" i="2"/>
  <c r="HG2" i="2"/>
  <c r="HH2" i="2"/>
  <c r="HI2" i="2"/>
  <c r="HJ2" i="2"/>
  <c r="HK2" i="2"/>
  <c r="HL2" i="2"/>
  <c r="EQ3" i="2"/>
  <c r="ER3" i="2"/>
  <c r="ES3" i="2"/>
  <c r="ET3" i="2"/>
  <c r="EU3" i="2"/>
  <c r="EV3" i="2"/>
  <c r="EW3" i="2"/>
  <c r="EX3" i="2"/>
  <c r="EY3" i="2"/>
  <c r="EZ3" i="2"/>
  <c r="FA3" i="2"/>
  <c r="FB3" i="2"/>
  <c r="FC3" i="2"/>
  <c r="FD3" i="2"/>
  <c r="FE3" i="2"/>
  <c r="FF3" i="2"/>
  <c r="FG3" i="2"/>
  <c r="FH3" i="2"/>
  <c r="FI3" i="2"/>
  <c r="FJ3" i="2"/>
  <c r="FK3" i="2"/>
  <c r="FL3" i="2"/>
  <c r="FM3" i="2"/>
  <c r="FN3" i="2"/>
  <c r="FO3" i="2"/>
  <c r="FP3" i="2"/>
  <c r="FQ3" i="2"/>
  <c r="FR3" i="2"/>
  <c r="FS3" i="2"/>
  <c r="FT3" i="2"/>
  <c r="FU3" i="2"/>
  <c r="FV3" i="2"/>
  <c r="FW3" i="2"/>
  <c r="FX3" i="2"/>
  <c r="FY3" i="2"/>
  <c r="FZ3" i="2"/>
  <c r="GA3" i="2"/>
  <c r="GB3" i="2"/>
  <c r="GC3" i="2"/>
  <c r="GD3" i="2"/>
  <c r="GE3" i="2"/>
  <c r="GF3" i="2"/>
  <c r="GG3" i="2"/>
  <c r="GH3" i="2"/>
  <c r="GI3" i="2"/>
  <c r="GJ3" i="2"/>
  <c r="GK3" i="2"/>
  <c r="GL3" i="2"/>
  <c r="GM3" i="2"/>
  <c r="GN3" i="2"/>
  <c r="GO3" i="2"/>
  <c r="GP3" i="2"/>
  <c r="GQ3" i="2"/>
  <c r="GR3" i="2"/>
  <c r="GS3" i="2"/>
  <c r="GT3" i="2"/>
  <c r="GU3" i="2"/>
  <c r="GV3" i="2"/>
  <c r="GW3" i="2"/>
  <c r="GX3" i="2"/>
  <c r="GY3" i="2"/>
  <c r="GZ3" i="2"/>
  <c r="HA3" i="2"/>
  <c r="HB3" i="2"/>
  <c r="HC3" i="2"/>
  <c r="HD3" i="2"/>
  <c r="HE3" i="2"/>
  <c r="HF3" i="2"/>
  <c r="HG3" i="2"/>
  <c r="HH3" i="2"/>
  <c r="HI3" i="2"/>
  <c r="HJ3" i="2"/>
  <c r="HK3" i="2"/>
  <c r="HL3" i="2"/>
  <c r="IA3" i="3"/>
  <c r="IA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DE3" i="3"/>
  <c r="DF3" i="3"/>
  <c r="DG3" i="3"/>
  <c r="DH3" i="3"/>
  <c r="DI3" i="3"/>
  <c r="DJ3" i="3"/>
  <c r="DK3" i="3"/>
  <c r="DL3" i="3"/>
  <c r="DM3" i="3"/>
  <c r="DN3" i="3"/>
  <c r="DO3" i="3"/>
  <c r="DP3" i="3"/>
  <c r="DQ3" i="3"/>
  <c r="DR3" i="3"/>
  <c r="DS3" i="3"/>
  <c r="DT3" i="3"/>
  <c r="DU3" i="3"/>
  <c r="DV3" i="3"/>
  <c r="DW3" i="3"/>
  <c r="DX3" i="3"/>
  <c r="DY3" i="3"/>
  <c r="DZ3" i="3"/>
  <c r="EA3" i="3"/>
  <c r="EB3" i="3"/>
  <c r="EC3" i="3"/>
  <c r="ED3" i="3"/>
  <c r="EE3" i="3"/>
  <c r="EF3" i="3"/>
  <c r="EG3" i="3"/>
  <c r="EH3" i="3"/>
  <c r="EI3" i="3"/>
  <c r="EJ3" i="3"/>
  <c r="EK3" i="3"/>
  <c r="EL3" i="3"/>
  <c r="EM3" i="3"/>
  <c r="EN3" i="3"/>
  <c r="EO3" i="3"/>
  <c r="EP3" i="3"/>
  <c r="EQ3" i="3"/>
  <c r="ER3" i="3"/>
  <c r="ES3" i="3"/>
  <c r="ET3" i="3"/>
  <c r="EU3" i="3"/>
  <c r="EV3" i="3"/>
  <c r="EW3" i="3"/>
  <c r="EX3" i="3"/>
  <c r="EY3" i="3"/>
  <c r="EZ3" i="3"/>
  <c r="FA3" i="3"/>
  <c r="FB3" i="3"/>
  <c r="FC3" i="3"/>
  <c r="FD3" i="3"/>
  <c r="FE3" i="3"/>
  <c r="FF3" i="3"/>
  <c r="FG3" i="3"/>
  <c r="FH3" i="3"/>
  <c r="FI3" i="3"/>
  <c r="FJ3" i="3"/>
  <c r="FK3" i="3"/>
  <c r="FL3" i="3"/>
  <c r="FM3" i="3"/>
  <c r="FN3" i="3"/>
  <c r="FO3" i="3"/>
  <c r="FP3" i="3"/>
  <c r="FQ3" i="3"/>
  <c r="FR3" i="3"/>
  <c r="FS3" i="3"/>
  <c r="FT3" i="3"/>
  <c r="FU3" i="3"/>
  <c r="FV3" i="3"/>
  <c r="FW3" i="3"/>
  <c r="FX3" i="3"/>
  <c r="FY3" i="3"/>
  <c r="FZ3" i="3"/>
  <c r="GA3" i="3"/>
  <c r="GB3" i="3"/>
  <c r="GC3" i="3"/>
  <c r="GD3" i="3"/>
  <c r="GE3" i="3"/>
  <c r="GF3" i="3"/>
  <c r="GG3" i="3"/>
  <c r="GH3" i="3"/>
  <c r="GI3" i="3"/>
  <c r="GJ3" i="3"/>
  <c r="GK3" i="3"/>
  <c r="GL3" i="3"/>
  <c r="GM3" i="3"/>
  <c r="GN3" i="3"/>
  <c r="GO3" i="3"/>
  <c r="GP3" i="3"/>
  <c r="GQ3" i="3"/>
  <c r="GR3" i="3"/>
  <c r="GS3" i="3"/>
  <c r="GT3" i="3"/>
  <c r="GU3" i="3"/>
  <c r="GV3" i="3"/>
  <c r="GW3" i="3"/>
  <c r="GX3" i="3"/>
  <c r="GY3" i="3"/>
  <c r="GZ3" i="3"/>
  <c r="HA3" i="3"/>
  <c r="HB3" i="3"/>
  <c r="HC3" i="3"/>
  <c r="HD3" i="3"/>
  <c r="HE3" i="3"/>
  <c r="HF3" i="3"/>
  <c r="HG3" i="3"/>
  <c r="HH3" i="3"/>
  <c r="HI3" i="3"/>
  <c r="HJ3" i="3"/>
  <c r="HK3" i="3"/>
  <c r="HL3" i="3"/>
  <c r="HM3" i="3"/>
  <c r="HN3" i="3"/>
  <c r="HO3" i="3"/>
  <c r="HP3" i="3"/>
  <c r="HQ3" i="3"/>
  <c r="HR3" i="3"/>
  <c r="HS3" i="3"/>
  <c r="HT3" i="3"/>
  <c r="HU3" i="3"/>
  <c r="HV3" i="3"/>
  <c r="HW3" i="3"/>
  <c r="HX3" i="3"/>
  <c r="HY3" i="3"/>
  <c r="HZ3" i="3"/>
  <c r="CM2" i="2"/>
  <c r="CN2" i="2"/>
  <c r="CO2" i="2"/>
  <c r="CP2" i="2"/>
  <c r="CQ2" i="2"/>
  <c r="CR2" i="2"/>
  <c r="CS2" i="2"/>
  <c r="CT2" i="2"/>
  <c r="CU2" i="2"/>
  <c r="CV2" i="2"/>
  <c r="CW2" i="2"/>
  <c r="CX2" i="2"/>
  <c r="CY2" i="2"/>
  <c r="CZ2" i="2"/>
  <c r="DA2" i="2"/>
  <c r="DB2" i="2"/>
  <c r="DC2" i="2"/>
  <c r="DD2" i="2"/>
  <c r="DE2" i="2"/>
  <c r="DF2" i="2"/>
  <c r="DG2" i="2"/>
  <c r="DH2" i="2"/>
  <c r="DI2" i="2"/>
  <c r="DJ2" i="2"/>
  <c r="DK2" i="2"/>
  <c r="DL2" i="2"/>
  <c r="DM2" i="2"/>
  <c r="DN2" i="2"/>
  <c r="DO2" i="2"/>
  <c r="DP2" i="2"/>
  <c r="DQ2" i="2"/>
  <c r="DR2" i="2"/>
  <c r="DS2" i="2"/>
  <c r="DT2" i="2"/>
  <c r="DU2" i="2"/>
  <c r="DV2" i="2"/>
  <c r="DW2" i="2"/>
  <c r="DX2" i="2"/>
  <c r="DY2" i="2"/>
  <c r="DZ2" i="2"/>
  <c r="EA2" i="2"/>
  <c r="EB2" i="2"/>
  <c r="EC2" i="2"/>
  <c r="ED2" i="2"/>
  <c r="EE2" i="2"/>
  <c r="EF2" i="2"/>
  <c r="EG2" i="2"/>
  <c r="EH2" i="2"/>
  <c r="EI2" i="2"/>
  <c r="EJ2" i="2"/>
  <c r="EK2" i="2"/>
  <c r="EL2" i="2"/>
  <c r="EM2" i="2"/>
  <c r="EN2" i="2"/>
  <c r="EO2" i="2"/>
  <c r="EP2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DB3" i="2"/>
  <c r="DC3" i="2"/>
  <c r="DD3" i="2"/>
  <c r="DE3" i="2"/>
  <c r="DF3" i="2"/>
  <c r="DG3" i="2"/>
  <c r="DH3" i="2"/>
  <c r="DI3" i="2"/>
  <c r="DJ3" i="2"/>
  <c r="DK3" i="2"/>
  <c r="DL3" i="2"/>
  <c r="DM3" i="2"/>
  <c r="DN3" i="2"/>
  <c r="DO3" i="2"/>
  <c r="DP3" i="2"/>
  <c r="DQ3" i="2"/>
  <c r="DR3" i="2"/>
  <c r="DS3" i="2"/>
  <c r="DT3" i="2"/>
  <c r="DU3" i="2"/>
  <c r="DV3" i="2"/>
  <c r="DW3" i="2"/>
  <c r="DX3" i="2"/>
  <c r="DY3" i="2"/>
  <c r="DZ3" i="2"/>
  <c r="EA3" i="2"/>
  <c r="EB3" i="2"/>
  <c r="EC3" i="2"/>
  <c r="ED3" i="2"/>
  <c r="EE3" i="2"/>
  <c r="EF3" i="2"/>
  <c r="EG3" i="2"/>
  <c r="EH3" i="2"/>
  <c r="EI3" i="2"/>
  <c r="EJ3" i="2"/>
  <c r="EK3" i="2"/>
  <c r="EL3" i="2"/>
  <c r="EM3" i="2"/>
  <c r="EN3" i="2"/>
  <c r="EO3" i="2"/>
  <c r="EP3" i="2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CI2" i="2"/>
  <c r="CJ2" i="2"/>
  <c r="CK2" i="2"/>
  <c r="CL2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D3" i="2"/>
  <c r="D2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C3" i="2"/>
  <c r="AW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X2" i="2"/>
  <c r="AY2" i="2"/>
  <c r="AZ2" i="2"/>
  <c r="BA2" i="2"/>
  <c r="BB2" i="2"/>
  <c r="BC2" i="2"/>
  <c r="BD2" i="2"/>
  <c r="BE2" i="2"/>
  <c r="C2" i="2"/>
  <c r="C25" i="11" l="1"/>
  <c r="C23" i="11"/>
  <c r="X21" i="11"/>
  <c r="X22" i="11" s="1"/>
  <c r="X23" i="11" s="1"/>
  <c r="X24" i="11" s="1"/>
  <c r="X25" i="11" s="1"/>
  <c r="X26" i="11" s="1"/>
  <c r="X27" i="11" s="1"/>
  <c r="X28" i="11" s="1"/>
  <c r="X29" i="11" s="1"/>
  <c r="X30" i="11" s="1"/>
  <c r="X31" i="11" s="1"/>
  <c r="X32" i="11" s="1"/>
  <c r="X33" i="11" s="1"/>
  <c r="X34" i="11" s="1"/>
  <c r="X35" i="11" s="1"/>
  <c r="C26" i="11"/>
  <c r="C79" i="11" l="1"/>
  <c r="X36" i="11"/>
  <c r="C81" i="11" s="1"/>
  <c r="C78" i="11"/>
  <c r="C80" i="11"/>
  <c r="Q5" i="11"/>
  <c r="O5" i="11"/>
  <c r="O7" i="11"/>
  <c r="Q7" i="11"/>
  <c r="C29" i="11"/>
  <c r="C30" i="11"/>
  <c r="C27" i="11"/>
  <c r="C28" i="11"/>
  <c r="C31" i="11"/>
  <c r="C32" i="11"/>
  <c r="C33" i="11"/>
  <c r="C34" i="11"/>
  <c r="C36" i="11" l="1"/>
  <c r="C35" i="11"/>
  <c r="C39" i="11" l="1"/>
  <c r="C37" i="11"/>
  <c r="C38" i="11"/>
  <c r="C41" i="11" l="1"/>
  <c r="C42" i="11"/>
  <c r="C40" i="11"/>
  <c r="C44" i="11" l="1"/>
  <c r="C45" i="11"/>
  <c r="C46" i="11"/>
  <c r="C43" i="11"/>
  <c r="C47" i="11" l="1"/>
  <c r="C48" i="11"/>
  <c r="C49" i="11"/>
  <c r="C50" i="11"/>
  <c r="C52" i="11" l="1"/>
  <c r="C53" i="11"/>
  <c r="C54" i="11"/>
  <c r="C51" i="11"/>
  <c r="C55" i="11" l="1"/>
  <c r="C56" i="11"/>
  <c r="C57" i="11"/>
  <c r="C58" i="11"/>
  <c r="C60" i="11" l="1"/>
  <c r="C61" i="11"/>
  <c r="C62" i="11"/>
  <c r="C59" i="11"/>
  <c r="C63" i="11" l="1"/>
  <c r="C64" i="11"/>
  <c r="C65" i="11"/>
  <c r="C66" i="11"/>
  <c r="C68" i="11" l="1"/>
  <c r="C67" i="11"/>
  <c r="C70" i="11" l="1"/>
  <c r="C71" i="11"/>
  <c r="C72" i="11"/>
  <c r="C69" i="11"/>
  <c r="C77" i="11" l="1"/>
  <c r="C73" i="11"/>
  <c r="C74" i="11"/>
  <c r="C75" i="11"/>
  <c r="C76" i="11"/>
</calcChain>
</file>

<file path=xl/sharedStrings.xml><?xml version="1.0" encoding="utf-8"?>
<sst xmlns="http://schemas.openxmlformats.org/spreadsheetml/2006/main" count="1810" uniqueCount="424">
  <si>
    <t>Evaluate</t>
  </si>
  <si>
    <t>Lap</t>
  </si>
  <si>
    <t>Laptime</t>
  </si>
  <si>
    <t>Max laptime</t>
  </si>
  <si>
    <t>Max speed</t>
  </si>
  <si>
    <t>Lap-Diff fuelcons_kg</t>
  </si>
  <si>
    <t>Max FIA_TCockpit</t>
  </si>
  <si>
    <t>Max CrossTimeLap</t>
  </si>
  <si>
    <t>Max CoastTimeLap</t>
  </si>
  <si>
    <t>Ave understeer</t>
  </si>
  <si>
    <t>Ave understeer_LS</t>
  </si>
  <si>
    <t>Ave understeer_MS</t>
  </si>
  <si>
    <t>Ave understeer_HS</t>
  </si>
  <si>
    <t>Max pbrake_f</t>
  </si>
  <si>
    <t>Min tdisk_fl</t>
  </si>
  <si>
    <t>Min tdisk_fr</t>
  </si>
  <si>
    <t>Min tdisk_rl</t>
  </si>
  <si>
    <t>Min tdisk_rr</t>
  </si>
  <si>
    <t>Ave tdisk_fl</t>
  </si>
  <si>
    <t>Ave tdisk_fr</t>
  </si>
  <si>
    <t>Ave tdisk_rl</t>
  </si>
  <si>
    <t>Ave tdisk_rr</t>
  </si>
  <si>
    <t>Ave Pres_Rel_FL</t>
  </si>
  <si>
    <t>Ave Pres_Rel_FR</t>
  </si>
  <si>
    <t>Ave Pres_Rel_RL</t>
  </si>
  <si>
    <t>Ave Pres_Rel_RR</t>
  </si>
  <si>
    <t>Ave CPL_FL</t>
  </si>
  <si>
    <t>Ave CPL_FR</t>
  </si>
  <si>
    <t>Ave CPL_RL</t>
  </si>
  <si>
    <t>Ave CPL_RR</t>
  </si>
  <si>
    <t>Min Oil_level</t>
  </si>
  <si>
    <t>Ave Oil_level</t>
  </si>
  <si>
    <t>Ave pcrank</t>
  </si>
  <si>
    <t>Max pwat_pod</t>
  </si>
  <si>
    <t>Min pfuel</t>
  </si>
  <si>
    <t>Max nmot</t>
  </si>
  <si>
    <t>Max mlo_egt_present_current_can</t>
  </si>
  <si>
    <t>Max Load_FL_Ch1</t>
  </si>
  <si>
    <t>Max Load_FR_Ch1</t>
  </si>
  <si>
    <t>Max Load_RL_Ch1</t>
  </si>
  <si>
    <t>Max Load_RR_Ch1</t>
  </si>
  <si>
    <t>y</t>
  </si>
  <si>
    <t>#1</t>
  </si>
  <si>
    <t>#2</t>
  </si>
  <si>
    <t>#3</t>
  </si>
  <si>
    <t>#4</t>
  </si>
  <si>
    <t>#5</t>
  </si>
  <si>
    <t>#6</t>
  </si>
  <si>
    <t>max</t>
  </si>
  <si>
    <t>min</t>
  </si>
  <si>
    <t>Outing #</t>
  </si>
  <si>
    <t>Desc</t>
  </si>
  <si>
    <t>FP1 out 1</t>
  </si>
  <si>
    <t>Ave frh_pitlane</t>
  </si>
  <si>
    <t>Ave rrh_pitlane</t>
  </si>
  <si>
    <t>Ave Ride_F_pit</t>
  </si>
  <si>
    <t>Ave Ride_RL_pit</t>
  </si>
  <si>
    <t>Ave Ride_RR_pit</t>
  </si>
  <si>
    <t>Tyres</t>
  </si>
  <si>
    <t>Brakes</t>
  </si>
  <si>
    <t>Engine</t>
  </si>
  <si>
    <t>Max tgear</t>
  </si>
  <si>
    <t>Max tcaliper_fl</t>
  </si>
  <si>
    <t>Max tcaliper_fr</t>
  </si>
  <si>
    <t>Max tcaliper_rl</t>
  </si>
  <si>
    <t>Max tcaliper_rr</t>
  </si>
  <si>
    <t>max_rows</t>
  </si>
  <si>
    <t>Driver</t>
  </si>
  <si>
    <t>Ave Brake_bal %</t>
  </si>
  <si>
    <t>Ave Pitlane_Speed</t>
  </si>
  <si>
    <t>Ave FIA_TCockpit</t>
  </si>
  <si>
    <t>Ave Rpm_Upshift</t>
  </si>
  <si>
    <t>Ave Fz_balance</t>
  </si>
  <si>
    <t>Ave Fz_balance_lowspeedcorners</t>
  </si>
  <si>
    <t>Ave Fz_balance_mediumspeedcorners</t>
  </si>
  <si>
    <t>Ave Fz_balance_fastcorners</t>
  </si>
  <si>
    <t>Max accx_onThrottle</t>
  </si>
  <si>
    <t>Max accx_onBrakes</t>
  </si>
  <si>
    <t>Max accy_LeftCorners</t>
  </si>
  <si>
    <t>Max accy_RightCorners</t>
  </si>
  <si>
    <t>Ave CzF_160kph</t>
  </si>
  <si>
    <t>Ave CzR_160kph</t>
  </si>
  <si>
    <t>Ave CzF_220kph</t>
  </si>
  <si>
    <t>Ave CzR_220kph</t>
  </si>
  <si>
    <t>Ave ub</t>
  </si>
  <si>
    <t>Min ub</t>
  </si>
  <si>
    <t>Ave LAP_Throttle_Smoothness</t>
  </si>
  <si>
    <t>Ave LAP_BrakeRelease_Smoothness</t>
  </si>
  <si>
    <t>Ave LAP_SW_Smoothness</t>
  </si>
  <si>
    <t>Max time_FL_Locking</t>
  </si>
  <si>
    <t>Max time_FR_Locking</t>
  </si>
  <si>
    <t>Max time_RL_Locking</t>
  </si>
  <si>
    <t>Max time_RR_Locking</t>
  </si>
  <si>
    <t>Aerodynamics 2</t>
  </si>
  <si>
    <t>Driver 2</t>
  </si>
  <si>
    <t>System</t>
  </si>
  <si>
    <t>Ave tcaliper_fl</t>
  </si>
  <si>
    <t>Ave tcaliper_fr</t>
  </si>
  <si>
    <t>Ave tcaliper_rl</t>
  </si>
  <si>
    <t>Ave tcaliper_rr</t>
  </si>
  <si>
    <t>Max time_d2d</t>
  </si>
  <si>
    <t>Max time_ign01_E</t>
  </si>
  <si>
    <t>Max time_ign02_E</t>
  </si>
  <si>
    <t>Max time_ign03_E</t>
  </si>
  <si>
    <t>Max time_ign04_E</t>
  </si>
  <si>
    <t>Max time_ign05_E</t>
  </si>
  <si>
    <t>Max time_ign06_E</t>
  </si>
  <si>
    <t>Max time_ign07_E</t>
  </si>
  <si>
    <t>Max time_ign08_E</t>
  </si>
  <si>
    <t>Max time_poil2000rpm_E</t>
  </si>
  <si>
    <t>Max time_poil5000rpm_E</t>
  </si>
  <si>
    <t>Ave USOS</t>
  </si>
  <si>
    <t>Ave USOS HS</t>
  </si>
  <si>
    <t>Ave USOS LS Entry</t>
  </si>
  <si>
    <t>Ave USOS LS Mid</t>
  </si>
  <si>
    <t>Ave USOS LS Exit</t>
  </si>
  <si>
    <t>Ave USOS MS Entry</t>
  </si>
  <si>
    <t>Ave USOS MS Exit</t>
  </si>
  <si>
    <t>Ave AB HS</t>
  </si>
  <si>
    <t>Ave AB MS Entry</t>
  </si>
  <si>
    <t>Ave AB MS Mid</t>
  </si>
  <si>
    <t>Ave AB MS Exit</t>
  </si>
  <si>
    <t>Ave Ride_AxleFront_160kph</t>
  </si>
  <si>
    <t>Ave Ride_AxleRear_160kph</t>
  </si>
  <si>
    <t>Ave Ride_AxleFront_220kph</t>
  </si>
  <si>
    <t>Ave Ride_AxleRear_220kph</t>
  </si>
  <si>
    <t>Ave Delta_Amb_TCockpit</t>
  </si>
  <si>
    <t>Ave Delta_TmotvsAMB</t>
  </si>
  <si>
    <t>Ave lambda</t>
  </si>
  <si>
    <t>Ave lambda2</t>
  </si>
  <si>
    <t>Min eps_motor_cur</t>
  </si>
  <si>
    <t>Ave eps_motor_cur</t>
  </si>
  <si>
    <t>Max eps_motor_cur</t>
  </si>
  <si>
    <t>Ave cu_fuel_lift_01</t>
  </si>
  <si>
    <t>Ave cu_fuel_lift_02</t>
  </si>
  <si>
    <t>Ave BumpstopSqueeze_FC_TopSpeed</t>
  </si>
  <si>
    <t>Ave BumpstopSqueeze_RC_TopSpeed</t>
  </si>
  <si>
    <t>Engine 2</t>
  </si>
  <si>
    <t>System 2</t>
  </si>
  <si>
    <t>Setup 1</t>
  </si>
  <si>
    <t>Dampers</t>
  </si>
  <si>
    <t>n</t>
  </si>
  <si>
    <t>Max TC_gain</t>
  </si>
  <si>
    <t>Max TC_slip</t>
  </si>
  <si>
    <t>Max EngineMap</t>
  </si>
  <si>
    <t>Max PedalMap</t>
  </si>
  <si>
    <t>Max SteerMap</t>
  </si>
  <si>
    <t>Ave FL_IR_Temp_Ch2</t>
  </si>
  <si>
    <t>Ave FR_IR_Temp_Ch2</t>
  </si>
  <si>
    <t>Ave RL_IR_Temp_Ch2</t>
  </si>
  <si>
    <t>Ave RR_IR_Temp_Ch2</t>
  </si>
  <si>
    <t>Ave Ride_AxleFront_TS</t>
  </si>
  <si>
    <t>Ave Ride_AxleRear_TS</t>
  </si>
  <si>
    <t>Max tmot</t>
  </si>
  <si>
    <t>Min PRail_80</t>
  </si>
  <si>
    <t>Min PRail2_80</t>
  </si>
  <si>
    <t>Max Damper_HS_Bump_FL</t>
  </si>
  <si>
    <t>Max Damper_HS_Bump_FR</t>
  </si>
  <si>
    <t>Max Damper_HS_Bump_RL</t>
  </si>
  <si>
    <t>Max Damper_HS_Bump_RR</t>
  </si>
  <si>
    <t>Max Damper_HS_Rebound_FL</t>
  </si>
  <si>
    <t>Max Damper_HS_Rebound_FR</t>
  </si>
  <si>
    <t>Max Damper_HS_Rebound_RL</t>
  </si>
  <si>
    <t>Max Damper_HS_Rebound_RR</t>
  </si>
  <si>
    <t>Max Damper_LS_Bump_FL</t>
  </si>
  <si>
    <t>Max Damper_LS_Bump_FR</t>
  </si>
  <si>
    <t>Max Damper_LS_Bump_RL</t>
  </si>
  <si>
    <t>Max Damper_LS_Bump_RR</t>
  </si>
  <si>
    <t>Max Damper_LS_Rebound_FL</t>
  </si>
  <si>
    <t>Max Damper_LS_Rebound_FR</t>
  </si>
  <si>
    <t>Max Damper_LS_Rebound_RL</t>
  </si>
  <si>
    <t>Max Damper_LS_Rebound_RR</t>
  </si>
  <si>
    <t>Min pwat</t>
  </si>
  <si>
    <t>Ave cu_fuel_hp_pwm</t>
  </si>
  <si>
    <t>Lap-Diff FIA_PPUEnergy</t>
  </si>
  <si>
    <t>Max Time_Brake_Leaning</t>
  </si>
  <si>
    <t>Lap-Begin Upshift_RPM_Err</t>
  </si>
  <si>
    <t>Lap-Begin Upshift_7_RPM_Err</t>
  </si>
  <si>
    <t>Ave cu_out_fan</t>
  </si>
  <si>
    <t>Ave FL_IR_Temp_Amb</t>
  </si>
  <si>
    <t>Ave FR_IR_Temp_Amb</t>
  </si>
  <si>
    <t>Ave RL_IR_Temp_Amb</t>
  </si>
  <si>
    <t>Ave RR_IR_Temp_Amb</t>
  </si>
  <si>
    <t>Max Poil_Surge_Lap</t>
  </si>
  <si>
    <t>Max tmot2</t>
  </si>
  <si>
    <t>Max pmotin_pod</t>
  </si>
  <si>
    <t>Min pmotin_pod</t>
  </si>
  <si>
    <t>Min pfuel2</t>
  </si>
  <si>
    <t>Min poil_3500</t>
  </si>
  <si>
    <t>Min poil_5500</t>
  </si>
  <si>
    <t>Min poil_7500</t>
  </si>
  <si>
    <t>Max Oil_level</t>
  </si>
  <si>
    <t>Max pcrank</t>
  </si>
  <si>
    <t>Max FIA_PPUIllegal</t>
  </si>
  <si>
    <t>Max fuelcons_kg</t>
  </si>
  <si>
    <t>Max dmFFMFuelF1</t>
  </si>
  <si>
    <t>Max nturbo</t>
  </si>
  <si>
    <t>Max nturbo2</t>
  </si>
  <si>
    <t>Lap-Begin Ave_Wgc_Pwm</t>
  </si>
  <si>
    <t>Lap-Begin Ave_Wgc_Pwm2</t>
  </si>
  <si>
    <t>Max p22_7500</t>
  </si>
  <si>
    <t>Max p22_2_7500</t>
  </si>
  <si>
    <t>Max p22</t>
  </si>
  <si>
    <t>Max p22_2</t>
  </si>
  <si>
    <t>Max CLU_MPUMeasuredCAN</t>
  </si>
  <si>
    <t>Max tfuel</t>
  </si>
  <si>
    <t>Max tfueltankout_pod</t>
  </si>
  <si>
    <t>Max trail_pod</t>
  </si>
  <si>
    <t>Max trail2_pod</t>
  </si>
  <si>
    <t>Min SOC</t>
  </si>
  <si>
    <t>Max DeviceInfo_PowerstageCurrentSumH</t>
  </si>
  <si>
    <t>Max DeviceInfo_PowerstageCurrentSumL</t>
  </si>
  <si>
    <t>Lap-Begin Ave_E-shift_Current</t>
  </si>
  <si>
    <t>Max abs_EPS_Motor_Current</t>
  </si>
  <si>
    <t>Min cu_fuel_lift_01</t>
  </si>
  <si>
    <t>Max cu_fuel_lift_01</t>
  </si>
  <si>
    <t>Min cu_fuel_lift_02</t>
  </si>
  <si>
    <t>Max cu_fuel_lift_02</t>
  </si>
  <si>
    <t>Min cu_fuel_hp_pwm</t>
  </si>
  <si>
    <t>Max cu_fuel_hp_pwm</t>
  </si>
  <si>
    <t>Min cu_fuel_hp_01</t>
  </si>
  <si>
    <t>Ave cu_fuel_hp_01</t>
  </si>
  <si>
    <t>Max cu_fuel_hp_01</t>
  </si>
  <si>
    <t>Min cu_fuel_hp_02</t>
  </si>
  <si>
    <t>Ave cu_fuel_hp_02</t>
  </si>
  <si>
    <t>Max cu_fuel_hp_02</t>
  </si>
  <si>
    <t>Max Alternator_Error_State</t>
  </si>
  <si>
    <t>Ave altco_gb_DutyCycle</t>
  </si>
  <si>
    <t>Max altco_gb_TChip</t>
  </si>
  <si>
    <t>Max eps_failsafe_1</t>
  </si>
  <si>
    <t>Max eps_failsafe_2</t>
  </si>
  <si>
    <t>Max cpu_load_001</t>
  </si>
  <si>
    <t>Max cpu_load_002</t>
  </si>
  <si>
    <t>Max mlo_egt_temp_error_state_can</t>
  </si>
  <si>
    <t>Max DIAG_EPS_Assist_Stop</t>
  </si>
  <si>
    <t>Max DIAG_EPS_Warning</t>
  </si>
  <si>
    <t>Max mlo_egt_temp_power_section_can</t>
  </si>
  <si>
    <t>Max tecu_core</t>
  </si>
  <si>
    <t>Max tecu_cpu</t>
  </si>
  <si>
    <t>Max tecu_hpi1</t>
  </si>
  <si>
    <t>Max tecu_hpi2</t>
  </si>
  <si>
    <t>Max tecu_ign</t>
  </si>
  <si>
    <t>Max DeviceInfo_DeviceTemperature</t>
  </si>
  <si>
    <t>Max eps_motor_tmp</t>
  </si>
  <si>
    <t>Min sclutch</t>
  </si>
  <si>
    <t>Lap-Begin Ave_Clutch_Slip</t>
  </si>
  <si>
    <t>Ave water_pres_diff_calc_pod</t>
  </si>
  <si>
    <t>Min Ride_AxleFront_Dunlop</t>
  </si>
  <si>
    <t>Min Ride_AxleRear_Dunlop</t>
  </si>
  <si>
    <t>Ave Ride_AxleFront_Porsche1</t>
  </si>
  <si>
    <t>Ave RollBalance_LS</t>
  </si>
  <si>
    <t>Ave RollBalance_MS</t>
  </si>
  <si>
    <t>Ave RollBalance_HS</t>
  </si>
  <si>
    <t>Understeer USOS</t>
  </si>
  <si>
    <t>Understeer USOS HS</t>
  </si>
  <si>
    <t>Understeer USOS LS Entry</t>
  </si>
  <si>
    <t>Understeer USOS LS Mid</t>
  </si>
  <si>
    <t>Understeer USOS LS Exit</t>
  </si>
  <si>
    <t>Understeer USOS MS Entry</t>
  </si>
  <si>
    <t>Understeer USOS MS Exit</t>
  </si>
  <si>
    <t>Setup 2 (Understeerr / Oversteer)</t>
  </si>
  <si>
    <t>CzF_TS</t>
  </si>
  <si>
    <t>CzR_TS</t>
  </si>
  <si>
    <t>Max accy_filtered</t>
  </si>
  <si>
    <t>Aerodynamics 3 (Track dedicated)</t>
  </si>
  <si>
    <t>Aerodynamics 1</t>
  </si>
  <si>
    <t>Lap-Begin Ave Lambda</t>
  </si>
  <si>
    <t>Lap-Begin Ave Lambda2</t>
  </si>
  <si>
    <t>Lap-Begin Ave flc</t>
  </si>
  <si>
    <t>Lap-Begin Ave flc2</t>
  </si>
  <si>
    <t>Max pwat</t>
  </si>
  <si>
    <t>Engine 3</t>
  </si>
  <si>
    <t>System 3</t>
  </si>
  <si>
    <t>System 4</t>
  </si>
  <si>
    <t>Ave CzF_TS</t>
  </si>
  <si>
    <t>Ave CzR_TS</t>
  </si>
  <si>
    <t>Outing number</t>
  </si>
  <si>
    <t>End Row (Don'T touch)</t>
  </si>
  <si>
    <t>Plots list</t>
  </si>
  <si>
    <t>ID</t>
  </si>
  <si>
    <t>Title</t>
  </si>
  <si>
    <t xml:space="preserve">Left </t>
  </si>
  <si>
    <t>Top</t>
  </si>
  <si>
    <t>Laptime [s]</t>
  </si>
  <si>
    <t>Fuel [kg] and Energy [MJ]</t>
  </si>
  <si>
    <t>Pitlane speed [Km/h]</t>
  </si>
  <si>
    <t>Sw Knobs</t>
  </si>
  <si>
    <t>Throttle, Brake and SW smoothness</t>
  </si>
  <si>
    <t>Cross and coast time [s]</t>
  </si>
  <si>
    <t>RPM @ Upshift</t>
  </si>
  <si>
    <t>Longitudinal acceleration [g]</t>
  </si>
  <si>
    <t>Pitlane RH [mm]</t>
  </si>
  <si>
    <t>RH front, rear @ Top Speed [mm]</t>
  </si>
  <si>
    <t>Top Speed [Km/h]</t>
  </si>
  <si>
    <t>SCz front, rear @ Top Speed</t>
  </si>
  <si>
    <t>RH @160,220 Kph [mm]</t>
  </si>
  <si>
    <t>Scz front, rear @160 Kph</t>
  </si>
  <si>
    <t>Scz front, rear @220 Kph</t>
  </si>
  <si>
    <t>AB HS,MS [ratio]</t>
  </si>
  <si>
    <t>min RH Dunlop corner [mm]</t>
  </si>
  <si>
    <t>RH 1st Porsche corner [mm]</t>
  </si>
  <si>
    <t>DCPL[N]</t>
  </si>
  <si>
    <t>Roll balance</t>
  </si>
  <si>
    <t>Lateral acceleration [g]</t>
  </si>
  <si>
    <t>Understeer  USOS HS [deg]</t>
  </si>
  <si>
    <t>Understeer  USOS LS [deg]</t>
  </si>
  <si>
    <t>Understeer  USOS MS [deg]</t>
  </si>
  <si>
    <t>HS Bump [%]</t>
  </si>
  <si>
    <t>HS Rebound [%]</t>
  </si>
  <si>
    <t>LS Bump [%]</t>
  </si>
  <si>
    <t>LS Rebound [%]</t>
  </si>
  <si>
    <t>AVG tyre pressure lap [bar]</t>
  </si>
  <si>
    <t>Wheel locking times [s]</t>
  </si>
  <si>
    <t>Min disk temperature [deg C]</t>
  </si>
  <si>
    <t>Air temp inside tyre [deg C]</t>
  </si>
  <si>
    <t>Temp IR2 [deg C]</t>
  </si>
  <si>
    <t>Average disk temperature [deg C]</t>
  </si>
  <si>
    <t>Max pressure [bar] and balance [%]</t>
  </si>
  <si>
    <t>Max &amp; AVG Caliper T [deg C]</t>
  </si>
  <si>
    <t>Oil level [litres], pcrank [mBar]</t>
  </si>
  <si>
    <t>Gearbox and engine temperatures [deg C]</t>
  </si>
  <si>
    <t>Misfire times [s]</t>
  </si>
  <si>
    <t>Min fuel pressure [bar]</t>
  </si>
  <si>
    <t>Coolant pressures [bar]</t>
  </si>
  <si>
    <t xml:space="preserve">Mixture </t>
  </si>
  <si>
    <t>Poil surging time [s]</t>
  </si>
  <si>
    <t>PPU Ilegal [kW] and Engine torque [Nm]</t>
  </si>
  <si>
    <t>Fuel flow [kg/h]</t>
  </si>
  <si>
    <t>Turbo and wastegate valves</t>
  </si>
  <si>
    <t>Intake pressure [mBar]</t>
  </si>
  <si>
    <t>Fuel tempearute [deg C]</t>
  </si>
  <si>
    <t>Battery voltage [V]</t>
  </si>
  <si>
    <t>Gearbox actuator current [A]</t>
  </si>
  <si>
    <t>Dog to dog time [s]</t>
  </si>
  <si>
    <t>EPS motor current [A]</t>
  </si>
  <si>
    <t>Fuel mid pumps current [A]</t>
  </si>
  <si>
    <t>Fuel lift pumps_1 current [A]</t>
  </si>
  <si>
    <t>Fuel lift pumps_2 current [A]</t>
  </si>
  <si>
    <t>Fuel lift pumps_3 current [A]</t>
  </si>
  <si>
    <t>Cockpit temperature [deg C]</t>
  </si>
  <si>
    <t>Alternator diagnostics</t>
  </si>
  <si>
    <t>Diagnostics</t>
  </si>
  <si>
    <t>Electronic temperatures</t>
  </si>
  <si>
    <t>Clutch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</si>
  <si>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</si>
  <si>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</si>
  <si>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</si>
  <si>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</si>
  <si>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</si>
  <si>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</si>
  <si>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</si>
  <si>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</si>
  <si>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Titles list</t>
  </si>
  <si>
    <t>Sheet</t>
  </si>
  <si>
    <t>Aerodynamics 3 (Track specific)</t>
  </si>
  <si>
    <t>Setup 2</t>
  </si>
  <si>
    <t>Damper</t>
  </si>
  <si>
    <t>Left</t>
  </si>
  <si>
    <t>Scatters list</t>
  </si>
  <si>
    <t>FuelConsumption_vs_Laptime  [kg/lap vs s]</t>
  </si>
  <si>
    <t>Sw Smoothness vs Laptime</t>
  </si>
  <si>
    <t>Throttle Smoothness vs Laptime</t>
  </si>
  <si>
    <t>Throttle smoothess vs Energy</t>
  </si>
  <si>
    <t>Driver ID</t>
  </si>
  <si>
    <t>RW</t>
  </si>
  <si>
    <t>RD</t>
  </si>
  <si>
    <t>Drivers list</t>
  </si>
  <si>
    <t>FuelCons</t>
  </si>
  <si>
    <t>SW smoothness</t>
  </si>
  <si>
    <t>Throttle smoothness</t>
  </si>
  <si>
    <t>Brake release smoothness</t>
  </si>
  <si>
    <t>Energy</t>
  </si>
  <si>
    <t>X_Axis</t>
  </si>
  <si>
    <t>Y_Axis</t>
  </si>
  <si>
    <t>Driver_1_Row</t>
  </si>
  <si>
    <t>Driver_2_Row</t>
  </si>
  <si>
    <t>Driver_3_Row</t>
  </si>
  <si>
    <t>Brake release smoothness vs Laptime</t>
  </si>
  <si>
    <t>Throttle smoothness vs Fuel</t>
  </si>
  <si>
    <t>Reference laptime(s)</t>
  </si>
  <si>
    <t>Reference laptime(hh:mm:ss)</t>
  </si>
  <si>
    <t>Reference laptime (plot format)</t>
  </si>
  <si>
    <t>Reference fuel cons (Kg)</t>
  </si>
  <si>
    <t>Reference Energy (MJ)</t>
  </si>
  <si>
    <t>Fuel cons range max</t>
  </si>
  <si>
    <t>Fuel cons range min</t>
  </si>
  <si>
    <t>Energy range max</t>
  </si>
  <si>
    <t>Energy range min</t>
  </si>
  <si>
    <t>Ave toil</t>
  </si>
  <si>
    <t>Ave Delta_tmot_toil</t>
  </si>
  <si>
    <t>Ave prail_ip_100%</t>
  </si>
  <si>
    <t>Ave prail_ip2_100%</t>
  </si>
  <si>
    <t>Max texh</t>
  </si>
  <si>
    <t>Ave texh</t>
  </si>
  <si>
    <t>Max texh2</t>
  </si>
  <si>
    <t>Ave texh2</t>
  </si>
  <si>
    <t>Ave p21_ip_100%</t>
  </si>
  <si>
    <t>Ave p21_ip2_100%</t>
  </si>
  <si>
    <t>Max B_lc_OFF_Timer</t>
  </si>
  <si>
    <t>Max B_lc2_OFF_Timer</t>
  </si>
  <si>
    <t>Lap-Begin Delta Texh_lapave</t>
  </si>
  <si>
    <t>Lap-Begin Delta I_P21_lapave</t>
  </si>
  <si>
    <t>Control Ips</t>
  </si>
  <si>
    <t>Texh [deg C]</t>
  </si>
  <si>
    <t>Engine 4</t>
  </si>
  <si>
    <t>20210815_09-31-15_LEM_24H_Test_007009_002_03-37-34</t>
  </si>
  <si>
    <t>04:29.43 &lt;</t>
  </si>
  <si>
    <t>03:51.34 &gt;</t>
  </si>
  <si>
    <t>20210815_10-11-37_LEM_24H_Test_007009_003_03-37-12</t>
  </si>
  <si>
    <t>12:56.23 &lt;</t>
  </si>
  <si>
    <t>03:37.08 *</t>
  </si>
  <si>
    <t>04:05.49 &gt;</t>
  </si>
  <si>
    <t>20210815_11-07-35_LEM_24H_Test_007009_005_03-36-11</t>
  </si>
  <si>
    <t>05:01.70 &lt;</t>
  </si>
  <si>
    <t>03:36.07 *</t>
  </si>
  <si>
    <t>03:50.66 &gt;</t>
  </si>
  <si>
    <t>RB</t>
  </si>
  <si>
    <t>20210815_11-35-15_LEM_24H_Test_007009_006_03-47-57</t>
  </si>
  <si>
    <t>26:37.18 &lt;</t>
  </si>
  <si>
    <t>04:14.93 &gt;</t>
  </si>
  <si>
    <t>20210815_12-23-50_LEM_24H_Test_007009_007_03-37-68</t>
  </si>
  <si>
    <t>18:26.84 &lt;</t>
  </si>
  <si>
    <t>03:37.64 *</t>
  </si>
  <si>
    <t>04:01.10 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</si>
</sst>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:ss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6" borderId="18" applyNumberFormat="0" applyAlignment="0" applyProtection="0"/>
    <xf numFmtId="0" fontId="7" fillId="7" borderId="18" applyNumberFormat="0" applyAlignment="0" applyProtection="0"/>
  </cellStyleXfs>
  <cellXfs count="68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right" vertical="center" wrapText="1"/>
    </xf>
    <xf numFmtId="0" fontId="2" fillId="0" borderId="1" xfId="0" applyFont="1" applyBorder="1" applyAlignment="1">
      <alignment horizontal="right" vertical="center" wrapText="1"/>
    </xf>
    <xf numFmtId="0" fontId="2" fillId="0" borderId="1" xfId="0" applyFont="1" applyBorder="1" applyAlignment="1">
      <alignment vertical="center" wrapText="1"/>
    </xf>
    <xf numFmtId="47" fontId="2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" fillId="0" borderId="0" xfId="0" applyFont="1"/>
    <xf numFmtId="2" fontId="0" fillId="0" borderId="0" xfId="0" applyNumberFormat="1"/>
    <xf numFmtId="0" fontId="0" fillId="5" borderId="0" xfId="0" applyFill="1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right" vertical="center" wrapText="1"/>
    </xf>
    <xf numFmtId="47" fontId="4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" fillId="0" borderId="0" xfId="0" applyFont="1" applyBorder="1" applyAlignment="1"/>
    <xf numFmtId="21" fontId="0" fillId="0" borderId="0" xfId="0" applyNumberForma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1" fillId="0" borderId="11" xfId="0" applyFont="1" applyBorder="1"/>
    <xf numFmtId="0" fontId="1" fillId="0" borderId="0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4" fontId="0" fillId="0" borderId="0" xfId="0" applyNumberFormat="1" applyBorder="1"/>
    <xf numFmtId="3" fontId="1" fillId="0" borderId="0" xfId="0" applyNumberFormat="1" applyFont="1" applyBorder="1"/>
    <xf numFmtId="4" fontId="1" fillId="0" borderId="0" xfId="0" applyNumberFormat="1" applyFont="1" applyBorder="1"/>
    <xf numFmtId="4" fontId="1" fillId="0" borderId="0" xfId="0" applyNumberFormat="1" applyFont="1"/>
    <xf numFmtId="0" fontId="0" fillId="5" borderId="16" xfId="0" applyFill="1" applyBorder="1"/>
    <xf numFmtId="0" fontId="0" fillId="5" borderId="17" xfId="0" applyFill="1" applyBorder="1"/>
    <xf numFmtId="0" fontId="0" fillId="0" borderId="0" xfId="0" applyFill="1" applyBorder="1"/>
    <xf numFmtId="0" fontId="0" fillId="0" borderId="12" xfId="0" applyFill="1" applyBorder="1"/>
    <xf numFmtId="0" fontId="0" fillId="0" borderId="14" xfId="0" applyFill="1" applyBorder="1"/>
    <xf numFmtId="0" fontId="0" fillId="0" borderId="15" xfId="0" applyFill="1" applyBorder="1"/>
    <xf numFmtId="0" fontId="7" fillId="7" borderId="18" xfId="2"/>
    <xf numFmtId="0" fontId="6" fillId="6" borderId="18" xfId="1"/>
    <xf numFmtId="0" fontId="7" fillId="7" borderId="18" xfId="2" applyBorder="1"/>
    <xf numFmtId="0" fontId="7" fillId="7" borderId="20" xfId="2" applyBorder="1"/>
    <xf numFmtId="0" fontId="7" fillId="7" borderId="22" xfId="2" applyBorder="1"/>
    <xf numFmtId="0" fontId="7" fillId="7" borderId="23" xfId="2" applyBorder="1"/>
    <xf numFmtId="0" fontId="7" fillId="7" borderId="25" xfId="2" applyBorder="1"/>
    <xf numFmtId="0" fontId="7" fillId="7" borderId="26" xfId="2" applyBorder="1"/>
    <xf numFmtId="0" fontId="0" fillId="0" borderId="16" xfId="0" applyBorder="1"/>
    <xf numFmtId="0" fontId="0" fillId="0" borderId="27" xfId="0" applyBorder="1"/>
    <xf numFmtId="0" fontId="0" fillId="0" borderId="17" xfId="0" applyBorder="1"/>
    <xf numFmtId="0" fontId="6" fillId="6" borderId="28" xfId="1" applyBorder="1"/>
    <xf numFmtId="0" fontId="7" fillId="7" borderId="29" xfId="2" applyBorder="1"/>
    <xf numFmtId="0" fontId="7" fillId="7" borderId="30" xfId="2" applyBorder="1"/>
    <xf numFmtId="0" fontId="6" fillId="6" borderId="31" xfId="1" applyBorder="1"/>
    <xf numFmtId="0" fontId="7" fillId="7" borderId="32" xfId="2" applyBorder="1"/>
    <xf numFmtId="0" fontId="7" fillId="7" borderId="33" xfId="2" applyBorder="1"/>
    <xf numFmtId="0" fontId="0" fillId="0" borderId="11" xfId="0" applyFont="1" applyBorder="1"/>
    <xf numFmtId="0" fontId="0" fillId="0" borderId="0" xfId="0" applyFont="1" applyBorder="1"/>
    <xf numFmtId="4" fontId="0" fillId="0" borderId="0" xfId="0" applyNumberFormat="1" applyFont="1" applyBorder="1"/>
    <xf numFmtId="0" fontId="1" fillId="0" borderId="14" xfId="0" applyFont="1" applyBorder="1"/>
    <xf numFmtId="164" fontId="6" fillId="6" borderId="19" xfId="1" applyNumberFormat="1" applyBorder="1"/>
    <xf numFmtId="164" fontId="7" fillId="7" borderId="24" xfId="2" applyNumberFormat="1" applyBorder="1"/>
    <xf numFmtId="164" fontId="7" fillId="7" borderId="21" xfId="2" applyNumberFormat="1" applyBorder="1"/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3"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0F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Laptime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All!$D$6:$D$43</c:f>
              <c:numCache>
                <c:formatCode>mm:ss.0</c:formatCode>
                <c:ptCount val="38"/>
                <c:pt idx="0" formatCode="General">
                  <c:v>0</c:v>
                </c:pt>
                <c:pt idx="1">
                  <c:v>2.5804398148148149E-3</c:v>
                </c:pt>
                <c:pt idx="2">
                  <c:v>2.515046296296296E-3</c:v>
                </c:pt>
                <c:pt idx="3">
                  <c:v>2.5226851851851851E-3</c:v>
                </c:pt>
                <c:pt idx="4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>
                  <c:v>2.5858796296296294E-3</c:v>
                </c:pt>
                <c:pt idx="14">
                  <c:v>2.5594907407407406E-3</c:v>
                </c:pt>
                <c:pt idx="15" formatCode="General">
                  <c:v>0</c:v>
                </c:pt>
                <c:pt idx="16" formatCode="General">
                  <c:v>0</c:v>
                </c:pt>
                <c:pt idx="19" formatCode="General">
                  <c:v>0</c:v>
                </c:pt>
                <c:pt idx="20">
                  <c:v>2.6614583333333334E-3</c:v>
                </c:pt>
                <c:pt idx="21">
                  <c:v>2.633333333333333E-3</c:v>
                </c:pt>
                <c:pt idx="22">
                  <c:v>2.8973379629629627E-3</c:v>
                </c:pt>
                <c:pt idx="23">
                  <c:v>3.2273148148148148E-3</c:v>
                </c:pt>
                <c:pt idx="24" formatCode="General">
                  <c:v>0</c:v>
                </c:pt>
                <c:pt idx="27" formatCode="General">
                  <c:v>0</c:v>
                </c:pt>
                <c:pt idx="28">
                  <c:v>2.5423611111111111E-3</c:v>
                </c:pt>
                <c:pt idx="29" formatCode="General">
                  <c:v>0</c:v>
                </c:pt>
                <c:pt idx="30">
                  <c:v>4.3160879629629634E-3</c:v>
                </c:pt>
                <c:pt idx="31">
                  <c:v>2.5858796296296294E-3</c:v>
                </c:pt>
                <c:pt idx="32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B5-4356-B6A0-75936D810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25743"/>
        <c:axId val="792024911"/>
      </c:scatterChart>
      <c:valAx>
        <c:axId val="792025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4911"/>
        <c:crosses val="autoZero"/>
        <c:crossBetween val="midCat"/>
        <c:majorUnit val="20"/>
        <c:minorUnit val="5"/>
      </c:valAx>
      <c:valAx>
        <c:axId val="792024911"/>
        <c:scaling>
          <c:orientation val="minMax"/>
          <c:max val="2.662037037037037E-3"/>
          <c:min val="2.3148148148148147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:ss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57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[kg] and Energy [MJ]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All!$G$6:$G$43</c:f>
              <c:numCache>
                <c:formatCode>General</c:formatCode>
                <c:ptCount val="38"/>
                <c:pt idx="0">
                  <c:v>5.16</c:v>
                </c:pt>
                <c:pt idx="1">
                  <c:v>5.59</c:v>
                </c:pt>
                <c:pt idx="2">
                  <c:v>5.72</c:v>
                </c:pt>
                <c:pt idx="3">
                  <c:v>5.69</c:v>
                </c:pt>
                <c:pt idx="4">
                  <c:v>5.5</c:v>
                </c:pt>
                <c:pt idx="7">
                  <c:v>5.5</c:v>
                </c:pt>
                <c:pt idx="8">
                  <c:v>5.74</c:v>
                </c:pt>
                <c:pt idx="9">
                  <c:v>5.59</c:v>
                </c:pt>
                <c:pt idx="10">
                  <c:v>5.5</c:v>
                </c:pt>
                <c:pt idx="11">
                  <c:v>5.74</c:v>
                </c:pt>
                <c:pt idx="12">
                  <c:v>5.07</c:v>
                </c:pt>
                <c:pt idx="13">
                  <c:v>5.67</c:v>
                </c:pt>
                <c:pt idx="14">
                  <c:v>5.69</c:v>
                </c:pt>
                <c:pt idx="15">
                  <c:v>5.83</c:v>
                </c:pt>
                <c:pt idx="16">
                  <c:v>5.68</c:v>
                </c:pt>
                <c:pt idx="19">
                  <c:v>-26.88</c:v>
                </c:pt>
                <c:pt idx="20">
                  <c:v>5.54</c:v>
                </c:pt>
                <c:pt idx="21">
                  <c:v>5.37</c:v>
                </c:pt>
                <c:pt idx="22">
                  <c:v>5.22</c:v>
                </c:pt>
                <c:pt idx="23">
                  <c:v>5.2</c:v>
                </c:pt>
                <c:pt idx="24">
                  <c:v>5.39</c:v>
                </c:pt>
                <c:pt idx="27">
                  <c:v>5.34</c:v>
                </c:pt>
                <c:pt idx="28">
                  <c:v>5.67</c:v>
                </c:pt>
                <c:pt idx="29">
                  <c:v>5.51</c:v>
                </c:pt>
                <c:pt idx="30">
                  <c:v>4.28</c:v>
                </c:pt>
                <c:pt idx="31">
                  <c:v>5.57</c:v>
                </c:pt>
                <c:pt idx="32">
                  <c:v>5.66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7E-4C54-B7DC-993FE8418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25743"/>
        <c:axId val="792023247"/>
      </c:scatterChart>
      <c:scatterChart>
        <c:scatterStyle val="lineMarker"/>
        <c:varyColors val="0"/>
        <c:ser>
          <c:idx val="1"/>
          <c:order val="1"/>
          <c:tx>
            <c:v>Lap-Diff FIA_PPUEnergy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All!$EX$6:$EX$43</c:f>
              <c:numCache>
                <c:formatCode>General</c:formatCode>
                <c:ptCount val="38"/>
                <c:pt idx="0">
                  <c:v>13.5</c:v>
                </c:pt>
                <c:pt idx="1">
                  <c:v>70.62</c:v>
                </c:pt>
                <c:pt idx="2">
                  <c:v>73.02</c:v>
                </c:pt>
                <c:pt idx="3">
                  <c:v>72.64</c:v>
                </c:pt>
                <c:pt idx="4">
                  <c:v>69.86</c:v>
                </c:pt>
                <c:pt idx="7">
                  <c:v>-280.66000000000003</c:v>
                </c:pt>
                <c:pt idx="8">
                  <c:v>73.38</c:v>
                </c:pt>
                <c:pt idx="9">
                  <c:v>70</c:v>
                </c:pt>
                <c:pt idx="10">
                  <c:v>-280.66000000000003</c:v>
                </c:pt>
                <c:pt idx="11">
                  <c:v>73.38</c:v>
                </c:pt>
                <c:pt idx="12">
                  <c:v>59.98</c:v>
                </c:pt>
                <c:pt idx="13">
                  <c:v>71.52</c:v>
                </c:pt>
                <c:pt idx="14">
                  <c:v>71.56</c:v>
                </c:pt>
                <c:pt idx="15">
                  <c:v>74.36</c:v>
                </c:pt>
                <c:pt idx="16">
                  <c:v>71.7</c:v>
                </c:pt>
                <c:pt idx="19">
                  <c:v>-327.88</c:v>
                </c:pt>
                <c:pt idx="20">
                  <c:v>68.900000000000006</c:v>
                </c:pt>
                <c:pt idx="21">
                  <c:v>66.900000000000006</c:v>
                </c:pt>
                <c:pt idx="22">
                  <c:v>64.099999999999994</c:v>
                </c:pt>
                <c:pt idx="23">
                  <c:v>62.7</c:v>
                </c:pt>
                <c:pt idx="24">
                  <c:v>65.900000000000006</c:v>
                </c:pt>
                <c:pt idx="27">
                  <c:v>63.96</c:v>
                </c:pt>
                <c:pt idx="28">
                  <c:v>70.98</c:v>
                </c:pt>
                <c:pt idx="29">
                  <c:v>68.099999999999994</c:v>
                </c:pt>
                <c:pt idx="30">
                  <c:v>44.48</c:v>
                </c:pt>
                <c:pt idx="31">
                  <c:v>68.48</c:v>
                </c:pt>
                <c:pt idx="32">
                  <c:v>69.22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7E-4C54-B7DC-993FE8418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29071"/>
        <c:axId val="792034063"/>
      </c:scatterChart>
      <c:valAx>
        <c:axId val="792025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3247"/>
        <c:crosses val="autoZero"/>
        <c:crossBetween val="midCat"/>
        <c:majorUnit val="20"/>
        <c:minorUnit val="5"/>
      </c:valAx>
      <c:valAx>
        <c:axId val="792023247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5743"/>
        <c:crosses val="autoZero"/>
        <c:crossBetween val="midCat"/>
      </c:valAx>
      <c:valAx>
        <c:axId val="792034063"/>
        <c:scaling>
          <c:orientation val="minMax"/>
          <c:max val="9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9071"/>
        <c:crosses val="max"/>
        <c:crossBetween val="midCat"/>
      </c:valAx>
      <c:valAx>
        <c:axId val="792029071"/>
        <c:scaling>
          <c:orientation val="minMax"/>
        </c:scaling>
        <c:delete val="1"/>
        <c:axPos val="b"/>
        <c:majorTickMark val="out"/>
        <c:minorTickMark val="none"/>
        <c:tickLblPos val="nextTo"/>
        <c:crossAx val="792034063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Pitlane_Speed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All!$BR$6:$BR$43</c:f>
              <c:numCache>
                <c:formatCode>General</c:formatCode>
                <c:ptCount val="38"/>
                <c:pt idx="0">
                  <c:v>59.908000000000001</c:v>
                </c:pt>
                <c:pt idx="4">
                  <c:v>60.252000000000002</c:v>
                </c:pt>
                <c:pt idx="7">
                  <c:v>60.426000000000002</c:v>
                </c:pt>
                <c:pt idx="9">
                  <c:v>60.826000000000001</c:v>
                </c:pt>
                <c:pt idx="10">
                  <c:v>60.426000000000002</c:v>
                </c:pt>
                <c:pt idx="12">
                  <c:v>60.326000000000001</c:v>
                </c:pt>
                <c:pt idx="16">
                  <c:v>61.018999999999998</c:v>
                </c:pt>
                <c:pt idx="19">
                  <c:v>59.210999999999999</c:v>
                </c:pt>
                <c:pt idx="24">
                  <c:v>61.39</c:v>
                </c:pt>
                <c:pt idx="27">
                  <c:v>60.222000000000001</c:v>
                </c:pt>
                <c:pt idx="32">
                  <c:v>61.441000000000003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E4-4BA8-9B78-BD009BEAFD3F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792025743"/>
        <c:axId val="792026159"/>
      </c:scatterChart>
      <c:valAx>
        <c:axId val="792025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6159"/>
        <c:crosses val="autoZero"/>
        <c:crossBetween val="midCat"/>
        <c:majorUnit val="20"/>
        <c:minorUnit val="5"/>
      </c:valAx>
      <c:valAx>
        <c:axId val="792026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57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Knobs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TC_gain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All!$K$6:$K$43</c:f>
              <c:numCache>
                <c:formatCode>General</c:formatCode>
                <c:ptCount val="38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7">
                  <c:v>6</c:v>
                </c:pt>
                <c:pt idx="8">
                  <c:v>5</c:v>
                </c:pt>
                <c:pt idx="9">
                  <c:v>6</c:v>
                </c:pt>
                <c:pt idx="10">
                  <c:v>6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8</c:v>
                </c:pt>
                <c:pt idx="19">
                  <c:v>8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F1-482A-BDB9-B05CF41B58B0}"/>
            </c:ext>
          </c:extLst>
        </c:ser>
        <c:ser>
          <c:idx val="1"/>
          <c:order val="1"/>
          <c:tx>
            <c:v>Max TC_slip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All!$L$6:$L$43</c:f>
              <c:numCache>
                <c:formatCode>General</c:formatCode>
                <c:ptCount val="3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5</c:v>
                </c:pt>
                <c:pt idx="10">
                  <c:v>8</c:v>
                </c:pt>
                <c:pt idx="11">
                  <c:v>5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6</c:v>
                </c:pt>
                <c:pt idx="19">
                  <c:v>6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F1-482A-BDB9-B05CF41B58B0}"/>
            </c:ext>
          </c:extLst>
        </c:ser>
        <c:ser>
          <c:idx val="2"/>
          <c:order val="2"/>
          <c:tx>
            <c:v>Max EngineMap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All!$M$6:$M$43</c:f>
              <c:numCache>
                <c:formatCode>General</c:formatCode>
                <c:ptCount val="3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5</c:v>
                </c:pt>
                <c:pt idx="16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F1-482A-BDB9-B05CF41B58B0}"/>
            </c:ext>
          </c:extLst>
        </c:ser>
        <c:ser>
          <c:idx val="3"/>
          <c:order val="3"/>
          <c:tx>
            <c:v>Max PedalMap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All!$N$6:$N$43</c:f>
              <c:numCache>
                <c:formatCode>General</c:formatCode>
                <c:ptCount val="38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F1-482A-BDB9-B05CF41B58B0}"/>
            </c:ext>
          </c:extLst>
        </c:ser>
        <c:ser>
          <c:idx val="4"/>
          <c:order val="4"/>
          <c:tx>
            <c:v>Max SteerMap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All!$O$6:$O$43</c:f>
              <c:numCache>
                <c:formatCode>General</c:formatCode>
                <c:ptCount val="3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9F1-482A-BDB9-B05CF41B5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21999"/>
        <c:axId val="792026991"/>
      </c:scatterChart>
      <c:valAx>
        <c:axId val="792021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6991"/>
        <c:crosses val="autoZero"/>
        <c:crossBetween val="midCat"/>
        <c:majorUnit val="20"/>
        <c:minorUnit val="5"/>
      </c:valAx>
      <c:valAx>
        <c:axId val="79202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Throttle, Brake and SW smoothness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LAP_Throttle_Smoothness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All!$CI$6:$CI$43</c:f>
              <c:numCache>
                <c:formatCode>General</c:formatCode>
                <c:ptCount val="38"/>
                <c:pt idx="0">
                  <c:v>4.3659999999999997</c:v>
                </c:pt>
                <c:pt idx="1">
                  <c:v>3.5779999999999998</c:v>
                </c:pt>
                <c:pt idx="2">
                  <c:v>3.4039999999999999</c:v>
                </c:pt>
                <c:pt idx="3">
                  <c:v>3.6280000000000001</c:v>
                </c:pt>
                <c:pt idx="7">
                  <c:v>4.17</c:v>
                </c:pt>
                <c:pt idx="8">
                  <c:v>4.5940000000000003</c:v>
                </c:pt>
                <c:pt idx="10">
                  <c:v>4.17</c:v>
                </c:pt>
                <c:pt idx="11">
                  <c:v>4.5940000000000003</c:v>
                </c:pt>
                <c:pt idx="12">
                  <c:v>4.1609999999999996</c:v>
                </c:pt>
                <c:pt idx="13">
                  <c:v>3.6259999999999999</c:v>
                </c:pt>
                <c:pt idx="14">
                  <c:v>4.1589999999999998</c:v>
                </c:pt>
                <c:pt idx="15">
                  <c:v>4.391</c:v>
                </c:pt>
                <c:pt idx="19">
                  <c:v>4.8680000000000003</c:v>
                </c:pt>
                <c:pt idx="20">
                  <c:v>2.5880000000000001</c:v>
                </c:pt>
                <c:pt idx="21">
                  <c:v>2.427</c:v>
                </c:pt>
                <c:pt idx="22">
                  <c:v>2.161</c:v>
                </c:pt>
                <c:pt idx="23">
                  <c:v>2.4119999999999999</c:v>
                </c:pt>
                <c:pt idx="27">
                  <c:v>3.456</c:v>
                </c:pt>
                <c:pt idx="28">
                  <c:v>3.3660000000000001</c:v>
                </c:pt>
                <c:pt idx="29">
                  <c:v>2.5259999999999998</c:v>
                </c:pt>
                <c:pt idx="30">
                  <c:v>2.319</c:v>
                </c:pt>
                <c:pt idx="31">
                  <c:v>3.3239999999999998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A-45E7-BC1D-7EFB1E6D83DE}"/>
            </c:ext>
          </c:extLst>
        </c:ser>
        <c:ser>
          <c:idx val="1"/>
          <c:order val="1"/>
          <c:tx>
            <c:v>Ave LAP_BrakeRelease_Smoothness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All!$CJ$6:$CJ$43</c:f>
              <c:numCache>
                <c:formatCode>General</c:formatCode>
                <c:ptCount val="38"/>
                <c:pt idx="0">
                  <c:v>3.1030000000000002</c:v>
                </c:pt>
                <c:pt idx="1">
                  <c:v>3.0449999999999999</c:v>
                </c:pt>
                <c:pt idx="2">
                  <c:v>3.1059999999999999</c:v>
                </c:pt>
                <c:pt idx="3">
                  <c:v>3.0310000000000001</c:v>
                </c:pt>
                <c:pt idx="7">
                  <c:v>3.157</c:v>
                </c:pt>
                <c:pt idx="8">
                  <c:v>3.1520000000000001</c:v>
                </c:pt>
                <c:pt idx="10">
                  <c:v>3.157</c:v>
                </c:pt>
                <c:pt idx="11">
                  <c:v>3.1520000000000001</c:v>
                </c:pt>
                <c:pt idx="12">
                  <c:v>3.0750000000000002</c:v>
                </c:pt>
                <c:pt idx="13">
                  <c:v>3.2810000000000001</c:v>
                </c:pt>
                <c:pt idx="14">
                  <c:v>3.6720000000000002</c:v>
                </c:pt>
                <c:pt idx="15">
                  <c:v>3.6930000000000001</c:v>
                </c:pt>
                <c:pt idx="19">
                  <c:v>13.016999999999999</c:v>
                </c:pt>
                <c:pt idx="20">
                  <c:v>3.3479999999999999</c:v>
                </c:pt>
                <c:pt idx="21">
                  <c:v>3.2469999999999999</c:v>
                </c:pt>
                <c:pt idx="22">
                  <c:v>3.069</c:v>
                </c:pt>
                <c:pt idx="23">
                  <c:v>3.2789999999999999</c:v>
                </c:pt>
                <c:pt idx="27">
                  <c:v>3.464</c:v>
                </c:pt>
                <c:pt idx="28">
                  <c:v>3.6779999999999999</c:v>
                </c:pt>
                <c:pt idx="29">
                  <c:v>2.9620000000000002</c:v>
                </c:pt>
                <c:pt idx="30">
                  <c:v>2.9220000000000002</c:v>
                </c:pt>
                <c:pt idx="31">
                  <c:v>3.536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A-45E7-BC1D-7EFB1E6D83DE}"/>
            </c:ext>
          </c:extLst>
        </c:ser>
        <c:ser>
          <c:idx val="2"/>
          <c:order val="2"/>
          <c:tx>
            <c:v>Ave LAP_SW_Smoothness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All!$CK$6:$CK$43</c:f>
              <c:numCache>
                <c:formatCode>General</c:formatCode>
                <c:ptCount val="38"/>
                <c:pt idx="0">
                  <c:v>0.91800000000000004</c:v>
                </c:pt>
                <c:pt idx="1">
                  <c:v>1.125</c:v>
                </c:pt>
                <c:pt idx="2">
                  <c:v>1.161</c:v>
                </c:pt>
                <c:pt idx="3">
                  <c:v>1.1519999999999999</c:v>
                </c:pt>
                <c:pt idx="7">
                  <c:v>1.27</c:v>
                </c:pt>
                <c:pt idx="8">
                  <c:v>1.349</c:v>
                </c:pt>
                <c:pt idx="10">
                  <c:v>1.27</c:v>
                </c:pt>
                <c:pt idx="11">
                  <c:v>1.349</c:v>
                </c:pt>
                <c:pt idx="12">
                  <c:v>1.22</c:v>
                </c:pt>
                <c:pt idx="13">
                  <c:v>1.4279999999999999</c:v>
                </c:pt>
                <c:pt idx="14">
                  <c:v>1.756</c:v>
                </c:pt>
                <c:pt idx="15">
                  <c:v>1.746</c:v>
                </c:pt>
                <c:pt idx="19">
                  <c:v>1.149</c:v>
                </c:pt>
                <c:pt idx="20">
                  <c:v>0.89400000000000002</c:v>
                </c:pt>
                <c:pt idx="21">
                  <c:v>0.86699999999999999</c:v>
                </c:pt>
                <c:pt idx="22">
                  <c:v>0.83599999999999997</c:v>
                </c:pt>
                <c:pt idx="23">
                  <c:v>1.0940000000000001</c:v>
                </c:pt>
                <c:pt idx="27">
                  <c:v>1.1839999999999999</c:v>
                </c:pt>
                <c:pt idx="28">
                  <c:v>1.3859999999999999</c:v>
                </c:pt>
                <c:pt idx="29">
                  <c:v>1.008</c:v>
                </c:pt>
                <c:pt idx="30">
                  <c:v>0.93899999999999995</c:v>
                </c:pt>
                <c:pt idx="31">
                  <c:v>1.282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5A-45E7-BC1D-7EFB1E6D8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35471"/>
        <c:axId val="791925487"/>
      </c:scatterChart>
      <c:valAx>
        <c:axId val="791935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5487"/>
        <c:crosses val="autoZero"/>
        <c:crossBetween val="midCat"/>
        <c:majorUnit val="20"/>
        <c:minorUnit val="5"/>
      </c:valAx>
      <c:valAx>
        <c:axId val="791925487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54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 and coast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CrossTimeLap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All!$I$6:$I$43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2.5299999999999998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68-4645-98F2-A5EF86F895FA}"/>
            </c:ext>
          </c:extLst>
        </c:ser>
        <c:ser>
          <c:idx val="1"/>
          <c:order val="1"/>
          <c:tx>
            <c:v>Max CoastTimeLap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All!$J$6:$J$43</c:f>
              <c:numCache>
                <c:formatCode>General</c:formatCode>
                <c:ptCount val="38"/>
                <c:pt idx="0">
                  <c:v>15.6</c:v>
                </c:pt>
                <c:pt idx="1">
                  <c:v>9.8000000000000007</c:v>
                </c:pt>
                <c:pt idx="2">
                  <c:v>10.8</c:v>
                </c:pt>
                <c:pt idx="3">
                  <c:v>11.9</c:v>
                </c:pt>
                <c:pt idx="4">
                  <c:v>9.8000000000000007</c:v>
                </c:pt>
                <c:pt idx="7">
                  <c:v>535.9</c:v>
                </c:pt>
                <c:pt idx="8">
                  <c:v>8.6</c:v>
                </c:pt>
                <c:pt idx="9">
                  <c:v>17.2</c:v>
                </c:pt>
                <c:pt idx="10">
                  <c:v>535.9</c:v>
                </c:pt>
                <c:pt idx="11">
                  <c:v>8.6</c:v>
                </c:pt>
                <c:pt idx="12">
                  <c:v>47.3</c:v>
                </c:pt>
                <c:pt idx="13">
                  <c:v>11.2</c:v>
                </c:pt>
                <c:pt idx="14">
                  <c:v>8.4</c:v>
                </c:pt>
                <c:pt idx="15">
                  <c:v>9.5</c:v>
                </c:pt>
                <c:pt idx="16">
                  <c:v>11.6</c:v>
                </c:pt>
                <c:pt idx="19">
                  <c:v>1325.5</c:v>
                </c:pt>
                <c:pt idx="20">
                  <c:v>17.3</c:v>
                </c:pt>
                <c:pt idx="21">
                  <c:v>19.399999999999999</c:v>
                </c:pt>
                <c:pt idx="22">
                  <c:v>22.1</c:v>
                </c:pt>
                <c:pt idx="23">
                  <c:v>14</c:v>
                </c:pt>
                <c:pt idx="24">
                  <c:v>15.3</c:v>
                </c:pt>
                <c:pt idx="27">
                  <c:v>879.9</c:v>
                </c:pt>
                <c:pt idx="28">
                  <c:v>12.1</c:v>
                </c:pt>
                <c:pt idx="29">
                  <c:v>17.5</c:v>
                </c:pt>
                <c:pt idx="30">
                  <c:v>10.5</c:v>
                </c:pt>
                <c:pt idx="31">
                  <c:v>17.399999999999999</c:v>
                </c:pt>
                <c:pt idx="32">
                  <c:v>12.6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68-4645-98F2-A5EF86F895FA}"/>
            </c:ext>
          </c:extLst>
        </c:ser>
        <c:ser>
          <c:idx val="2"/>
          <c:order val="2"/>
          <c:tx>
            <c:v>Max Time_Brake_Leaning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All!$EY$6:$EY$43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0.06</c:v>
                </c:pt>
                <c:pt idx="7">
                  <c:v>1.9E-2</c:v>
                </c:pt>
                <c:pt idx="8">
                  <c:v>0</c:v>
                </c:pt>
                <c:pt idx="9">
                  <c:v>0.04</c:v>
                </c:pt>
                <c:pt idx="10">
                  <c:v>1.9E-2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0.08</c:v>
                </c:pt>
                <c:pt idx="15">
                  <c:v>0</c:v>
                </c:pt>
                <c:pt idx="16">
                  <c:v>0.122</c:v>
                </c:pt>
                <c:pt idx="19">
                  <c:v>4.7</c:v>
                </c:pt>
                <c:pt idx="20">
                  <c:v>0</c:v>
                </c:pt>
                <c:pt idx="21">
                  <c:v>0</c:v>
                </c:pt>
                <c:pt idx="22">
                  <c:v>4.9000000000000004</c:v>
                </c:pt>
                <c:pt idx="23">
                  <c:v>0.18</c:v>
                </c:pt>
                <c:pt idx="24">
                  <c:v>2.1000000000000001E-2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68-4645-98F2-A5EF86F89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25071"/>
        <c:axId val="791915087"/>
      </c:scatterChart>
      <c:valAx>
        <c:axId val="791925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5087"/>
        <c:crosses val="autoZero"/>
        <c:crossBetween val="midCat"/>
        <c:majorUnit val="20"/>
        <c:minorUnit val="5"/>
      </c:valAx>
      <c:valAx>
        <c:axId val="791915087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5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 @ Upshift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Rpm_Upshift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All!$BT$6:$BT$43</c:f>
              <c:numCache>
                <c:formatCode>General</c:formatCode>
                <c:ptCount val="38"/>
                <c:pt idx="0">
                  <c:v>7163.1959999999999</c:v>
                </c:pt>
                <c:pt idx="1">
                  <c:v>7406.741</c:v>
                </c:pt>
                <c:pt idx="2">
                  <c:v>7439.1390000000001</c:v>
                </c:pt>
                <c:pt idx="3">
                  <c:v>7403.5940000000001</c:v>
                </c:pt>
                <c:pt idx="4">
                  <c:v>7422.8410000000003</c:v>
                </c:pt>
                <c:pt idx="7">
                  <c:v>7335.2020000000002</c:v>
                </c:pt>
                <c:pt idx="8">
                  <c:v>7426.6570000000002</c:v>
                </c:pt>
                <c:pt idx="9">
                  <c:v>7401.5309999999999</c:v>
                </c:pt>
                <c:pt idx="10">
                  <c:v>7335.2020000000002</c:v>
                </c:pt>
                <c:pt idx="11">
                  <c:v>7426.6570000000002</c:v>
                </c:pt>
                <c:pt idx="12">
                  <c:v>6724.0649999999996</c:v>
                </c:pt>
                <c:pt idx="13">
                  <c:v>7393.8149999999996</c:v>
                </c:pt>
                <c:pt idx="14">
                  <c:v>7444.6670000000004</c:v>
                </c:pt>
                <c:pt idx="15">
                  <c:v>7414.2950000000001</c:v>
                </c:pt>
                <c:pt idx="16">
                  <c:v>7366.2979999999998</c:v>
                </c:pt>
                <c:pt idx="19">
                  <c:v>6605.2849999999999</c:v>
                </c:pt>
                <c:pt idx="20">
                  <c:v>7444.7190000000001</c:v>
                </c:pt>
                <c:pt idx="21">
                  <c:v>7389.848</c:v>
                </c:pt>
                <c:pt idx="22">
                  <c:v>7383.2529999999997</c:v>
                </c:pt>
                <c:pt idx="23">
                  <c:v>7340.9350000000004</c:v>
                </c:pt>
                <c:pt idx="24">
                  <c:v>7401.4579999999996</c:v>
                </c:pt>
                <c:pt idx="27">
                  <c:v>7178.5140000000001</c:v>
                </c:pt>
                <c:pt idx="28">
                  <c:v>7387.3639999999996</c:v>
                </c:pt>
                <c:pt idx="29">
                  <c:v>7434.2510000000002</c:v>
                </c:pt>
                <c:pt idx="30">
                  <c:v>6970.9430000000002</c:v>
                </c:pt>
                <c:pt idx="31">
                  <c:v>7347.97</c:v>
                </c:pt>
                <c:pt idx="32">
                  <c:v>7423.3670000000002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68-4304-99AE-A18B8C0E1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37135"/>
        <c:axId val="791926735"/>
      </c:scatterChart>
      <c:scatterChart>
        <c:scatterStyle val="lineMarker"/>
        <c:varyColors val="0"/>
        <c:ser>
          <c:idx val="1"/>
          <c:order val="1"/>
          <c:tx>
            <c:v>Lap-Begin Upshift_RPM_Err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All!$EZ$6:$EZ$43</c:f>
              <c:numCache>
                <c:formatCode>General</c:formatCode>
                <c:ptCount val="38"/>
                <c:pt idx="0">
                  <c:v>0</c:v>
                </c:pt>
                <c:pt idx="1">
                  <c:v>2.6579999999999999</c:v>
                </c:pt>
                <c:pt idx="2">
                  <c:v>0.3</c:v>
                </c:pt>
                <c:pt idx="3">
                  <c:v>0.217</c:v>
                </c:pt>
                <c:pt idx="4">
                  <c:v>0.20100000000000001</c:v>
                </c:pt>
                <c:pt idx="7">
                  <c:v>0</c:v>
                </c:pt>
                <c:pt idx="8">
                  <c:v>0.41</c:v>
                </c:pt>
                <c:pt idx="9">
                  <c:v>0</c:v>
                </c:pt>
                <c:pt idx="10">
                  <c:v>0</c:v>
                </c:pt>
                <c:pt idx="11">
                  <c:v>0.41</c:v>
                </c:pt>
                <c:pt idx="12">
                  <c:v>0</c:v>
                </c:pt>
                <c:pt idx="13">
                  <c:v>0.20200000000000001</c:v>
                </c:pt>
                <c:pt idx="14">
                  <c:v>0.16300000000000001</c:v>
                </c:pt>
                <c:pt idx="15">
                  <c:v>0.114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68-4304-99AE-A18B8C0E19E0}"/>
            </c:ext>
          </c:extLst>
        </c:ser>
        <c:ser>
          <c:idx val="2"/>
          <c:order val="2"/>
          <c:tx>
            <c:v>Lap-Begin Upshift_7_RPM_Err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All!$FA$6:$FA$43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68-4304-99AE-A18B8C0E1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37136"/>
        <c:axId val="792029487"/>
      </c:scatterChart>
      <c:valAx>
        <c:axId val="791937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6735"/>
        <c:crosses val="autoZero"/>
        <c:crossBetween val="midCat"/>
        <c:majorUnit val="20"/>
        <c:minorUnit val="5"/>
      </c:valAx>
      <c:valAx>
        <c:axId val="791926735"/>
        <c:scaling>
          <c:orientation val="minMax"/>
          <c:max val="8000"/>
          <c:min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7135"/>
        <c:crosses val="autoZero"/>
        <c:crossBetween val="midCat"/>
      </c:valAx>
      <c:valAx>
        <c:axId val="792029487"/>
        <c:scaling>
          <c:orientation val="minMax"/>
          <c:max val="5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7136"/>
        <c:crosses val="max"/>
        <c:crossBetween val="midCat"/>
      </c:valAx>
      <c:valAx>
        <c:axId val="791937136"/>
        <c:scaling>
          <c:orientation val="minMax"/>
        </c:scaling>
        <c:delete val="1"/>
        <c:axPos val="b"/>
        <c:majorTickMark val="out"/>
        <c:minorTickMark val="none"/>
        <c:tickLblPos val="nextTo"/>
        <c:crossAx val="792029487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Longitudinal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accx_onThrottle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All!$BY$6:$BY$43</c:f>
              <c:numCache>
                <c:formatCode>General</c:formatCode>
                <c:ptCount val="38"/>
                <c:pt idx="0">
                  <c:v>1.4750000000000001</c:v>
                </c:pt>
                <c:pt idx="1">
                  <c:v>1.4410000000000001</c:v>
                </c:pt>
                <c:pt idx="2">
                  <c:v>1.57</c:v>
                </c:pt>
                <c:pt idx="3">
                  <c:v>1.3380000000000001</c:v>
                </c:pt>
                <c:pt idx="4">
                  <c:v>1.2969999999999999</c:v>
                </c:pt>
                <c:pt idx="7">
                  <c:v>1.581</c:v>
                </c:pt>
                <c:pt idx="8">
                  <c:v>1.3280000000000001</c:v>
                </c:pt>
                <c:pt idx="9">
                  <c:v>1.528</c:v>
                </c:pt>
                <c:pt idx="10">
                  <c:v>1.581</c:v>
                </c:pt>
                <c:pt idx="11">
                  <c:v>1.3280000000000001</c:v>
                </c:pt>
                <c:pt idx="12">
                  <c:v>1.411</c:v>
                </c:pt>
                <c:pt idx="13">
                  <c:v>1.341</c:v>
                </c:pt>
                <c:pt idx="14">
                  <c:v>1.4159999999999999</c:v>
                </c:pt>
                <c:pt idx="15">
                  <c:v>1.345</c:v>
                </c:pt>
                <c:pt idx="16">
                  <c:v>1.429</c:v>
                </c:pt>
                <c:pt idx="19">
                  <c:v>1.268</c:v>
                </c:pt>
                <c:pt idx="20">
                  <c:v>1.4550000000000001</c:v>
                </c:pt>
                <c:pt idx="21">
                  <c:v>1.3260000000000001</c:v>
                </c:pt>
                <c:pt idx="22">
                  <c:v>1.7230000000000001</c:v>
                </c:pt>
                <c:pt idx="23">
                  <c:v>1.254</c:v>
                </c:pt>
                <c:pt idx="24">
                  <c:v>1.3460000000000001</c:v>
                </c:pt>
                <c:pt idx="27">
                  <c:v>1.2569999999999999</c:v>
                </c:pt>
                <c:pt idx="28">
                  <c:v>1.331</c:v>
                </c:pt>
                <c:pt idx="29">
                  <c:v>1.3280000000000001</c:v>
                </c:pt>
                <c:pt idx="30">
                  <c:v>1.0960000000000001</c:v>
                </c:pt>
                <c:pt idx="31">
                  <c:v>1.4219999999999999</c:v>
                </c:pt>
                <c:pt idx="32">
                  <c:v>1.4630000000000001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33-462C-A14D-B2C71F60467F}"/>
            </c:ext>
          </c:extLst>
        </c:ser>
        <c:ser>
          <c:idx val="1"/>
          <c:order val="1"/>
          <c:tx>
            <c:v>Max accx_onBrakes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All!$BZ$6:$BZ$43</c:f>
              <c:numCache>
                <c:formatCode>General</c:formatCode>
                <c:ptCount val="38"/>
                <c:pt idx="0">
                  <c:v>2.0379999999999998</c:v>
                </c:pt>
                <c:pt idx="1">
                  <c:v>2.468</c:v>
                </c:pt>
                <c:pt idx="2">
                  <c:v>2.577</c:v>
                </c:pt>
                <c:pt idx="3">
                  <c:v>2.657</c:v>
                </c:pt>
                <c:pt idx="4">
                  <c:v>2.6749999999999998</c:v>
                </c:pt>
                <c:pt idx="7">
                  <c:v>2.1739999999999999</c:v>
                </c:pt>
                <c:pt idx="8">
                  <c:v>2.9220000000000002</c:v>
                </c:pt>
                <c:pt idx="9">
                  <c:v>2.7829999999999999</c:v>
                </c:pt>
                <c:pt idx="10">
                  <c:v>2.1739999999999999</c:v>
                </c:pt>
                <c:pt idx="11">
                  <c:v>2.9220000000000002</c:v>
                </c:pt>
                <c:pt idx="12">
                  <c:v>2.1240000000000001</c:v>
                </c:pt>
                <c:pt idx="13">
                  <c:v>2.556</c:v>
                </c:pt>
                <c:pt idx="14">
                  <c:v>2.7080000000000002</c:v>
                </c:pt>
                <c:pt idx="15">
                  <c:v>2.8650000000000002</c:v>
                </c:pt>
                <c:pt idx="16">
                  <c:v>2.863</c:v>
                </c:pt>
                <c:pt idx="19">
                  <c:v>1.806</c:v>
                </c:pt>
                <c:pt idx="20">
                  <c:v>2.637</c:v>
                </c:pt>
                <c:pt idx="21">
                  <c:v>2.67</c:v>
                </c:pt>
                <c:pt idx="22">
                  <c:v>2.5379999999999998</c:v>
                </c:pt>
                <c:pt idx="23">
                  <c:v>2.8530000000000002</c:v>
                </c:pt>
                <c:pt idx="24">
                  <c:v>2.9089999999999998</c:v>
                </c:pt>
                <c:pt idx="27">
                  <c:v>2.617</c:v>
                </c:pt>
                <c:pt idx="28">
                  <c:v>2.984</c:v>
                </c:pt>
                <c:pt idx="29">
                  <c:v>2.95</c:v>
                </c:pt>
                <c:pt idx="30">
                  <c:v>3.1659999999999999</c:v>
                </c:pt>
                <c:pt idx="31">
                  <c:v>2.8359999999999999</c:v>
                </c:pt>
                <c:pt idx="32">
                  <c:v>2.96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33-462C-A14D-B2C71F604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27567"/>
        <c:axId val="791932559"/>
      </c:scatterChart>
      <c:valAx>
        <c:axId val="791927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2559"/>
        <c:crosses val="autoZero"/>
        <c:crossBetween val="midCat"/>
        <c:majorUnit val="20"/>
        <c:minorUnit val="5"/>
      </c:valAx>
      <c:valAx>
        <c:axId val="79193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75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RH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All!$BI$6:$BI$43</c:f>
              <c:numCache>
                <c:formatCode>General</c:formatCode>
                <c:ptCount val="38"/>
                <c:pt idx="0">
                  <c:v>59.914000000000001</c:v>
                </c:pt>
                <c:pt idx="4">
                  <c:v>61.066000000000003</c:v>
                </c:pt>
                <c:pt idx="7">
                  <c:v>62.030999999999999</c:v>
                </c:pt>
                <c:pt idx="9">
                  <c:v>61.28</c:v>
                </c:pt>
                <c:pt idx="10">
                  <c:v>62.030999999999999</c:v>
                </c:pt>
                <c:pt idx="12">
                  <c:v>60.552999999999997</c:v>
                </c:pt>
                <c:pt idx="16">
                  <c:v>59.098999999999997</c:v>
                </c:pt>
                <c:pt idx="19">
                  <c:v>61.206000000000003</c:v>
                </c:pt>
                <c:pt idx="24">
                  <c:v>62.039000000000001</c:v>
                </c:pt>
                <c:pt idx="27">
                  <c:v>62.93</c:v>
                </c:pt>
                <c:pt idx="32">
                  <c:v>59.573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D2-4838-B343-1F8D918974C8}"/>
            </c:ext>
          </c:extLst>
        </c:ser>
        <c:ser>
          <c:idx val="1"/>
          <c:order val="1"/>
          <c:tx>
            <c:v>Ave rrh_pitlane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All!$BJ$6:$BJ$43</c:f>
              <c:numCache>
                <c:formatCode>General</c:formatCode>
                <c:ptCount val="38"/>
                <c:pt idx="0">
                  <c:v>77.686000000000007</c:v>
                </c:pt>
                <c:pt idx="4">
                  <c:v>68.897000000000006</c:v>
                </c:pt>
                <c:pt idx="7">
                  <c:v>77.926000000000002</c:v>
                </c:pt>
                <c:pt idx="9">
                  <c:v>70.186999999999998</c:v>
                </c:pt>
                <c:pt idx="10">
                  <c:v>77.926000000000002</c:v>
                </c:pt>
                <c:pt idx="12">
                  <c:v>76.603999999999999</c:v>
                </c:pt>
                <c:pt idx="16">
                  <c:v>56.052999999999997</c:v>
                </c:pt>
                <c:pt idx="19">
                  <c:v>73.762</c:v>
                </c:pt>
                <c:pt idx="24">
                  <c:v>64.366</c:v>
                </c:pt>
                <c:pt idx="27">
                  <c:v>79.546000000000006</c:v>
                </c:pt>
                <c:pt idx="32">
                  <c:v>37.737000000000002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D2-4838-B343-1F8D918974C8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791928399"/>
        <c:axId val="791922991"/>
      </c:scatterChart>
      <c:valAx>
        <c:axId val="791928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2991"/>
        <c:crosses val="autoZero"/>
        <c:crossBetween val="midCat"/>
        <c:majorUnit val="20"/>
        <c:minorUnit val="5"/>
      </c:valAx>
      <c:valAx>
        <c:axId val="791922991"/>
        <c:scaling>
          <c:orientation val="minMax"/>
          <c:max val="8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83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front, rear @ Top Speed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All!$AR$6:$AR$43</c:f>
              <c:numCache>
                <c:formatCode>General</c:formatCode>
                <c:ptCount val="38"/>
                <c:pt idx="0">
                  <c:v>37.718000000000004</c:v>
                </c:pt>
                <c:pt idx="1">
                  <c:v>36.57</c:v>
                </c:pt>
                <c:pt idx="2">
                  <c:v>37.542999999999999</c:v>
                </c:pt>
                <c:pt idx="3">
                  <c:v>33.485999999999997</c:v>
                </c:pt>
                <c:pt idx="4">
                  <c:v>38.231000000000002</c:v>
                </c:pt>
                <c:pt idx="7">
                  <c:v>12.932</c:v>
                </c:pt>
                <c:pt idx="8">
                  <c:v>38.094000000000001</c:v>
                </c:pt>
                <c:pt idx="9">
                  <c:v>37.637</c:v>
                </c:pt>
                <c:pt idx="10">
                  <c:v>12.932</c:v>
                </c:pt>
                <c:pt idx="11">
                  <c:v>38.094000000000001</c:v>
                </c:pt>
                <c:pt idx="12">
                  <c:v>36.304000000000002</c:v>
                </c:pt>
                <c:pt idx="13">
                  <c:v>38.709000000000003</c:v>
                </c:pt>
                <c:pt idx="14">
                  <c:v>38.155000000000001</c:v>
                </c:pt>
                <c:pt idx="15">
                  <c:v>39.058999999999997</c:v>
                </c:pt>
                <c:pt idx="16">
                  <c:v>38.713999999999999</c:v>
                </c:pt>
                <c:pt idx="19">
                  <c:v>40.411000000000001</c:v>
                </c:pt>
                <c:pt idx="20">
                  <c:v>37.987000000000002</c:v>
                </c:pt>
                <c:pt idx="21">
                  <c:v>39.070999999999998</c:v>
                </c:pt>
                <c:pt idx="22">
                  <c:v>40.319000000000003</c:v>
                </c:pt>
                <c:pt idx="23">
                  <c:v>40.063000000000002</c:v>
                </c:pt>
                <c:pt idx="24">
                  <c:v>38.508000000000003</c:v>
                </c:pt>
                <c:pt idx="27">
                  <c:v>40.429000000000002</c:v>
                </c:pt>
                <c:pt idx="28">
                  <c:v>38.582999999999998</c:v>
                </c:pt>
                <c:pt idx="29">
                  <c:v>39.405999999999999</c:v>
                </c:pt>
                <c:pt idx="30">
                  <c:v>39.552</c:v>
                </c:pt>
                <c:pt idx="31">
                  <c:v>38.695</c:v>
                </c:pt>
                <c:pt idx="32">
                  <c:v>37.56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7-4A75-BDA8-085BA6ABE920}"/>
            </c:ext>
          </c:extLst>
        </c:ser>
        <c:ser>
          <c:idx val="1"/>
          <c:order val="1"/>
          <c:tx>
            <c:v>Ave Ride_AxleRear_TS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All!$AS$6:$AS$43</c:f>
              <c:numCache>
                <c:formatCode>General</c:formatCode>
                <c:ptCount val="38"/>
                <c:pt idx="0">
                  <c:v>31.806000000000001</c:v>
                </c:pt>
                <c:pt idx="1">
                  <c:v>28.975999999999999</c:v>
                </c:pt>
                <c:pt idx="2">
                  <c:v>28.972000000000001</c:v>
                </c:pt>
                <c:pt idx="3">
                  <c:v>30.562999999999999</c:v>
                </c:pt>
                <c:pt idx="4">
                  <c:v>31.855</c:v>
                </c:pt>
                <c:pt idx="7">
                  <c:v>36.283999999999999</c:v>
                </c:pt>
                <c:pt idx="8">
                  <c:v>27.454999999999998</c:v>
                </c:pt>
                <c:pt idx="9">
                  <c:v>27.806999999999999</c:v>
                </c:pt>
                <c:pt idx="10">
                  <c:v>36.283999999999999</c:v>
                </c:pt>
                <c:pt idx="11">
                  <c:v>27.454999999999998</c:v>
                </c:pt>
                <c:pt idx="12">
                  <c:v>28.760999999999999</c:v>
                </c:pt>
                <c:pt idx="13">
                  <c:v>27.103999999999999</c:v>
                </c:pt>
                <c:pt idx="14">
                  <c:v>30.215</c:v>
                </c:pt>
                <c:pt idx="15">
                  <c:v>27.800999999999998</c:v>
                </c:pt>
                <c:pt idx="16">
                  <c:v>26.414000000000001</c:v>
                </c:pt>
                <c:pt idx="19">
                  <c:v>32.860999999999997</c:v>
                </c:pt>
                <c:pt idx="20">
                  <c:v>25.809000000000001</c:v>
                </c:pt>
                <c:pt idx="21">
                  <c:v>30.253</c:v>
                </c:pt>
                <c:pt idx="22">
                  <c:v>29.911000000000001</c:v>
                </c:pt>
                <c:pt idx="23">
                  <c:v>29.527000000000001</c:v>
                </c:pt>
                <c:pt idx="24">
                  <c:v>30.661000000000001</c:v>
                </c:pt>
                <c:pt idx="27">
                  <c:v>31.577000000000002</c:v>
                </c:pt>
                <c:pt idx="28">
                  <c:v>31.029</c:v>
                </c:pt>
                <c:pt idx="29">
                  <c:v>33.44</c:v>
                </c:pt>
                <c:pt idx="30">
                  <c:v>30.07</c:v>
                </c:pt>
                <c:pt idx="31">
                  <c:v>30.507999999999999</c:v>
                </c:pt>
                <c:pt idx="32">
                  <c:v>29.094000000000001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7-4A75-BDA8-085BA6ABE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35471"/>
        <c:axId val="791918415"/>
      </c:scatterChart>
      <c:valAx>
        <c:axId val="791935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8415"/>
        <c:crosses val="autoZero"/>
        <c:crossBetween val="midCat"/>
        <c:majorUnit val="20"/>
        <c:minorUnit val="5"/>
      </c:valAx>
      <c:valAx>
        <c:axId val="791918415"/>
        <c:scaling>
          <c:orientation val="minMax"/>
          <c:max val="5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54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All!$F$6:$F$43</c:f>
              <c:numCache>
                <c:formatCode>General</c:formatCode>
                <c:ptCount val="38"/>
                <c:pt idx="0">
                  <c:v>329.53</c:v>
                </c:pt>
                <c:pt idx="1">
                  <c:v>331</c:v>
                </c:pt>
                <c:pt idx="2">
                  <c:v>332.89</c:v>
                </c:pt>
                <c:pt idx="3">
                  <c:v>333.73</c:v>
                </c:pt>
                <c:pt idx="4">
                  <c:v>327.78</c:v>
                </c:pt>
                <c:pt idx="7">
                  <c:v>327.52999999999997</c:v>
                </c:pt>
                <c:pt idx="8">
                  <c:v>332.88</c:v>
                </c:pt>
                <c:pt idx="9">
                  <c:v>332.54</c:v>
                </c:pt>
                <c:pt idx="10">
                  <c:v>327.52999999999997</c:v>
                </c:pt>
                <c:pt idx="11">
                  <c:v>332.88</c:v>
                </c:pt>
                <c:pt idx="12">
                  <c:v>324.8</c:v>
                </c:pt>
                <c:pt idx="13">
                  <c:v>330</c:v>
                </c:pt>
                <c:pt idx="14">
                  <c:v>332.13</c:v>
                </c:pt>
                <c:pt idx="15">
                  <c:v>329.56</c:v>
                </c:pt>
                <c:pt idx="16">
                  <c:v>331.9</c:v>
                </c:pt>
                <c:pt idx="19">
                  <c:v>316.19</c:v>
                </c:pt>
                <c:pt idx="20">
                  <c:v>326.19</c:v>
                </c:pt>
                <c:pt idx="21">
                  <c:v>328.62</c:v>
                </c:pt>
                <c:pt idx="22">
                  <c:v>329.02</c:v>
                </c:pt>
                <c:pt idx="23">
                  <c:v>326.47000000000003</c:v>
                </c:pt>
                <c:pt idx="24">
                  <c:v>328.42</c:v>
                </c:pt>
                <c:pt idx="27">
                  <c:v>326.97000000000003</c:v>
                </c:pt>
                <c:pt idx="28">
                  <c:v>328.76</c:v>
                </c:pt>
                <c:pt idx="29">
                  <c:v>333.67</c:v>
                </c:pt>
                <c:pt idx="30">
                  <c:v>331.99</c:v>
                </c:pt>
                <c:pt idx="31">
                  <c:v>326.79000000000002</c:v>
                </c:pt>
                <c:pt idx="32">
                  <c:v>328.38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57-4E48-87B4-EC3667FE9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37967"/>
        <c:axId val="791915503"/>
      </c:scatterChart>
      <c:scatterChart>
        <c:scatterStyle val="lineMarker"/>
        <c:varyColors val="0"/>
        <c:ser>
          <c:idx val="1"/>
          <c:order val="1"/>
          <c:tx>
            <c:v>Max accy_filtered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All!$IA$6:$IA$43</c:f>
              <c:numCache>
                <c:formatCode>General</c:formatCode>
                <c:ptCount val="38"/>
                <c:pt idx="0">
                  <c:v>2.4540000000000002</c:v>
                </c:pt>
                <c:pt idx="1">
                  <c:v>2.4950000000000001</c:v>
                </c:pt>
                <c:pt idx="2">
                  <c:v>2.7410000000000001</c:v>
                </c:pt>
                <c:pt idx="3">
                  <c:v>2.9729999999999999</c:v>
                </c:pt>
                <c:pt idx="4">
                  <c:v>2.9750000000000001</c:v>
                </c:pt>
                <c:pt idx="7">
                  <c:v>2.41</c:v>
                </c:pt>
                <c:pt idx="8">
                  <c:v>2.6520000000000001</c:v>
                </c:pt>
                <c:pt idx="9">
                  <c:v>2.7709999999999999</c:v>
                </c:pt>
                <c:pt idx="10">
                  <c:v>2.41</c:v>
                </c:pt>
                <c:pt idx="11">
                  <c:v>2.6520000000000001</c:v>
                </c:pt>
                <c:pt idx="12">
                  <c:v>2.0619999999999998</c:v>
                </c:pt>
                <c:pt idx="13">
                  <c:v>2.536</c:v>
                </c:pt>
                <c:pt idx="14">
                  <c:v>2.6829999999999998</c:v>
                </c:pt>
                <c:pt idx="15">
                  <c:v>3.0270000000000001</c:v>
                </c:pt>
                <c:pt idx="16">
                  <c:v>2.8330000000000002</c:v>
                </c:pt>
                <c:pt idx="19">
                  <c:v>1.6579999999999999</c:v>
                </c:pt>
                <c:pt idx="20">
                  <c:v>2.077</c:v>
                </c:pt>
                <c:pt idx="21">
                  <c:v>2.0369999999999999</c:v>
                </c:pt>
                <c:pt idx="22">
                  <c:v>2.2759999999999998</c:v>
                </c:pt>
                <c:pt idx="23">
                  <c:v>2.0859999999999999</c:v>
                </c:pt>
                <c:pt idx="24">
                  <c:v>2.1120000000000001</c:v>
                </c:pt>
                <c:pt idx="27">
                  <c:v>2.0179999999999998</c:v>
                </c:pt>
                <c:pt idx="28">
                  <c:v>2.4</c:v>
                </c:pt>
                <c:pt idx="29">
                  <c:v>2.504</c:v>
                </c:pt>
                <c:pt idx="30">
                  <c:v>2.597</c:v>
                </c:pt>
                <c:pt idx="31">
                  <c:v>2.3159999999999998</c:v>
                </c:pt>
                <c:pt idx="32">
                  <c:v>2.4660000000000002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57-4E48-87B4-EC3667FE9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15919"/>
        <c:axId val="791934223"/>
      </c:scatterChart>
      <c:valAx>
        <c:axId val="79193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5503"/>
        <c:crosses val="autoZero"/>
        <c:crossBetween val="midCat"/>
        <c:majorUnit val="20"/>
        <c:minorUnit val="5"/>
      </c:valAx>
      <c:valAx>
        <c:axId val="791915503"/>
        <c:scaling>
          <c:orientation val="minMax"/>
          <c:max val="350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7967"/>
        <c:crosses val="autoZero"/>
        <c:crossBetween val="midCat"/>
      </c:valAx>
      <c:valAx>
        <c:axId val="791934223"/>
        <c:scaling>
          <c:orientation val="minMax"/>
          <c:max val="3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5919"/>
        <c:crosses val="max"/>
        <c:crossBetween val="midCat"/>
      </c:valAx>
      <c:valAx>
        <c:axId val="791915919"/>
        <c:scaling>
          <c:orientation val="minMax"/>
        </c:scaling>
        <c:delete val="1"/>
        <c:axPos val="b"/>
        <c:majorTickMark val="out"/>
        <c:minorTickMark val="none"/>
        <c:tickLblPos val="nextTo"/>
        <c:crossAx val="791934223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 Top Speed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CzF_TS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All!$AP$6:$AP$43</c:f>
              <c:numCache>
                <c:formatCode>General</c:formatCode>
                <c:ptCount val="38"/>
                <c:pt idx="0">
                  <c:v>1.3819999999999999</c:v>
                </c:pt>
                <c:pt idx="1">
                  <c:v>1.357</c:v>
                </c:pt>
                <c:pt idx="2">
                  <c:v>1.355</c:v>
                </c:pt>
                <c:pt idx="3">
                  <c:v>1.3560000000000001</c:v>
                </c:pt>
                <c:pt idx="4">
                  <c:v>1.341</c:v>
                </c:pt>
                <c:pt idx="7">
                  <c:v>1.288</c:v>
                </c:pt>
                <c:pt idx="8">
                  <c:v>1.2769999999999999</c:v>
                </c:pt>
                <c:pt idx="9">
                  <c:v>1.2589999999999999</c:v>
                </c:pt>
                <c:pt idx="10">
                  <c:v>1.288</c:v>
                </c:pt>
                <c:pt idx="11">
                  <c:v>1.2769999999999999</c:v>
                </c:pt>
                <c:pt idx="12">
                  <c:v>1.335</c:v>
                </c:pt>
                <c:pt idx="13">
                  <c:v>1.33</c:v>
                </c:pt>
                <c:pt idx="14">
                  <c:v>1.2869999999999999</c:v>
                </c:pt>
                <c:pt idx="15">
                  <c:v>1.2729999999999999</c:v>
                </c:pt>
                <c:pt idx="16">
                  <c:v>1.2569999999999999</c:v>
                </c:pt>
                <c:pt idx="19">
                  <c:v>1.244</c:v>
                </c:pt>
                <c:pt idx="20">
                  <c:v>1.286</c:v>
                </c:pt>
                <c:pt idx="21">
                  <c:v>1.2729999999999999</c:v>
                </c:pt>
                <c:pt idx="22">
                  <c:v>1.262</c:v>
                </c:pt>
                <c:pt idx="23">
                  <c:v>1.272</c:v>
                </c:pt>
                <c:pt idx="24">
                  <c:v>1.2509999999999999</c:v>
                </c:pt>
                <c:pt idx="27">
                  <c:v>1.282</c:v>
                </c:pt>
                <c:pt idx="28">
                  <c:v>1.2729999999999999</c:v>
                </c:pt>
                <c:pt idx="29">
                  <c:v>1.264</c:v>
                </c:pt>
                <c:pt idx="30">
                  <c:v>1.262</c:v>
                </c:pt>
                <c:pt idx="31">
                  <c:v>1.2709999999999999</c:v>
                </c:pt>
                <c:pt idx="32">
                  <c:v>1.264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8D-4AEA-9896-000750D649B5}"/>
            </c:ext>
          </c:extLst>
        </c:ser>
        <c:ser>
          <c:idx val="1"/>
          <c:order val="1"/>
          <c:tx>
            <c:v>CzR_TS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All!$AQ$6:$AQ$43</c:f>
              <c:numCache>
                <c:formatCode>General</c:formatCode>
                <c:ptCount val="38"/>
                <c:pt idx="0">
                  <c:v>1.69</c:v>
                </c:pt>
                <c:pt idx="1">
                  <c:v>1.6639999999999999</c:v>
                </c:pt>
                <c:pt idx="2">
                  <c:v>1.66</c:v>
                </c:pt>
                <c:pt idx="3">
                  <c:v>1.6319999999999999</c:v>
                </c:pt>
                <c:pt idx="4">
                  <c:v>1.6220000000000001</c:v>
                </c:pt>
                <c:pt idx="7">
                  <c:v>1.7150000000000001</c:v>
                </c:pt>
                <c:pt idx="8">
                  <c:v>1.6950000000000001</c:v>
                </c:pt>
                <c:pt idx="9">
                  <c:v>1.6779999999999999</c:v>
                </c:pt>
                <c:pt idx="10">
                  <c:v>1.7150000000000001</c:v>
                </c:pt>
                <c:pt idx="11">
                  <c:v>1.6950000000000001</c:v>
                </c:pt>
                <c:pt idx="12">
                  <c:v>1.6279999999999999</c:v>
                </c:pt>
                <c:pt idx="13">
                  <c:v>1.673</c:v>
                </c:pt>
                <c:pt idx="14">
                  <c:v>1.643</c:v>
                </c:pt>
                <c:pt idx="15">
                  <c:v>1.6080000000000001</c:v>
                </c:pt>
                <c:pt idx="16">
                  <c:v>1.593</c:v>
                </c:pt>
                <c:pt idx="19">
                  <c:v>1.6439999999999999</c:v>
                </c:pt>
                <c:pt idx="20">
                  <c:v>1.6859999999999999</c:v>
                </c:pt>
                <c:pt idx="21">
                  <c:v>1.6719999999999999</c:v>
                </c:pt>
                <c:pt idx="22">
                  <c:v>1.631</c:v>
                </c:pt>
                <c:pt idx="23">
                  <c:v>1.6279999999999999</c:v>
                </c:pt>
                <c:pt idx="24">
                  <c:v>1.6339999999999999</c:v>
                </c:pt>
                <c:pt idx="27">
                  <c:v>1.671</c:v>
                </c:pt>
                <c:pt idx="28">
                  <c:v>1.6439999999999999</c:v>
                </c:pt>
                <c:pt idx="29">
                  <c:v>1.635</c:v>
                </c:pt>
                <c:pt idx="30">
                  <c:v>1.6</c:v>
                </c:pt>
                <c:pt idx="31">
                  <c:v>1.621</c:v>
                </c:pt>
                <c:pt idx="32">
                  <c:v>1.615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8D-4AEA-9896-000750D64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13423"/>
        <c:axId val="791917999"/>
      </c:scatterChart>
      <c:valAx>
        <c:axId val="791913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7999"/>
        <c:crosses val="autoZero"/>
        <c:crossBetween val="midCat"/>
        <c:majorUnit val="20"/>
        <c:minorUnit val="5"/>
      </c:valAx>
      <c:valAx>
        <c:axId val="7919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@160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All!$CC$6:$CC$43</c:f>
              <c:numCache>
                <c:formatCode>General</c:formatCode>
                <c:ptCount val="38"/>
                <c:pt idx="0">
                  <c:v>1.109</c:v>
                </c:pt>
                <c:pt idx="1">
                  <c:v>1.1339999999999999</c:v>
                </c:pt>
                <c:pt idx="2">
                  <c:v>0.91500000000000004</c:v>
                </c:pt>
                <c:pt idx="3">
                  <c:v>1.353</c:v>
                </c:pt>
                <c:pt idx="4">
                  <c:v>1.262</c:v>
                </c:pt>
                <c:pt idx="7">
                  <c:v>1.0189999999999999</c:v>
                </c:pt>
                <c:pt idx="8">
                  <c:v>0.83299999999999996</c:v>
                </c:pt>
                <c:pt idx="9">
                  <c:v>1.1060000000000001</c:v>
                </c:pt>
                <c:pt idx="10">
                  <c:v>1.0189999999999999</c:v>
                </c:pt>
                <c:pt idx="11">
                  <c:v>0.83299999999999996</c:v>
                </c:pt>
                <c:pt idx="12">
                  <c:v>1.2689999999999999</c:v>
                </c:pt>
                <c:pt idx="13">
                  <c:v>1.327</c:v>
                </c:pt>
                <c:pt idx="14">
                  <c:v>0.875</c:v>
                </c:pt>
                <c:pt idx="15">
                  <c:v>0.93500000000000005</c:v>
                </c:pt>
                <c:pt idx="16">
                  <c:v>0.79700000000000004</c:v>
                </c:pt>
                <c:pt idx="19">
                  <c:v>1.149</c:v>
                </c:pt>
                <c:pt idx="20">
                  <c:v>1.0449999999999999</c:v>
                </c:pt>
                <c:pt idx="21">
                  <c:v>0.74299999999999999</c:v>
                </c:pt>
                <c:pt idx="22">
                  <c:v>0.85199999999999998</c:v>
                </c:pt>
                <c:pt idx="23">
                  <c:v>0.83</c:v>
                </c:pt>
                <c:pt idx="24">
                  <c:v>0.91300000000000003</c:v>
                </c:pt>
                <c:pt idx="27">
                  <c:v>0.84599999999999997</c:v>
                </c:pt>
                <c:pt idx="28">
                  <c:v>0.64300000000000002</c:v>
                </c:pt>
                <c:pt idx="29">
                  <c:v>0.65200000000000002</c:v>
                </c:pt>
                <c:pt idx="30">
                  <c:v>0.91100000000000003</c:v>
                </c:pt>
                <c:pt idx="31">
                  <c:v>0.81499999999999995</c:v>
                </c:pt>
                <c:pt idx="32">
                  <c:v>0.95899999999999996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20-4E87-AFF5-AD23040FD9BB}"/>
            </c:ext>
          </c:extLst>
        </c:ser>
        <c:ser>
          <c:idx val="1"/>
          <c:order val="1"/>
          <c:tx>
            <c:v>Ave CzR_160kph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All!$CD$6:$CD$43</c:f>
              <c:numCache>
                <c:formatCode>General</c:formatCode>
                <c:ptCount val="38"/>
                <c:pt idx="0">
                  <c:v>1.3859999999999999</c:v>
                </c:pt>
                <c:pt idx="1">
                  <c:v>1.7250000000000001</c:v>
                </c:pt>
                <c:pt idx="2">
                  <c:v>1.651</c:v>
                </c:pt>
                <c:pt idx="3">
                  <c:v>2.0259999999999998</c:v>
                </c:pt>
                <c:pt idx="4">
                  <c:v>1.7210000000000001</c:v>
                </c:pt>
                <c:pt idx="7">
                  <c:v>1.7929999999999999</c:v>
                </c:pt>
                <c:pt idx="8">
                  <c:v>1.8580000000000001</c:v>
                </c:pt>
                <c:pt idx="9">
                  <c:v>2.0259999999999998</c:v>
                </c:pt>
                <c:pt idx="10">
                  <c:v>1.7929999999999999</c:v>
                </c:pt>
                <c:pt idx="11">
                  <c:v>1.8580000000000001</c:v>
                </c:pt>
                <c:pt idx="12">
                  <c:v>1.506</c:v>
                </c:pt>
                <c:pt idx="13">
                  <c:v>1.9279999999999999</c:v>
                </c:pt>
                <c:pt idx="14">
                  <c:v>1.607</c:v>
                </c:pt>
                <c:pt idx="15">
                  <c:v>1.639</c:v>
                </c:pt>
                <c:pt idx="16">
                  <c:v>1.5</c:v>
                </c:pt>
                <c:pt idx="19">
                  <c:v>1.421</c:v>
                </c:pt>
                <c:pt idx="20">
                  <c:v>1.53</c:v>
                </c:pt>
                <c:pt idx="21">
                  <c:v>1.5940000000000001</c:v>
                </c:pt>
                <c:pt idx="22">
                  <c:v>1.843</c:v>
                </c:pt>
                <c:pt idx="23">
                  <c:v>1.8260000000000001</c:v>
                </c:pt>
                <c:pt idx="24">
                  <c:v>1.6619999999999999</c:v>
                </c:pt>
                <c:pt idx="27">
                  <c:v>1.3620000000000001</c:v>
                </c:pt>
                <c:pt idx="28">
                  <c:v>1.4550000000000001</c:v>
                </c:pt>
                <c:pt idx="29">
                  <c:v>1.5329999999999999</c:v>
                </c:pt>
                <c:pt idx="30">
                  <c:v>1.8129999999999999</c:v>
                </c:pt>
                <c:pt idx="31">
                  <c:v>1.5609999999999999</c:v>
                </c:pt>
                <c:pt idx="32">
                  <c:v>1.726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20-4E87-AFF5-AD23040FD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22575"/>
        <c:axId val="791934639"/>
      </c:scatterChart>
      <c:valAx>
        <c:axId val="791922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4639"/>
        <c:crosses val="autoZero"/>
        <c:crossBetween val="midCat"/>
        <c:majorUnit val="20"/>
        <c:minorUnit val="5"/>
      </c:valAx>
      <c:valAx>
        <c:axId val="791934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25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@220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CzF_220kph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All!$CE$6:$CE$43</c:f>
              <c:numCache>
                <c:formatCode>General</c:formatCode>
                <c:ptCount val="38"/>
                <c:pt idx="0">
                  <c:v>1.3380000000000001</c:v>
                </c:pt>
                <c:pt idx="1">
                  <c:v>1.343</c:v>
                </c:pt>
                <c:pt idx="2">
                  <c:v>1.379</c:v>
                </c:pt>
                <c:pt idx="3">
                  <c:v>1.294</c:v>
                </c:pt>
                <c:pt idx="4">
                  <c:v>1.26</c:v>
                </c:pt>
                <c:pt idx="7">
                  <c:v>1.2310000000000001</c:v>
                </c:pt>
                <c:pt idx="8">
                  <c:v>1.1990000000000001</c:v>
                </c:pt>
                <c:pt idx="9">
                  <c:v>1.2190000000000001</c:v>
                </c:pt>
                <c:pt idx="10">
                  <c:v>1.2310000000000001</c:v>
                </c:pt>
                <c:pt idx="11">
                  <c:v>1.1990000000000001</c:v>
                </c:pt>
                <c:pt idx="12">
                  <c:v>1.2989999999999999</c:v>
                </c:pt>
                <c:pt idx="13">
                  <c:v>1.2370000000000001</c:v>
                </c:pt>
                <c:pt idx="14">
                  <c:v>1.258</c:v>
                </c:pt>
                <c:pt idx="15">
                  <c:v>1.204</c:v>
                </c:pt>
                <c:pt idx="16">
                  <c:v>1.151</c:v>
                </c:pt>
                <c:pt idx="19">
                  <c:v>1.3540000000000001</c:v>
                </c:pt>
                <c:pt idx="20">
                  <c:v>1.246</c:v>
                </c:pt>
                <c:pt idx="21">
                  <c:v>1.224</c:v>
                </c:pt>
                <c:pt idx="22">
                  <c:v>1.234</c:v>
                </c:pt>
                <c:pt idx="23">
                  <c:v>1.161</c:v>
                </c:pt>
                <c:pt idx="24">
                  <c:v>1.2609999999999999</c:v>
                </c:pt>
                <c:pt idx="27">
                  <c:v>1.1759999999999999</c:v>
                </c:pt>
                <c:pt idx="28">
                  <c:v>1.329</c:v>
                </c:pt>
                <c:pt idx="29">
                  <c:v>1.2410000000000001</c:v>
                </c:pt>
                <c:pt idx="30">
                  <c:v>1.06</c:v>
                </c:pt>
                <c:pt idx="31">
                  <c:v>1.286</c:v>
                </c:pt>
                <c:pt idx="32">
                  <c:v>1.238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C6-4DC5-ADB6-017B0DA2F749}"/>
            </c:ext>
          </c:extLst>
        </c:ser>
        <c:ser>
          <c:idx val="1"/>
          <c:order val="1"/>
          <c:tx>
            <c:v>Ave CzR_220kph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All!$CF$6:$CF$43</c:f>
              <c:numCache>
                <c:formatCode>General</c:formatCode>
                <c:ptCount val="38"/>
                <c:pt idx="0">
                  <c:v>1.738</c:v>
                </c:pt>
                <c:pt idx="1">
                  <c:v>1.6950000000000001</c:v>
                </c:pt>
                <c:pt idx="2">
                  <c:v>1.766</c:v>
                </c:pt>
                <c:pt idx="3">
                  <c:v>1.651</c:v>
                </c:pt>
                <c:pt idx="4">
                  <c:v>1.585</c:v>
                </c:pt>
                <c:pt idx="7">
                  <c:v>1.81</c:v>
                </c:pt>
                <c:pt idx="8">
                  <c:v>1.802</c:v>
                </c:pt>
                <c:pt idx="9">
                  <c:v>1.736</c:v>
                </c:pt>
                <c:pt idx="10">
                  <c:v>1.81</c:v>
                </c:pt>
                <c:pt idx="11">
                  <c:v>1.802</c:v>
                </c:pt>
                <c:pt idx="12">
                  <c:v>1.6919999999999999</c:v>
                </c:pt>
                <c:pt idx="13">
                  <c:v>1.635</c:v>
                </c:pt>
                <c:pt idx="14">
                  <c:v>1.623</c:v>
                </c:pt>
                <c:pt idx="15">
                  <c:v>1.585</c:v>
                </c:pt>
                <c:pt idx="16">
                  <c:v>1.5840000000000001</c:v>
                </c:pt>
                <c:pt idx="19">
                  <c:v>1.704</c:v>
                </c:pt>
                <c:pt idx="20">
                  <c:v>1.6319999999999999</c:v>
                </c:pt>
                <c:pt idx="21">
                  <c:v>1.6379999999999999</c:v>
                </c:pt>
                <c:pt idx="22">
                  <c:v>1.6339999999999999</c:v>
                </c:pt>
                <c:pt idx="23">
                  <c:v>1.615</c:v>
                </c:pt>
                <c:pt idx="24">
                  <c:v>1.595</c:v>
                </c:pt>
                <c:pt idx="27">
                  <c:v>1.6890000000000001</c:v>
                </c:pt>
                <c:pt idx="28">
                  <c:v>1.6819999999999999</c:v>
                </c:pt>
                <c:pt idx="29">
                  <c:v>1.6240000000000001</c:v>
                </c:pt>
                <c:pt idx="30">
                  <c:v>1.621</c:v>
                </c:pt>
                <c:pt idx="31">
                  <c:v>1.607</c:v>
                </c:pt>
                <c:pt idx="32">
                  <c:v>1.649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C6-4DC5-ADB6-017B0DA2F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38383"/>
        <c:axId val="791933807"/>
      </c:scatterChart>
      <c:valAx>
        <c:axId val="791938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3807"/>
        <c:crosses val="autoZero"/>
        <c:crossBetween val="midCat"/>
        <c:majorUnit val="20"/>
        <c:minorUnit val="5"/>
      </c:valAx>
      <c:valAx>
        <c:axId val="79193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83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@160,220 Kph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All!$DP$6:$DP$43</c:f>
              <c:numCache>
                <c:formatCode>General</c:formatCode>
                <c:ptCount val="38"/>
                <c:pt idx="0">
                  <c:v>57.215000000000003</c:v>
                </c:pt>
                <c:pt idx="1">
                  <c:v>58.421999999999997</c:v>
                </c:pt>
                <c:pt idx="2">
                  <c:v>58.817</c:v>
                </c:pt>
                <c:pt idx="3">
                  <c:v>59.607999999999997</c:v>
                </c:pt>
                <c:pt idx="4">
                  <c:v>60.643999999999998</c:v>
                </c:pt>
                <c:pt idx="7">
                  <c:v>56.884999999999998</c:v>
                </c:pt>
                <c:pt idx="8">
                  <c:v>61.308</c:v>
                </c:pt>
                <c:pt idx="9">
                  <c:v>62.161999999999999</c:v>
                </c:pt>
                <c:pt idx="10">
                  <c:v>56.884999999999998</c:v>
                </c:pt>
                <c:pt idx="11">
                  <c:v>61.308</c:v>
                </c:pt>
                <c:pt idx="12">
                  <c:v>57.359000000000002</c:v>
                </c:pt>
                <c:pt idx="13">
                  <c:v>60.826000000000001</c:v>
                </c:pt>
                <c:pt idx="14">
                  <c:v>61.512999999999998</c:v>
                </c:pt>
                <c:pt idx="15">
                  <c:v>60.470999999999997</c:v>
                </c:pt>
                <c:pt idx="16">
                  <c:v>61.210999999999999</c:v>
                </c:pt>
                <c:pt idx="19">
                  <c:v>57.988</c:v>
                </c:pt>
                <c:pt idx="20">
                  <c:v>60.609000000000002</c:v>
                </c:pt>
                <c:pt idx="21">
                  <c:v>60.844999999999999</c:v>
                </c:pt>
                <c:pt idx="22">
                  <c:v>60.529000000000003</c:v>
                </c:pt>
                <c:pt idx="23">
                  <c:v>60.865000000000002</c:v>
                </c:pt>
                <c:pt idx="24">
                  <c:v>62.052999999999997</c:v>
                </c:pt>
                <c:pt idx="27">
                  <c:v>59.686</c:v>
                </c:pt>
                <c:pt idx="28">
                  <c:v>62.031999999999996</c:v>
                </c:pt>
                <c:pt idx="29">
                  <c:v>63.530999999999999</c:v>
                </c:pt>
                <c:pt idx="30">
                  <c:v>62.92</c:v>
                </c:pt>
                <c:pt idx="31">
                  <c:v>62.258000000000003</c:v>
                </c:pt>
                <c:pt idx="32">
                  <c:v>62.863999999999997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81-43F5-8534-EA6F028C07B1}"/>
            </c:ext>
          </c:extLst>
        </c:ser>
        <c:ser>
          <c:idx val="1"/>
          <c:order val="1"/>
          <c:tx>
            <c:v>Ave Ride_AxleRear_160kph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All!$DQ$6:$DQ$43</c:f>
              <c:numCache>
                <c:formatCode>General</c:formatCode>
                <c:ptCount val="38"/>
                <c:pt idx="0">
                  <c:v>59.695999999999998</c:v>
                </c:pt>
                <c:pt idx="1">
                  <c:v>55.316000000000003</c:v>
                </c:pt>
                <c:pt idx="2">
                  <c:v>56.494999999999997</c:v>
                </c:pt>
                <c:pt idx="3">
                  <c:v>56.320999999999998</c:v>
                </c:pt>
                <c:pt idx="4">
                  <c:v>58.402999999999999</c:v>
                </c:pt>
                <c:pt idx="7">
                  <c:v>57.468000000000004</c:v>
                </c:pt>
                <c:pt idx="8">
                  <c:v>55.932000000000002</c:v>
                </c:pt>
                <c:pt idx="9">
                  <c:v>55.856999999999999</c:v>
                </c:pt>
                <c:pt idx="10">
                  <c:v>57.468000000000004</c:v>
                </c:pt>
                <c:pt idx="11">
                  <c:v>55.932000000000002</c:v>
                </c:pt>
                <c:pt idx="12">
                  <c:v>56.533999999999999</c:v>
                </c:pt>
                <c:pt idx="13">
                  <c:v>56.043999999999997</c:v>
                </c:pt>
                <c:pt idx="14">
                  <c:v>53.628999999999998</c:v>
                </c:pt>
                <c:pt idx="15">
                  <c:v>50.805</c:v>
                </c:pt>
                <c:pt idx="16">
                  <c:v>49.822000000000003</c:v>
                </c:pt>
                <c:pt idx="19">
                  <c:v>56.881</c:v>
                </c:pt>
                <c:pt idx="20">
                  <c:v>55.45</c:v>
                </c:pt>
                <c:pt idx="21">
                  <c:v>55.697000000000003</c:v>
                </c:pt>
                <c:pt idx="22">
                  <c:v>56.277999999999999</c:v>
                </c:pt>
                <c:pt idx="23">
                  <c:v>55.713000000000001</c:v>
                </c:pt>
                <c:pt idx="24">
                  <c:v>55.991999999999997</c:v>
                </c:pt>
                <c:pt idx="27">
                  <c:v>59.268999999999998</c:v>
                </c:pt>
                <c:pt idx="28">
                  <c:v>52.302999999999997</c:v>
                </c:pt>
                <c:pt idx="29">
                  <c:v>57.25</c:v>
                </c:pt>
                <c:pt idx="30">
                  <c:v>57.186</c:v>
                </c:pt>
                <c:pt idx="31">
                  <c:v>58.963000000000001</c:v>
                </c:pt>
                <c:pt idx="32">
                  <c:v>49.798999999999999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81-43F5-8534-EA6F028C07B1}"/>
            </c:ext>
          </c:extLst>
        </c:ser>
        <c:ser>
          <c:idx val="2"/>
          <c:order val="2"/>
          <c:tx>
            <c:v>Ave Ride_AxleFront_220kph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All!$DR$6:$DR$43</c:f>
              <c:numCache>
                <c:formatCode>General</c:formatCode>
                <c:ptCount val="38"/>
                <c:pt idx="0">
                  <c:v>48.776000000000003</c:v>
                </c:pt>
                <c:pt idx="1">
                  <c:v>47.518999999999998</c:v>
                </c:pt>
                <c:pt idx="2">
                  <c:v>47.691000000000003</c:v>
                </c:pt>
                <c:pt idx="3">
                  <c:v>48.502000000000002</c:v>
                </c:pt>
                <c:pt idx="4">
                  <c:v>47.826999999999998</c:v>
                </c:pt>
                <c:pt idx="7">
                  <c:v>49.039000000000001</c:v>
                </c:pt>
                <c:pt idx="8">
                  <c:v>49.823</c:v>
                </c:pt>
                <c:pt idx="9">
                  <c:v>49.706000000000003</c:v>
                </c:pt>
                <c:pt idx="10">
                  <c:v>49.039000000000001</c:v>
                </c:pt>
                <c:pt idx="11">
                  <c:v>49.823</c:v>
                </c:pt>
                <c:pt idx="12">
                  <c:v>48.067</c:v>
                </c:pt>
                <c:pt idx="13">
                  <c:v>49.664000000000001</c:v>
                </c:pt>
                <c:pt idx="14">
                  <c:v>49.843000000000004</c:v>
                </c:pt>
                <c:pt idx="15">
                  <c:v>49.96</c:v>
                </c:pt>
                <c:pt idx="16">
                  <c:v>51.165999999999997</c:v>
                </c:pt>
                <c:pt idx="19">
                  <c:v>47.790999999999997</c:v>
                </c:pt>
                <c:pt idx="20">
                  <c:v>50.439</c:v>
                </c:pt>
                <c:pt idx="21">
                  <c:v>51.051000000000002</c:v>
                </c:pt>
                <c:pt idx="22">
                  <c:v>49.719000000000001</c:v>
                </c:pt>
                <c:pt idx="23">
                  <c:v>51.466000000000001</c:v>
                </c:pt>
                <c:pt idx="24">
                  <c:v>51.048999999999999</c:v>
                </c:pt>
                <c:pt idx="27">
                  <c:v>51.438000000000002</c:v>
                </c:pt>
                <c:pt idx="28">
                  <c:v>51.536000000000001</c:v>
                </c:pt>
                <c:pt idx="29">
                  <c:v>50.814999999999998</c:v>
                </c:pt>
                <c:pt idx="30">
                  <c:v>50.932000000000002</c:v>
                </c:pt>
                <c:pt idx="31">
                  <c:v>50.896000000000001</c:v>
                </c:pt>
                <c:pt idx="32">
                  <c:v>51.994999999999997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81-43F5-8534-EA6F028C07B1}"/>
            </c:ext>
          </c:extLst>
        </c:ser>
        <c:ser>
          <c:idx val="3"/>
          <c:order val="3"/>
          <c:tx>
            <c:v>Ave Ride_AxleRear_220kph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All!$DS$6:$DS$43</c:f>
              <c:numCache>
                <c:formatCode>General</c:formatCode>
                <c:ptCount val="38"/>
                <c:pt idx="0">
                  <c:v>46.231000000000002</c:v>
                </c:pt>
                <c:pt idx="1">
                  <c:v>46.343000000000004</c:v>
                </c:pt>
                <c:pt idx="2">
                  <c:v>46.204000000000001</c:v>
                </c:pt>
                <c:pt idx="3">
                  <c:v>48.188000000000002</c:v>
                </c:pt>
                <c:pt idx="4">
                  <c:v>48.433999999999997</c:v>
                </c:pt>
                <c:pt idx="7">
                  <c:v>45.640999999999998</c:v>
                </c:pt>
                <c:pt idx="8">
                  <c:v>46.341000000000001</c:v>
                </c:pt>
                <c:pt idx="9">
                  <c:v>47.563000000000002</c:v>
                </c:pt>
                <c:pt idx="10">
                  <c:v>45.640999999999998</c:v>
                </c:pt>
                <c:pt idx="11">
                  <c:v>46.341000000000001</c:v>
                </c:pt>
                <c:pt idx="12">
                  <c:v>44.582000000000001</c:v>
                </c:pt>
                <c:pt idx="13">
                  <c:v>46.040999999999997</c:v>
                </c:pt>
                <c:pt idx="14">
                  <c:v>46.466999999999999</c:v>
                </c:pt>
                <c:pt idx="15">
                  <c:v>45.015999999999998</c:v>
                </c:pt>
                <c:pt idx="16">
                  <c:v>46.182000000000002</c:v>
                </c:pt>
                <c:pt idx="19">
                  <c:v>47.674999999999997</c:v>
                </c:pt>
                <c:pt idx="20">
                  <c:v>46.029000000000003</c:v>
                </c:pt>
                <c:pt idx="21">
                  <c:v>48.448</c:v>
                </c:pt>
                <c:pt idx="22">
                  <c:v>46.895000000000003</c:v>
                </c:pt>
                <c:pt idx="23">
                  <c:v>46.694000000000003</c:v>
                </c:pt>
                <c:pt idx="24">
                  <c:v>47.329000000000001</c:v>
                </c:pt>
                <c:pt idx="27">
                  <c:v>48.402000000000001</c:v>
                </c:pt>
                <c:pt idx="28">
                  <c:v>49.595999999999997</c:v>
                </c:pt>
                <c:pt idx="29">
                  <c:v>48.488</c:v>
                </c:pt>
                <c:pt idx="30">
                  <c:v>47.133000000000003</c:v>
                </c:pt>
                <c:pt idx="31">
                  <c:v>49.381</c:v>
                </c:pt>
                <c:pt idx="32">
                  <c:v>46.573999999999998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81-43F5-8534-EA6F028C0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35055"/>
        <c:axId val="791925071"/>
      </c:scatterChart>
      <c:valAx>
        <c:axId val="791935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5071"/>
        <c:crosses val="autoZero"/>
        <c:crossBetween val="midCat"/>
        <c:majorUnit val="20"/>
        <c:minorUnit val="5"/>
      </c:valAx>
      <c:valAx>
        <c:axId val="791925071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5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HS,MS [ratio]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AB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All!$DL$6:$DL$43</c:f>
              <c:numCache>
                <c:formatCode>General</c:formatCode>
                <c:ptCount val="38"/>
                <c:pt idx="0">
                  <c:v>0.47099999999999997</c:v>
                </c:pt>
                <c:pt idx="1">
                  <c:v>0.46400000000000002</c:v>
                </c:pt>
                <c:pt idx="2">
                  <c:v>0.46400000000000002</c:v>
                </c:pt>
                <c:pt idx="3">
                  <c:v>0.46700000000000003</c:v>
                </c:pt>
                <c:pt idx="4">
                  <c:v>0.47</c:v>
                </c:pt>
                <c:pt idx="7">
                  <c:v>0.44</c:v>
                </c:pt>
                <c:pt idx="8">
                  <c:v>0.437</c:v>
                </c:pt>
                <c:pt idx="9">
                  <c:v>0.438</c:v>
                </c:pt>
                <c:pt idx="10">
                  <c:v>0.44</c:v>
                </c:pt>
                <c:pt idx="11">
                  <c:v>0.437</c:v>
                </c:pt>
                <c:pt idx="12">
                  <c:v>0.46500000000000002</c:v>
                </c:pt>
                <c:pt idx="13">
                  <c:v>0.45800000000000002</c:v>
                </c:pt>
                <c:pt idx="14">
                  <c:v>0.45700000000000002</c:v>
                </c:pt>
                <c:pt idx="15">
                  <c:v>0.45300000000000001</c:v>
                </c:pt>
                <c:pt idx="16">
                  <c:v>0.45400000000000001</c:v>
                </c:pt>
                <c:pt idx="19">
                  <c:v>0.45500000000000002</c:v>
                </c:pt>
                <c:pt idx="20">
                  <c:v>0.443</c:v>
                </c:pt>
                <c:pt idx="21">
                  <c:v>0.44500000000000001</c:v>
                </c:pt>
                <c:pt idx="22">
                  <c:v>0.44700000000000001</c:v>
                </c:pt>
                <c:pt idx="23">
                  <c:v>0.44700000000000001</c:v>
                </c:pt>
                <c:pt idx="24">
                  <c:v>0.44600000000000001</c:v>
                </c:pt>
                <c:pt idx="27">
                  <c:v>0.44400000000000001</c:v>
                </c:pt>
                <c:pt idx="28">
                  <c:v>0.442</c:v>
                </c:pt>
                <c:pt idx="29">
                  <c:v>0.44500000000000001</c:v>
                </c:pt>
                <c:pt idx="30">
                  <c:v>0.443</c:v>
                </c:pt>
                <c:pt idx="31">
                  <c:v>0.44700000000000001</c:v>
                </c:pt>
                <c:pt idx="32">
                  <c:v>0.44400000000000001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E7-45A7-B26F-3365246234BC}"/>
            </c:ext>
          </c:extLst>
        </c:ser>
        <c:ser>
          <c:idx val="1"/>
          <c:order val="1"/>
          <c:tx>
            <c:v>Ave AB MS Entry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All!$DM$6:$DM$43</c:f>
              <c:numCache>
                <c:formatCode>General</c:formatCode>
                <c:ptCount val="38"/>
                <c:pt idx="0">
                  <c:v>1.0880000000000001</c:v>
                </c:pt>
                <c:pt idx="1">
                  <c:v>0.85899999999999999</c:v>
                </c:pt>
                <c:pt idx="2">
                  <c:v>0.81299999999999994</c:v>
                </c:pt>
                <c:pt idx="3">
                  <c:v>1.0369999999999999</c:v>
                </c:pt>
                <c:pt idx="4">
                  <c:v>1.0269999999999999</c:v>
                </c:pt>
                <c:pt idx="7">
                  <c:v>0.94899999999999995</c:v>
                </c:pt>
                <c:pt idx="8">
                  <c:v>0.85</c:v>
                </c:pt>
                <c:pt idx="9">
                  <c:v>2.0190000000000001</c:v>
                </c:pt>
                <c:pt idx="10">
                  <c:v>0.94899999999999995</c:v>
                </c:pt>
                <c:pt idx="11">
                  <c:v>0.85</c:v>
                </c:pt>
                <c:pt idx="12">
                  <c:v>1.077</c:v>
                </c:pt>
                <c:pt idx="13">
                  <c:v>0.90300000000000002</c:v>
                </c:pt>
                <c:pt idx="14">
                  <c:v>0.78200000000000003</c:v>
                </c:pt>
                <c:pt idx="15">
                  <c:v>0.89</c:v>
                </c:pt>
                <c:pt idx="16">
                  <c:v>0.88600000000000001</c:v>
                </c:pt>
                <c:pt idx="19">
                  <c:v>0.91300000000000003</c:v>
                </c:pt>
                <c:pt idx="20">
                  <c:v>0.57899999999999996</c:v>
                </c:pt>
                <c:pt idx="21">
                  <c:v>0.84099999999999997</c:v>
                </c:pt>
                <c:pt idx="22">
                  <c:v>0.78300000000000003</c:v>
                </c:pt>
                <c:pt idx="23">
                  <c:v>0.83</c:v>
                </c:pt>
                <c:pt idx="24">
                  <c:v>0.98399999999999999</c:v>
                </c:pt>
                <c:pt idx="27">
                  <c:v>0.85899999999999999</c:v>
                </c:pt>
                <c:pt idx="28">
                  <c:v>0.83799999999999997</c:v>
                </c:pt>
                <c:pt idx="29">
                  <c:v>0.95099999999999996</c:v>
                </c:pt>
                <c:pt idx="30">
                  <c:v>0.83099999999999996</c:v>
                </c:pt>
                <c:pt idx="31">
                  <c:v>0.90900000000000003</c:v>
                </c:pt>
                <c:pt idx="32">
                  <c:v>0.81200000000000006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E7-45A7-B26F-3365246234BC}"/>
            </c:ext>
          </c:extLst>
        </c:ser>
        <c:ser>
          <c:idx val="2"/>
          <c:order val="2"/>
          <c:tx>
            <c:v>Ave AB MS Mid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All!$DN$6:$DN$43</c:f>
              <c:numCache>
                <c:formatCode>General</c:formatCode>
                <c:ptCount val="38"/>
                <c:pt idx="0">
                  <c:v>0.85899999999999999</c:v>
                </c:pt>
                <c:pt idx="1">
                  <c:v>0.93200000000000005</c:v>
                </c:pt>
                <c:pt idx="2">
                  <c:v>0.85</c:v>
                </c:pt>
                <c:pt idx="3">
                  <c:v>0.90700000000000003</c:v>
                </c:pt>
                <c:pt idx="4">
                  <c:v>0.85599999999999998</c:v>
                </c:pt>
                <c:pt idx="7">
                  <c:v>0.68</c:v>
                </c:pt>
                <c:pt idx="8">
                  <c:v>0.63700000000000001</c:v>
                </c:pt>
                <c:pt idx="9">
                  <c:v>0.67700000000000005</c:v>
                </c:pt>
                <c:pt idx="10">
                  <c:v>0.68</c:v>
                </c:pt>
                <c:pt idx="11">
                  <c:v>0.63700000000000001</c:v>
                </c:pt>
                <c:pt idx="12">
                  <c:v>1.083</c:v>
                </c:pt>
                <c:pt idx="13">
                  <c:v>1.0680000000000001</c:v>
                </c:pt>
                <c:pt idx="14">
                  <c:v>0.49</c:v>
                </c:pt>
                <c:pt idx="15">
                  <c:v>0.81799999999999995</c:v>
                </c:pt>
                <c:pt idx="16">
                  <c:v>0.747</c:v>
                </c:pt>
                <c:pt idx="19">
                  <c:v>0.625</c:v>
                </c:pt>
                <c:pt idx="20">
                  <c:v>-0.67200000000000004</c:v>
                </c:pt>
                <c:pt idx="21">
                  <c:v>0.71099999999999997</c:v>
                </c:pt>
                <c:pt idx="22">
                  <c:v>1.1419999999999999</c:v>
                </c:pt>
                <c:pt idx="23">
                  <c:v>0.94199999999999995</c:v>
                </c:pt>
                <c:pt idx="24">
                  <c:v>0.69299999999999995</c:v>
                </c:pt>
                <c:pt idx="27">
                  <c:v>0.96499999999999997</c:v>
                </c:pt>
                <c:pt idx="28">
                  <c:v>0.83</c:v>
                </c:pt>
                <c:pt idx="29">
                  <c:v>0.34499999999999997</c:v>
                </c:pt>
                <c:pt idx="30">
                  <c:v>0.224</c:v>
                </c:pt>
                <c:pt idx="31">
                  <c:v>0.76300000000000001</c:v>
                </c:pt>
                <c:pt idx="32">
                  <c:v>0.64800000000000002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E7-45A7-B26F-3365246234BC}"/>
            </c:ext>
          </c:extLst>
        </c:ser>
        <c:ser>
          <c:idx val="3"/>
          <c:order val="3"/>
          <c:tx>
            <c:v>Ave AB MS Exit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All!$DO$6:$DO$43</c:f>
              <c:numCache>
                <c:formatCode>General</c:formatCode>
                <c:ptCount val="38"/>
                <c:pt idx="0">
                  <c:v>0.505</c:v>
                </c:pt>
                <c:pt idx="1">
                  <c:v>0.49</c:v>
                </c:pt>
                <c:pt idx="2">
                  <c:v>0.46800000000000003</c:v>
                </c:pt>
                <c:pt idx="3">
                  <c:v>0.52100000000000002</c:v>
                </c:pt>
                <c:pt idx="4">
                  <c:v>0.50700000000000001</c:v>
                </c:pt>
                <c:pt idx="7">
                  <c:v>0.434</c:v>
                </c:pt>
                <c:pt idx="8">
                  <c:v>0.432</c:v>
                </c:pt>
                <c:pt idx="9">
                  <c:v>0.41499999999999998</c:v>
                </c:pt>
                <c:pt idx="10">
                  <c:v>0.434</c:v>
                </c:pt>
                <c:pt idx="11">
                  <c:v>0.432</c:v>
                </c:pt>
                <c:pt idx="12">
                  <c:v>0.54700000000000004</c:v>
                </c:pt>
                <c:pt idx="13">
                  <c:v>0.48399999999999999</c:v>
                </c:pt>
                <c:pt idx="14">
                  <c:v>0.433</c:v>
                </c:pt>
                <c:pt idx="15">
                  <c:v>0.45400000000000001</c:v>
                </c:pt>
                <c:pt idx="16">
                  <c:v>0.44</c:v>
                </c:pt>
                <c:pt idx="19">
                  <c:v>0.48099999999999998</c:v>
                </c:pt>
                <c:pt idx="20">
                  <c:v>0.46600000000000003</c:v>
                </c:pt>
                <c:pt idx="21">
                  <c:v>0.45100000000000001</c:v>
                </c:pt>
                <c:pt idx="22">
                  <c:v>0.49</c:v>
                </c:pt>
                <c:pt idx="23">
                  <c:v>0.38400000000000001</c:v>
                </c:pt>
                <c:pt idx="24">
                  <c:v>0.46700000000000003</c:v>
                </c:pt>
                <c:pt idx="27">
                  <c:v>0.45600000000000002</c:v>
                </c:pt>
                <c:pt idx="28">
                  <c:v>0.42299999999999999</c:v>
                </c:pt>
                <c:pt idx="29">
                  <c:v>0.53500000000000003</c:v>
                </c:pt>
                <c:pt idx="30">
                  <c:v>0.36899999999999999</c:v>
                </c:pt>
                <c:pt idx="31">
                  <c:v>0.49299999999999999</c:v>
                </c:pt>
                <c:pt idx="32">
                  <c:v>0.40300000000000002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E7-45A7-B26F-336524623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28399"/>
        <c:axId val="791919247"/>
      </c:scatterChart>
      <c:valAx>
        <c:axId val="791928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9247"/>
        <c:crosses val="autoZero"/>
        <c:crossBetween val="midCat"/>
        <c:majorUnit val="20"/>
        <c:minorUnit val="5"/>
      </c:valAx>
      <c:valAx>
        <c:axId val="791919247"/>
        <c:scaling>
          <c:orientation val="minMax"/>
          <c:max val="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83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RH Dunlop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Ride_AxleFront_Dunlop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All!$HW$6:$HW$43</c:f>
              <c:numCache>
                <c:formatCode>General</c:formatCode>
                <c:ptCount val="38"/>
                <c:pt idx="0">
                  <c:v>34.81</c:v>
                </c:pt>
                <c:pt idx="1">
                  <c:v>27.68</c:v>
                </c:pt>
                <c:pt idx="2">
                  <c:v>27.68</c:v>
                </c:pt>
                <c:pt idx="3">
                  <c:v>28.02</c:v>
                </c:pt>
                <c:pt idx="4">
                  <c:v>32.81</c:v>
                </c:pt>
                <c:pt idx="7">
                  <c:v>29.86</c:v>
                </c:pt>
                <c:pt idx="8">
                  <c:v>29.86</c:v>
                </c:pt>
                <c:pt idx="9">
                  <c:v>30.71</c:v>
                </c:pt>
                <c:pt idx="10">
                  <c:v>29.86</c:v>
                </c:pt>
                <c:pt idx="11">
                  <c:v>29.86</c:v>
                </c:pt>
                <c:pt idx="12">
                  <c:v>32.729999999999997</c:v>
                </c:pt>
                <c:pt idx="13">
                  <c:v>32.729999999999997</c:v>
                </c:pt>
                <c:pt idx="14">
                  <c:v>32.69</c:v>
                </c:pt>
                <c:pt idx="15">
                  <c:v>28.97</c:v>
                </c:pt>
                <c:pt idx="16">
                  <c:v>28.97</c:v>
                </c:pt>
                <c:pt idx="19">
                  <c:v>37.24</c:v>
                </c:pt>
                <c:pt idx="20">
                  <c:v>36.270000000000003</c:v>
                </c:pt>
                <c:pt idx="21">
                  <c:v>16.37</c:v>
                </c:pt>
                <c:pt idx="22">
                  <c:v>16.37</c:v>
                </c:pt>
                <c:pt idx="23">
                  <c:v>37.840000000000003</c:v>
                </c:pt>
                <c:pt idx="24">
                  <c:v>37.840000000000003</c:v>
                </c:pt>
                <c:pt idx="27">
                  <c:v>37.89</c:v>
                </c:pt>
                <c:pt idx="28">
                  <c:v>37.54</c:v>
                </c:pt>
                <c:pt idx="29">
                  <c:v>36.94</c:v>
                </c:pt>
                <c:pt idx="30">
                  <c:v>36.94</c:v>
                </c:pt>
                <c:pt idx="31">
                  <c:v>35.4</c:v>
                </c:pt>
                <c:pt idx="32">
                  <c:v>35.4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D5-4A5C-8A4E-24E5AE27CF5E}"/>
            </c:ext>
          </c:extLst>
        </c:ser>
        <c:ser>
          <c:idx val="1"/>
          <c:order val="1"/>
          <c:tx>
            <c:v>Min Ride_AxleRear_Dunlop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All!$HX$6:$HX$43</c:f>
              <c:numCache>
                <c:formatCode>General</c:formatCode>
                <c:ptCount val="38"/>
                <c:pt idx="0">
                  <c:v>30.28</c:v>
                </c:pt>
                <c:pt idx="1">
                  <c:v>25.18</c:v>
                </c:pt>
                <c:pt idx="2">
                  <c:v>25.18</c:v>
                </c:pt>
                <c:pt idx="3">
                  <c:v>23.67</c:v>
                </c:pt>
                <c:pt idx="4">
                  <c:v>23.67</c:v>
                </c:pt>
                <c:pt idx="7">
                  <c:v>27.02</c:v>
                </c:pt>
                <c:pt idx="8">
                  <c:v>25.5</c:v>
                </c:pt>
                <c:pt idx="9">
                  <c:v>25.5</c:v>
                </c:pt>
                <c:pt idx="10">
                  <c:v>27.02</c:v>
                </c:pt>
                <c:pt idx="11">
                  <c:v>25.5</c:v>
                </c:pt>
                <c:pt idx="12">
                  <c:v>25.11</c:v>
                </c:pt>
                <c:pt idx="13">
                  <c:v>25.11</c:v>
                </c:pt>
                <c:pt idx="14">
                  <c:v>20.22</c:v>
                </c:pt>
                <c:pt idx="15">
                  <c:v>20.22</c:v>
                </c:pt>
                <c:pt idx="16">
                  <c:v>24.27</c:v>
                </c:pt>
                <c:pt idx="19">
                  <c:v>30.38</c:v>
                </c:pt>
                <c:pt idx="20">
                  <c:v>30.38</c:v>
                </c:pt>
                <c:pt idx="21">
                  <c:v>32.18</c:v>
                </c:pt>
                <c:pt idx="22">
                  <c:v>32.18</c:v>
                </c:pt>
                <c:pt idx="23">
                  <c:v>32.46</c:v>
                </c:pt>
                <c:pt idx="24">
                  <c:v>32.46</c:v>
                </c:pt>
                <c:pt idx="27">
                  <c:v>32.11</c:v>
                </c:pt>
                <c:pt idx="28">
                  <c:v>25.24</c:v>
                </c:pt>
                <c:pt idx="29">
                  <c:v>25.24</c:v>
                </c:pt>
                <c:pt idx="30">
                  <c:v>30.39</c:v>
                </c:pt>
                <c:pt idx="31">
                  <c:v>27.86</c:v>
                </c:pt>
                <c:pt idx="32">
                  <c:v>27.86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D5-4A5C-8A4E-24E5AE27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28815"/>
        <c:axId val="791913839"/>
      </c:scatterChart>
      <c:valAx>
        <c:axId val="79192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3839"/>
        <c:crosses val="autoZero"/>
        <c:crossBetween val="midCat"/>
        <c:majorUnit val="20"/>
        <c:minorUnit val="5"/>
      </c:valAx>
      <c:valAx>
        <c:axId val="791913839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8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1st Porsche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Ride_AxleFront_Porsche1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All!$HY$6:$HY$43</c:f>
              <c:numCache>
                <c:formatCode>General</c:formatCode>
                <c:ptCount val="38"/>
                <c:pt idx="0">
                  <c:v>45.69</c:v>
                </c:pt>
                <c:pt idx="1">
                  <c:v>46.68</c:v>
                </c:pt>
                <c:pt idx="2">
                  <c:v>45.98</c:v>
                </c:pt>
                <c:pt idx="3">
                  <c:v>45.97</c:v>
                </c:pt>
                <c:pt idx="7">
                  <c:v>47.68</c:v>
                </c:pt>
                <c:pt idx="8">
                  <c:v>48.17</c:v>
                </c:pt>
                <c:pt idx="10">
                  <c:v>47.68</c:v>
                </c:pt>
                <c:pt idx="11">
                  <c:v>48.17</c:v>
                </c:pt>
                <c:pt idx="12">
                  <c:v>47.28</c:v>
                </c:pt>
                <c:pt idx="13">
                  <c:v>47.76</c:v>
                </c:pt>
                <c:pt idx="14">
                  <c:v>47.44</c:v>
                </c:pt>
                <c:pt idx="15">
                  <c:v>48.2</c:v>
                </c:pt>
                <c:pt idx="19">
                  <c:v>50.08</c:v>
                </c:pt>
                <c:pt idx="20">
                  <c:v>49.7</c:v>
                </c:pt>
                <c:pt idx="21">
                  <c:v>51.03</c:v>
                </c:pt>
                <c:pt idx="22">
                  <c:v>52.99</c:v>
                </c:pt>
                <c:pt idx="23">
                  <c:v>52.36</c:v>
                </c:pt>
                <c:pt idx="27">
                  <c:v>50.13</c:v>
                </c:pt>
                <c:pt idx="28">
                  <c:v>49.04</c:v>
                </c:pt>
                <c:pt idx="31">
                  <c:v>49.26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4-4149-8EA3-152450C65801}"/>
            </c:ext>
          </c:extLst>
        </c:ser>
        <c:ser>
          <c:idx val="1"/>
          <c:order val="1"/>
          <c:tx>
            <c:v>Ave Ride_AxleFront_Porsche1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All!$HZ$6:$HZ$43</c:f>
              <c:numCache>
                <c:formatCode>General</c:formatCode>
                <c:ptCount val="38"/>
                <c:pt idx="0">
                  <c:v>45.69</c:v>
                </c:pt>
                <c:pt idx="1">
                  <c:v>46.68</c:v>
                </c:pt>
                <c:pt idx="2">
                  <c:v>45.98</c:v>
                </c:pt>
                <c:pt idx="3">
                  <c:v>45.97</c:v>
                </c:pt>
                <c:pt idx="7">
                  <c:v>47.68</c:v>
                </c:pt>
                <c:pt idx="8">
                  <c:v>48.17</c:v>
                </c:pt>
                <c:pt idx="10">
                  <c:v>47.68</c:v>
                </c:pt>
                <c:pt idx="11">
                  <c:v>48.17</c:v>
                </c:pt>
                <c:pt idx="12">
                  <c:v>47.28</c:v>
                </c:pt>
                <c:pt idx="13">
                  <c:v>47.76</c:v>
                </c:pt>
                <c:pt idx="14">
                  <c:v>47.44</c:v>
                </c:pt>
                <c:pt idx="15">
                  <c:v>48.2</c:v>
                </c:pt>
                <c:pt idx="19">
                  <c:v>50.08</c:v>
                </c:pt>
                <c:pt idx="20">
                  <c:v>49.7</c:v>
                </c:pt>
                <c:pt idx="21">
                  <c:v>51.03</c:v>
                </c:pt>
                <c:pt idx="22">
                  <c:v>52.99</c:v>
                </c:pt>
                <c:pt idx="23">
                  <c:v>52.36</c:v>
                </c:pt>
                <c:pt idx="27">
                  <c:v>50.13</c:v>
                </c:pt>
                <c:pt idx="28">
                  <c:v>49.04</c:v>
                </c:pt>
                <c:pt idx="31">
                  <c:v>49.26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A4-4149-8EA3-152450C65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37551"/>
        <c:axId val="791938383"/>
      </c:scatterChart>
      <c:valAx>
        <c:axId val="791937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8383"/>
        <c:crosses val="autoZero"/>
        <c:crossBetween val="midCat"/>
        <c:majorUnit val="20"/>
        <c:minorUnit val="5"/>
      </c:valAx>
      <c:valAx>
        <c:axId val="791938383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7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DCPL[N]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CPL_FL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All!$AL$6:$AL$43</c:f>
              <c:numCache>
                <c:formatCode>General</c:formatCode>
                <c:ptCount val="38"/>
                <c:pt idx="0">
                  <c:v>528.49900000000002</c:v>
                </c:pt>
                <c:pt idx="1">
                  <c:v>585.54999999999995</c:v>
                </c:pt>
                <c:pt idx="2">
                  <c:v>602.87599999999998</c:v>
                </c:pt>
                <c:pt idx="3">
                  <c:v>609.05899999999997</c:v>
                </c:pt>
                <c:pt idx="4">
                  <c:v>579.39599999999996</c:v>
                </c:pt>
                <c:pt idx="7">
                  <c:v>517.04300000000001</c:v>
                </c:pt>
                <c:pt idx="8">
                  <c:v>639.52800000000002</c:v>
                </c:pt>
                <c:pt idx="9">
                  <c:v>589.91499999999996</c:v>
                </c:pt>
                <c:pt idx="10">
                  <c:v>517.04300000000001</c:v>
                </c:pt>
                <c:pt idx="11">
                  <c:v>639.52800000000002</c:v>
                </c:pt>
                <c:pt idx="12">
                  <c:v>489.97399999999999</c:v>
                </c:pt>
                <c:pt idx="13">
                  <c:v>621.73599999999999</c:v>
                </c:pt>
                <c:pt idx="14">
                  <c:v>666.45899999999995</c:v>
                </c:pt>
                <c:pt idx="15">
                  <c:v>664.73400000000004</c:v>
                </c:pt>
                <c:pt idx="16">
                  <c:v>615.01400000000001</c:v>
                </c:pt>
                <c:pt idx="19">
                  <c:v>495.18599999999998</c:v>
                </c:pt>
                <c:pt idx="20">
                  <c:v>535.12900000000002</c:v>
                </c:pt>
                <c:pt idx="21">
                  <c:v>548.74300000000005</c:v>
                </c:pt>
                <c:pt idx="22">
                  <c:v>594.66999999999996</c:v>
                </c:pt>
                <c:pt idx="23">
                  <c:v>660.17100000000005</c:v>
                </c:pt>
                <c:pt idx="24">
                  <c:v>589.78099999999995</c:v>
                </c:pt>
                <c:pt idx="27">
                  <c:v>563.577</c:v>
                </c:pt>
                <c:pt idx="28">
                  <c:v>607.12300000000005</c:v>
                </c:pt>
                <c:pt idx="29">
                  <c:v>578.79100000000005</c:v>
                </c:pt>
                <c:pt idx="30">
                  <c:v>584.48699999999997</c:v>
                </c:pt>
                <c:pt idx="31">
                  <c:v>577.57799999999997</c:v>
                </c:pt>
                <c:pt idx="32">
                  <c:v>621.95699999999999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0-4391-A151-A6B793D8BE7C}"/>
            </c:ext>
          </c:extLst>
        </c:ser>
        <c:ser>
          <c:idx val="1"/>
          <c:order val="1"/>
          <c:tx>
            <c:v>Ave CPL_FR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All!$AM$6:$AM$43</c:f>
              <c:numCache>
                <c:formatCode>General</c:formatCode>
                <c:ptCount val="38"/>
                <c:pt idx="0">
                  <c:v>547.08299999999997</c:v>
                </c:pt>
                <c:pt idx="1">
                  <c:v>608.577</c:v>
                </c:pt>
                <c:pt idx="2">
                  <c:v>609.86</c:v>
                </c:pt>
                <c:pt idx="3">
                  <c:v>606.50599999999997</c:v>
                </c:pt>
                <c:pt idx="4">
                  <c:v>582.822</c:v>
                </c:pt>
                <c:pt idx="7">
                  <c:v>523.08100000000002</c:v>
                </c:pt>
                <c:pt idx="8">
                  <c:v>636.11800000000005</c:v>
                </c:pt>
                <c:pt idx="9">
                  <c:v>579.36199999999997</c:v>
                </c:pt>
                <c:pt idx="10">
                  <c:v>523.08100000000002</c:v>
                </c:pt>
                <c:pt idx="11">
                  <c:v>636.11800000000005</c:v>
                </c:pt>
                <c:pt idx="12">
                  <c:v>492.36900000000003</c:v>
                </c:pt>
                <c:pt idx="13">
                  <c:v>616.71400000000006</c:v>
                </c:pt>
                <c:pt idx="14">
                  <c:v>631.66899999999998</c:v>
                </c:pt>
                <c:pt idx="15">
                  <c:v>653.58600000000001</c:v>
                </c:pt>
                <c:pt idx="16">
                  <c:v>593.33199999999999</c:v>
                </c:pt>
                <c:pt idx="19">
                  <c:v>492.96499999999997</c:v>
                </c:pt>
                <c:pt idx="20">
                  <c:v>528.94299999999998</c:v>
                </c:pt>
                <c:pt idx="21">
                  <c:v>534.17499999999995</c:v>
                </c:pt>
                <c:pt idx="22">
                  <c:v>576.35299999999995</c:v>
                </c:pt>
                <c:pt idx="23">
                  <c:v>632.73500000000001</c:v>
                </c:pt>
                <c:pt idx="24">
                  <c:v>584.38400000000001</c:v>
                </c:pt>
                <c:pt idx="27">
                  <c:v>562.29300000000001</c:v>
                </c:pt>
                <c:pt idx="28">
                  <c:v>597.04100000000005</c:v>
                </c:pt>
                <c:pt idx="29">
                  <c:v>586.95899999999995</c:v>
                </c:pt>
                <c:pt idx="30">
                  <c:v>601.00599999999997</c:v>
                </c:pt>
                <c:pt idx="31">
                  <c:v>558.31399999999996</c:v>
                </c:pt>
                <c:pt idx="32">
                  <c:v>609.98199999999997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80-4391-A151-A6B793D8BE7C}"/>
            </c:ext>
          </c:extLst>
        </c:ser>
        <c:ser>
          <c:idx val="2"/>
          <c:order val="2"/>
          <c:tx>
            <c:v>Ave CPL_RL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All!$AN$6:$AN$43</c:f>
              <c:numCache>
                <c:formatCode>General</c:formatCode>
                <c:ptCount val="38"/>
                <c:pt idx="0">
                  <c:v>704.13099999999997</c:v>
                </c:pt>
                <c:pt idx="1">
                  <c:v>750.55600000000004</c:v>
                </c:pt>
                <c:pt idx="2">
                  <c:v>778.75</c:v>
                </c:pt>
                <c:pt idx="3">
                  <c:v>781.70899999999995</c:v>
                </c:pt>
                <c:pt idx="4">
                  <c:v>761.93</c:v>
                </c:pt>
                <c:pt idx="7">
                  <c:v>715.40300000000002</c:v>
                </c:pt>
                <c:pt idx="8">
                  <c:v>822.52300000000002</c:v>
                </c:pt>
                <c:pt idx="9">
                  <c:v>803.30700000000002</c:v>
                </c:pt>
                <c:pt idx="10">
                  <c:v>715.40300000000002</c:v>
                </c:pt>
                <c:pt idx="11">
                  <c:v>822.52300000000002</c:v>
                </c:pt>
                <c:pt idx="12">
                  <c:v>652.34900000000005</c:v>
                </c:pt>
                <c:pt idx="13">
                  <c:v>763.41399999999999</c:v>
                </c:pt>
                <c:pt idx="14">
                  <c:v>826.923</c:v>
                </c:pt>
                <c:pt idx="15">
                  <c:v>831.04399999999998</c:v>
                </c:pt>
                <c:pt idx="16">
                  <c:v>824.39800000000002</c:v>
                </c:pt>
                <c:pt idx="19">
                  <c:v>644.99800000000005</c:v>
                </c:pt>
                <c:pt idx="20">
                  <c:v>694.35299999999995</c:v>
                </c:pt>
                <c:pt idx="21">
                  <c:v>722.45</c:v>
                </c:pt>
                <c:pt idx="22">
                  <c:v>735.97299999999996</c:v>
                </c:pt>
                <c:pt idx="23">
                  <c:v>773.21500000000003</c:v>
                </c:pt>
                <c:pt idx="24">
                  <c:v>718.10699999999997</c:v>
                </c:pt>
                <c:pt idx="27">
                  <c:v>699.846</c:v>
                </c:pt>
                <c:pt idx="28">
                  <c:v>775.97</c:v>
                </c:pt>
                <c:pt idx="29">
                  <c:v>781.2</c:v>
                </c:pt>
                <c:pt idx="30">
                  <c:v>724.54</c:v>
                </c:pt>
                <c:pt idx="31">
                  <c:v>743.13599999999997</c:v>
                </c:pt>
                <c:pt idx="32">
                  <c:v>766.33100000000002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80-4391-A151-A6B793D8BE7C}"/>
            </c:ext>
          </c:extLst>
        </c:ser>
        <c:ser>
          <c:idx val="3"/>
          <c:order val="3"/>
          <c:tx>
            <c:v>Ave CPL_RR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All!$AO$6:$AO$43</c:f>
              <c:numCache>
                <c:formatCode>General</c:formatCode>
                <c:ptCount val="38"/>
                <c:pt idx="0">
                  <c:v>763.99</c:v>
                </c:pt>
                <c:pt idx="1">
                  <c:v>782.06799999999998</c:v>
                </c:pt>
                <c:pt idx="2">
                  <c:v>841.351</c:v>
                </c:pt>
                <c:pt idx="3">
                  <c:v>811.245</c:v>
                </c:pt>
                <c:pt idx="4">
                  <c:v>790.99900000000002</c:v>
                </c:pt>
                <c:pt idx="7">
                  <c:v>729.59199999999998</c:v>
                </c:pt>
                <c:pt idx="8">
                  <c:v>816.76400000000001</c:v>
                </c:pt>
                <c:pt idx="9">
                  <c:v>789.24900000000002</c:v>
                </c:pt>
                <c:pt idx="10">
                  <c:v>729.59199999999998</c:v>
                </c:pt>
                <c:pt idx="11">
                  <c:v>816.76400000000001</c:v>
                </c:pt>
                <c:pt idx="12">
                  <c:v>724.46699999999998</c:v>
                </c:pt>
                <c:pt idx="13">
                  <c:v>798.39499999999998</c:v>
                </c:pt>
                <c:pt idx="14">
                  <c:v>846.39</c:v>
                </c:pt>
                <c:pt idx="15">
                  <c:v>828.93200000000002</c:v>
                </c:pt>
                <c:pt idx="16">
                  <c:v>741.42399999999998</c:v>
                </c:pt>
                <c:pt idx="19">
                  <c:v>655.86699999999996</c:v>
                </c:pt>
                <c:pt idx="20">
                  <c:v>727.43399999999997</c:v>
                </c:pt>
                <c:pt idx="21">
                  <c:v>726.98299999999995</c:v>
                </c:pt>
                <c:pt idx="22">
                  <c:v>750.15499999999997</c:v>
                </c:pt>
                <c:pt idx="23">
                  <c:v>698.26300000000003</c:v>
                </c:pt>
                <c:pt idx="24">
                  <c:v>703.10799999999995</c:v>
                </c:pt>
                <c:pt idx="27">
                  <c:v>668.02700000000004</c:v>
                </c:pt>
                <c:pt idx="28">
                  <c:v>758.31100000000004</c:v>
                </c:pt>
                <c:pt idx="29">
                  <c:v>752.60799999999995</c:v>
                </c:pt>
                <c:pt idx="30">
                  <c:v>694.90099999999995</c:v>
                </c:pt>
                <c:pt idx="31">
                  <c:v>793.35599999999999</c:v>
                </c:pt>
                <c:pt idx="32">
                  <c:v>807.82500000000005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80-4391-A151-A6B793D8B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33391"/>
        <c:axId val="791931311"/>
      </c:scatterChart>
      <c:valAx>
        <c:axId val="791933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1311"/>
        <c:crosses val="autoZero"/>
        <c:crossBetween val="midCat"/>
        <c:majorUnit val="20"/>
        <c:minorUnit val="5"/>
      </c:valAx>
      <c:valAx>
        <c:axId val="791931311"/>
        <c:scaling>
          <c:orientation val="minMax"/>
          <c:max val="1200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3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Roll balance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Fz_balance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All!$BU$6:$BU$43</c:f>
              <c:numCache>
                <c:formatCode>General</c:formatCode>
                <c:ptCount val="38"/>
                <c:pt idx="0">
                  <c:v>46.822000000000003</c:v>
                </c:pt>
                <c:pt idx="1">
                  <c:v>49.866</c:v>
                </c:pt>
                <c:pt idx="2">
                  <c:v>50.072000000000003</c:v>
                </c:pt>
                <c:pt idx="3">
                  <c:v>49.972999999999999</c:v>
                </c:pt>
                <c:pt idx="4">
                  <c:v>49.47</c:v>
                </c:pt>
                <c:pt idx="7">
                  <c:v>48.29</c:v>
                </c:pt>
                <c:pt idx="8">
                  <c:v>49.747</c:v>
                </c:pt>
                <c:pt idx="9">
                  <c:v>48.828000000000003</c:v>
                </c:pt>
                <c:pt idx="10">
                  <c:v>48.29</c:v>
                </c:pt>
                <c:pt idx="11">
                  <c:v>49.747</c:v>
                </c:pt>
                <c:pt idx="12">
                  <c:v>47.399000000000001</c:v>
                </c:pt>
                <c:pt idx="13">
                  <c:v>50.570999999999998</c:v>
                </c:pt>
                <c:pt idx="14">
                  <c:v>49.058999999999997</c:v>
                </c:pt>
                <c:pt idx="15">
                  <c:v>49.179000000000002</c:v>
                </c:pt>
                <c:pt idx="16">
                  <c:v>47.765000000000001</c:v>
                </c:pt>
                <c:pt idx="19">
                  <c:v>14.456</c:v>
                </c:pt>
                <c:pt idx="20">
                  <c:v>48.238</c:v>
                </c:pt>
                <c:pt idx="21">
                  <c:v>48.018999999999998</c:v>
                </c:pt>
                <c:pt idx="22">
                  <c:v>46.935000000000002</c:v>
                </c:pt>
                <c:pt idx="23">
                  <c:v>45.981999999999999</c:v>
                </c:pt>
                <c:pt idx="24">
                  <c:v>48.320999999999998</c:v>
                </c:pt>
                <c:pt idx="27">
                  <c:v>47.640999999999998</c:v>
                </c:pt>
                <c:pt idx="28">
                  <c:v>50.610999999999997</c:v>
                </c:pt>
                <c:pt idx="29">
                  <c:v>51.125</c:v>
                </c:pt>
                <c:pt idx="30">
                  <c:v>42.604999999999997</c:v>
                </c:pt>
                <c:pt idx="31">
                  <c:v>50.710999999999999</c:v>
                </c:pt>
                <c:pt idx="32">
                  <c:v>49.357999999999997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0-4884-96F3-6416D0F01601}"/>
            </c:ext>
          </c:extLst>
        </c:ser>
        <c:ser>
          <c:idx val="1"/>
          <c:order val="1"/>
          <c:tx>
            <c:v>Ave RollBalance_LS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All!$BV$6:$BV$43</c:f>
              <c:numCache>
                <c:formatCode>General</c:formatCode>
                <c:ptCount val="38"/>
                <c:pt idx="0">
                  <c:v>58.656999999999996</c:v>
                </c:pt>
                <c:pt idx="1">
                  <c:v>57.965000000000003</c:v>
                </c:pt>
                <c:pt idx="2">
                  <c:v>56.500999999999998</c:v>
                </c:pt>
                <c:pt idx="3">
                  <c:v>56.033999999999999</c:v>
                </c:pt>
                <c:pt idx="4">
                  <c:v>54.353000000000002</c:v>
                </c:pt>
                <c:pt idx="7">
                  <c:v>56.31</c:v>
                </c:pt>
                <c:pt idx="8">
                  <c:v>56.027999999999999</c:v>
                </c:pt>
                <c:pt idx="9">
                  <c:v>55.441000000000003</c:v>
                </c:pt>
                <c:pt idx="10">
                  <c:v>56.31</c:v>
                </c:pt>
                <c:pt idx="11">
                  <c:v>56.027999999999999</c:v>
                </c:pt>
                <c:pt idx="12">
                  <c:v>55.256</c:v>
                </c:pt>
                <c:pt idx="13">
                  <c:v>57.283000000000001</c:v>
                </c:pt>
                <c:pt idx="14">
                  <c:v>54.521999999999998</c:v>
                </c:pt>
                <c:pt idx="15">
                  <c:v>54.982999999999997</c:v>
                </c:pt>
                <c:pt idx="16">
                  <c:v>55.145000000000003</c:v>
                </c:pt>
                <c:pt idx="19">
                  <c:v>57.94</c:v>
                </c:pt>
                <c:pt idx="20">
                  <c:v>56.701999999999998</c:v>
                </c:pt>
                <c:pt idx="21">
                  <c:v>54.731999999999999</c:v>
                </c:pt>
                <c:pt idx="22">
                  <c:v>55.49</c:v>
                </c:pt>
                <c:pt idx="23">
                  <c:v>56.277000000000001</c:v>
                </c:pt>
                <c:pt idx="24">
                  <c:v>54.83</c:v>
                </c:pt>
                <c:pt idx="27">
                  <c:v>56.691000000000003</c:v>
                </c:pt>
                <c:pt idx="28">
                  <c:v>55.988</c:v>
                </c:pt>
                <c:pt idx="29">
                  <c:v>56.265000000000001</c:v>
                </c:pt>
                <c:pt idx="30">
                  <c:v>54.167000000000002</c:v>
                </c:pt>
                <c:pt idx="31">
                  <c:v>55.396000000000001</c:v>
                </c:pt>
                <c:pt idx="32">
                  <c:v>55.170999999999999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0-4884-96F3-6416D0F01601}"/>
            </c:ext>
          </c:extLst>
        </c:ser>
        <c:ser>
          <c:idx val="2"/>
          <c:order val="2"/>
          <c:tx>
            <c:v>Ave RollBalance_MS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All!$BW$6:$BW$43</c:f>
              <c:numCache>
                <c:formatCode>General</c:formatCode>
                <c:ptCount val="38"/>
                <c:pt idx="0">
                  <c:v>58.265000000000001</c:v>
                </c:pt>
                <c:pt idx="1">
                  <c:v>57.271999999999998</c:v>
                </c:pt>
                <c:pt idx="2">
                  <c:v>58.341000000000001</c:v>
                </c:pt>
                <c:pt idx="3">
                  <c:v>57.48</c:v>
                </c:pt>
                <c:pt idx="4">
                  <c:v>59.07</c:v>
                </c:pt>
                <c:pt idx="7">
                  <c:v>57.76</c:v>
                </c:pt>
                <c:pt idx="8">
                  <c:v>57.908999999999999</c:v>
                </c:pt>
                <c:pt idx="9">
                  <c:v>57.579000000000001</c:v>
                </c:pt>
                <c:pt idx="10">
                  <c:v>57.76</c:v>
                </c:pt>
                <c:pt idx="11">
                  <c:v>57.908999999999999</c:v>
                </c:pt>
                <c:pt idx="12">
                  <c:v>58.47</c:v>
                </c:pt>
                <c:pt idx="13">
                  <c:v>57.186999999999998</c:v>
                </c:pt>
                <c:pt idx="14">
                  <c:v>55.923000000000002</c:v>
                </c:pt>
                <c:pt idx="15">
                  <c:v>58.463999999999999</c:v>
                </c:pt>
                <c:pt idx="16">
                  <c:v>59.280999999999999</c:v>
                </c:pt>
                <c:pt idx="19">
                  <c:v>59.451999999999998</c:v>
                </c:pt>
                <c:pt idx="20">
                  <c:v>57.820999999999998</c:v>
                </c:pt>
                <c:pt idx="21">
                  <c:v>57.865000000000002</c:v>
                </c:pt>
                <c:pt idx="22">
                  <c:v>57.082999999999998</c:v>
                </c:pt>
                <c:pt idx="23">
                  <c:v>58.372999999999998</c:v>
                </c:pt>
                <c:pt idx="24">
                  <c:v>56.51</c:v>
                </c:pt>
                <c:pt idx="27">
                  <c:v>57.68</c:v>
                </c:pt>
                <c:pt idx="28">
                  <c:v>56.658000000000001</c:v>
                </c:pt>
                <c:pt idx="29">
                  <c:v>56.533000000000001</c:v>
                </c:pt>
                <c:pt idx="30">
                  <c:v>55.88</c:v>
                </c:pt>
                <c:pt idx="31">
                  <c:v>57.725999999999999</c:v>
                </c:pt>
                <c:pt idx="32">
                  <c:v>55.643000000000001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0-4884-96F3-6416D0F01601}"/>
            </c:ext>
          </c:extLst>
        </c:ser>
        <c:ser>
          <c:idx val="3"/>
          <c:order val="3"/>
          <c:tx>
            <c:v>Ave RollBalance_HS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All!$BX$6:$BX$43</c:f>
              <c:numCache>
                <c:formatCode>General</c:formatCode>
                <c:ptCount val="38"/>
                <c:pt idx="0">
                  <c:v>60.811</c:v>
                </c:pt>
                <c:pt idx="1">
                  <c:v>56.792999999999999</c:v>
                </c:pt>
                <c:pt idx="2">
                  <c:v>57.646999999999998</c:v>
                </c:pt>
                <c:pt idx="3">
                  <c:v>58.084000000000003</c:v>
                </c:pt>
                <c:pt idx="4">
                  <c:v>57.554000000000002</c:v>
                </c:pt>
                <c:pt idx="7">
                  <c:v>59.408999999999999</c:v>
                </c:pt>
                <c:pt idx="8">
                  <c:v>57.86</c:v>
                </c:pt>
                <c:pt idx="9">
                  <c:v>57.552</c:v>
                </c:pt>
                <c:pt idx="10">
                  <c:v>59.408999999999999</c:v>
                </c:pt>
                <c:pt idx="11">
                  <c:v>57.86</c:v>
                </c:pt>
                <c:pt idx="12">
                  <c:v>58.567999999999998</c:v>
                </c:pt>
                <c:pt idx="13">
                  <c:v>57.55</c:v>
                </c:pt>
                <c:pt idx="14">
                  <c:v>56.999000000000002</c:v>
                </c:pt>
                <c:pt idx="15">
                  <c:v>57.796999999999997</c:v>
                </c:pt>
                <c:pt idx="16">
                  <c:v>56.627000000000002</c:v>
                </c:pt>
                <c:pt idx="19">
                  <c:v>59.453000000000003</c:v>
                </c:pt>
                <c:pt idx="20">
                  <c:v>56.43</c:v>
                </c:pt>
                <c:pt idx="21">
                  <c:v>58.320999999999998</c:v>
                </c:pt>
                <c:pt idx="22">
                  <c:v>58.024000000000001</c:v>
                </c:pt>
                <c:pt idx="23">
                  <c:v>57.018999999999998</c:v>
                </c:pt>
                <c:pt idx="24">
                  <c:v>58.19</c:v>
                </c:pt>
                <c:pt idx="27">
                  <c:v>55.92</c:v>
                </c:pt>
                <c:pt idx="28">
                  <c:v>58.018000000000001</c:v>
                </c:pt>
                <c:pt idx="29">
                  <c:v>58.683999999999997</c:v>
                </c:pt>
                <c:pt idx="30">
                  <c:v>57.386000000000003</c:v>
                </c:pt>
                <c:pt idx="31">
                  <c:v>58.011000000000003</c:v>
                </c:pt>
                <c:pt idx="32">
                  <c:v>57.616999999999997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0-4884-96F3-6416D0F01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35471"/>
        <c:axId val="791936303"/>
      </c:scatterChart>
      <c:valAx>
        <c:axId val="791935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6303"/>
        <c:crosses val="autoZero"/>
        <c:crossBetween val="midCat"/>
        <c:majorUnit val="20"/>
        <c:minorUnit val="5"/>
      </c:valAx>
      <c:valAx>
        <c:axId val="791936303"/>
        <c:scaling>
          <c:orientation val="minMax"/>
          <c:max val="6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54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Lateral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accy_LeftCorners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All!$CA$6:$CA$43</c:f>
              <c:numCache>
                <c:formatCode>General</c:formatCode>
                <c:ptCount val="38"/>
                <c:pt idx="0">
                  <c:v>2.7679999999999998</c:v>
                </c:pt>
                <c:pt idx="1">
                  <c:v>2.9609999999999999</c:v>
                </c:pt>
                <c:pt idx="2">
                  <c:v>2.996</c:v>
                </c:pt>
                <c:pt idx="3">
                  <c:v>2.9159999999999999</c:v>
                </c:pt>
                <c:pt idx="4">
                  <c:v>3.08</c:v>
                </c:pt>
                <c:pt idx="7">
                  <c:v>2.6019999999999999</c:v>
                </c:pt>
                <c:pt idx="8">
                  <c:v>3.0640000000000001</c:v>
                </c:pt>
                <c:pt idx="9">
                  <c:v>2.7589999999999999</c:v>
                </c:pt>
                <c:pt idx="10">
                  <c:v>2.6019999999999999</c:v>
                </c:pt>
                <c:pt idx="11">
                  <c:v>3.0640000000000001</c:v>
                </c:pt>
                <c:pt idx="12">
                  <c:v>2.2669999999999999</c:v>
                </c:pt>
                <c:pt idx="13">
                  <c:v>2.8570000000000002</c:v>
                </c:pt>
                <c:pt idx="14">
                  <c:v>2.95</c:v>
                </c:pt>
                <c:pt idx="15">
                  <c:v>3.2839999999999998</c:v>
                </c:pt>
                <c:pt idx="16">
                  <c:v>2.6379999999999999</c:v>
                </c:pt>
                <c:pt idx="19">
                  <c:v>2.3959999999999999</c:v>
                </c:pt>
                <c:pt idx="20">
                  <c:v>2.3359999999999999</c:v>
                </c:pt>
                <c:pt idx="21">
                  <c:v>2.524</c:v>
                </c:pt>
                <c:pt idx="22">
                  <c:v>2.6989999999999998</c:v>
                </c:pt>
                <c:pt idx="23">
                  <c:v>2.7639999999999998</c:v>
                </c:pt>
                <c:pt idx="24">
                  <c:v>2.4860000000000002</c:v>
                </c:pt>
                <c:pt idx="27">
                  <c:v>2.4260000000000002</c:v>
                </c:pt>
                <c:pt idx="28">
                  <c:v>3.234</c:v>
                </c:pt>
                <c:pt idx="29">
                  <c:v>3.3460000000000001</c:v>
                </c:pt>
                <c:pt idx="30">
                  <c:v>2.7890000000000001</c:v>
                </c:pt>
                <c:pt idx="31">
                  <c:v>3.4169999999999998</c:v>
                </c:pt>
                <c:pt idx="32">
                  <c:v>2.7160000000000002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F5-4859-9698-F8BDDD2EC1AE}"/>
            </c:ext>
          </c:extLst>
        </c:ser>
        <c:ser>
          <c:idx val="1"/>
          <c:order val="1"/>
          <c:tx>
            <c:v>Max accy_RightCorners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All!$CB$6:$CB$43</c:f>
              <c:numCache>
                <c:formatCode>General</c:formatCode>
                <c:ptCount val="38"/>
                <c:pt idx="0">
                  <c:v>2.6589999999999998</c:v>
                </c:pt>
                <c:pt idx="1">
                  <c:v>3.246</c:v>
                </c:pt>
                <c:pt idx="2">
                  <c:v>3.0049999999999999</c:v>
                </c:pt>
                <c:pt idx="3">
                  <c:v>3.47</c:v>
                </c:pt>
                <c:pt idx="4">
                  <c:v>3.2690000000000001</c:v>
                </c:pt>
                <c:pt idx="7">
                  <c:v>2.7909999999999999</c:v>
                </c:pt>
                <c:pt idx="8">
                  <c:v>3.649</c:v>
                </c:pt>
                <c:pt idx="9">
                  <c:v>3.181</c:v>
                </c:pt>
                <c:pt idx="10">
                  <c:v>2.7909999999999999</c:v>
                </c:pt>
                <c:pt idx="11">
                  <c:v>3.649</c:v>
                </c:pt>
                <c:pt idx="12">
                  <c:v>2.9329999999999998</c:v>
                </c:pt>
                <c:pt idx="13">
                  <c:v>3.14</c:v>
                </c:pt>
                <c:pt idx="14">
                  <c:v>3.1259999999999999</c:v>
                </c:pt>
                <c:pt idx="15">
                  <c:v>3.492</c:v>
                </c:pt>
                <c:pt idx="16">
                  <c:v>3.343</c:v>
                </c:pt>
                <c:pt idx="19">
                  <c:v>1.8779999999999999</c:v>
                </c:pt>
                <c:pt idx="20">
                  <c:v>2.4580000000000002</c:v>
                </c:pt>
                <c:pt idx="21">
                  <c:v>2.63</c:v>
                </c:pt>
                <c:pt idx="22">
                  <c:v>2.5790000000000002</c:v>
                </c:pt>
                <c:pt idx="23">
                  <c:v>2.5859999999999999</c:v>
                </c:pt>
                <c:pt idx="24">
                  <c:v>2.4089999999999998</c:v>
                </c:pt>
                <c:pt idx="27">
                  <c:v>2.4620000000000002</c:v>
                </c:pt>
                <c:pt idx="28">
                  <c:v>3.496</c:v>
                </c:pt>
                <c:pt idx="29">
                  <c:v>3.7530000000000001</c:v>
                </c:pt>
                <c:pt idx="30">
                  <c:v>3.0150000000000001</c:v>
                </c:pt>
                <c:pt idx="31">
                  <c:v>3.3090000000000002</c:v>
                </c:pt>
                <c:pt idx="32">
                  <c:v>2.8250000000000002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F5-4859-9698-F8BDDD2EC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30479"/>
        <c:axId val="791933391"/>
      </c:scatterChart>
      <c:valAx>
        <c:axId val="791930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3391"/>
        <c:crosses val="autoZero"/>
        <c:crossBetween val="midCat"/>
        <c:majorUnit val="20"/>
        <c:minorUnit val="5"/>
      </c:valAx>
      <c:valAx>
        <c:axId val="791933391"/>
        <c:scaling>
          <c:orientation val="minMax"/>
          <c:max val="4.5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04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HS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All!$DF$6:$DF$43</c:f>
              <c:numCache>
                <c:formatCode>General</c:formatCode>
                <c:ptCount val="38"/>
                <c:pt idx="0">
                  <c:v>7.1999999999999995E-2</c:v>
                </c:pt>
                <c:pt idx="1">
                  <c:v>0.13</c:v>
                </c:pt>
                <c:pt idx="2">
                  <c:v>0.153</c:v>
                </c:pt>
                <c:pt idx="3">
                  <c:v>0.111</c:v>
                </c:pt>
                <c:pt idx="4">
                  <c:v>0.126</c:v>
                </c:pt>
                <c:pt idx="7">
                  <c:v>0.105</c:v>
                </c:pt>
                <c:pt idx="8">
                  <c:v>0.16200000000000001</c:v>
                </c:pt>
                <c:pt idx="9">
                  <c:v>0.14199999999999999</c:v>
                </c:pt>
                <c:pt idx="10">
                  <c:v>0.105</c:v>
                </c:pt>
                <c:pt idx="11">
                  <c:v>0.16200000000000001</c:v>
                </c:pt>
                <c:pt idx="12">
                  <c:v>5.8999999999999997E-2</c:v>
                </c:pt>
                <c:pt idx="13">
                  <c:v>0.183</c:v>
                </c:pt>
                <c:pt idx="14">
                  <c:v>0.17199999999999999</c:v>
                </c:pt>
                <c:pt idx="15">
                  <c:v>0.20699999999999999</c:v>
                </c:pt>
                <c:pt idx="16">
                  <c:v>0.123</c:v>
                </c:pt>
                <c:pt idx="19">
                  <c:v>4.2999999999999997E-2</c:v>
                </c:pt>
                <c:pt idx="20">
                  <c:v>0.08</c:v>
                </c:pt>
                <c:pt idx="21">
                  <c:v>0.11</c:v>
                </c:pt>
                <c:pt idx="22">
                  <c:v>0.107</c:v>
                </c:pt>
                <c:pt idx="23">
                  <c:v>5.1999999999999998E-2</c:v>
                </c:pt>
                <c:pt idx="24">
                  <c:v>7.2999999999999995E-2</c:v>
                </c:pt>
                <c:pt idx="27">
                  <c:v>5.7000000000000002E-2</c:v>
                </c:pt>
                <c:pt idx="28">
                  <c:v>0.13200000000000001</c:v>
                </c:pt>
                <c:pt idx="29">
                  <c:v>0.126</c:v>
                </c:pt>
                <c:pt idx="30">
                  <c:v>9.1999999999999998E-2</c:v>
                </c:pt>
                <c:pt idx="31">
                  <c:v>7.6999999999999999E-2</c:v>
                </c:pt>
                <c:pt idx="32">
                  <c:v>0.11700000000000001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9C-4289-9903-98A03CFE3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13007"/>
        <c:axId val="791913423"/>
      </c:scatterChart>
      <c:valAx>
        <c:axId val="791913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3423"/>
        <c:crosses val="autoZero"/>
        <c:crossBetween val="midCat"/>
        <c:majorUnit val="20"/>
        <c:minorUnit val="5"/>
      </c:valAx>
      <c:valAx>
        <c:axId val="791913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3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LS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LS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All!$DG$6:$DG$43</c:f>
              <c:numCache>
                <c:formatCode>General</c:formatCode>
                <c:ptCount val="38"/>
                <c:pt idx="0">
                  <c:v>0.45200000000000001</c:v>
                </c:pt>
                <c:pt idx="1">
                  <c:v>0.77500000000000002</c:v>
                </c:pt>
                <c:pt idx="2">
                  <c:v>0.72799999999999998</c:v>
                </c:pt>
                <c:pt idx="3">
                  <c:v>0.83899999999999997</c:v>
                </c:pt>
                <c:pt idx="4">
                  <c:v>0.373</c:v>
                </c:pt>
                <c:pt idx="7">
                  <c:v>0.27700000000000002</c:v>
                </c:pt>
                <c:pt idx="8">
                  <c:v>0.98299999999999998</c:v>
                </c:pt>
                <c:pt idx="9">
                  <c:v>0.65</c:v>
                </c:pt>
                <c:pt idx="10">
                  <c:v>0.27700000000000002</c:v>
                </c:pt>
                <c:pt idx="11">
                  <c:v>0.98299999999999998</c:v>
                </c:pt>
                <c:pt idx="12">
                  <c:v>0.79300000000000004</c:v>
                </c:pt>
                <c:pt idx="13">
                  <c:v>0.88</c:v>
                </c:pt>
                <c:pt idx="14">
                  <c:v>0.77700000000000002</c:v>
                </c:pt>
                <c:pt idx="15">
                  <c:v>0.93</c:v>
                </c:pt>
                <c:pt idx="16">
                  <c:v>0.38100000000000001</c:v>
                </c:pt>
                <c:pt idx="19">
                  <c:v>0.24199999999999999</c:v>
                </c:pt>
                <c:pt idx="20">
                  <c:v>0.52300000000000002</c:v>
                </c:pt>
                <c:pt idx="21">
                  <c:v>0.67600000000000005</c:v>
                </c:pt>
                <c:pt idx="22">
                  <c:v>0.52900000000000003</c:v>
                </c:pt>
                <c:pt idx="23">
                  <c:v>0.51</c:v>
                </c:pt>
                <c:pt idx="24">
                  <c:v>0.57899999999999996</c:v>
                </c:pt>
                <c:pt idx="27">
                  <c:v>0.6</c:v>
                </c:pt>
                <c:pt idx="28">
                  <c:v>0.99299999999999999</c:v>
                </c:pt>
                <c:pt idx="29">
                  <c:v>1.25</c:v>
                </c:pt>
                <c:pt idx="30">
                  <c:v>0.61499999999999999</c:v>
                </c:pt>
                <c:pt idx="31">
                  <c:v>1.2529999999999999</c:v>
                </c:pt>
                <c:pt idx="32">
                  <c:v>0.32400000000000001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DC-4E8F-A32E-77F7CBFE2EBE}"/>
            </c:ext>
          </c:extLst>
        </c:ser>
        <c:ser>
          <c:idx val="1"/>
          <c:order val="1"/>
          <c:tx>
            <c:v>Understeer USOS LS Mid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All!$DH$6:$DH$43</c:f>
              <c:numCache>
                <c:formatCode>General</c:formatCode>
                <c:ptCount val="38"/>
                <c:pt idx="0">
                  <c:v>1.6240000000000001</c:v>
                </c:pt>
                <c:pt idx="1">
                  <c:v>2.395</c:v>
                </c:pt>
                <c:pt idx="2">
                  <c:v>2.4790000000000001</c:v>
                </c:pt>
                <c:pt idx="3">
                  <c:v>2.423</c:v>
                </c:pt>
                <c:pt idx="4">
                  <c:v>2.3820000000000001</c:v>
                </c:pt>
                <c:pt idx="7">
                  <c:v>1.2370000000000001</c:v>
                </c:pt>
                <c:pt idx="8">
                  <c:v>2.488</c:v>
                </c:pt>
                <c:pt idx="9">
                  <c:v>1.923</c:v>
                </c:pt>
                <c:pt idx="10">
                  <c:v>1.2370000000000001</c:v>
                </c:pt>
                <c:pt idx="11">
                  <c:v>2.488</c:v>
                </c:pt>
                <c:pt idx="12">
                  <c:v>1.3029999999999999</c:v>
                </c:pt>
                <c:pt idx="13">
                  <c:v>2.9289999999999998</c:v>
                </c:pt>
                <c:pt idx="14">
                  <c:v>2.6459999999999999</c:v>
                </c:pt>
                <c:pt idx="15">
                  <c:v>2.8180000000000001</c:v>
                </c:pt>
                <c:pt idx="16">
                  <c:v>1.8129999999999999</c:v>
                </c:pt>
                <c:pt idx="19">
                  <c:v>0.97399999999999998</c:v>
                </c:pt>
                <c:pt idx="20">
                  <c:v>1.556</c:v>
                </c:pt>
                <c:pt idx="21">
                  <c:v>2.1219999999999999</c:v>
                </c:pt>
                <c:pt idx="22">
                  <c:v>2.3410000000000002</c:v>
                </c:pt>
                <c:pt idx="23">
                  <c:v>2.0049999999999999</c:v>
                </c:pt>
                <c:pt idx="24">
                  <c:v>1.968</c:v>
                </c:pt>
                <c:pt idx="27">
                  <c:v>1.4470000000000001</c:v>
                </c:pt>
                <c:pt idx="28">
                  <c:v>2.2229999999999999</c:v>
                </c:pt>
                <c:pt idx="29">
                  <c:v>2.3839999999999999</c:v>
                </c:pt>
                <c:pt idx="30">
                  <c:v>1.522</c:v>
                </c:pt>
                <c:pt idx="31">
                  <c:v>1.8640000000000001</c:v>
                </c:pt>
                <c:pt idx="32">
                  <c:v>2.3130000000000002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DC-4E8F-A32E-77F7CBFE2EBE}"/>
            </c:ext>
          </c:extLst>
        </c:ser>
        <c:ser>
          <c:idx val="2"/>
          <c:order val="2"/>
          <c:tx>
            <c:v>Understeer USOS LS Exit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All!$DI$6:$DI$43</c:f>
              <c:numCache>
                <c:formatCode>General</c:formatCode>
                <c:ptCount val="38"/>
                <c:pt idx="0">
                  <c:v>1.1879999999999999</c:v>
                </c:pt>
                <c:pt idx="1">
                  <c:v>1.389</c:v>
                </c:pt>
                <c:pt idx="2">
                  <c:v>1.446</c:v>
                </c:pt>
                <c:pt idx="3">
                  <c:v>1.2130000000000001</c:v>
                </c:pt>
                <c:pt idx="4">
                  <c:v>1.022</c:v>
                </c:pt>
                <c:pt idx="7">
                  <c:v>1.1399999999999999</c:v>
                </c:pt>
                <c:pt idx="8">
                  <c:v>1.2849999999999999</c:v>
                </c:pt>
                <c:pt idx="9">
                  <c:v>1.111</c:v>
                </c:pt>
                <c:pt idx="10">
                  <c:v>1.1399999999999999</c:v>
                </c:pt>
                <c:pt idx="11">
                  <c:v>1.2849999999999999</c:v>
                </c:pt>
                <c:pt idx="12">
                  <c:v>1.105</c:v>
                </c:pt>
                <c:pt idx="13">
                  <c:v>1.2010000000000001</c:v>
                </c:pt>
                <c:pt idx="14">
                  <c:v>1.226</c:v>
                </c:pt>
                <c:pt idx="15">
                  <c:v>1.1319999999999999</c:v>
                </c:pt>
                <c:pt idx="16">
                  <c:v>1.1240000000000001</c:v>
                </c:pt>
                <c:pt idx="19">
                  <c:v>1.0049999999999999</c:v>
                </c:pt>
                <c:pt idx="20">
                  <c:v>1.27</c:v>
                </c:pt>
                <c:pt idx="21">
                  <c:v>1.431</c:v>
                </c:pt>
                <c:pt idx="22">
                  <c:v>1.153</c:v>
                </c:pt>
                <c:pt idx="23">
                  <c:v>0.98399999999999999</c:v>
                </c:pt>
                <c:pt idx="24">
                  <c:v>0.92900000000000005</c:v>
                </c:pt>
                <c:pt idx="27">
                  <c:v>1.0269999999999999</c:v>
                </c:pt>
                <c:pt idx="28">
                  <c:v>1.18</c:v>
                </c:pt>
                <c:pt idx="29">
                  <c:v>1.3460000000000001</c:v>
                </c:pt>
                <c:pt idx="30">
                  <c:v>0.99199999999999999</c:v>
                </c:pt>
                <c:pt idx="31">
                  <c:v>1.069</c:v>
                </c:pt>
                <c:pt idx="32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DC-4E8F-A32E-77F7CBFE2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28815"/>
        <c:axId val="791921743"/>
      </c:scatterChart>
      <c:valAx>
        <c:axId val="79192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1743"/>
        <c:crosses val="autoZero"/>
        <c:crossBetween val="midCat"/>
        <c:majorUnit val="20"/>
        <c:minorUnit val="5"/>
      </c:valAx>
      <c:valAx>
        <c:axId val="79192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8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MS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MS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All!$DJ$6:$DJ$43</c:f>
              <c:numCache>
                <c:formatCode>General</c:formatCode>
                <c:ptCount val="38"/>
                <c:pt idx="0">
                  <c:v>0.17</c:v>
                </c:pt>
                <c:pt idx="1">
                  <c:v>0.247</c:v>
                </c:pt>
                <c:pt idx="2">
                  <c:v>0.26200000000000001</c:v>
                </c:pt>
                <c:pt idx="3">
                  <c:v>0.20599999999999999</c:v>
                </c:pt>
                <c:pt idx="4">
                  <c:v>0.188</c:v>
                </c:pt>
                <c:pt idx="7">
                  <c:v>0.23599999999999999</c:v>
                </c:pt>
                <c:pt idx="8">
                  <c:v>0.3</c:v>
                </c:pt>
                <c:pt idx="9">
                  <c:v>0.19600000000000001</c:v>
                </c:pt>
                <c:pt idx="10">
                  <c:v>0.23599999999999999</c:v>
                </c:pt>
                <c:pt idx="11">
                  <c:v>0.3</c:v>
                </c:pt>
                <c:pt idx="12">
                  <c:v>0.16200000000000001</c:v>
                </c:pt>
                <c:pt idx="13">
                  <c:v>0.26</c:v>
                </c:pt>
                <c:pt idx="14">
                  <c:v>0.27800000000000002</c:v>
                </c:pt>
                <c:pt idx="15">
                  <c:v>0.32900000000000001</c:v>
                </c:pt>
                <c:pt idx="16">
                  <c:v>0.28199999999999997</c:v>
                </c:pt>
                <c:pt idx="19">
                  <c:v>0.13600000000000001</c:v>
                </c:pt>
                <c:pt idx="20">
                  <c:v>0.25700000000000001</c:v>
                </c:pt>
                <c:pt idx="21">
                  <c:v>0.317</c:v>
                </c:pt>
                <c:pt idx="22">
                  <c:v>0.21299999999999999</c:v>
                </c:pt>
                <c:pt idx="23">
                  <c:v>0.19600000000000001</c:v>
                </c:pt>
                <c:pt idx="24">
                  <c:v>0.182</c:v>
                </c:pt>
                <c:pt idx="27">
                  <c:v>0.249</c:v>
                </c:pt>
                <c:pt idx="28">
                  <c:v>0.27100000000000002</c:v>
                </c:pt>
                <c:pt idx="29">
                  <c:v>0.20499999999999999</c:v>
                </c:pt>
                <c:pt idx="30">
                  <c:v>0.22900000000000001</c:v>
                </c:pt>
                <c:pt idx="31">
                  <c:v>0.30499999999999999</c:v>
                </c:pt>
                <c:pt idx="32">
                  <c:v>0.17599999999999999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EE-4412-BA1C-795B58270274}"/>
            </c:ext>
          </c:extLst>
        </c:ser>
        <c:ser>
          <c:idx val="1"/>
          <c:order val="1"/>
          <c:tx>
            <c:v>Understeer USOS MS Exit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All!$DK$6:$DK$43</c:f>
              <c:numCache>
                <c:formatCode>General</c:formatCode>
                <c:ptCount val="38"/>
                <c:pt idx="0">
                  <c:v>0.90600000000000003</c:v>
                </c:pt>
                <c:pt idx="1">
                  <c:v>1.095</c:v>
                </c:pt>
                <c:pt idx="2">
                  <c:v>1.0669999999999999</c:v>
                </c:pt>
                <c:pt idx="3">
                  <c:v>0.90200000000000002</c:v>
                </c:pt>
                <c:pt idx="4">
                  <c:v>1.1140000000000001</c:v>
                </c:pt>
                <c:pt idx="7">
                  <c:v>0.91800000000000004</c:v>
                </c:pt>
                <c:pt idx="8">
                  <c:v>1.26</c:v>
                </c:pt>
                <c:pt idx="9">
                  <c:v>1.1140000000000001</c:v>
                </c:pt>
                <c:pt idx="10">
                  <c:v>0.91800000000000004</c:v>
                </c:pt>
                <c:pt idx="11">
                  <c:v>1.26</c:v>
                </c:pt>
                <c:pt idx="12">
                  <c:v>1.0649999999999999</c:v>
                </c:pt>
                <c:pt idx="13">
                  <c:v>1.1040000000000001</c:v>
                </c:pt>
                <c:pt idx="14">
                  <c:v>1.248</c:v>
                </c:pt>
                <c:pt idx="15">
                  <c:v>1.4470000000000001</c:v>
                </c:pt>
                <c:pt idx="16">
                  <c:v>1.153</c:v>
                </c:pt>
                <c:pt idx="19">
                  <c:v>0.94</c:v>
                </c:pt>
                <c:pt idx="20">
                  <c:v>0.97599999999999998</c:v>
                </c:pt>
                <c:pt idx="21">
                  <c:v>1.0549999999999999</c:v>
                </c:pt>
                <c:pt idx="22">
                  <c:v>0.98799999999999999</c:v>
                </c:pt>
                <c:pt idx="23">
                  <c:v>0.66700000000000004</c:v>
                </c:pt>
                <c:pt idx="24">
                  <c:v>0.86899999999999999</c:v>
                </c:pt>
                <c:pt idx="27">
                  <c:v>0.98299999999999998</c:v>
                </c:pt>
                <c:pt idx="28">
                  <c:v>1.2410000000000001</c:v>
                </c:pt>
                <c:pt idx="29">
                  <c:v>1.244</c:v>
                </c:pt>
                <c:pt idx="30">
                  <c:v>1.496</c:v>
                </c:pt>
                <c:pt idx="31">
                  <c:v>0.93100000000000005</c:v>
                </c:pt>
                <c:pt idx="32">
                  <c:v>1.1299999999999999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EE-4412-BA1C-795B58270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18831"/>
        <c:axId val="791928815"/>
      </c:scatterChart>
      <c:valAx>
        <c:axId val="791918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8815"/>
        <c:crosses val="autoZero"/>
        <c:crossBetween val="midCat"/>
        <c:majorUnit val="20"/>
        <c:minorUnit val="5"/>
      </c:valAx>
      <c:valAx>
        <c:axId val="791928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8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All!$DT$6:$DT$43</c:f>
              <c:numCache>
                <c:formatCode>General</c:formatCode>
                <c:ptCount val="38"/>
                <c:pt idx="0">
                  <c:v>3.82</c:v>
                </c:pt>
                <c:pt idx="1">
                  <c:v>5.62</c:v>
                </c:pt>
                <c:pt idx="2">
                  <c:v>6.11</c:v>
                </c:pt>
                <c:pt idx="3">
                  <c:v>6.31</c:v>
                </c:pt>
                <c:pt idx="4">
                  <c:v>5.95</c:v>
                </c:pt>
                <c:pt idx="7">
                  <c:v>1.56</c:v>
                </c:pt>
                <c:pt idx="8">
                  <c:v>6.95</c:v>
                </c:pt>
                <c:pt idx="9">
                  <c:v>6.34</c:v>
                </c:pt>
                <c:pt idx="10">
                  <c:v>1.56</c:v>
                </c:pt>
                <c:pt idx="11">
                  <c:v>6.95</c:v>
                </c:pt>
                <c:pt idx="12">
                  <c:v>3.52</c:v>
                </c:pt>
                <c:pt idx="13">
                  <c:v>6.53</c:v>
                </c:pt>
                <c:pt idx="14">
                  <c:v>7.27</c:v>
                </c:pt>
                <c:pt idx="15">
                  <c:v>7.48</c:v>
                </c:pt>
                <c:pt idx="16">
                  <c:v>6.9</c:v>
                </c:pt>
                <c:pt idx="19">
                  <c:v>0.65</c:v>
                </c:pt>
                <c:pt idx="20">
                  <c:v>5.18</c:v>
                </c:pt>
                <c:pt idx="21">
                  <c:v>5.57</c:v>
                </c:pt>
                <c:pt idx="22">
                  <c:v>4.78</c:v>
                </c:pt>
                <c:pt idx="23">
                  <c:v>3.91</c:v>
                </c:pt>
                <c:pt idx="24">
                  <c:v>5.87</c:v>
                </c:pt>
                <c:pt idx="27">
                  <c:v>1.1399999999999999</c:v>
                </c:pt>
                <c:pt idx="28">
                  <c:v>6.39</c:v>
                </c:pt>
                <c:pt idx="29">
                  <c:v>6.29</c:v>
                </c:pt>
                <c:pt idx="30">
                  <c:v>2.36</c:v>
                </c:pt>
                <c:pt idx="31">
                  <c:v>5.99</c:v>
                </c:pt>
                <c:pt idx="32">
                  <c:v>6.34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7-4629-8465-1BF062661FC8}"/>
            </c:ext>
          </c:extLst>
        </c:ser>
        <c:ser>
          <c:idx val="1"/>
          <c:order val="1"/>
          <c:tx>
            <c:v>Max Damper_HS_Bump_FR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All!$DU$6:$DU$43</c:f>
              <c:numCache>
                <c:formatCode>General</c:formatCode>
                <c:ptCount val="38"/>
                <c:pt idx="0">
                  <c:v>3.64</c:v>
                </c:pt>
                <c:pt idx="1">
                  <c:v>5.25</c:v>
                </c:pt>
                <c:pt idx="2">
                  <c:v>5.83</c:v>
                </c:pt>
                <c:pt idx="3">
                  <c:v>5.91</c:v>
                </c:pt>
                <c:pt idx="4">
                  <c:v>5.69</c:v>
                </c:pt>
                <c:pt idx="7">
                  <c:v>1.39</c:v>
                </c:pt>
                <c:pt idx="8">
                  <c:v>5.86</c:v>
                </c:pt>
                <c:pt idx="9">
                  <c:v>5.18</c:v>
                </c:pt>
                <c:pt idx="10">
                  <c:v>1.39</c:v>
                </c:pt>
                <c:pt idx="11">
                  <c:v>5.86</c:v>
                </c:pt>
                <c:pt idx="12">
                  <c:v>2.68</c:v>
                </c:pt>
                <c:pt idx="13">
                  <c:v>5.65</c:v>
                </c:pt>
                <c:pt idx="14">
                  <c:v>5.74</c:v>
                </c:pt>
                <c:pt idx="15">
                  <c:v>5.96</c:v>
                </c:pt>
                <c:pt idx="16">
                  <c:v>5.34</c:v>
                </c:pt>
                <c:pt idx="19">
                  <c:v>0.46</c:v>
                </c:pt>
                <c:pt idx="20">
                  <c:v>3.94</c:v>
                </c:pt>
                <c:pt idx="21">
                  <c:v>4.3499999999999996</c:v>
                </c:pt>
                <c:pt idx="22">
                  <c:v>3.87</c:v>
                </c:pt>
                <c:pt idx="23">
                  <c:v>2.92</c:v>
                </c:pt>
                <c:pt idx="24">
                  <c:v>4.57</c:v>
                </c:pt>
                <c:pt idx="27">
                  <c:v>0.98</c:v>
                </c:pt>
                <c:pt idx="28">
                  <c:v>5.42</c:v>
                </c:pt>
                <c:pt idx="29">
                  <c:v>5.81</c:v>
                </c:pt>
                <c:pt idx="30">
                  <c:v>1.93</c:v>
                </c:pt>
                <c:pt idx="31">
                  <c:v>5</c:v>
                </c:pt>
                <c:pt idx="32">
                  <c:v>5.65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67-4629-8465-1BF062661FC8}"/>
            </c:ext>
          </c:extLst>
        </c:ser>
        <c:ser>
          <c:idx val="2"/>
          <c:order val="2"/>
          <c:tx>
            <c:v>Max Damper_HS_Bump_RL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All!$DV$6:$DV$43</c:f>
              <c:numCache>
                <c:formatCode>General</c:formatCode>
                <c:ptCount val="38"/>
                <c:pt idx="0">
                  <c:v>7.12</c:v>
                </c:pt>
                <c:pt idx="1">
                  <c:v>10.77</c:v>
                </c:pt>
                <c:pt idx="2">
                  <c:v>11.91</c:v>
                </c:pt>
                <c:pt idx="3">
                  <c:v>11.56</c:v>
                </c:pt>
                <c:pt idx="4">
                  <c:v>11.28</c:v>
                </c:pt>
                <c:pt idx="7">
                  <c:v>2.96</c:v>
                </c:pt>
                <c:pt idx="8">
                  <c:v>12.59</c:v>
                </c:pt>
                <c:pt idx="9">
                  <c:v>11.75</c:v>
                </c:pt>
                <c:pt idx="10">
                  <c:v>2.96</c:v>
                </c:pt>
                <c:pt idx="11">
                  <c:v>12.59</c:v>
                </c:pt>
                <c:pt idx="12">
                  <c:v>6.65</c:v>
                </c:pt>
                <c:pt idx="13">
                  <c:v>11.83</c:v>
                </c:pt>
                <c:pt idx="14">
                  <c:v>12.23</c:v>
                </c:pt>
                <c:pt idx="15">
                  <c:v>13.41</c:v>
                </c:pt>
                <c:pt idx="16">
                  <c:v>12.3</c:v>
                </c:pt>
                <c:pt idx="19">
                  <c:v>1.22</c:v>
                </c:pt>
                <c:pt idx="20">
                  <c:v>10.39</c:v>
                </c:pt>
                <c:pt idx="21">
                  <c:v>11.16</c:v>
                </c:pt>
                <c:pt idx="22">
                  <c:v>9.14</c:v>
                </c:pt>
                <c:pt idx="23">
                  <c:v>8.0299999999999994</c:v>
                </c:pt>
                <c:pt idx="24">
                  <c:v>10.93</c:v>
                </c:pt>
                <c:pt idx="27">
                  <c:v>2.21</c:v>
                </c:pt>
                <c:pt idx="28">
                  <c:v>12.93</c:v>
                </c:pt>
                <c:pt idx="29">
                  <c:v>13.3</c:v>
                </c:pt>
                <c:pt idx="30">
                  <c:v>4.1500000000000004</c:v>
                </c:pt>
                <c:pt idx="31">
                  <c:v>10.87</c:v>
                </c:pt>
                <c:pt idx="32">
                  <c:v>11.43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67-4629-8465-1BF062661FC8}"/>
            </c:ext>
          </c:extLst>
        </c:ser>
        <c:ser>
          <c:idx val="3"/>
          <c:order val="3"/>
          <c:tx>
            <c:v>Max Damper_HS_Bump_RR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All!$DW$6:$DW$43</c:f>
              <c:numCache>
                <c:formatCode>General</c:formatCode>
                <c:ptCount val="38"/>
                <c:pt idx="0">
                  <c:v>7.83</c:v>
                </c:pt>
                <c:pt idx="1">
                  <c:v>11.24</c:v>
                </c:pt>
                <c:pt idx="2">
                  <c:v>12.23</c:v>
                </c:pt>
                <c:pt idx="3">
                  <c:v>11.85</c:v>
                </c:pt>
                <c:pt idx="4">
                  <c:v>11.36</c:v>
                </c:pt>
                <c:pt idx="7">
                  <c:v>3.14</c:v>
                </c:pt>
                <c:pt idx="8">
                  <c:v>11.16</c:v>
                </c:pt>
                <c:pt idx="9">
                  <c:v>9.69</c:v>
                </c:pt>
                <c:pt idx="10">
                  <c:v>3.14</c:v>
                </c:pt>
                <c:pt idx="11">
                  <c:v>11.16</c:v>
                </c:pt>
                <c:pt idx="12">
                  <c:v>6.53</c:v>
                </c:pt>
                <c:pt idx="13">
                  <c:v>11.64</c:v>
                </c:pt>
                <c:pt idx="14">
                  <c:v>11.55</c:v>
                </c:pt>
                <c:pt idx="15">
                  <c:v>12.15</c:v>
                </c:pt>
                <c:pt idx="16">
                  <c:v>10.75</c:v>
                </c:pt>
                <c:pt idx="19">
                  <c:v>1.06</c:v>
                </c:pt>
                <c:pt idx="20">
                  <c:v>9.06</c:v>
                </c:pt>
                <c:pt idx="21">
                  <c:v>9.69</c:v>
                </c:pt>
                <c:pt idx="22">
                  <c:v>8.4700000000000006</c:v>
                </c:pt>
                <c:pt idx="23">
                  <c:v>6.65</c:v>
                </c:pt>
                <c:pt idx="24">
                  <c:v>8.6300000000000008</c:v>
                </c:pt>
                <c:pt idx="27">
                  <c:v>2.1800000000000002</c:v>
                </c:pt>
                <c:pt idx="28">
                  <c:v>11.52</c:v>
                </c:pt>
                <c:pt idx="29">
                  <c:v>11.15</c:v>
                </c:pt>
                <c:pt idx="30">
                  <c:v>3.44</c:v>
                </c:pt>
                <c:pt idx="31">
                  <c:v>11.06</c:v>
                </c:pt>
                <c:pt idx="32">
                  <c:v>11.45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67-4629-8465-1BF062661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35471"/>
        <c:axId val="791935055"/>
      </c:scatterChart>
      <c:valAx>
        <c:axId val="791935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5055"/>
        <c:crosses val="autoZero"/>
        <c:crossBetween val="midCat"/>
        <c:majorUnit val="20"/>
        <c:minorUnit val="5"/>
      </c:valAx>
      <c:valAx>
        <c:axId val="79193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54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All!$DX$6:$DX$43</c:f>
              <c:numCache>
                <c:formatCode>General</c:formatCode>
                <c:ptCount val="38"/>
                <c:pt idx="0">
                  <c:v>3.59</c:v>
                </c:pt>
                <c:pt idx="1">
                  <c:v>5.9</c:v>
                </c:pt>
                <c:pt idx="2">
                  <c:v>6.46</c:v>
                </c:pt>
                <c:pt idx="3">
                  <c:v>6.51</c:v>
                </c:pt>
                <c:pt idx="4">
                  <c:v>6.14</c:v>
                </c:pt>
                <c:pt idx="7">
                  <c:v>1.52</c:v>
                </c:pt>
                <c:pt idx="8">
                  <c:v>6.94</c:v>
                </c:pt>
                <c:pt idx="9">
                  <c:v>6.47</c:v>
                </c:pt>
                <c:pt idx="10">
                  <c:v>1.52</c:v>
                </c:pt>
                <c:pt idx="11">
                  <c:v>6.94</c:v>
                </c:pt>
                <c:pt idx="12">
                  <c:v>3.44</c:v>
                </c:pt>
                <c:pt idx="13">
                  <c:v>6.56</c:v>
                </c:pt>
                <c:pt idx="14">
                  <c:v>7.15</c:v>
                </c:pt>
                <c:pt idx="15">
                  <c:v>7.7</c:v>
                </c:pt>
                <c:pt idx="16">
                  <c:v>6.9</c:v>
                </c:pt>
                <c:pt idx="19">
                  <c:v>0.67</c:v>
                </c:pt>
                <c:pt idx="20">
                  <c:v>5.34</c:v>
                </c:pt>
                <c:pt idx="21">
                  <c:v>5.86</c:v>
                </c:pt>
                <c:pt idx="22">
                  <c:v>4.9400000000000004</c:v>
                </c:pt>
                <c:pt idx="23">
                  <c:v>4.12</c:v>
                </c:pt>
                <c:pt idx="24">
                  <c:v>6.14</c:v>
                </c:pt>
                <c:pt idx="27">
                  <c:v>1.2</c:v>
                </c:pt>
                <c:pt idx="28">
                  <c:v>7.08</c:v>
                </c:pt>
                <c:pt idx="29">
                  <c:v>6.87</c:v>
                </c:pt>
                <c:pt idx="30">
                  <c:v>2.4500000000000002</c:v>
                </c:pt>
                <c:pt idx="31">
                  <c:v>6.21</c:v>
                </c:pt>
                <c:pt idx="32">
                  <c:v>6.76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10-4646-A08A-F4BE88B7A005}"/>
            </c:ext>
          </c:extLst>
        </c:ser>
        <c:ser>
          <c:idx val="1"/>
          <c:order val="1"/>
          <c:tx>
            <c:v>Max Damper_HS_Rebound_FR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All!$DY$6:$DY$43</c:f>
              <c:numCache>
                <c:formatCode>General</c:formatCode>
                <c:ptCount val="38"/>
                <c:pt idx="0">
                  <c:v>3.79</c:v>
                </c:pt>
                <c:pt idx="1">
                  <c:v>5.62</c:v>
                </c:pt>
                <c:pt idx="2">
                  <c:v>6.56</c:v>
                </c:pt>
                <c:pt idx="3">
                  <c:v>6.3</c:v>
                </c:pt>
                <c:pt idx="4">
                  <c:v>6.16</c:v>
                </c:pt>
                <c:pt idx="7">
                  <c:v>1.38</c:v>
                </c:pt>
                <c:pt idx="8">
                  <c:v>6.38</c:v>
                </c:pt>
                <c:pt idx="9">
                  <c:v>5.58</c:v>
                </c:pt>
                <c:pt idx="10">
                  <c:v>1.38</c:v>
                </c:pt>
                <c:pt idx="11">
                  <c:v>6.38</c:v>
                </c:pt>
                <c:pt idx="12">
                  <c:v>2.8</c:v>
                </c:pt>
                <c:pt idx="13">
                  <c:v>6.04</c:v>
                </c:pt>
                <c:pt idx="14">
                  <c:v>6.28</c:v>
                </c:pt>
                <c:pt idx="15">
                  <c:v>6.72</c:v>
                </c:pt>
                <c:pt idx="16">
                  <c:v>5.78</c:v>
                </c:pt>
                <c:pt idx="19">
                  <c:v>0.53</c:v>
                </c:pt>
                <c:pt idx="20">
                  <c:v>4.3099999999999996</c:v>
                </c:pt>
                <c:pt idx="21">
                  <c:v>4.58</c:v>
                </c:pt>
                <c:pt idx="22">
                  <c:v>4.12</c:v>
                </c:pt>
                <c:pt idx="23">
                  <c:v>3.12</c:v>
                </c:pt>
                <c:pt idx="24">
                  <c:v>4.7</c:v>
                </c:pt>
                <c:pt idx="27">
                  <c:v>0.98</c:v>
                </c:pt>
                <c:pt idx="28">
                  <c:v>5.93</c:v>
                </c:pt>
                <c:pt idx="29">
                  <c:v>6.21</c:v>
                </c:pt>
                <c:pt idx="30">
                  <c:v>2.14</c:v>
                </c:pt>
                <c:pt idx="31">
                  <c:v>5.22</c:v>
                </c:pt>
                <c:pt idx="32">
                  <c:v>5.94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10-4646-A08A-F4BE88B7A005}"/>
            </c:ext>
          </c:extLst>
        </c:ser>
        <c:ser>
          <c:idx val="2"/>
          <c:order val="2"/>
          <c:tx>
            <c:v>Max Damper_HS_Rebound_RL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All!$DZ$6:$DZ$43</c:f>
              <c:numCache>
                <c:formatCode>General</c:formatCode>
                <c:ptCount val="38"/>
                <c:pt idx="0">
                  <c:v>6.2</c:v>
                </c:pt>
                <c:pt idx="1">
                  <c:v>9.9600000000000009</c:v>
                </c:pt>
                <c:pt idx="2">
                  <c:v>11.04</c:v>
                </c:pt>
                <c:pt idx="3">
                  <c:v>10.89</c:v>
                </c:pt>
                <c:pt idx="4">
                  <c:v>10.51</c:v>
                </c:pt>
                <c:pt idx="7">
                  <c:v>2.73</c:v>
                </c:pt>
                <c:pt idx="8">
                  <c:v>11.88</c:v>
                </c:pt>
                <c:pt idx="9">
                  <c:v>10.96</c:v>
                </c:pt>
                <c:pt idx="10">
                  <c:v>2.73</c:v>
                </c:pt>
                <c:pt idx="11">
                  <c:v>11.88</c:v>
                </c:pt>
                <c:pt idx="12">
                  <c:v>5.51</c:v>
                </c:pt>
                <c:pt idx="13">
                  <c:v>10.88</c:v>
                </c:pt>
                <c:pt idx="14">
                  <c:v>11.32</c:v>
                </c:pt>
                <c:pt idx="15">
                  <c:v>12.49</c:v>
                </c:pt>
                <c:pt idx="16">
                  <c:v>11.65</c:v>
                </c:pt>
                <c:pt idx="19">
                  <c:v>1.1000000000000001</c:v>
                </c:pt>
                <c:pt idx="20">
                  <c:v>9.5299999999999994</c:v>
                </c:pt>
                <c:pt idx="21">
                  <c:v>10.220000000000001</c:v>
                </c:pt>
                <c:pt idx="22">
                  <c:v>8.48</c:v>
                </c:pt>
                <c:pt idx="23">
                  <c:v>7.58</c:v>
                </c:pt>
                <c:pt idx="24">
                  <c:v>10.11</c:v>
                </c:pt>
                <c:pt idx="27">
                  <c:v>1.97</c:v>
                </c:pt>
                <c:pt idx="28">
                  <c:v>12.18</c:v>
                </c:pt>
                <c:pt idx="29">
                  <c:v>12.46</c:v>
                </c:pt>
                <c:pt idx="30">
                  <c:v>3.67</c:v>
                </c:pt>
                <c:pt idx="31">
                  <c:v>9.76</c:v>
                </c:pt>
                <c:pt idx="32">
                  <c:v>10.48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10-4646-A08A-F4BE88B7A005}"/>
            </c:ext>
          </c:extLst>
        </c:ser>
        <c:ser>
          <c:idx val="3"/>
          <c:order val="3"/>
          <c:tx>
            <c:v>Max Damper_HS_Rebound_RR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All!$EA$6:$EA$43</c:f>
              <c:numCache>
                <c:formatCode>General</c:formatCode>
                <c:ptCount val="38"/>
                <c:pt idx="0">
                  <c:v>7.27</c:v>
                </c:pt>
                <c:pt idx="1">
                  <c:v>10.9</c:v>
                </c:pt>
                <c:pt idx="2">
                  <c:v>12.05</c:v>
                </c:pt>
                <c:pt idx="3">
                  <c:v>11.43</c:v>
                </c:pt>
                <c:pt idx="4">
                  <c:v>10.84</c:v>
                </c:pt>
                <c:pt idx="7">
                  <c:v>2.89</c:v>
                </c:pt>
                <c:pt idx="8">
                  <c:v>10.95</c:v>
                </c:pt>
                <c:pt idx="9">
                  <c:v>9.18</c:v>
                </c:pt>
                <c:pt idx="10">
                  <c:v>2.89</c:v>
                </c:pt>
                <c:pt idx="11">
                  <c:v>10.95</c:v>
                </c:pt>
                <c:pt idx="12">
                  <c:v>5.81</c:v>
                </c:pt>
                <c:pt idx="13">
                  <c:v>10.82</c:v>
                </c:pt>
                <c:pt idx="14">
                  <c:v>10.99</c:v>
                </c:pt>
                <c:pt idx="15">
                  <c:v>11.77</c:v>
                </c:pt>
                <c:pt idx="16">
                  <c:v>10.28</c:v>
                </c:pt>
                <c:pt idx="19">
                  <c:v>0.96</c:v>
                </c:pt>
                <c:pt idx="20">
                  <c:v>8.3699999999999992</c:v>
                </c:pt>
                <c:pt idx="21">
                  <c:v>9.1</c:v>
                </c:pt>
                <c:pt idx="22">
                  <c:v>8.09</c:v>
                </c:pt>
                <c:pt idx="23">
                  <c:v>6.35</c:v>
                </c:pt>
                <c:pt idx="24">
                  <c:v>8.17</c:v>
                </c:pt>
                <c:pt idx="27">
                  <c:v>1.99</c:v>
                </c:pt>
                <c:pt idx="28">
                  <c:v>10.92</c:v>
                </c:pt>
                <c:pt idx="29">
                  <c:v>10.71</c:v>
                </c:pt>
                <c:pt idx="30">
                  <c:v>3.19</c:v>
                </c:pt>
                <c:pt idx="31">
                  <c:v>10.54</c:v>
                </c:pt>
                <c:pt idx="32">
                  <c:v>11.03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10-4646-A08A-F4BE88B7A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18831"/>
        <c:axId val="791919663"/>
      </c:scatterChart>
      <c:valAx>
        <c:axId val="791918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9663"/>
        <c:crosses val="autoZero"/>
        <c:crossBetween val="midCat"/>
        <c:majorUnit val="20"/>
        <c:minorUnit val="5"/>
      </c:valAx>
      <c:valAx>
        <c:axId val="79191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8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All!$EB$6:$EB$43</c:f>
              <c:numCache>
                <c:formatCode>General</c:formatCode>
                <c:ptCount val="38"/>
                <c:pt idx="0">
                  <c:v>41.08</c:v>
                </c:pt>
                <c:pt idx="1">
                  <c:v>43.17</c:v>
                </c:pt>
                <c:pt idx="2">
                  <c:v>42.74</c:v>
                </c:pt>
                <c:pt idx="3">
                  <c:v>42.49</c:v>
                </c:pt>
                <c:pt idx="4">
                  <c:v>42.9</c:v>
                </c:pt>
                <c:pt idx="7">
                  <c:v>14.28</c:v>
                </c:pt>
                <c:pt idx="8">
                  <c:v>41.93</c:v>
                </c:pt>
                <c:pt idx="9">
                  <c:v>41.57</c:v>
                </c:pt>
                <c:pt idx="10">
                  <c:v>14.28</c:v>
                </c:pt>
                <c:pt idx="11">
                  <c:v>41.93</c:v>
                </c:pt>
                <c:pt idx="12">
                  <c:v>42.05</c:v>
                </c:pt>
                <c:pt idx="13">
                  <c:v>42.54</c:v>
                </c:pt>
                <c:pt idx="14">
                  <c:v>40.92</c:v>
                </c:pt>
                <c:pt idx="15">
                  <c:v>41.47</c:v>
                </c:pt>
                <c:pt idx="16">
                  <c:v>41.7</c:v>
                </c:pt>
                <c:pt idx="19">
                  <c:v>85.01</c:v>
                </c:pt>
                <c:pt idx="20">
                  <c:v>43.29</c:v>
                </c:pt>
                <c:pt idx="21">
                  <c:v>43.14</c:v>
                </c:pt>
                <c:pt idx="22">
                  <c:v>42.91</c:v>
                </c:pt>
                <c:pt idx="23">
                  <c:v>43.26</c:v>
                </c:pt>
                <c:pt idx="24">
                  <c:v>42.07</c:v>
                </c:pt>
                <c:pt idx="27">
                  <c:v>10.050000000000001</c:v>
                </c:pt>
                <c:pt idx="28">
                  <c:v>42.8</c:v>
                </c:pt>
                <c:pt idx="29">
                  <c:v>42.74</c:v>
                </c:pt>
                <c:pt idx="30">
                  <c:v>43.79</c:v>
                </c:pt>
                <c:pt idx="31">
                  <c:v>43.06</c:v>
                </c:pt>
                <c:pt idx="32">
                  <c:v>42.28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BA-4151-9162-AA266BE9CC03}"/>
            </c:ext>
          </c:extLst>
        </c:ser>
        <c:ser>
          <c:idx val="1"/>
          <c:order val="1"/>
          <c:tx>
            <c:v>Max Damper_LS_Bump_FR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All!$EC$6:$EC$43</c:f>
              <c:numCache>
                <c:formatCode>General</c:formatCode>
                <c:ptCount val="38"/>
                <c:pt idx="0">
                  <c:v>42.83</c:v>
                </c:pt>
                <c:pt idx="1">
                  <c:v>43.68</c:v>
                </c:pt>
                <c:pt idx="2">
                  <c:v>43.43</c:v>
                </c:pt>
                <c:pt idx="3">
                  <c:v>42.77</c:v>
                </c:pt>
                <c:pt idx="4">
                  <c:v>42.94</c:v>
                </c:pt>
                <c:pt idx="7">
                  <c:v>14.52</c:v>
                </c:pt>
                <c:pt idx="8">
                  <c:v>42.96</c:v>
                </c:pt>
                <c:pt idx="9">
                  <c:v>43.38</c:v>
                </c:pt>
                <c:pt idx="10">
                  <c:v>14.52</c:v>
                </c:pt>
                <c:pt idx="11">
                  <c:v>42.96</c:v>
                </c:pt>
                <c:pt idx="12">
                  <c:v>42.22</c:v>
                </c:pt>
                <c:pt idx="13">
                  <c:v>43.65</c:v>
                </c:pt>
                <c:pt idx="14">
                  <c:v>43.18</c:v>
                </c:pt>
                <c:pt idx="15">
                  <c:v>42.7</c:v>
                </c:pt>
                <c:pt idx="16">
                  <c:v>43.31</c:v>
                </c:pt>
                <c:pt idx="19">
                  <c:v>85.6</c:v>
                </c:pt>
                <c:pt idx="20">
                  <c:v>44.44</c:v>
                </c:pt>
                <c:pt idx="21">
                  <c:v>43.72</c:v>
                </c:pt>
                <c:pt idx="22">
                  <c:v>44.07</c:v>
                </c:pt>
                <c:pt idx="23">
                  <c:v>44.78</c:v>
                </c:pt>
                <c:pt idx="24">
                  <c:v>43.37</c:v>
                </c:pt>
                <c:pt idx="27">
                  <c:v>10.17</c:v>
                </c:pt>
                <c:pt idx="28">
                  <c:v>43</c:v>
                </c:pt>
                <c:pt idx="29">
                  <c:v>42.57</c:v>
                </c:pt>
                <c:pt idx="30">
                  <c:v>43.93</c:v>
                </c:pt>
                <c:pt idx="31">
                  <c:v>43.37</c:v>
                </c:pt>
                <c:pt idx="32">
                  <c:v>42.45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BA-4151-9162-AA266BE9CC03}"/>
            </c:ext>
          </c:extLst>
        </c:ser>
        <c:ser>
          <c:idx val="2"/>
          <c:order val="2"/>
          <c:tx>
            <c:v>Max Damper_LS_Bump_RL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All!$ED$6:$ED$43</c:f>
              <c:numCache>
                <c:formatCode>General</c:formatCode>
                <c:ptCount val="38"/>
                <c:pt idx="0">
                  <c:v>34.5</c:v>
                </c:pt>
                <c:pt idx="1">
                  <c:v>35.21</c:v>
                </c:pt>
                <c:pt idx="2">
                  <c:v>34.31</c:v>
                </c:pt>
                <c:pt idx="3">
                  <c:v>34.71</c:v>
                </c:pt>
                <c:pt idx="4">
                  <c:v>34.26</c:v>
                </c:pt>
                <c:pt idx="7">
                  <c:v>11.71</c:v>
                </c:pt>
                <c:pt idx="8">
                  <c:v>33.36</c:v>
                </c:pt>
                <c:pt idx="9">
                  <c:v>33.21</c:v>
                </c:pt>
                <c:pt idx="10">
                  <c:v>11.71</c:v>
                </c:pt>
                <c:pt idx="11">
                  <c:v>33.36</c:v>
                </c:pt>
                <c:pt idx="12">
                  <c:v>33.54</c:v>
                </c:pt>
                <c:pt idx="13">
                  <c:v>34.36</c:v>
                </c:pt>
                <c:pt idx="14">
                  <c:v>33.58</c:v>
                </c:pt>
                <c:pt idx="15">
                  <c:v>32.53</c:v>
                </c:pt>
                <c:pt idx="16">
                  <c:v>32.65</c:v>
                </c:pt>
                <c:pt idx="19">
                  <c:v>7.22</c:v>
                </c:pt>
                <c:pt idx="20">
                  <c:v>35.67</c:v>
                </c:pt>
                <c:pt idx="21">
                  <c:v>34.21</c:v>
                </c:pt>
                <c:pt idx="22">
                  <c:v>34.909999999999997</c:v>
                </c:pt>
                <c:pt idx="23">
                  <c:v>34.31</c:v>
                </c:pt>
                <c:pt idx="24">
                  <c:v>33.99</c:v>
                </c:pt>
                <c:pt idx="27">
                  <c:v>7.99</c:v>
                </c:pt>
                <c:pt idx="28">
                  <c:v>33.11</c:v>
                </c:pt>
                <c:pt idx="29">
                  <c:v>33.380000000000003</c:v>
                </c:pt>
                <c:pt idx="30">
                  <c:v>34.67</c:v>
                </c:pt>
                <c:pt idx="31">
                  <c:v>34.6</c:v>
                </c:pt>
                <c:pt idx="32">
                  <c:v>33.36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BA-4151-9162-AA266BE9CC03}"/>
            </c:ext>
          </c:extLst>
        </c:ser>
        <c:ser>
          <c:idx val="3"/>
          <c:order val="3"/>
          <c:tx>
            <c:v>Max Damper_LS_Bump_RR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All!$EE$6:$EE$43</c:f>
              <c:numCache>
                <c:formatCode>General</c:formatCode>
                <c:ptCount val="38"/>
                <c:pt idx="0">
                  <c:v>36.020000000000003</c:v>
                </c:pt>
                <c:pt idx="1">
                  <c:v>36.44</c:v>
                </c:pt>
                <c:pt idx="2">
                  <c:v>35.78</c:v>
                </c:pt>
                <c:pt idx="3">
                  <c:v>36.200000000000003</c:v>
                </c:pt>
                <c:pt idx="4">
                  <c:v>35.5</c:v>
                </c:pt>
                <c:pt idx="7">
                  <c:v>12.21</c:v>
                </c:pt>
                <c:pt idx="8">
                  <c:v>36.229999999999997</c:v>
                </c:pt>
                <c:pt idx="9">
                  <c:v>35.99</c:v>
                </c:pt>
                <c:pt idx="10">
                  <c:v>12.21</c:v>
                </c:pt>
                <c:pt idx="11">
                  <c:v>36.229999999999997</c:v>
                </c:pt>
                <c:pt idx="12">
                  <c:v>35.340000000000003</c:v>
                </c:pt>
                <c:pt idx="13">
                  <c:v>35.58</c:v>
                </c:pt>
                <c:pt idx="14">
                  <c:v>35.81</c:v>
                </c:pt>
                <c:pt idx="15">
                  <c:v>35.15</c:v>
                </c:pt>
                <c:pt idx="16">
                  <c:v>35.68</c:v>
                </c:pt>
                <c:pt idx="19">
                  <c:v>8.19</c:v>
                </c:pt>
                <c:pt idx="20">
                  <c:v>37.71</c:v>
                </c:pt>
                <c:pt idx="21">
                  <c:v>37.049999999999997</c:v>
                </c:pt>
                <c:pt idx="22">
                  <c:v>37.28</c:v>
                </c:pt>
                <c:pt idx="23">
                  <c:v>37.42</c:v>
                </c:pt>
                <c:pt idx="24">
                  <c:v>36.5</c:v>
                </c:pt>
                <c:pt idx="27">
                  <c:v>8.42</c:v>
                </c:pt>
                <c:pt idx="28">
                  <c:v>35.729999999999997</c:v>
                </c:pt>
                <c:pt idx="29">
                  <c:v>36.03</c:v>
                </c:pt>
                <c:pt idx="30">
                  <c:v>37.700000000000003</c:v>
                </c:pt>
                <c:pt idx="31">
                  <c:v>36.049999999999997</c:v>
                </c:pt>
                <c:pt idx="32">
                  <c:v>34.89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BA-4151-9162-AA266BE9C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27567"/>
        <c:axId val="791916335"/>
      </c:scatterChart>
      <c:valAx>
        <c:axId val="791927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6335"/>
        <c:crosses val="autoZero"/>
        <c:crossBetween val="midCat"/>
        <c:majorUnit val="20"/>
        <c:minorUnit val="5"/>
      </c:valAx>
      <c:valAx>
        <c:axId val="791916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75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All!$EF$6:$EF$43</c:f>
              <c:numCache>
                <c:formatCode>General</c:formatCode>
                <c:ptCount val="38"/>
                <c:pt idx="0">
                  <c:v>51.51</c:v>
                </c:pt>
                <c:pt idx="1">
                  <c:v>45.31</c:v>
                </c:pt>
                <c:pt idx="2">
                  <c:v>44.69</c:v>
                </c:pt>
                <c:pt idx="3">
                  <c:v>44.68</c:v>
                </c:pt>
                <c:pt idx="4">
                  <c:v>45</c:v>
                </c:pt>
                <c:pt idx="7">
                  <c:v>82.64</c:v>
                </c:pt>
                <c:pt idx="8">
                  <c:v>44.18</c:v>
                </c:pt>
                <c:pt idx="9">
                  <c:v>45.62</c:v>
                </c:pt>
                <c:pt idx="10">
                  <c:v>82.64</c:v>
                </c:pt>
                <c:pt idx="11">
                  <c:v>44.18</c:v>
                </c:pt>
                <c:pt idx="12">
                  <c:v>50.99</c:v>
                </c:pt>
                <c:pt idx="13">
                  <c:v>44.37</c:v>
                </c:pt>
                <c:pt idx="14">
                  <c:v>44.66</c:v>
                </c:pt>
                <c:pt idx="15">
                  <c:v>43.34</c:v>
                </c:pt>
                <c:pt idx="16">
                  <c:v>44.49</c:v>
                </c:pt>
                <c:pt idx="19">
                  <c:v>13.66</c:v>
                </c:pt>
                <c:pt idx="20">
                  <c:v>46.19</c:v>
                </c:pt>
                <c:pt idx="21">
                  <c:v>45.42</c:v>
                </c:pt>
                <c:pt idx="22">
                  <c:v>47.37</c:v>
                </c:pt>
                <c:pt idx="23">
                  <c:v>48.71</c:v>
                </c:pt>
                <c:pt idx="24">
                  <c:v>45.91</c:v>
                </c:pt>
                <c:pt idx="27">
                  <c:v>87.61</c:v>
                </c:pt>
                <c:pt idx="28">
                  <c:v>43.73</c:v>
                </c:pt>
                <c:pt idx="29">
                  <c:v>44.1</c:v>
                </c:pt>
                <c:pt idx="30">
                  <c:v>51.4</c:v>
                </c:pt>
                <c:pt idx="31">
                  <c:v>44.74</c:v>
                </c:pt>
                <c:pt idx="32">
                  <c:v>44.62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2D-496E-A6CF-2146DBFDB630}"/>
            </c:ext>
          </c:extLst>
        </c:ser>
        <c:ser>
          <c:idx val="1"/>
          <c:order val="1"/>
          <c:tx>
            <c:v>Max Damper_LS_Rebound_FR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All!$EG$6:$EG$43</c:f>
              <c:numCache>
                <c:formatCode>General</c:formatCode>
                <c:ptCount val="38"/>
                <c:pt idx="0">
                  <c:v>49.74</c:v>
                </c:pt>
                <c:pt idx="1">
                  <c:v>45.45</c:v>
                </c:pt>
                <c:pt idx="2">
                  <c:v>44.17</c:v>
                </c:pt>
                <c:pt idx="3">
                  <c:v>45.02</c:v>
                </c:pt>
                <c:pt idx="4">
                  <c:v>45.21</c:v>
                </c:pt>
                <c:pt idx="7">
                  <c:v>82.71</c:v>
                </c:pt>
                <c:pt idx="8">
                  <c:v>44.8</c:v>
                </c:pt>
                <c:pt idx="9">
                  <c:v>45.85</c:v>
                </c:pt>
                <c:pt idx="10">
                  <c:v>82.71</c:v>
                </c:pt>
                <c:pt idx="11">
                  <c:v>44.8</c:v>
                </c:pt>
                <c:pt idx="12">
                  <c:v>52.31</c:v>
                </c:pt>
                <c:pt idx="13">
                  <c:v>44.66</c:v>
                </c:pt>
                <c:pt idx="14">
                  <c:v>44.8</c:v>
                </c:pt>
                <c:pt idx="15">
                  <c:v>44.62</c:v>
                </c:pt>
                <c:pt idx="16">
                  <c:v>45.57</c:v>
                </c:pt>
                <c:pt idx="19">
                  <c:v>13.41</c:v>
                </c:pt>
                <c:pt idx="20">
                  <c:v>47.31</c:v>
                </c:pt>
                <c:pt idx="21">
                  <c:v>47.36</c:v>
                </c:pt>
                <c:pt idx="22">
                  <c:v>47.94</c:v>
                </c:pt>
                <c:pt idx="23">
                  <c:v>49.19</c:v>
                </c:pt>
                <c:pt idx="24">
                  <c:v>47.36</c:v>
                </c:pt>
                <c:pt idx="27">
                  <c:v>87.87</c:v>
                </c:pt>
                <c:pt idx="28">
                  <c:v>45.66</c:v>
                </c:pt>
                <c:pt idx="29">
                  <c:v>45.42</c:v>
                </c:pt>
                <c:pt idx="30">
                  <c:v>52.01</c:v>
                </c:pt>
                <c:pt idx="31">
                  <c:v>46.4</c:v>
                </c:pt>
                <c:pt idx="32">
                  <c:v>45.95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D-496E-A6CF-2146DBFDB630}"/>
            </c:ext>
          </c:extLst>
        </c:ser>
        <c:ser>
          <c:idx val="2"/>
          <c:order val="2"/>
          <c:tx>
            <c:v>Max Damper_LS_Rebound_RL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All!$EH$6:$EH$43</c:f>
              <c:numCache>
                <c:formatCode>General</c:formatCode>
                <c:ptCount val="38"/>
                <c:pt idx="0">
                  <c:v>52.18</c:v>
                </c:pt>
                <c:pt idx="1">
                  <c:v>44.06</c:v>
                </c:pt>
                <c:pt idx="2">
                  <c:v>42.73</c:v>
                </c:pt>
                <c:pt idx="3">
                  <c:v>42.83</c:v>
                </c:pt>
                <c:pt idx="4">
                  <c:v>43.96</c:v>
                </c:pt>
                <c:pt idx="7">
                  <c:v>82.61</c:v>
                </c:pt>
                <c:pt idx="8">
                  <c:v>42.18</c:v>
                </c:pt>
                <c:pt idx="9">
                  <c:v>44.08</c:v>
                </c:pt>
                <c:pt idx="10">
                  <c:v>82.61</c:v>
                </c:pt>
                <c:pt idx="11">
                  <c:v>42.18</c:v>
                </c:pt>
                <c:pt idx="12">
                  <c:v>54.29</c:v>
                </c:pt>
                <c:pt idx="13">
                  <c:v>42.94</c:v>
                </c:pt>
                <c:pt idx="14">
                  <c:v>42.86</c:v>
                </c:pt>
                <c:pt idx="15">
                  <c:v>41.57</c:v>
                </c:pt>
                <c:pt idx="16">
                  <c:v>43.4</c:v>
                </c:pt>
                <c:pt idx="19">
                  <c:v>90.46</c:v>
                </c:pt>
                <c:pt idx="20">
                  <c:v>44.41</c:v>
                </c:pt>
                <c:pt idx="21">
                  <c:v>44.41</c:v>
                </c:pt>
                <c:pt idx="22">
                  <c:v>47.47</c:v>
                </c:pt>
                <c:pt idx="23">
                  <c:v>50.08</c:v>
                </c:pt>
                <c:pt idx="24">
                  <c:v>44.97</c:v>
                </c:pt>
                <c:pt idx="27">
                  <c:v>87.84</c:v>
                </c:pt>
                <c:pt idx="28">
                  <c:v>41.78</c:v>
                </c:pt>
                <c:pt idx="29">
                  <c:v>40.869999999999997</c:v>
                </c:pt>
                <c:pt idx="30">
                  <c:v>57.51</c:v>
                </c:pt>
                <c:pt idx="31">
                  <c:v>44.77</c:v>
                </c:pt>
                <c:pt idx="32">
                  <c:v>44.72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2D-496E-A6CF-2146DBFDB630}"/>
            </c:ext>
          </c:extLst>
        </c:ser>
        <c:ser>
          <c:idx val="3"/>
          <c:order val="3"/>
          <c:tx>
            <c:v>Max Damper_LS_Rebound_RR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All!$EI$6:$EI$43</c:f>
              <c:numCache>
                <c:formatCode>General</c:formatCode>
                <c:ptCount val="38"/>
                <c:pt idx="0">
                  <c:v>48.88</c:v>
                </c:pt>
                <c:pt idx="1">
                  <c:v>41.42</c:v>
                </c:pt>
                <c:pt idx="2">
                  <c:v>39.94</c:v>
                </c:pt>
                <c:pt idx="3">
                  <c:v>40.520000000000003</c:v>
                </c:pt>
                <c:pt idx="4">
                  <c:v>42.3</c:v>
                </c:pt>
                <c:pt idx="7">
                  <c:v>81.760000000000005</c:v>
                </c:pt>
                <c:pt idx="8">
                  <c:v>41.67</c:v>
                </c:pt>
                <c:pt idx="9">
                  <c:v>45.15</c:v>
                </c:pt>
                <c:pt idx="10">
                  <c:v>81.760000000000005</c:v>
                </c:pt>
                <c:pt idx="11">
                  <c:v>41.67</c:v>
                </c:pt>
                <c:pt idx="12">
                  <c:v>52.32</c:v>
                </c:pt>
                <c:pt idx="13">
                  <c:v>41.96</c:v>
                </c:pt>
                <c:pt idx="14">
                  <c:v>41.64</c:v>
                </c:pt>
                <c:pt idx="15">
                  <c:v>40.93</c:v>
                </c:pt>
                <c:pt idx="16">
                  <c:v>43.28</c:v>
                </c:pt>
                <c:pt idx="19">
                  <c:v>89.78</c:v>
                </c:pt>
                <c:pt idx="20">
                  <c:v>44.86</c:v>
                </c:pt>
                <c:pt idx="21">
                  <c:v>44.15</c:v>
                </c:pt>
                <c:pt idx="22">
                  <c:v>46.16</c:v>
                </c:pt>
                <c:pt idx="23">
                  <c:v>49.59</c:v>
                </c:pt>
                <c:pt idx="24">
                  <c:v>46.7</c:v>
                </c:pt>
                <c:pt idx="27">
                  <c:v>87.41</c:v>
                </c:pt>
                <c:pt idx="28">
                  <c:v>41.82</c:v>
                </c:pt>
                <c:pt idx="29">
                  <c:v>42.12</c:v>
                </c:pt>
                <c:pt idx="30">
                  <c:v>55.66</c:v>
                </c:pt>
                <c:pt idx="31">
                  <c:v>42.35</c:v>
                </c:pt>
                <c:pt idx="32">
                  <c:v>42.62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2D-496E-A6CF-2146DBFD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22159"/>
        <c:axId val="791923823"/>
      </c:scatterChart>
      <c:valAx>
        <c:axId val="7919221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3823"/>
        <c:crosses val="autoZero"/>
        <c:crossBetween val="midCat"/>
        <c:majorUnit val="20"/>
        <c:minorUnit val="5"/>
      </c:valAx>
      <c:valAx>
        <c:axId val="79192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21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 tyre pressure lap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Pres_Rel_FL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All!$AD$6:$AD$43</c:f>
              <c:numCache>
                <c:formatCode>General</c:formatCode>
                <c:ptCount val="38"/>
                <c:pt idx="0">
                  <c:v>1.6040000000000001</c:v>
                </c:pt>
                <c:pt idx="1">
                  <c:v>1.635</c:v>
                </c:pt>
                <c:pt idx="2">
                  <c:v>1.6739999999999999</c:v>
                </c:pt>
                <c:pt idx="3">
                  <c:v>1.694</c:v>
                </c:pt>
                <c:pt idx="4">
                  <c:v>1.6830000000000001</c:v>
                </c:pt>
                <c:pt idx="7">
                  <c:v>1.64</c:v>
                </c:pt>
                <c:pt idx="8">
                  <c:v>1.6659999999999999</c:v>
                </c:pt>
                <c:pt idx="9">
                  <c:v>1.7</c:v>
                </c:pt>
                <c:pt idx="10">
                  <c:v>1.64</c:v>
                </c:pt>
                <c:pt idx="11">
                  <c:v>1.6659999999999999</c:v>
                </c:pt>
                <c:pt idx="12">
                  <c:v>1.476</c:v>
                </c:pt>
                <c:pt idx="13">
                  <c:v>1.587</c:v>
                </c:pt>
                <c:pt idx="14">
                  <c:v>1.655</c:v>
                </c:pt>
                <c:pt idx="15">
                  <c:v>1.677</c:v>
                </c:pt>
                <c:pt idx="16">
                  <c:v>1.6819999999999999</c:v>
                </c:pt>
                <c:pt idx="19">
                  <c:v>1.768</c:v>
                </c:pt>
                <c:pt idx="20">
                  <c:v>1.6990000000000001</c:v>
                </c:pt>
                <c:pt idx="21">
                  <c:v>1.7410000000000001</c:v>
                </c:pt>
                <c:pt idx="22">
                  <c:v>1.7350000000000001</c:v>
                </c:pt>
                <c:pt idx="23">
                  <c:v>1.738</c:v>
                </c:pt>
                <c:pt idx="24">
                  <c:v>1.7390000000000001</c:v>
                </c:pt>
                <c:pt idx="27">
                  <c:v>1.7210000000000001</c:v>
                </c:pt>
                <c:pt idx="28">
                  <c:v>1.7509999999999999</c:v>
                </c:pt>
                <c:pt idx="29">
                  <c:v>1.7849999999999999</c:v>
                </c:pt>
                <c:pt idx="30">
                  <c:v>1.746</c:v>
                </c:pt>
                <c:pt idx="31">
                  <c:v>1.655</c:v>
                </c:pt>
                <c:pt idx="32">
                  <c:v>1.748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64-4B54-9AE5-B8927E29F12D}"/>
            </c:ext>
          </c:extLst>
        </c:ser>
        <c:ser>
          <c:idx val="1"/>
          <c:order val="1"/>
          <c:tx>
            <c:v>Ave Pres_Rel_FR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All!$AE$6:$AE$43</c:f>
              <c:numCache>
                <c:formatCode>General</c:formatCode>
                <c:ptCount val="38"/>
                <c:pt idx="0">
                  <c:v>1.667</c:v>
                </c:pt>
                <c:pt idx="1">
                  <c:v>1.6739999999999999</c:v>
                </c:pt>
                <c:pt idx="2">
                  <c:v>1.6990000000000001</c:v>
                </c:pt>
                <c:pt idx="3">
                  <c:v>1.7090000000000001</c:v>
                </c:pt>
                <c:pt idx="4">
                  <c:v>1.7050000000000001</c:v>
                </c:pt>
                <c:pt idx="7">
                  <c:v>1.649</c:v>
                </c:pt>
                <c:pt idx="8">
                  <c:v>1.5649999999999999</c:v>
                </c:pt>
                <c:pt idx="9">
                  <c:v>1.4790000000000001</c:v>
                </c:pt>
                <c:pt idx="10">
                  <c:v>1.649</c:v>
                </c:pt>
                <c:pt idx="11">
                  <c:v>1.5649999999999999</c:v>
                </c:pt>
                <c:pt idx="12">
                  <c:v>1.3280000000000001</c:v>
                </c:pt>
                <c:pt idx="13">
                  <c:v>1.419</c:v>
                </c:pt>
                <c:pt idx="14">
                  <c:v>1.478</c:v>
                </c:pt>
                <c:pt idx="15">
                  <c:v>1.4950000000000001</c:v>
                </c:pt>
                <c:pt idx="16">
                  <c:v>1.502</c:v>
                </c:pt>
                <c:pt idx="19">
                  <c:v>1.597</c:v>
                </c:pt>
                <c:pt idx="20">
                  <c:v>1.5489999999999999</c:v>
                </c:pt>
                <c:pt idx="21">
                  <c:v>1.5820000000000001</c:v>
                </c:pt>
                <c:pt idx="22">
                  <c:v>1.5840000000000001</c:v>
                </c:pt>
                <c:pt idx="23">
                  <c:v>1.579</c:v>
                </c:pt>
                <c:pt idx="24">
                  <c:v>1.571</c:v>
                </c:pt>
                <c:pt idx="27">
                  <c:v>1.556</c:v>
                </c:pt>
                <c:pt idx="28">
                  <c:v>1.5680000000000001</c:v>
                </c:pt>
                <c:pt idx="29">
                  <c:v>1.6</c:v>
                </c:pt>
                <c:pt idx="30">
                  <c:v>1.5680000000000001</c:v>
                </c:pt>
                <c:pt idx="31">
                  <c:v>1.4830000000000001</c:v>
                </c:pt>
                <c:pt idx="32">
                  <c:v>1.5660000000000001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64-4B54-9AE5-B8927E29F12D}"/>
            </c:ext>
          </c:extLst>
        </c:ser>
        <c:ser>
          <c:idx val="2"/>
          <c:order val="2"/>
          <c:tx>
            <c:v>Ave Pres_Rel_RL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All!$AF$6:$AF$43</c:f>
              <c:numCache>
                <c:formatCode>General</c:formatCode>
                <c:ptCount val="38"/>
                <c:pt idx="0">
                  <c:v>1.5</c:v>
                </c:pt>
                <c:pt idx="1">
                  <c:v>1.5609999999999999</c:v>
                </c:pt>
                <c:pt idx="2">
                  <c:v>1.625</c:v>
                </c:pt>
                <c:pt idx="3">
                  <c:v>1.675</c:v>
                </c:pt>
                <c:pt idx="4">
                  <c:v>1.6870000000000001</c:v>
                </c:pt>
                <c:pt idx="7">
                  <c:v>1.5529999999999999</c:v>
                </c:pt>
                <c:pt idx="8">
                  <c:v>1.5649999999999999</c:v>
                </c:pt>
                <c:pt idx="9">
                  <c:v>1.5589999999999999</c:v>
                </c:pt>
                <c:pt idx="10">
                  <c:v>1.5529999999999999</c:v>
                </c:pt>
                <c:pt idx="11">
                  <c:v>1.5649999999999999</c:v>
                </c:pt>
                <c:pt idx="12">
                  <c:v>1.357</c:v>
                </c:pt>
                <c:pt idx="13">
                  <c:v>1.5249999999999999</c:v>
                </c:pt>
                <c:pt idx="14">
                  <c:v>1.633</c:v>
                </c:pt>
                <c:pt idx="15">
                  <c:v>1.6739999999999999</c:v>
                </c:pt>
                <c:pt idx="16">
                  <c:v>1.7030000000000001</c:v>
                </c:pt>
                <c:pt idx="19">
                  <c:v>1.6519999999999999</c:v>
                </c:pt>
                <c:pt idx="20">
                  <c:v>1.6220000000000001</c:v>
                </c:pt>
                <c:pt idx="21">
                  <c:v>1.69</c:v>
                </c:pt>
                <c:pt idx="22">
                  <c:v>1.68</c:v>
                </c:pt>
                <c:pt idx="23">
                  <c:v>1.6879999999999999</c:v>
                </c:pt>
                <c:pt idx="24">
                  <c:v>1.696</c:v>
                </c:pt>
                <c:pt idx="27">
                  <c:v>1.603</c:v>
                </c:pt>
                <c:pt idx="28">
                  <c:v>1.6859999999999999</c:v>
                </c:pt>
                <c:pt idx="29">
                  <c:v>1.7490000000000001</c:v>
                </c:pt>
                <c:pt idx="30">
                  <c:v>1.6970000000000001</c:v>
                </c:pt>
                <c:pt idx="31">
                  <c:v>1.597</c:v>
                </c:pt>
                <c:pt idx="32">
                  <c:v>1.724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64-4B54-9AE5-B8927E29F12D}"/>
            </c:ext>
          </c:extLst>
        </c:ser>
        <c:ser>
          <c:idx val="3"/>
          <c:order val="3"/>
          <c:tx>
            <c:v>Ave Pres_Rel_RR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All!$AG$6:$AG$43</c:f>
              <c:numCache>
                <c:formatCode>General</c:formatCode>
                <c:ptCount val="38"/>
                <c:pt idx="0">
                  <c:v>1.595</c:v>
                </c:pt>
                <c:pt idx="1">
                  <c:v>1.6419999999999999</c:v>
                </c:pt>
                <c:pt idx="2">
                  <c:v>1.6970000000000001</c:v>
                </c:pt>
                <c:pt idx="3">
                  <c:v>1.742</c:v>
                </c:pt>
                <c:pt idx="4">
                  <c:v>1.7589999999999999</c:v>
                </c:pt>
                <c:pt idx="7">
                  <c:v>1.6279999999999999</c:v>
                </c:pt>
                <c:pt idx="8">
                  <c:v>1.5980000000000001</c:v>
                </c:pt>
                <c:pt idx="9">
                  <c:v>1.5469999999999999</c:v>
                </c:pt>
                <c:pt idx="10">
                  <c:v>1.6279999999999999</c:v>
                </c:pt>
                <c:pt idx="11">
                  <c:v>1.5980000000000001</c:v>
                </c:pt>
                <c:pt idx="12">
                  <c:v>1.351</c:v>
                </c:pt>
                <c:pt idx="13">
                  <c:v>1.4370000000000001</c:v>
                </c:pt>
                <c:pt idx="14">
                  <c:v>1.4630000000000001</c:v>
                </c:pt>
                <c:pt idx="15">
                  <c:v>1.4410000000000001</c:v>
                </c:pt>
                <c:pt idx="16">
                  <c:v>1.4</c:v>
                </c:pt>
                <c:pt idx="19">
                  <c:v>1.3859999999999999</c:v>
                </c:pt>
                <c:pt idx="20">
                  <c:v>1.4139999999999999</c:v>
                </c:pt>
                <c:pt idx="21">
                  <c:v>1.474</c:v>
                </c:pt>
                <c:pt idx="22">
                  <c:v>1.4670000000000001</c:v>
                </c:pt>
                <c:pt idx="23">
                  <c:v>1.476</c:v>
                </c:pt>
                <c:pt idx="24">
                  <c:v>1.476</c:v>
                </c:pt>
                <c:pt idx="27">
                  <c:v>1.6830000000000001</c:v>
                </c:pt>
                <c:pt idx="28">
                  <c:v>1.78</c:v>
                </c:pt>
                <c:pt idx="29">
                  <c:v>1.8340000000000001</c:v>
                </c:pt>
                <c:pt idx="30">
                  <c:v>1.7889999999999999</c:v>
                </c:pt>
                <c:pt idx="31">
                  <c:v>1.69</c:v>
                </c:pt>
                <c:pt idx="32">
                  <c:v>1.8109999999999999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64-4B54-9AE5-B8927E29F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17583"/>
        <c:axId val="791977903"/>
      </c:scatterChart>
      <c:valAx>
        <c:axId val="791917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77903"/>
        <c:crosses val="autoZero"/>
        <c:crossBetween val="midCat"/>
        <c:majorUnit val="20"/>
        <c:minorUnit val="5"/>
      </c:valAx>
      <c:valAx>
        <c:axId val="791977903"/>
        <c:scaling>
          <c:orientation val="minMax"/>
          <c:max val="2.1"/>
          <c:min val="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75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 IR2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FL_IR_Temp_Ch2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All!$AH$6:$AH$43</c:f>
              <c:numCache>
                <c:formatCode>General</c:formatCode>
                <c:ptCount val="38"/>
                <c:pt idx="0">
                  <c:v>63.84</c:v>
                </c:pt>
                <c:pt idx="1">
                  <c:v>72.459999999999994</c:v>
                </c:pt>
                <c:pt idx="2">
                  <c:v>77.650000000000006</c:v>
                </c:pt>
                <c:pt idx="3">
                  <c:v>80.67</c:v>
                </c:pt>
                <c:pt idx="4">
                  <c:v>78.94</c:v>
                </c:pt>
                <c:pt idx="7">
                  <c:v>67.599999999999994</c:v>
                </c:pt>
                <c:pt idx="8">
                  <c:v>77.790000000000006</c:v>
                </c:pt>
                <c:pt idx="9">
                  <c:v>82.46</c:v>
                </c:pt>
                <c:pt idx="10">
                  <c:v>67.599999999999994</c:v>
                </c:pt>
                <c:pt idx="11">
                  <c:v>77.790000000000006</c:v>
                </c:pt>
                <c:pt idx="12">
                  <c:v>55.31</c:v>
                </c:pt>
                <c:pt idx="13">
                  <c:v>73.2</c:v>
                </c:pt>
                <c:pt idx="14">
                  <c:v>84.37</c:v>
                </c:pt>
                <c:pt idx="15">
                  <c:v>86.06</c:v>
                </c:pt>
                <c:pt idx="16">
                  <c:v>86.64</c:v>
                </c:pt>
                <c:pt idx="19">
                  <c:v>75.97</c:v>
                </c:pt>
                <c:pt idx="20">
                  <c:v>73.62</c:v>
                </c:pt>
                <c:pt idx="21">
                  <c:v>80.45</c:v>
                </c:pt>
                <c:pt idx="22">
                  <c:v>77.7</c:v>
                </c:pt>
                <c:pt idx="23">
                  <c:v>79.25</c:v>
                </c:pt>
                <c:pt idx="24">
                  <c:v>78.73</c:v>
                </c:pt>
                <c:pt idx="27">
                  <c:v>71.48</c:v>
                </c:pt>
                <c:pt idx="28">
                  <c:v>82.49</c:v>
                </c:pt>
                <c:pt idx="29">
                  <c:v>88.4</c:v>
                </c:pt>
                <c:pt idx="30">
                  <c:v>78.680000000000007</c:v>
                </c:pt>
                <c:pt idx="31">
                  <c:v>66.709999999999994</c:v>
                </c:pt>
                <c:pt idx="32">
                  <c:v>83.25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2-4F4A-A8B9-0803D1C84F37}"/>
            </c:ext>
          </c:extLst>
        </c:ser>
        <c:ser>
          <c:idx val="1"/>
          <c:order val="1"/>
          <c:tx>
            <c:v>Ave FR_IR_Temp_Ch2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All!$AI$6:$AI$43</c:f>
              <c:numCache>
                <c:formatCode>General</c:formatCode>
                <c:ptCount val="38"/>
                <c:pt idx="0">
                  <c:v>64.33</c:v>
                </c:pt>
                <c:pt idx="1">
                  <c:v>70.56</c:v>
                </c:pt>
                <c:pt idx="2">
                  <c:v>74.319999999999993</c:v>
                </c:pt>
                <c:pt idx="3">
                  <c:v>76.38</c:v>
                </c:pt>
                <c:pt idx="4">
                  <c:v>75.819999999999993</c:v>
                </c:pt>
                <c:pt idx="7">
                  <c:v>65.760000000000005</c:v>
                </c:pt>
                <c:pt idx="8">
                  <c:v>73.63</c:v>
                </c:pt>
                <c:pt idx="9">
                  <c:v>79.62</c:v>
                </c:pt>
                <c:pt idx="10">
                  <c:v>65.760000000000005</c:v>
                </c:pt>
                <c:pt idx="11">
                  <c:v>73.63</c:v>
                </c:pt>
                <c:pt idx="12">
                  <c:v>55.12</c:v>
                </c:pt>
                <c:pt idx="13">
                  <c:v>72.03</c:v>
                </c:pt>
                <c:pt idx="14">
                  <c:v>82.19</c:v>
                </c:pt>
                <c:pt idx="15">
                  <c:v>86.11</c:v>
                </c:pt>
                <c:pt idx="16">
                  <c:v>84.67</c:v>
                </c:pt>
                <c:pt idx="19">
                  <c:v>75.48</c:v>
                </c:pt>
                <c:pt idx="20">
                  <c:v>75.45</c:v>
                </c:pt>
                <c:pt idx="21">
                  <c:v>81.849999999999994</c:v>
                </c:pt>
                <c:pt idx="22">
                  <c:v>80.03</c:v>
                </c:pt>
                <c:pt idx="23">
                  <c:v>78.709999999999994</c:v>
                </c:pt>
                <c:pt idx="24">
                  <c:v>76.989999999999995</c:v>
                </c:pt>
                <c:pt idx="27">
                  <c:v>70.489999999999995</c:v>
                </c:pt>
                <c:pt idx="28">
                  <c:v>79.709999999999994</c:v>
                </c:pt>
                <c:pt idx="29">
                  <c:v>83.32</c:v>
                </c:pt>
                <c:pt idx="30">
                  <c:v>76.69</c:v>
                </c:pt>
                <c:pt idx="31">
                  <c:v>66.010000000000005</c:v>
                </c:pt>
                <c:pt idx="32">
                  <c:v>79.98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32-4F4A-A8B9-0803D1C84F37}"/>
            </c:ext>
          </c:extLst>
        </c:ser>
        <c:ser>
          <c:idx val="2"/>
          <c:order val="2"/>
          <c:tx>
            <c:v>Ave RL_IR_Temp_Ch2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All!$AJ$6:$AJ$43</c:f>
              <c:numCache>
                <c:formatCode>General</c:formatCode>
                <c:ptCount val="38"/>
                <c:pt idx="0">
                  <c:v>72.33</c:v>
                </c:pt>
                <c:pt idx="1">
                  <c:v>89.05</c:v>
                </c:pt>
                <c:pt idx="2">
                  <c:v>98.89</c:v>
                </c:pt>
                <c:pt idx="3">
                  <c:v>105.03</c:v>
                </c:pt>
                <c:pt idx="4">
                  <c:v>104.46</c:v>
                </c:pt>
                <c:pt idx="7">
                  <c:v>80.010000000000005</c:v>
                </c:pt>
                <c:pt idx="8">
                  <c:v>99.4</c:v>
                </c:pt>
                <c:pt idx="9">
                  <c:v>109.08</c:v>
                </c:pt>
                <c:pt idx="10">
                  <c:v>80.010000000000005</c:v>
                </c:pt>
                <c:pt idx="11">
                  <c:v>99.4</c:v>
                </c:pt>
                <c:pt idx="12">
                  <c:v>63.89</c:v>
                </c:pt>
                <c:pt idx="13">
                  <c:v>91.44</c:v>
                </c:pt>
                <c:pt idx="14">
                  <c:v>106.54</c:v>
                </c:pt>
                <c:pt idx="15">
                  <c:v>111.34</c:v>
                </c:pt>
                <c:pt idx="16">
                  <c:v>113.85</c:v>
                </c:pt>
                <c:pt idx="19">
                  <c:v>87.68</c:v>
                </c:pt>
                <c:pt idx="20">
                  <c:v>90.27</c:v>
                </c:pt>
                <c:pt idx="21">
                  <c:v>100.28</c:v>
                </c:pt>
                <c:pt idx="22">
                  <c:v>96.04</c:v>
                </c:pt>
                <c:pt idx="23">
                  <c:v>97.49</c:v>
                </c:pt>
                <c:pt idx="24">
                  <c:v>98.53</c:v>
                </c:pt>
                <c:pt idx="27">
                  <c:v>81.209999999999994</c:v>
                </c:pt>
                <c:pt idx="28">
                  <c:v>100.36</c:v>
                </c:pt>
                <c:pt idx="29">
                  <c:v>109.76</c:v>
                </c:pt>
                <c:pt idx="30">
                  <c:v>96.93</c:v>
                </c:pt>
                <c:pt idx="31">
                  <c:v>83.22</c:v>
                </c:pt>
                <c:pt idx="32">
                  <c:v>105.88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32-4F4A-A8B9-0803D1C84F37}"/>
            </c:ext>
          </c:extLst>
        </c:ser>
        <c:ser>
          <c:idx val="3"/>
          <c:order val="3"/>
          <c:tx>
            <c:v>Ave RR_IR_Temp_Ch2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All!$AK$6:$AK$43</c:f>
              <c:numCache>
                <c:formatCode>General</c:formatCode>
                <c:ptCount val="38"/>
                <c:pt idx="0">
                  <c:v>71.58</c:v>
                </c:pt>
                <c:pt idx="1">
                  <c:v>85.14</c:v>
                </c:pt>
                <c:pt idx="2">
                  <c:v>93.07</c:v>
                </c:pt>
                <c:pt idx="3">
                  <c:v>98.54</c:v>
                </c:pt>
                <c:pt idx="4">
                  <c:v>99.24</c:v>
                </c:pt>
                <c:pt idx="7">
                  <c:v>77.67</c:v>
                </c:pt>
                <c:pt idx="8">
                  <c:v>93.58</c:v>
                </c:pt>
                <c:pt idx="9">
                  <c:v>103.04</c:v>
                </c:pt>
                <c:pt idx="10">
                  <c:v>77.67</c:v>
                </c:pt>
                <c:pt idx="11">
                  <c:v>93.58</c:v>
                </c:pt>
                <c:pt idx="12">
                  <c:v>62.43</c:v>
                </c:pt>
                <c:pt idx="13">
                  <c:v>87.73</c:v>
                </c:pt>
                <c:pt idx="14">
                  <c:v>102.32</c:v>
                </c:pt>
                <c:pt idx="15">
                  <c:v>107.67</c:v>
                </c:pt>
                <c:pt idx="16">
                  <c:v>110.02</c:v>
                </c:pt>
                <c:pt idx="19">
                  <c:v>86.32</c:v>
                </c:pt>
                <c:pt idx="20">
                  <c:v>88.04</c:v>
                </c:pt>
                <c:pt idx="21">
                  <c:v>97.45</c:v>
                </c:pt>
                <c:pt idx="22">
                  <c:v>95.14</c:v>
                </c:pt>
                <c:pt idx="23">
                  <c:v>95.86</c:v>
                </c:pt>
                <c:pt idx="24">
                  <c:v>96.07</c:v>
                </c:pt>
                <c:pt idx="27">
                  <c:v>78.64</c:v>
                </c:pt>
                <c:pt idx="28">
                  <c:v>96.9</c:v>
                </c:pt>
                <c:pt idx="29">
                  <c:v>104.82</c:v>
                </c:pt>
                <c:pt idx="30">
                  <c:v>93.37</c:v>
                </c:pt>
                <c:pt idx="31">
                  <c:v>79.45</c:v>
                </c:pt>
                <c:pt idx="32">
                  <c:v>100.47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32-4F4A-A8B9-0803D1C84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22159"/>
        <c:axId val="791930895"/>
      </c:scatterChart>
      <c:valAx>
        <c:axId val="7919221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0895"/>
        <c:crosses val="autoZero"/>
        <c:crossBetween val="midCat"/>
        <c:majorUnit val="20"/>
        <c:minorUnit val="5"/>
      </c:valAx>
      <c:valAx>
        <c:axId val="791930895"/>
        <c:scaling>
          <c:orientation val="minMax"/>
          <c:max val="14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21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Air temp inside tyre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FL_IR_Temp_Amb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All!$FC$6:$FC$43</c:f>
              <c:numCache>
                <c:formatCode>General</c:formatCode>
                <c:ptCount val="38"/>
                <c:pt idx="0">
                  <c:v>64.546999999999997</c:v>
                </c:pt>
                <c:pt idx="1">
                  <c:v>67.759</c:v>
                </c:pt>
                <c:pt idx="2">
                  <c:v>74.637</c:v>
                </c:pt>
                <c:pt idx="3">
                  <c:v>78.33</c:v>
                </c:pt>
                <c:pt idx="4">
                  <c:v>78.715000000000003</c:v>
                </c:pt>
                <c:pt idx="7">
                  <c:v>71.397000000000006</c:v>
                </c:pt>
                <c:pt idx="8">
                  <c:v>73.647999999999996</c:v>
                </c:pt>
                <c:pt idx="9">
                  <c:v>78.013999999999996</c:v>
                </c:pt>
                <c:pt idx="10">
                  <c:v>71.397000000000006</c:v>
                </c:pt>
                <c:pt idx="11">
                  <c:v>73.647999999999996</c:v>
                </c:pt>
                <c:pt idx="12">
                  <c:v>51.911999999999999</c:v>
                </c:pt>
                <c:pt idx="13">
                  <c:v>64.334000000000003</c:v>
                </c:pt>
                <c:pt idx="14">
                  <c:v>74.900999999999996</c:v>
                </c:pt>
                <c:pt idx="15">
                  <c:v>79.278999999999996</c:v>
                </c:pt>
                <c:pt idx="16">
                  <c:v>80.209999999999994</c:v>
                </c:pt>
                <c:pt idx="19">
                  <c:v>80.790000000000006</c:v>
                </c:pt>
                <c:pt idx="20">
                  <c:v>69.554000000000002</c:v>
                </c:pt>
                <c:pt idx="21">
                  <c:v>74.087000000000003</c:v>
                </c:pt>
                <c:pt idx="22">
                  <c:v>75.319999999999993</c:v>
                </c:pt>
                <c:pt idx="23">
                  <c:v>74.614000000000004</c:v>
                </c:pt>
                <c:pt idx="24">
                  <c:v>75.448999999999998</c:v>
                </c:pt>
                <c:pt idx="27">
                  <c:v>71.942999999999998</c:v>
                </c:pt>
                <c:pt idx="28">
                  <c:v>73.852999999999994</c:v>
                </c:pt>
                <c:pt idx="29">
                  <c:v>78.745999999999995</c:v>
                </c:pt>
                <c:pt idx="30">
                  <c:v>79.302000000000007</c:v>
                </c:pt>
                <c:pt idx="31">
                  <c:v>66.468000000000004</c:v>
                </c:pt>
                <c:pt idx="32">
                  <c:v>71.962000000000003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A7-461E-8EC9-BA316F3C73CD}"/>
            </c:ext>
          </c:extLst>
        </c:ser>
        <c:ser>
          <c:idx val="1"/>
          <c:order val="1"/>
          <c:tx>
            <c:v>Ave FR_IR_Temp_Amb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All!$FD$6:$FD$43</c:f>
              <c:numCache>
                <c:formatCode>General</c:formatCode>
                <c:ptCount val="38"/>
                <c:pt idx="0">
                  <c:v>66.197999999999993</c:v>
                </c:pt>
                <c:pt idx="1">
                  <c:v>67.590999999999994</c:v>
                </c:pt>
                <c:pt idx="2">
                  <c:v>71.418000000000006</c:v>
                </c:pt>
                <c:pt idx="3">
                  <c:v>72.835999999999999</c:v>
                </c:pt>
                <c:pt idx="4">
                  <c:v>72.444000000000003</c:v>
                </c:pt>
                <c:pt idx="7">
                  <c:v>67.988</c:v>
                </c:pt>
                <c:pt idx="8">
                  <c:v>69.760999999999996</c:v>
                </c:pt>
                <c:pt idx="9">
                  <c:v>73.727999999999994</c:v>
                </c:pt>
                <c:pt idx="10">
                  <c:v>67.988</c:v>
                </c:pt>
                <c:pt idx="11">
                  <c:v>69.760999999999996</c:v>
                </c:pt>
                <c:pt idx="12">
                  <c:v>52.54</c:v>
                </c:pt>
                <c:pt idx="13">
                  <c:v>64.019000000000005</c:v>
                </c:pt>
                <c:pt idx="14">
                  <c:v>72.884</c:v>
                </c:pt>
                <c:pt idx="15">
                  <c:v>76.659000000000006</c:v>
                </c:pt>
                <c:pt idx="16">
                  <c:v>77.488</c:v>
                </c:pt>
                <c:pt idx="19">
                  <c:v>79.891000000000005</c:v>
                </c:pt>
                <c:pt idx="20">
                  <c:v>69.986000000000004</c:v>
                </c:pt>
                <c:pt idx="21">
                  <c:v>73.396000000000001</c:v>
                </c:pt>
                <c:pt idx="22">
                  <c:v>74.512</c:v>
                </c:pt>
                <c:pt idx="23">
                  <c:v>73.453000000000003</c:v>
                </c:pt>
                <c:pt idx="24">
                  <c:v>73.076999999999998</c:v>
                </c:pt>
                <c:pt idx="27">
                  <c:v>70.483000000000004</c:v>
                </c:pt>
                <c:pt idx="28">
                  <c:v>70.489999999999995</c:v>
                </c:pt>
                <c:pt idx="29">
                  <c:v>74.650000000000006</c:v>
                </c:pt>
                <c:pt idx="30">
                  <c:v>75.730999999999995</c:v>
                </c:pt>
                <c:pt idx="31">
                  <c:v>63.936</c:v>
                </c:pt>
                <c:pt idx="32">
                  <c:v>68.444999999999993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A7-461E-8EC9-BA316F3C73CD}"/>
            </c:ext>
          </c:extLst>
        </c:ser>
        <c:ser>
          <c:idx val="2"/>
          <c:order val="2"/>
          <c:tx>
            <c:v>Ave RL_IR_Temp_Amb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All!$FE$6:$FE$43</c:f>
              <c:numCache>
                <c:formatCode>General</c:formatCode>
                <c:ptCount val="38"/>
                <c:pt idx="0">
                  <c:v>67.292000000000002</c:v>
                </c:pt>
                <c:pt idx="1">
                  <c:v>66.058000000000007</c:v>
                </c:pt>
                <c:pt idx="2">
                  <c:v>72.533000000000001</c:v>
                </c:pt>
                <c:pt idx="3">
                  <c:v>78.853999999999999</c:v>
                </c:pt>
                <c:pt idx="4">
                  <c:v>81.471000000000004</c:v>
                </c:pt>
                <c:pt idx="7">
                  <c:v>72.525000000000006</c:v>
                </c:pt>
                <c:pt idx="8">
                  <c:v>75.248000000000005</c:v>
                </c:pt>
                <c:pt idx="9">
                  <c:v>84.796000000000006</c:v>
                </c:pt>
                <c:pt idx="10">
                  <c:v>72.525000000000006</c:v>
                </c:pt>
                <c:pt idx="11">
                  <c:v>75.248000000000005</c:v>
                </c:pt>
                <c:pt idx="12">
                  <c:v>55.631999999999998</c:v>
                </c:pt>
                <c:pt idx="13">
                  <c:v>66.778999999999996</c:v>
                </c:pt>
                <c:pt idx="14">
                  <c:v>81.015000000000001</c:v>
                </c:pt>
                <c:pt idx="15">
                  <c:v>87.921000000000006</c:v>
                </c:pt>
                <c:pt idx="16">
                  <c:v>91.292000000000002</c:v>
                </c:pt>
                <c:pt idx="19">
                  <c:v>88.120999999999995</c:v>
                </c:pt>
                <c:pt idx="20">
                  <c:v>70.869</c:v>
                </c:pt>
                <c:pt idx="21">
                  <c:v>77.742999999999995</c:v>
                </c:pt>
                <c:pt idx="22">
                  <c:v>78.906999999999996</c:v>
                </c:pt>
                <c:pt idx="23">
                  <c:v>78.040999999999997</c:v>
                </c:pt>
                <c:pt idx="24">
                  <c:v>78.884</c:v>
                </c:pt>
                <c:pt idx="27">
                  <c:v>75.197000000000003</c:v>
                </c:pt>
                <c:pt idx="28">
                  <c:v>77.8</c:v>
                </c:pt>
                <c:pt idx="29">
                  <c:v>85.293999999999997</c:v>
                </c:pt>
                <c:pt idx="30">
                  <c:v>85.724000000000004</c:v>
                </c:pt>
                <c:pt idx="31">
                  <c:v>71.369</c:v>
                </c:pt>
                <c:pt idx="32">
                  <c:v>79.260000000000005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A7-461E-8EC9-BA316F3C73CD}"/>
            </c:ext>
          </c:extLst>
        </c:ser>
        <c:ser>
          <c:idx val="3"/>
          <c:order val="3"/>
          <c:tx>
            <c:v>Ave RR_IR_Temp_Amb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All!$FF$6:$FF$43</c:f>
              <c:numCache>
                <c:formatCode>General</c:formatCode>
                <c:ptCount val="38"/>
                <c:pt idx="0">
                  <c:v>68.756</c:v>
                </c:pt>
                <c:pt idx="1">
                  <c:v>66.227999999999994</c:v>
                </c:pt>
                <c:pt idx="2">
                  <c:v>72.084000000000003</c:v>
                </c:pt>
                <c:pt idx="3">
                  <c:v>77.414000000000001</c:v>
                </c:pt>
                <c:pt idx="4">
                  <c:v>80.295000000000002</c:v>
                </c:pt>
                <c:pt idx="7">
                  <c:v>72.88</c:v>
                </c:pt>
                <c:pt idx="8">
                  <c:v>74.331999999999994</c:v>
                </c:pt>
                <c:pt idx="9">
                  <c:v>82.903000000000006</c:v>
                </c:pt>
                <c:pt idx="10">
                  <c:v>72.88</c:v>
                </c:pt>
                <c:pt idx="11">
                  <c:v>74.331999999999994</c:v>
                </c:pt>
                <c:pt idx="12">
                  <c:v>55.206000000000003</c:v>
                </c:pt>
                <c:pt idx="13">
                  <c:v>66.804000000000002</c:v>
                </c:pt>
                <c:pt idx="14">
                  <c:v>80.555000000000007</c:v>
                </c:pt>
                <c:pt idx="15">
                  <c:v>87.573999999999998</c:v>
                </c:pt>
                <c:pt idx="16">
                  <c:v>91.614000000000004</c:v>
                </c:pt>
                <c:pt idx="19">
                  <c:v>88.054000000000002</c:v>
                </c:pt>
                <c:pt idx="20">
                  <c:v>71.433999999999997</c:v>
                </c:pt>
                <c:pt idx="21">
                  <c:v>78.260000000000005</c:v>
                </c:pt>
                <c:pt idx="22">
                  <c:v>80.131</c:v>
                </c:pt>
                <c:pt idx="23">
                  <c:v>79.534999999999997</c:v>
                </c:pt>
                <c:pt idx="24">
                  <c:v>79.575999999999993</c:v>
                </c:pt>
                <c:pt idx="27">
                  <c:v>74.540000000000006</c:v>
                </c:pt>
                <c:pt idx="28">
                  <c:v>76.903999999999996</c:v>
                </c:pt>
                <c:pt idx="29">
                  <c:v>83.617000000000004</c:v>
                </c:pt>
                <c:pt idx="30">
                  <c:v>83.837000000000003</c:v>
                </c:pt>
                <c:pt idx="31">
                  <c:v>70.040000000000006</c:v>
                </c:pt>
                <c:pt idx="32">
                  <c:v>77.554000000000002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A7-461E-8EC9-BA316F3C7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79983"/>
        <c:axId val="791970831"/>
      </c:scatterChart>
      <c:valAx>
        <c:axId val="791979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70831"/>
        <c:crosses val="autoZero"/>
        <c:crossBetween val="midCat"/>
        <c:majorUnit val="20"/>
        <c:minorUnit val="5"/>
      </c:valAx>
      <c:valAx>
        <c:axId val="791970831"/>
        <c:scaling>
          <c:orientation val="minMax"/>
          <c:max val="12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799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Wheel locking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time_FL_Locking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All!$CL$6:$CL$43</c:f>
              <c:numCache>
                <c:formatCode>General</c:formatCode>
                <c:ptCount val="38"/>
                <c:pt idx="0">
                  <c:v>0</c:v>
                </c:pt>
                <c:pt idx="1">
                  <c:v>0.5</c:v>
                </c:pt>
                <c:pt idx="2">
                  <c:v>0.4</c:v>
                </c:pt>
                <c:pt idx="3">
                  <c:v>0.2</c:v>
                </c:pt>
                <c:pt idx="4">
                  <c:v>0</c:v>
                </c:pt>
                <c:pt idx="7">
                  <c:v>0</c:v>
                </c:pt>
                <c:pt idx="8">
                  <c:v>0.7</c:v>
                </c:pt>
                <c:pt idx="9">
                  <c:v>0.5</c:v>
                </c:pt>
                <c:pt idx="10">
                  <c:v>0</c:v>
                </c:pt>
                <c:pt idx="11">
                  <c:v>0.7</c:v>
                </c:pt>
                <c:pt idx="12">
                  <c:v>0</c:v>
                </c:pt>
                <c:pt idx="13">
                  <c:v>0.2</c:v>
                </c:pt>
                <c:pt idx="14">
                  <c:v>0.1</c:v>
                </c:pt>
                <c:pt idx="15">
                  <c:v>0.2</c:v>
                </c:pt>
                <c:pt idx="16">
                  <c:v>0</c:v>
                </c:pt>
                <c:pt idx="19">
                  <c:v>0</c:v>
                </c:pt>
                <c:pt idx="20">
                  <c:v>0.6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1.4</c:v>
                </c:pt>
                <c:pt idx="27">
                  <c:v>0</c:v>
                </c:pt>
                <c:pt idx="28">
                  <c:v>0.4</c:v>
                </c:pt>
                <c:pt idx="29">
                  <c:v>0.1</c:v>
                </c:pt>
                <c:pt idx="30">
                  <c:v>0</c:v>
                </c:pt>
                <c:pt idx="31">
                  <c:v>1.1000000000000001</c:v>
                </c:pt>
                <c:pt idx="32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2C-422D-A904-0A2EDAD30577}"/>
            </c:ext>
          </c:extLst>
        </c:ser>
        <c:ser>
          <c:idx val="1"/>
          <c:order val="1"/>
          <c:tx>
            <c:v>Max time_FR_Locking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All!$CM$6:$CM$43</c:f>
              <c:numCache>
                <c:formatCode>General</c:formatCode>
                <c:ptCount val="38"/>
                <c:pt idx="0">
                  <c:v>0.5</c:v>
                </c:pt>
                <c:pt idx="1">
                  <c:v>0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0.1</c:v>
                </c:pt>
                <c:pt idx="10">
                  <c:v>0</c:v>
                </c:pt>
                <c:pt idx="11">
                  <c:v>0.1</c:v>
                </c:pt>
                <c:pt idx="12">
                  <c:v>0.9</c:v>
                </c:pt>
                <c:pt idx="13">
                  <c:v>0.3</c:v>
                </c:pt>
                <c:pt idx="14">
                  <c:v>0</c:v>
                </c:pt>
                <c:pt idx="15">
                  <c:v>0.1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0.2</c:v>
                </c:pt>
                <c:pt idx="24">
                  <c:v>0</c:v>
                </c:pt>
                <c:pt idx="27">
                  <c:v>0</c:v>
                </c:pt>
                <c:pt idx="28">
                  <c:v>0.6</c:v>
                </c:pt>
                <c:pt idx="29">
                  <c:v>0.9</c:v>
                </c:pt>
                <c:pt idx="30">
                  <c:v>0.1</c:v>
                </c:pt>
                <c:pt idx="31">
                  <c:v>0.7</c:v>
                </c:pt>
                <c:pt idx="32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2C-422D-A904-0A2EDAD30577}"/>
            </c:ext>
          </c:extLst>
        </c:ser>
        <c:ser>
          <c:idx val="2"/>
          <c:order val="2"/>
          <c:tx>
            <c:v>Max time_RL_Locking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All!$CN$6:$CN$43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2C-422D-A904-0A2EDAD30577}"/>
            </c:ext>
          </c:extLst>
        </c:ser>
        <c:ser>
          <c:idx val="3"/>
          <c:order val="3"/>
          <c:tx>
            <c:v>Max time_RR_Locking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All!$CO$6:$CO$43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0.1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2C-422D-A904-0A2EDAD30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99119"/>
        <c:axId val="792007855"/>
      </c:scatterChart>
      <c:valAx>
        <c:axId val="7919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7855"/>
        <c:crosses val="autoZero"/>
        <c:crossBetween val="midCat"/>
        <c:majorUnit val="20"/>
        <c:minorUnit val="5"/>
      </c:valAx>
      <c:valAx>
        <c:axId val="79200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9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All!$V$6:$V$43</c:f>
              <c:numCache>
                <c:formatCode>General</c:formatCode>
                <c:ptCount val="38"/>
                <c:pt idx="0">
                  <c:v>90</c:v>
                </c:pt>
                <c:pt idx="1">
                  <c:v>238.34</c:v>
                </c:pt>
                <c:pt idx="2">
                  <c:v>268.33999999999997</c:v>
                </c:pt>
                <c:pt idx="3">
                  <c:v>266.66000000000003</c:v>
                </c:pt>
                <c:pt idx="4">
                  <c:v>241.66</c:v>
                </c:pt>
                <c:pt idx="7">
                  <c:v>122.5</c:v>
                </c:pt>
                <c:pt idx="8">
                  <c:v>228.34</c:v>
                </c:pt>
                <c:pt idx="9">
                  <c:v>215</c:v>
                </c:pt>
                <c:pt idx="10">
                  <c:v>122.5</c:v>
                </c:pt>
                <c:pt idx="11">
                  <c:v>228.34</c:v>
                </c:pt>
                <c:pt idx="12">
                  <c:v>60</c:v>
                </c:pt>
                <c:pt idx="13">
                  <c:v>215</c:v>
                </c:pt>
                <c:pt idx="14">
                  <c:v>228.34</c:v>
                </c:pt>
                <c:pt idx="15">
                  <c:v>238.34</c:v>
                </c:pt>
                <c:pt idx="16">
                  <c:v>233.34</c:v>
                </c:pt>
                <c:pt idx="19">
                  <c:v>80</c:v>
                </c:pt>
                <c:pt idx="20">
                  <c:v>185</c:v>
                </c:pt>
                <c:pt idx="21">
                  <c:v>201.66</c:v>
                </c:pt>
                <c:pt idx="22">
                  <c:v>167.5</c:v>
                </c:pt>
                <c:pt idx="23">
                  <c:v>172.5</c:v>
                </c:pt>
                <c:pt idx="24">
                  <c:v>208.34</c:v>
                </c:pt>
                <c:pt idx="27">
                  <c:v>107.5</c:v>
                </c:pt>
                <c:pt idx="28">
                  <c:v>197.5</c:v>
                </c:pt>
                <c:pt idx="29">
                  <c:v>213.34</c:v>
                </c:pt>
                <c:pt idx="30">
                  <c:v>90</c:v>
                </c:pt>
                <c:pt idx="31">
                  <c:v>105</c:v>
                </c:pt>
                <c:pt idx="32">
                  <c:v>201.66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FB-4DAA-9C35-A5A9D9F8DE57}"/>
            </c:ext>
          </c:extLst>
        </c:ser>
        <c:ser>
          <c:idx val="1"/>
          <c:order val="1"/>
          <c:tx>
            <c:v>Min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All!$W$6:$W$43</c:f>
              <c:numCache>
                <c:formatCode>General</c:formatCode>
                <c:ptCount val="38"/>
                <c:pt idx="0">
                  <c:v>50</c:v>
                </c:pt>
                <c:pt idx="1">
                  <c:v>160</c:v>
                </c:pt>
                <c:pt idx="2">
                  <c:v>197.5</c:v>
                </c:pt>
                <c:pt idx="3">
                  <c:v>177.5</c:v>
                </c:pt>
                <c:pt idx="4">
                  <c:v>172.5</c:v>
                </c:pt>
                <c:pt idx="7">
                  <c:v>80</c:v>
                </c:pt>
                <c:pt idx="8">
                  <c:v>170</c:v>
                </c:pt>
                <c:pt idx="9">
                  <c:v>162.5</c:v>
                </c:pt>
                <c:pt idx="10">
                  <c:v>80</c:v>
                </c:pt>
                <c:pt idx="11">
                  <c:v>170</c:v>
                </c:pt>
                <c:pt idx="12">
                  <c:v>40</c:v>
                </c:pt>
                <c:pt idx="13">
                  <c:v>155</c:v>
                </c:pt>
                <c:pt idx="14">
                  <c:v>162.5</c:v>
                </c:pt>
                <c:pt idx="15">
                  <c:v>160</c:v>
                </c:pt>
                <c:pt idx="16">
                  <c:v>162.5</c:v>
                </c:pt>
                <c:pt idx="19">
                  <c:v>50</c:v>
                </c:pt>
                <c:pt idx="20">
                  <c:v>147.5</c:v>
                </c:pt>
                <c:pt idx="21">
                  <c:v>152.5</c:v>
                </c:pt>
                <c:pt idx="22">
                  <c:v>132.5</c:v>
                </c:pt>
                <c:pt idx="23">
                  <c:v>132.5</c:v>
                </c:pt>
                <c:pt idx="24">
                  <c:v>155</c:v>
                </c:pt>
                <c:pt idx="27">
                  <c:v>60</c:v>
                </c:pt>
                <c:pt idx="28">
                  <c:v>180</c:v>
                </c:pt>
                <c:pt idx="29">
                  <c:v>200</c:v>
                </c:pt>
                <c:pt idx="30">
                  <c:v>60</c:v>
                </c:pt>
                <c:pt idx="31">
                  <c:v>70</c:v>
                </c:pt>
                <c:pt idx="32">
                  <c:v>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FB-4DAA-9C35-A5A9D9F8DE57}"/>
            </c:ext>
          </c:extLst>
        </c:ser>
        <c:ser>
          <c:idx val="2"/>
          <c:order val="2"/>
          <c:tx>
            <c:v>Min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All!$X$6:$X$43</c:f>
              <c:numCache>
                <c:formatCode>General</c:formatCode>
                <c:ptCount val="38"/>
                <c:pt idx="0">
                  <c:v>90</c:v>
                </c:pt>
                <c:pt idx="1">
                  <c:v>122.5</c:v>
                </c:pt>
                <c:pt idx="2">
                  <c:v>150</c:v>
                </c:pt>
                <c:pt idx="3">
                  <c:v>182.5</c:v>
                </c:pt>
                <c:pt idx="4">
                  <c:v>185</c:v>
                </c:pt>
                <c:pt idx="7">
                  <c:v>102.5</c:v>
                </c:pt>
                <c:pt idx="8">
                  <c:v>167.5</c:v>
                </c:pt>
                <c:pt idx="9">
                  <c:v>210</c:v>
                </c:pt>
                <c:pt idx="10">
                  <c:v>102.5</c:v>
                </c:pt>
                <c:pt idx="11">
                  <c:v>167.5</c:v>
                </c:pt>
                <c:pt idx="12">
                  <c:v>80</c:v>
                </c:pt>
                <c:pt idx="13">
                  <c:v>140</c:v>
                </c:pt>
                <c:pt idx="14">
                  <c:v>203.34</c:v>
                </c:pt>
                <c:pt idx="15">
                  <c:v>213.34</c:v>
                </c:pt>
                <c:pt idx="16">
                  <c:v>225</c:v>
                </c:pt>
                <c:pt idx="19">
                  <c:v>100</c:v>
                </c:pt>
                <c:pt idx="20">
                  <c:v>117.5</c:v>
                </c:pt>
                <c:pt idx="21">
                  <c:v>155</c:v>
                </c:pt>
                <c:pt idx="22">
                  <c:v>125</c:v>
                </c:pt>
                <c:pt idx="23">
                  <c:v>140</c:v>
                </c:pt>
                <c:pt idx="24">
                  <c:v>142.5</c:v>
                </c:pt>
                <c:pt idx="27">
                  <c:v>100</c:v>
                </c:pt>
                <c:pt idx="28">
                  <c:v>152.5</c:v>
                </c:pt>
                <c:pt idx="29">
                  <c:v>197.5</c:v>
                </c:pt>
                <c:pt idx="30">
                  <c:v>102.5</c:v>
                </c:pt>
                <c:pt idx="31">
                  <c:v>105</c:v>
                </c:pt>
                <c:pt idx="32">
                  <c:v>172.5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FB-4DAA-9C35-A5A9D9F8DE57}"/>
            </c:ext>
          </c:extLst>
        </c:ser>
        <c:ser>
          <c:idx val="3"/>
          <c:order val="3"/>
          <c:tx>
            <c:v>Min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All!$Y$6:$Y$43</c:f>
              <c:numCache>
                <c:formatCode>General</c:formatCode>
                <c:ptCount val="38"/>
                <c:pt idx="0">
                  <c:v>90</c:v>
                </c:pt>
                <c:pt idx="1">
                  <c:v>130</c:v>
                </c:pt>
                <c:pt idx="2">
                  <c:v>157.5</c:v>
                </c:pt>
                <c:pt idx="3">
                  <c:v>190</c:v>
                </c:pt>
                <c:pt idx="4">
                  <c:v>190</c:v>
                </c:pt>
                <c:pt idx="7">
                  <c:v>107.5</c:v>
                </c:pt>
                <c:pt idx="8">
                  <c:v>175</c:v>
                </c:pt>
                <c:pt idx="9">
                  <c:v>206.66</c:v>
                </c:pt>
                <c:pt idx="10">
                  <c:v>107.5</c:v>
                </c:pt>
                <c:pt idx="11">
                  <c:v>175</c:v>
                </c:pt>
                <c:pt idx="12">
                  <c:v>80</c:v>
                </c:pt>
                <c:pt idx="13">
                  <c:v>152.5</c:v>
                </c:pt>
                <c:pt idx="14">
                  <c:v>203.34</c:v>
                </c:pt>
                <c:pt idx="15">
                  <c:v>211.66</c:v>
                </c:pt>
                <c:pt idx="16">
                  <c:v>225</c:v>
                </c:pt>
                <c:pt idx="19">
                  <c:v>100</c:v>
                </c:pt>
                <c:pt idx="20">
                  <c:v>115</c:v>
                </c:pt>
                <c:pt idx="21">
                  <c:v>157.5</c:v>
                </c:pt>
                <c:pt idx="22">
                  <c:v>130</c:v>
                </c:pt>
                <c:pt idx="23">
                  <c:v>140</c:v>
                </c:pt>
                <c:pt idx="24">
                  <c:v>147.5</c:v>
                </c:pt>
                <c:pt idx="27">
                  <c:v>102.5</c:v>
                </c:pt>
                <c:pt idx="28">
                  <c:v>152.5</c:v>
                </c:pt>
                <c:pt idx="29">
                  <c:v>187.5</c:v>
                </c:pt>
                <c:pt idx="30">
                  <c:v>102.5</c:v>
                </c:pt>
                <c:pt idx="31">
                  <c:v>105</c:v>
                </c:pt>
                <c:pt idx="32">
                  <c:v>177.5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FB-4DAA-9C35-A5A9D9F8D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92463"/>
        <c:axId val="792018671"/>
      </c:scatterChart>
      <c:valAx>
        <c:axId val="791992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8671"/>
        <c:crosses val="autoZero"/>
        <c:crossBetween val="midCat"/>
        <c:majorUnit val="20"/>
        <c:minorUnit val="5"/>
      </c:valAx>
      <c:valAx>
        <c:axId val="792018671"/>
        <c:scaling>
          <c:orientation val="minMax"/>
          <c:max val="350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24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All!$Z$6:$Z$43</c:f>
              <c:numCache>
                <c:formatCode>General</c:formatCode>
                <c:ptCount val="38"/>
                <c:pt idx="0">
                  <c:v>221.98</c:v>
                </c:pt>
                <c:pt idx="1">
                  <c:v>367.99</c:v>
                </c:pt>
                <c:pt idx="2">
                  <c:v>388.55</c:v>
                </c:pt>
                <c:pt idx="3">
                  <c:v>385.9</c:v>
                </c:pt>
                <c:pt idx="4">
                  <c:v>365.16</c:v>
                </c:pt>
                <c:pt idx="7">
                  <c:v>246.54</c:v>
                </c:pt>
                <c:pt idx="8">
                  <c:v>339.33</c:v>
                </c:pt>
                <c:pt idx="9">
                  <c:v>327.86</c:v>
                </c:pt>
                <c:pt idx="10">
                  <c:v>246.54</c:v>
                </c:pt>
                <c:pt idx="11">
                  <c:v>339.33</c:v>
                </c:pt>
                <c:pt idx="12">
                  <c:v>199.93</c:v>
                </c:pt>
                <c:pt idx="13">
                  <c:v>342.5</c:v>
                </c:pt>
                <c:pt idx="14">
                  <c:v>350.6</c:v>
                </c:pt>
                <c:pt idx="15">
                  <c:v>354.24</c:v>
                </c:pt>
                <c:pt idx="16">
                  <c:v>349.59</c:v>
                </c:pt>
                <c:pt idx="19">
                  <c:v>197.3</c:v>
                </c:pt>
                <c:pt idx="20">
                  <c:v>305.27999999999997</c:v>
                </c:pt>
                <c:pt idx="21">
                  <c:v>320.19</c:v>
                </c:pt>
                <c:pt idx="22">
                  <c:v>288.22000000000003</c:v>
                </c:pt>
                <c:pt idx="23">
                  <c:v>303.45</c:v>
                </c:pt>
                <c:pt idx="24">
                  <c:v>316.14</c:v>
                </c:pt>
                <c:pt idx="27">
                  <c:v>216.43</c:v>
                </c:pt>
                <c:pt idx="28">
                  <c:v>312.83</c:v>
                </c:pt>
                <c:pt idx="29">
                  <c:v>315.02</c:v>
                </c:pt>
                <c:pt idx="30">
                  <c:v>212.9</c:v>
                </c:pt>
                <c:pt idx="31">
                  <c:v>241.52</c:v>
                </c:pt>
                <c:pt idx="32">
                  <c:v>311.89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D4-4B59-92BE-9FA9850C81C3}"/>
            </c:ext>
          </c:extLst>
        </c:ser>
        <c:ser>
          <c:idx val="1"/>
          <c:order val="1"/>
          <c:tx>
            <c:v>Ave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All!$AA$6:$AA$43</c:f>
              <c:numCache>
                <c:formatCode>General</c:formatCode>
                <c:ptCount val="38"/>
                <c:pt idx="0">
                  <c:v>184.06</c:v>
                </c:pt>
                <c:pt idx="1">
                  <c:v>274.39999999999998</c:v>
                </c:pt>
                <c:pt idx="2">
                  <c:v>291.60000000000002</c:v>
                </c:pt>
                <c:pt idx="3">
                  <c:v>275.25</c:v>
                </c:pt>
                <c:pt idx="4">
                  <c:v>260.5</c:v>
                </c:pt>
                <c:pt idx="7">
                  <c:v>191.11</c:v>
                </c:pt>
                <c:pt idx="8">
                  <c:v>256.27999999999997</c:v>
                </c:pt>
                <c:pt idx="9">
                  <c:v>254</c:v>
                </c:pt>
                <c:pt idx="10">
                  <c:v>191.11</c:v>
                </c:pt>
                <c:pt idx="11">
                  <c:v>256.27999999999997</c:v>
                </c:pt>
                <c:pt idx="12">
                  <c:v>160.25</c:v>
                </c:pt>
                <c:pt idx="13">
                  <c:v>257.48</c:v>
                </c:pt>
                <c:pt idx="14">
                  <c:v>261.39</c:v>
                </c:pt>
                <c:pt idx="15">
                  <c:v>259.79000000000002</c:v>
                </c:pt>
                <c:pt idx="16">
                  <c:v>265.2</c:v>
                </c:pt>
                <c:pt idx="19">
                  <c:v>163.62</c:v>
                </c:pt>
                <c:pt idx="20">
                  <c:v>251.34</c:v>
                </c:pt>
                <c:pt idx="21">
                  <c:v>255.43</c:v>
                </c:pt>
                <c:pt idx="22">
                  <c:v>231</c:v>
                </c:pt>
                <c:pt idx="23">
                  <c:v>235.24</c:v>
                </c:pt>
                <c:pt idx="24">
                  <c:v>240.71</c:v>
                </c:pt>
                <c:pt idx="27">
                  <c:v>186.43</c:v>
                </c:pt>
                <c:pt idx="28">
                  <c:v>274.69</c:v>
                </c:pt>
                <c:pt idx="29">
                  <c:v>281.74</c:v>
                </c:pt>
                <c:pt idx="30">
                  <c:v>197.21</c:v>
                </c:pt>
                <c:pt idx="31">
                  <c:v>212.31</c:v>
                </c:pt>
                <c:pt idx="32">
                  <c:v>266.93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D4-4B59-92BE-9FA9850C81C3}"/>
            </c:ext>
          </c:extLst>
        </c:ser>
        <c:ser>
          <c:idx val="2"/>
          <c:order val="2"/>
          <c:tx>
            <c:v>Ave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All!$AB$6:$AB$43</c:f>
              <c:numCache>
                <c:formatCode>General</c:formatCode>
                <c:ptCount val="38"/>
                <c:pt idx="0">
                  <c:v>139.59</c:v>
                </c:pt>
                <c:pt idx="1">
                  <c:v>206.59</c:v>
                </c:pt>
                <c:pt idx="2">
                  <c:v>255.13</c:v>
                </c:pt>
                <c:pt idx="3">
                  <c:v>289.38</c:v>
                </c:pt>
                <c:pt idx="4">
                  <c:v>291.06</c:v>
                </c:pt>
                <c:pt idx="7">
                  <c:v>180.23</c:v>
                </c:pt>
                <c:pt idx="8">
                  <c:v>309.25</c:v>
                </c:pt>
                <c:pt idx="9">
                  <c:v>333.15</c:v>
                </c:pt>
                <c:pt idx="10">
                  <c:v>180.23</c:v>
                </c:pt>
                <c:pt idx="11">
                  <c:v>309.25</c:v>
                </c:pt>
                <c:pt idx="12">
                  <c:v>154.03</c:v>
                </c:pt>
                <c:pt idx="13">
                  <c:v>295.73</c:v>
                </c:pt>
                <c:pt idx="14">
                  <c:v>338.36</c:v>
                </c:pt>
                <c:pt idx="15">
                  <c:v>341.18</c:v>
                </c:pt>
                <c:pt idx="16">
                  <c:v>353.51</c:v>
                </c:pt>
                <c:pt idx="19">
                  <c:v>184.15</c:v>
                </c:pt>
                <c:pt idx="20">
                  <c:v>244.46</c:v>
                </c:pt>
                <c:pt idx="21">
                  <c:v>280.47000000000003</c:v>
                </c:pt>
                <c:pt idx="22">
                  <c:v>222.1</c:v>
                </c:pt>
                <c:pt idx="23">
                  <c:v>258.07</c:v>
                </c:pt>
                <c:pt idx="24">
                  <c:v>255.18</c:v>
                </c:pt>
                <c:pt idx="27">
                  <c:v>195.39</c:v>
                </c:pt>
                <c:pt idx="28">
                  <c:v>294.76</c:v>
                </c:pt>
                <c:pt idx="29">
                  <c:v>299.01</c:v>
                </c:pt>
                <c:pt idx="30">
                  <c:v>208.41</c:v>
                </c:pt>
                <c:pt idx="31">
                  <c:v>230.72</c:v>
                </c:pt>
                <c:pt idx="32">
                  <c:v>295.44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D4-4B59-92BE-9FA9850C81C3}"/>
            </c:ext>
          </c:extLst>
        </c:ser>
        <c:ser>
          <c:idx val="3"/>
          <c:order val="3"/>
          <c:tx>
            <c:v>Ave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All!$AC$6:$AC$43</c:f>
              <c:numCache>
                <c:formatCode>General</c:formatCode>
                <c:ptCount val="38"/>
                <c:pt idx="0">
                  <c:v>145.44999999999999</c:v>
                </c:pt>
                <c:pt idx="1">
                  <c:v>226.34</c:v>
                </c:pt>
                <c:pt idx="2">
                  <c:v>260.62</c:v>
                </c:pt>
                <c:pt idx="3">
                  <c:v>292.91000000000003</c:v>
                </c:pt>
                <c:pt idx="4">
                  <c:v>297.33</c:v>
                </c:pt>
                <c:pt idx="7">
                  <c:v>188.64</c:v>
                </c:pt>
                <c:pt idx="8">
                  <c:v>298.08</c:v>
                </c:pt>
                <c:pt idx="9">
                  <c:v>317.55</c:v>
                </c:pt>
                <c:pt idx="10">
                  <c:v>188.64</c:v>
                </c:pt>
                <c:pt idx="11">
                  <c:v>298.08</c:v>
                </c:pt>
                <c:pt idx="12">
                  <c:v>155.24</c:v>
                </c:pt>
                <c:pt idx="13">
                  <c:v>285.17</c:v>
                </c:pt>
                <c:pt idx="14">
                  <c:v>323.04000000000002</c:v>
                </c:pt>
                <c:pt idx="15">
                  <c:v>336.22</c:v>
                </c:pt>
                <c:pt idx="16">
                  <c:v>345.08</c:v>
                </c:pt>
                <c:pt idx="19">
                  <c:v>176.83</c:v>
                </c:pt>
                <c:pt idx="20">
                  <c:v>232.67</c:v>
                </c:pt>
                <c:pt idx="21">
                  <c:v>273.25</c:v>
                </c:pt>
                <c:pt idx="22">
                  <c:v>224.32</c:v>
                </c:pt>
                <c:pt idx="23">
                  <c:v>252.83</c:v>
                </c:pt>
                <c:pt idx="24">
                  <c:v>251.69</c:v>
                </c:pt>
                <c:pt idx="27">
                  <c:v>187.02</c:v>
                </c:pt>
                <c:pt idx="28">
                  <c:v>279.47000000000003</c:v>
                </c:pt>
                <c:pt idx="29">
                  <c:v>283.13</c:v>
                </c:pt>
                <c:pt idx="30">
                  <c:v>202.79</c:v>
                </c:pt>
                <c:pt idx="31">
                  <c:v>223.96</c:v>
                </c:pt>
                <c:pt idx="32">
                  <c:v>286.68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D4-4B59-92BE-9FA9850C8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96207"/>
        <c:axId val="792018255"/>
      </c:scatterChart>
      <c:valAx>
        <c:axId val="791996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8255"/>
        <c:crosses val="autoZero"/>
        <c:crossBetween val="midCat"/>
        <c:majorUnit val="20"/>
        <c:minorUnit val="5"/>
      </c:valAx>
      <c:valAx>
        <c:axId val="792018255"/>
        <c:scaling>
          <c:orientation val="minMax"/>
          <c:max val="45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6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pressure [bar] and balance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pbrake_f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All!$T$6:$T$43</c:f>
              <c:numCache>
                <c:formatCode>General</c:formatCode>
                <c:ptCount val="38"/>
                <c:pt idx="0">
                  <c:v>54.88</c:v>
                </c:pt>
                <c:pt idx="1">
                  <c:v>66.2</c:v>
                </c:pt>
                <c:pt idx="2">
                  <c:v>72.819999999999993</c:v>
                </c:pt>
                <c:pt idx="3">
                  <c:v>74.16</c:v>
                </c:pt>
                <c:pt idx="4">
                  <c:v>67.36</c:v>
                </c:pt>
                <c:pt idx="7">
                  <c:v>62.63</c:v>
                </c:pt>
                <c:pt idx="8">
                  <c:v>77.77</c:v>
                </c:pt>
                <c:pt idx="9">
                  <c:v>77.16</c:v>
                </c:pt>
                <c:pt idx="10">
                  <c:v>62.63</c:v>
                </c:pt>
                <c:pt idx="11">
                  <c:v>77.77</c:v>
                </c:pt>
                <c:pt idx="12">
                  <c:v>52.4</c:v>
                </c:pt>
                <c:pt idx="13">
                  <c:v>70.14</c:v>
                </c:pt>
                <c:pt idx="14">
                  <c:v>68.11</c:v>
                </c:pt>
                <c:pt idx="15">
                  <c:v>81.36</c:v>
                </c:pt>
                <c:pt idx="16">
                  <c:v>80.36</c:v>
                </c:pt>
                <c:pt idx="19">
                  <c:v>49.2</c:v>
                </c:pt>
                <c:pt idx="20">
                  <c:v>67.48</c:v>
                </c:pt>
                <c:pt idx="21">
                  <c:v>74.59</c:v>
                </c:pt>
                <c:pt idx="22">
                  <c:v>69.81</c:v>
                </c:pt>
                <c:pt idx="23">
                  <c:v>72.650000000000006</c:v>
                </c:pt>
                <c:pt idx="24">
                  <c:v>80.42</c:v>
                </c:pt>
                <c:pt idx="27">
                  <c:v>62.14</c:v>
                </c:pt>
                <c:pt idx="28">
                  <c:v>76.92</c:v>
                </c:pt>
                <c:pt idx="29">
                  <c:v>83.86</c:v>
                </c:pt>
                <c:pt idx="30">
                  <c:v>79.78</c:v>
                </c:pt>
                <c:pt idx="31">
                  <c:v>70.73</c:v>
                </c:pt>
                <c:pt idx="32">
                  <c:v>81.25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9-4F33-A042-27832AA4C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95375"/>
        <c:axId val="792006191"/>
      </c:scatterChart>
      <c:scatterChart>
        <c:scatterStyle val="lineMarker"/>
        <c:varyColors val="0"/>
        <c:ser>
          <c:idx val="1"/>
          <c:order val="1"/>
          <c:tx>
            <c:v>Ave Brake_bal 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All!$U$6:$U$43</c:f>
              <c:numCache>
                <c:formatCode>General</c:formatCode>
                <c:ptCount val="38"/>
                <c:pt idx="0">
                  <c:v>63.142000000000003</c:v>
                </c:pt>
                <c:pt idx="1">
                  <c:v>62.683</c:v>
                </c:pt>
                <c:pt idx="2">
                  <c:v>62.518000000000001</c:v>
                </c:pt>
                <c:pt idx="3">
                  <c:v>62.21</c:v>
                </c:pt>
                <c:pt idx="4">
                  <c:v>62.18</c:v>
                </c:pt>
                <c:pt idx="7">
                  <c:v>62.350999999999999</c:v>
                </c:pt>
                <c:pt idx="8">
                  <c:v>61.759</c:v>
                </c:pt>
                <c:pt idx="9">
                  <c:v>61.609000000000002</c:v>
                </c:pt>
                <c:pt idx="10">
                  <c:v>62.350999999999999</c:v>
                </c:pt>
                <c:pt idx="11">
                  <c:v>61.759</c:v>
                </c:pt>
                <c:pt idx="12">
                  <c:v>61.601999999999997</c:v>
                </c:pt>
                <c:pt idx="13">
                  <c:v>61.295000000000002</c:v>
                </c:pt>
                <c:pt idx="14">
                  <c:v>61.405000000000001</c:v>
                </c:pt>
                <c:pt idx="15">
                  <c:v>61.283000000000001</c:v>
                </c:pt>
                <c:pt idx="16">
                  <c:v>61.472999999999999</c:v>
                </c:pt>
                <c:pt idx="19">
                  <c:v>62.316000000000003</c:v>
                </c:pt>
                <c:pt idx="20">
                  <c:v>61.722999999999999</c:v>
                </c:pt>
                <c:pt idx="21">
                  <c:v>61.902000000000001</c:v>
                </c:pt>
                <c:pt idx="22">
                  <c:v>61.859000000000002</c:v>
                </c:pt>
                <c:pt idx="23">
                  <c:v>61.749000000000002</c:v>
                </c:pt>
                <c:pt idx="24">
                  <c:v>61.512999999999998</c:v>
                </c:pt>
                <c:pt idx="27">
                  <c:v>61.662999999999997</c:v>
                </c:pt>
                <c:pt idx="28">
                  <c:v>61.494</c:v>
                </c:pt>
                <c:pt idx="29">
                  <c:v>61.381999999999998</c:v>
                </c:pt>
                <c:pt idx="30">
                  <c:v>61.664999999999999</c:v>
                </c:pt>
                <c:pt idx="31">
                  <c:v>61.390999999999998</c:v>
                </c:pt>
                <c:pt idx="32">
                  <c:v>61.323999999999998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9-4F33-A042-27832AA4C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38799"/>
        <c:axId val="791935471"/>
      </c:scatterChart>
      <c:valAx>
        <c:axId val="79199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6191"/>
        <c:crosses val="autoZero"/>
        <c:crossBetween val="midCat"/>
        <c:majorUnit val="20"/>
        <c:minorUnit val="5"/>
      </c:valAx>
      <c:valAx>
        <c:axId val="792006191"/>
        <c:scaling>
          <c:orientation val="minMax"/>
          <c:max val="11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5375"/>
        <c:crosses val="autoZero"/>
        <c:crossBetween val="midCat"/>
      </c:valAx>
      <c:valAx>
        <c:axId val="791935471"/>
        <c:scaling>
          <c:orientation val="minMax"/>
          <c:max val="7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38799"/>
        <c:crosses val="max"/>
        <c:crossBetween val="midCat"/>
      </c:valAx>
      <c:valAx>
        <c:axId val="791938799"/>
        <c:scaling>
          <c:orientation val="minMax"/>
        </c:scaling>
        <c:delete val="1"/>
        <c:axPos val="b"/>
        <c:majorTickMark val="out"/>
        <c:minorTickMark val="none"/>
        <c:tickLblPos val="nextTo"/>
        <c:crossAx val="79193547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&amp; AVG Caliper T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tcaliper_fl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All!$BN$6:$BN$43</c:f>
              <c:numCache>
                <c:formatCode>General</c:formatCode>
                <c:ptCount val="38"/>
                <c:pt idx="0">
                  <c:v>93.48</c:v>
                </c:pt>
                <c:pt idx="1">
                  <c:v>114.776</c:v>
                </c:pt>
                <c:pt idx="2">
                  <c:v>119.464</c:v>
                </c:pt>
                <c:pt idx="3">
                  <c:v>122.34399999999999</c:v>
                </c:pt>
                <c:pt idx="4">
                  <c:v>124.34399999999999</c:v>
                </c:pt>
                <c:pt idx="7">
                  <c:v>138.82400000000001</c:v>
                </c:pt>
                <c:pt idx="8">
                  <c:v>113.96</c:v>
                </c:pt>
                <c:pt idx="9">
                  <c:v>129.624</c:v>
                </c:pt>
                <c:pt idx="10">
                  <c:v>138.82400000000001</c:v>
                </c:pt>
                <c:pt idx="11">
                  <c:v>113.96</c:v>
                </c:pt>
                <c:pt idx="12">
                  <c:v>92.408000000000001</c:v>
                </c:pt>
                <c:pt idx="13">
                  <c:v>109.544</c:v>
                </c:pt>
                <c:pt idx="14">
                  <c:v>118.28</c:v>
                </c:pt>
                <c:pt idx="15">
                  <c:v>119.01600000000001</c:v>
                </c:pt>
                <c:pt idx="16">
                  <c:v>124.2</c:v>
                </c:pt>
                <c:pt idx="19">
                  <c:v>159.63999999999999</c:v>
                </c:pt>
                <c:pt idx="20">
                  <c:v>108.68</c:v>
                </c:pt>
                <c:pt idx="21">
                  <c:v>115.592</c:v>
                </c:pt>
                <c:pt idx="22">
                  <c:v>127.896</c:v>
                </c:pt>
                <c:pt idx="23">
                  <c:v>125.52800000000001</c:v>
                </c:pt>
                <c:pt idx="24">
                  <c:v>125.928</c:v>
                </c:pt>
                <c:pt idx="27">
                  <c:v>125.928</c:v>
                </c:pt>
                <c:pt idx="28">
                  <c:v>109.08</c:v>
                </c:pt>
                <c:pt idx="29">
                  <c:v>112.824</c:v>
                </c:pt>
                <c:pt idx="30">
                  <c:v>120.84</c:v>
                </c:pt>
                <c:pt idx="31">
                  <c:v>94.632000000000005</c:v>
                </c:pt>
                <c:pt idx="32">
                  <c:v>120.6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C6-4123-A236-1D795A31FEF2}"/>
            </c:ext>
          </c:extLst>
        </c:ser>
        <c:ser>
          <c:idx val="1"/>
          <c:order val="1"/>
          <c:tx>
            <c:v>Max tcaliper_fr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All!$BO$6:$BO$43</c:f>
              <c:numCache>
                <c:formatCode>General</c:formatCode>
                <c:ptCount val="38"/>
                <c:pt idx="0">
                  <c:v>97.048000000000002</c:v>
                </c:pt>
                <c:pt idx="1">
                  <c:v>107.128</c:v>
                </c:pt>
                <c:pt idx="2">
                  <c:v>110.21599999999999</c:v>
                </c:pt>
                <c:pt idx="3">
                  <c:v>109.176</c:v>
                </c:pt>
                <c:pt idx="4">
                  <c:v>109.44799999999999</c:v>
                </c:pt>
                <c:pt idx="7">
                  <c:v>125.48</c:v>
                </c:pt>
                <c:pt idx="8">
                  <c:v>105.896</c:v>
                </c:pt>
                <c:pt idx="9">
                  <c:v>122.616</c:v>
                </c:pt>
                <c:pt idx="10">
                  <c:v>125.48</c:v>
                </c:pt>
                <c:pt idx="11">
                  <c:v>105.896</c:v>
                </c:pt>
                <c:pt idx="12">
                  <c:v>90.695999999999998</c:v>
                </c:pt>
                <c:pt idx="13">
                  <c:v>101.384</c:v>
                </c:pt>
                <c:pt idx="14">
                  <c:v>109.27200000000001</c:v>
                </c:pt>
                <c:pt idx="15">
                  <c:v>109.27200000000001</c:v>
                </c:pt>
                <c:pt idx="16">
                  <c:v>113.14400000000001</c:v>
                </c:pt>
                <c:pt idx="19">
                  <c:v>146.024</c:v>
                </c:pt>
                <c:pt idx="20">
                  <c:v>106.392</c:v>
                </c:pt>
                <c:pt idx="21">
                  <c:v>110.904</c:v>
                </c:pt>
                <c:pt idx="22">
                  <c:v>126.664</c:v>
                </c:pt>
                <c:pt idx="23">
                  <c:v>120.008</c:v>
                </c:pt>
                <c:pt idx="24">
                  <c:v>116.376</c:v>
                </c:pt>
                <c:pt idx="27">
                  <c:v>113.14400000000001</c:v>
                </c:pt>
                <c:pt idx="28">
                  <c:v>106.85599999999999</c:v>
                </c:pt>
                <c:pt idx="29">
                  <c:v>111.27200000000001</c:v>
                </c:pt>
                <c:pt idx="30">
                  <c:v>122.968</c:v>
                </c:pt>
                <c:pt idx="31">
                  <c:v>93.256</c:v>
                </c:pt>
                <c:pt idx="32">
                  <c:v>116.776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C6-4123-A236-1D795A31FEF2}"/>
            </c:ext>
          </c:extLst>
        </c:ser>
        <c:ser>
          <c:idx val="2"/>
          <c:order val="2"/>
          <c:tx>
            <c:v>Max tcaliper_rl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All!$BP$6:$BP$43</c:f>
              <c:numCache>
                <c:formatCode>General</c:formatCode>
                <c:ptCount val="38"/>
                <c:pt idx="0">
                  <c:v>76.087999999999994</c:v>
                </c:pt>
                <c:pt idx="1">
                  <c:v>91.4</c:v>
                </c:pt>
                <c:pt idx="2">
                  <c:v>107.768</c:v>
                </c:pt>
                <c:pt idx="3">
                  <c:v>119.512</c:v>
                </c:pt>
                <c:pt idx="4">
                  <c:v>128.71199999999999</c:v>
                </c:pt>
                <c:pt idx="7">
                  <c:v>103.304</c:v>
                </c:pt>
                <c:pt idx="8">
                  <c:v>127.4</c:v>
                </c:pt>
                <c:pt idx="9">
                  <c:v>151.49600000000001</c:v>
                </c:pt>
                <c:pt idx="10">
                  <c:v>103.304</c:v>
                </c:pt>
                <c:pt idx="11">
                  <c:v>127.4</c:v>
                </c:pt>
                <c:pt idx="12">
                  <c:v>89.224000000000004</c:v>
                </c:pt>
                <c:pt idx="13">
                  <c:v>126.16800000000001</c:v>
                </c:pt>
                <c:pt idx="14">
                  <c:v>141.608</c:v>
                </c:pt>
                <c:pt idx="15">
                  <c:v>145.16</c:v>
                </c:pt>
                <c:pt idx="16">
                  <c:v>157.768</c:v>
                </c:pt>
                <c:pt idx="19">
                  <c:v>162.696</c:v>
                </c:pt>
                <c:pt idx="20">
                  <c:v>115.91200000000001</c:v>
                </c:pt>
                <c:pt idx="21">
                  <c:v>128.34399999999999</c:v>
                </c:pt>
                <c:pt idx="22">
                  <c:v>129.208</c:v>
                </c:pt>
                <c:pt idx="23">
                  <c:v>134.04</c:v>
                </c:pt>
                <c:pt idx="24">
                  <c:v>129.17599999999999</c:v>
                </c:pt>
                <c:pt idx="27">
                  <c:v>111.08</c:v>
                </c:pt>
                <c:pt idx="28">
                  <c:v>131.72</c:v>
                </c:pt>
                <c:pt idx="29">
                  <c:v>136.28</c:v>
                </c:pt>
                <c:pt idx="30">
                  <c:v>143.75200000000001</c:v>
                </c:pt>
                <c:pt idx="31">
                  <c:v>115.592</c:v>
                </c:pt>
                <c:pt idx="32">
                  <c:v>141.928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C6-4123-A236-1D795A31FEF2}"/>
            </c:ext>
          </c:extLst>
        </c:ser>
        <c:ser>
          <c:idx val="3"/>
          <c:order val="3"/>
          <c:tx>
            <c:v>Max tcaliper_rr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All!$BQ$6:$BQ$43</c:f>
              <c:numCache>
                <c:formatCode>General</c:formatCode>
                <c:ptCount val="38"/>
                <c:pt idx="0">
                  <c:v>80.727999999999994</c:v>
                </c:pt>
                <c:pt idx="1">
                  <c:v>101.288</c:v>
                </c:pt>
                <c:pt idx="2">
                  <c:v>115.416</c:v>
                </c:pt>
                <c:pt idx="3">
                  <c:v>129.08000000000001</c:v>
                </c:pt>
                <c:pt idx="4">
                  <c:v>136.40799999999999</c:v>
                </c:pt>
                <c:pt idx="7">
                  <c:v>109.624</c:v>
                </c:pt>
                <c:pt idx="8">
                  <c:v>133.17599999999999</c:v>
                </c:pt>
                <c:pt idx="9">
                  <c:v>152.12</c:v>
                </c:pt>
                <c:pt idx="10">
                  <c:v>109.624</c:v>
                </c:pt>
                <c:pt idx="11">
                  <c:v>133.17599999999999</c:v>
                </c:pt>
                <c:pt idx="12">
                  <c:v>91.927999999999997</c:v>
                </c:pt>
                <c:pt idx="13">
                  <c:v>128.66399999999999</c:v>
                </c:pt>
                <c:pt idx="14">
                  <c:v>144.96799999999999</c:v>
                </c:pt>
                <c:pt idx="15">
                  <c:v>150.024</c:v>
                </c:pt>
                <c:pt idx="16">
                  <c:v>157.416</c:v>
                </c:pt>
                <c:pt idx="19">
                  <c:v>165.976</c:v>
                </c:pt>
                <c:pt idx="20">
                  <c:v>115.512</c:v>
                </c:pt>
                <c:pt idx="21">
                  <c:v>130.08799999999999</c:v>
                </c:pt>
                <c:pt idx="22">
                  <c:v>132.85599999999999</c:v>
                </c:pt>
                <c:pt idx="23">
                  <c:v>135.14400000000001</c:v>
                </c:pt>
                <c:pt idx="24">
                  <c:v>132.40799999999999</c:v>
                </c:pt>
                <c:pt idx="27">
                  <c:v>111.768</c:v>
                </c:pt>
                <c:pt idx="28">
                  <c:v>130.31200000000001</c:v>
                </c:pt>
                <c:pt idx="29">
                  <c:v>135.91200000000001</c:v>
                </c:pt>
                <c:pt idx="30">
                  <c:v>141.512</c:v>
                </c:pt>
                <c:pt idx="31">
                  <c:v>115.224</c:v>
                </c:pt>
                <c:pt idx="32">
                  <c:v>140.96799999999999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C6-4123-A236-1D795A31FEF2}"/>
            </c:ext>
          </c:extLst>
        </c:ser>
        <c:ser>
          <c:idx val="4"/>
          <c:order val="4"/>
          <c:tx>
            <c:v>Ave tcaliper_fl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All!$CP$6:$CP$43</c:f>
              <c:numCache>
                <c:formatCode>General</c:formatCode>
                <c:ptCount val="38"/>
                <c:pt idx="0">
                  <c:v>72.435000000000002</c:v>
                </c:pt>
                <c:pt idx="1">
                  <c:v>103.339</c:v>
                </c:pt>
                <c:pt idx="2">
                  <c:v>115.017</c:v>
                </c:pt>
                <c:pt idx="3">
                  <c:v>117.238</c:v>
                </c:pt>
                <c:pt idx="4">
                  <c:v>116.441</c:v>
                </c:pt>
                <c:pt idx="7">
                  <c:v>105.866</c:v>
                </c:pt>
                <c:pt idx="8">
                  <c:v>107.611</c:v>
                </c:pt>
                <c:pt idx="9">
                  <c:v>111.012</c:v>
                </c:pt>
                <c:pt idx="10">
                  <c:v>105.866</c:v>
                </c:pt>
                <c:pt idx="11">
                  <c:v>107.611</c:v>
                </c:pt>
                <c:pt idx="12">
                  <c:v>64.305999999999997</c:v>
                </c:pt>
                <c:pt idx="13">
                  <c:v>100.262</c:v>
                </c:pt>
                <c:pt idx="14">
                  <c:v>110.607</c:v>
                </c:pt>
                <c:pt idx="15">
                  <c:v>112.581</c:v>
                </c:pt>
                <c:pt idx="16">
                  <c:v>110.905</c:v>
                </c:pt>
                <c:pt idx="19">
                  <c:v>134.26</c:v>
                </c:pt>
                <c:pt idx="20">
                  <c:v>96.991</c:v>
                </c:pt>
                <c:pt idx="21">
                  <c:v>107.711</c:v>
                </c:pt>
                <c:pt idx="22">
                  <c:v>109.121</c:v>
                </c:pt>
                <c:pt idx="23">
                  <c:v>111.66</c:v>
                </c:pt>
                <c:pt idx="24">
                  <c:v>112.426</c:v>
                </c:pt>
                <c:pt idx="27">
                  <c:v>99.885000000000005</c:v>
                </c:pt>
                <c:pt idx="28">
                  <c:v>101.371</c:v>
                </c:pt>
                <c:pt idx="29">
                  <c:v>108.206</c:v>
                </c:pt>
                <c:pt idx="30">
                  <c:v>108.767</c:v>
                </c:pt>
                <c:pt idx="31">
                  <c:v>82.114999999999995</c:v>
                </c:pt>
                <c:pt idx="32">
                  <c:v>100.51300000000001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C6-4123-A236-1D795A31FEF2}"/>
            </c:ext>
          </c:extLst>
        </c:ser>
        <c:ser>
          <c:idx val="5"/>
          <c:order val="5"/>
          <c:tx>
            <c:v>Ave tcaliper_fr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All!$CQ$6:$CQ$43</c:f>
              <c:numCache>
                <c:formatCode>General</c:formatCode>
                <c:ptCount val="38"/>
                <c:pt idx="0">
                  <c:v>81.981999999999999</c:v>
                </c:pt>
                <c:pt idx="1">
                  <c:v>101.753</c:v>
                </c:pt>
                <c:pt idx="2">
                  <c:v>105.937</c:v>
                </c:pt>
                <c:pt idx="3">
                  <c:v>102.88500000000001</c:v>
                </c:pt>
                <c:pt idx="4">
                  <c:v>102.53100000000001</c:v>
                </c:pt>
                <c:pt idx="7">
                  <c:v>98.736000000000004</c:v>
                </c:pt>
                <c:pt idx="8">
                  <c:v>100.765</c:v>
                </c:pt>
                <c:pt idx="9">
                  <c:v>103.724</c:v>
                </c:pt>
                <c:pt idx="10">
                  <c:v>98.736000000000004</c:v>
                </c:pt>
                <c:pt idx="11">
                  <c:v>100.765</c:v>
                </c:pt>
                <c:pt idx="12">
                  <c:v>63.075000000000003</c:v>
                </c:pt>
                <c:pt idx="13">
                  <c:v>96.138000000000005</c:v>
                </c:pt>
                <c:pt idx="14">
                  <c:v>102.283</c:v>
                </c:pt>
                <c:pt idx="15">
                  <c:v>102.149</c:v>
                </c:pt>
                <c:pt idx="16">
                  <c:v>101.04600000000001</c:v>
                </c:pt>
                <c:pt idx="19">
                  <c:v>123.041</c:v>
                </c:pt>
                <c:pt idx="20">
                  <c:v>98.251000000000005</c:v>
                </c:pt>
                <c:pt idx="21">
                  <c:v>104.682</c:v>
                </c:pt>
                <c:pt idx="22">
                  <c:v>106.57599999999999</c:v>
                </c:pt>
                <c:pt idx="23">
                  <c:v>105.59099999999999</c:v>
                </c:pt>
                <c:pt idx="24">
                  <c:v>104.33799999999999</c:v>
                </c:pt>
                <c:pt idx="27">
                  <c:v>93.460999999999999</c:v>
                </c:pt>
                <c:pt idx="28">
                  <c:v>100.86199999999999</c:v>
                </c:pt>
                <c:pt idx="29">
                  <c:v>107.974</c:v>
                </c:pt>
                <c:pt idx="30">
                  <c:v>110.84699999999999</c:v>
                </c:pt>
                <c:pt idx="31">
                  <c:v>82.63</c:v>
                </c:pt>
                <c:pt idx="32">
                  <c:v>98.733999999999995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5C6-4123-A236-1D795A31FEF2}"/>
            </c:ext>
          </c:extLst>
        </c:ser>
        <c:ser>
          <c:idx val="6"/>
          <c:order val="6"/>
          <c:tx>
            <c:v>Ave tcaliper_rl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All!$CR$6:$CR$43</c:f>
              <c:numCache>
                <c:formatCode>General</c:formatCode>
                <c:ptCount val="38"/>
                <c:pt idx="0">
                  <c:v>63.927999999999997</c:v>
                </c:pt>
                <c:pt idx="1">
                  <c:v>83.066999999999993</c:v>
                </c:pt>
                <c:pt idx="2">
                  <c:v>97.472999999999999</c:v>
                </c:pt>
                <c:pt idx="3">
                  <c:v>111.03100000000001</c:v>
                </c:pt>
                <c:pt idx="4">
                  <c:v>118.907</c:v>
                </c:pt>
                <c:pt idx="7">
                  <c:v>93.841999999999999</c:v>
                </c:pt>
                <c:pt idx="8">
                  <c:v>111.518</c:v>
                </c:pt>
                <c:pt idx="9">
                  <c:v>133.506</c:v>
                </c:pt>
                <c:pt idx="10">
                  <c:v>93.841999999999999</c:v>
                </c:pt>
                <c:pt idx="11">
                  <c:v>111.518</c:v>
                </c:pt>
                <c:pt idx="12">
                  <c:v>63.323</c:v>
                </c:pt>
                <c:pt idx="13">
                  <c:v>103.845</c:v>
                </c:pt>
                <c:pt idx="14">
                  <c:v>130.81299999999999</c:v>
                </c:pt>
                <c:pt idx="15">
                  <c:v>137.79400000000001</c:v>
                </c:pt>
                <c:pt idx="16">
                  <c:v>146.304</c:v>
                </c:pt>
                <c:pt idx="19">
                  <c:v>122.14700000000001</c:v>
                </c:pt>
                <c:pt idx="20">
                  <c:v>95.61</c:v>
                </c:pt>
                <c:pt idx="21">
                  <c:v>118.97499999999999</c:v>
                </c:pt>
                <c:pt idx="22">
                  <c:v>112.098</c:v>
                </c:pt>
                <c:pt idx="23">
                  <c:v>118.873</c:v>
                </c:pt>
                <c:pt idx="24">
                  <c:v>119.379</c:v>
                </c:pt>
                <c:pt idx="27">
                  <c:v>92.671999999999997</c:v>
                </c:pt>
                <c:pt idx="28">
                  <c:v>117.09099999999999</c:v>
                </c:pt>
                <c:pt idx="29">
                  <c:v>131.54</c:v>
                </c:pt>
                <c:pt idx="30">
                  <c:v>127.752</c:v>
                </c:pt>
                <c:pt idx="31">
                  <c:v>98.766999999999996</c:v>
                </c:pt>
                <c:pt idx="32">
                  <c:v>124.31100000000001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C6-4123-A236-1D795A31FEF2}"/>
            </c:ext>
          </c:extLst>
        </c:ser>
        <c:ser>
          <c:idx val="7"/>
          <c:order val="7"/>
          <c:tx>
            <c:v>Ave tcaliper_rr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All!$CS$6:$CS$43</c:f>
              <c:numCache>
                <c:formatCode>General</c:formatCode>
                <c:ptCount val="38"/>
                <c:pt idx="0">
                  <c:v>65.034999999999997</c:v>
                </c:pt>
                <c:pt idx="1">
                  <c:v>91.305000000000007</c:v>
                </c:pt>
                <c:pt idx="2">
                  <c:v>107.71299999999999</c:v>
                </c:pt>
                <c:pt idx="3">
                  <c:v>121.18899999999999</c:v>
                </c:pt>
                <c:pt idx="4">
                  <c:v>129.554</c:v>
                </c:pt>
                <c:pt idx="7">
                  <c:v>99.447000000000003</c:v>
                </c:pt>
                <c:pt idx="8">
                  <c:v>120.142</c:v>
                </c:pt>
                <c:pt idx="9">
                  <c:v>138.20599999999999</c:v>
                </c:pt>
                <c:pt idx="10">
                  <c:v>99.447000000000003</c:v>
                </c:pt>
                <c:pt idx="11">
                  <c:v>120.142</c:v>
                </c:pt>
                <c:pt idx="12">
                  <c:v>63.991999999999997</c:v>
                </c:pt>
                <c:pt idx="13">
                  <c:v>109.745</c:v>
                </c:pt>
                <c:pt idx="14">
                  <c:v>135.685</c:v>
                </c:pt>
                <c:pt idx="15">
                  <c:v>143.501</c:v>
                </c:pt>
                <c:pt idx="16">
                  <c:v>148.709</c:v>
                </c:pt>
                <c:pt idx="19">
                  <c:v>123.748</c:v>
                </c:pt>
                <c:pt idx="20">
                  <c:v>95.834000000000003</c:v>
                </c:pt>
                <c:pt idx="21">
                  <c:v>121.361</c:v>
                </c:pt>
                <c:pt idx="22">
                  <c:v>117.43300000000001</c:v>
                </c:pt>
                <c:pt idx="23">
                  <c:v>122.94</c:v>
                </c:pt>
                <c:pt idx="24">
                  <c:v>123.74299999999999</c:v>
                </c:pt>
                <c:pt idx="27">
                  <c:v>94.424000000000007</c:v>
                </c:pt>
                <c:pt idx="28">
                  <c:v>118.688</c:v>
                </c:pt>
                <c:pt idx="29">
                  <c:v>131.703</c:v>
                </c:pt>
                <c:pt idx="30">
                  <c:v>127.82</c:v>
                </c:pt>
                <c:pt idx="31">
                  <c:v>98.039000000000001</c:v>
                </c:pt>
                <c:pt idx="32">
                  <c:v>125.036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5C6-4123-A236-1D795A31F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95375"/>
        <c:axId val="792017007"/>
      </c:scatterChart>
      <c:valAx>
        <c:axId val="79199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7007"/>
        <c:crosses val="autoZero"/>
        <c:crossBetween val="midCat"/>
        <c:majorUnit val="20"/>
        <c:minorUnit val="5"/>
      </c:valAx>
      <c:valAx>
        <c:axId val="792017007"/>
        <c:scaling>
          <c:orientation val="minMax"/>
          <c:max val="2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5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Oil level [litres], pcrank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Oil_level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All!$AV$6:$AV$43</c:f>
              <c:numCache>
                <c:formatCode>General</c:formatCode>
                <c:ptCount val="38"/>
                <c:pt idx="0">
                  <c:v>2.6145</c:v>
                </c:pt>
                <c:pt idx="1">
                  <c:v>2.4380000000000002</c:v>
                </c:pt>
                <c:pt idx="2">
                  <c:v>2.3029999999999999</c:v>
                </c:pt>
                <c:pt idx="3">
                  <c:v>2.4569999999999999</c:v>
                </c:pt>
                <c:pt idx="4">
                  <c:v>2.1084999999999998</c:v>
                </c:pt>
                <c:pt idx="7">
                  <c:v>2.9195000000000002</c:v>
                </c:pt>
                <c:pt idx="8">
                  <c:v>2.1539999999999999</c:v>
                </c:pt>
                <c:pt idx="9">
                  <c:v>2.4115000000000002</c:v>
                </c:pt>
                <c:pt idx="10">
                  <c:v>2.9195000000000002</c:v>
                </c:pt>
                <c:pt idx="11">
                  <c:v>2.1539999999999999</c:v>
                </c:pt>
                <c:pt idx="12">
                  <c:v>2.6284999999999998</c:v>
                </c:pt>
                <c:pt idx="13">
                  <c:v>2.2765</c:v>
                </c:pt>
                <c:pt idx="14">
                  <c:v>2.1785000000000001</c:v>
                </c:pt>
                <c:pt idx="15">
                  <c:v>2.1924999999999999</c:v>
                </c:pt>
                <c:pt idx="16">
                  <c:v>2.7214999999999998</c:v>
                </c:pt>
                <c:pt idx="19">
                  <c:v>2.9685000000000001</c:v>
                </c:pt>
                <c:pt idx="20">
                  <c:v>2.6459999999999999</c:v>
                </c:pt>
                <c:pt idx="21">
                  <c:v>2.718</c:v>
                </c:pt>
                <c:pt idx="22">
                  <c:v>2.3744999999999998</c:v>
                </c:pt>
                <c:pt idx="23">
                  <c:v>3.1640000000000001</c:v>
                </c:pt>
                <c:pt idx="24">
                  <c:v>2.3290000000000002</c:v>
                </c:pt>
                <c:pt idx="27">
                  <c:v>2.8494999999999999</c:v>
                </c:pt>
                <c:pt idx="28">
                  <c:v>2.2869999999999999</c:v>
                </c:pt>
                <c:pt idx="29">
                  <c:v>2.1665000000000001</c:v>
                </c:pt>
                <c:pt idx="30">
                  <c:v>2.8704999999999998</c:v>
                </c:pt>
                <c:pt idx="31">
                  <c:v>2.2029999999999998</c:v>
                </c:pt>
                <c:pt idx="32">
                  <c:v>2.0594999999999999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AC-4EAE-9EF1-73CA9D40B62A}"/>
            </c:ext>
          </c:extLst>
        </c:ser>
        <c:ser>
          <c:idx val="1"/>
          <c:order val="1"/>
          <c:tx>
            <c:v>Ave Oil_level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All!$AW$6:$AW$43</c:f>
              <c:numCache>
                <c:formatCode>General</c:formatCode>
                <c:ptCount val="38"/>
                <c:pt idx="0">
                  <c:v>5.2346000000000004</c:v>
                </c:pt>
                <c:pt idx="1">
                  <c:v>5.3667999999999996</c:v>
                </c:pt>
                <c:pt idx="2">
                  <c:v>5.3964999999999996</c:v>
                </c:pt>
                <c:pt idx="3">
                  <c:v>5.3882000000000003</c:v>
                </c:pt>
                <c:pt idx="4">
                  <c:v>5.2812000000000001</c:v>
                </c:pt>
                <c:pt idx="7">
                  <c:v>5.2496</c:v>
                </c:pt>
                <c:pt idx="8">
                  <c:v>5.3895999999999997</c:v>
                </c:pt>
                <c:pt idx="9">
                  <c:v>5.2328999999999999</c:v>
                </c:pt>
                <c:pt idx="10">
                  <c:v>5.2496</c:v>
                </c:pt>
                <c:pt idx="11">
                  <c:v>5.3895999999999997</c:v>
                </c:pt>
                <c:pt idx="12">
                  <c:v>5.3806000000000003</c:v>
                </c:pt>
                <c:pt idx="13">
                  <c:v>5.2831000000000001</c:v>
                </c:pt>
                <c:pt idx="14">
                  <c:v>5.3227000000000002</c:v>
                </c:pt>
                <c:pt idx="15">
                  <c:v>5.3422999999999998</c:v>
                </c:pt>
                <c:pt idx="16">
                  <c:v>5.3175999999999997</c:v>
                </c:pt>
                <c:pt idx="19">
                  <c:v>4.3746999999999998</c:v>
                </c:pt>
                <c:pt idx="20">
                  <c:v>5.2386999999999997</c:v>
                </c:pt>
                <c:pt idx="21">
                  <c:v>5.2786</c:v>
                </c:pt>
                <c:pt idx="22">
                  <c:v>5.0597000000000003</c:v>
                </c:pt>
                <c:pt idx="23">
                  <c:v>4.8992000000000004</c:v>
                </c:pt>
                <c:pt idx="24">
                  <c:v>5.1234000000000002</c:v>
                </c:pt>
                <c:pt idx="27">
                  <c:v>5.1539999999999999</c:v>
                </c:pt>
                <c:pt idx="28">
                  <c:v>5.2851999999999997</c:v>
                </c:pt>
                <c:pt idx="29">
                  <c:v>5.2595000000000001</c:v>
                </c:pt>
                <c:pt idx="30">
                  <c:v>4.9842000000000004</c:v>
                </c:pt>
                <c:pt idx="31">
                  <c:v>5.2558999999999996</c:v>
                </c:pt>
                <c:pt idx="32">
                  <c:v>5.1420000000000003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AC-4EAE-9EF1-73CA9D40B62A}"/>
            </c:ext>
          </c:extLst>
        </c:ser>
        <c:ser>
          <c:idx val="2"/>
          <c:order val="2"/>
          <c:tx>
            <c:v>Max Oil_level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All!$FS$6:$FS$43</c:f>
              <c:numCache>
                <c:formatCode>General</c:formatCode>
                <c:ptCount val="38"/>
                <c:pt idx="0">
                  <c:v>6.859</c:v>
                </c:pt>
                <c:pt idx="1">
                  <c:v>6.8155000000000001</c:v>
                </c:pt>
                <c:pt idx="2">
                  <c:v>6.8280000000000003</c:v>
                </c:pt>
                <c:pt idx="3">
                  <c:v>6.8730000000000002</c:v>
                </c:pt>
                <c:pt idx="4">
                  <c:v>6.819</c:v>
                </c:pt>
                <c:pt idx="7">
                  <c:v>6.5674999999999999</c:v>
                </c:pt>
                <c:pt idx="8">
                  <c:v>6.7445000000000004</c:v>
                </c:pt>
                <c:pt idx="9">
                  <c:v>6.7859999999999996</c:v>
                </c:pt>
                <c:pt idx="10">
                  <c:v>6.5674999999999999</c:v>
                </c:pt>
                <c:pt idx="11">
                  <c:v>6.7445000000000004</c:v>
                </c:pt>
                <c:pt idx="12">
                  <c:v>6.6524999999999999</c:v>
                </c:pt>
                <c:pt idx="13">
                  <c:v>6.8</c:v>
                </c:pt>
                <c:pt idx="14">
                  <c:v>6.6559999999999997</c:v>
                </c:pt>
                <c:pt idx="15">
                  <c:v>6.774</c:v>
                </c:pt>
                <c:pt idx="16">
                  <c:v>6.7290000000000001</c:v>
                </c:pt>
                <c:pt idx="19">
                  <c:v>6.3224999999999998</c:v>
                </c:pt>
                <c:pt idx="20">
                  <c:v>6.8</c:v>
                </c:pt>
                <c:pt idx="21">
                  <c:v>6.7755000000000001</c:v>
                </c:pt>
                <c:pt idx="22">
                  <c:v>6.8155000000000001</c:v>
                </c:pt>
                <c:pt idx="23">
                  <c:v>6.7530000000000001</c:v>
                </c:pt>
                <c:pt idx="24">
                  <c:v>6.8070000000000004</c:v>
                </c:pt>
                <c:pt idx="27">
                  <c:v>6.7634999999999996</c:v>
                </c:pt>
                <c:pt idx="28">
                  <c:v>6.7809999999999997</c:v>
                </c:pt>
                <c:pt idx="29">
                  <c:v>6.7565</c:v>
                </c:pt>
                <c:pt idx="30">
                  <c:v>6.8140000000000001</c:v>
                </c:pt>
                <c:pt idx="31">
                  <c:v>6.7774999999999999</c:v>
                </c:pt>
                <c:pt idx="32">
                  <c:v>6.9165000000000001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AC-4EAE-9EF1-73CA9D40B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98703"/>
        <c:axId val="792003279"/>
      </c:scatterChart>
      <c:scatterChart>
        <c:scatterStyle val="lineMarker"/>
        <c:varyColors val="0"/>
        <c:ser>
          <c:idx val="3"/>
          <c:order val="3"/>
          <c:tx>
            <c:v>Max pcrank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All!$FT$6:$FT$43</c:f>
              <c:numCache>
                <c:formatCode>General</c:formatCode>
                <c:ptCount val="38"/>
                <c:pt idx="0">
                  <c:v>1070.5</c:v>
                </c:pt>
                <c:pt idx="1">
                  <c:v>1064.4000000000001</c:v>
                </c:pt>
                <c:pt idx="2">
                  <c:v>1070.4000000000001</c:v>
                </c:pt>
                <c:pt idx="3">
                  <c:v>1069.0999999999999</c:v>
                </c:pt>
                <c:pt idx="4">
                  <c:v>1069.0999999999999</c:v>
                </c:pt>
                <c:pt idx="7">
                  <c:v>1068.0999999999999</c:v>
                </c:pt>
                <c:pt idx="8">
                  <c:v>1072.3</c:v>
                </c:pt>
                <c:pt idx="9">
                  <c:v>1068.7</c:v>
                </c:pt>
                <c:pt idx="10">
                  <c:v>1068.0999999999999</c:v>
                </c:pt>
                <c:pt idx="11">
                  <c:v>1072.3</c:v>
                </c:pt>
                <c:pt idx="12">
                  <c:v>1067.7</c:v>
                </c:pt>
                <c:pt idx="13">
                  <c:v>1069.7</c:v>
                </c:pt>
                <c:pt idx="14">
                  <c:v>1071</c:v>
                </c:pt>
                <c:pt idx="15">
                  <c:v>1067.9000000000001</c:v>
                </c:pt>
                <c:pt idx="16">
                  <c:v>1068.5</c:v>
                </c:pt>
                <c:pt idx="19">
                  <c:v>1069.3</c:v>
                </c:pt>
                <c:pt idx="20">
                  <c:v>1076.0999999999999</c:v>
                </c:pt>
                <c:pt idx="21">
                  <c:v>1068.3</c:v>
                </c:pt>
                <c:pt idx="22">
                  <c:v>1069.5999999999999</c:v>
                </c:pt>
                <c:pt idx="23">
                  <c:v>1070.4000000000001</c:v>
                </c:pt>
                <c:pt idx="24">
                  <c:v>1068.8</c:v>
                </c:pt>
                <c:pt idx="27">
                  <c:v>1065.4000000000001</c:v>
                </c:pt>
                <c:pt idx="28">
                  <c:v>1069.3</c:v>
                </c:pt>
                <c:pt idx="29">
                  <c:v>1070.8</c:v>
                </c:pt>
                <c:pt idx="30">
                  <c:v>1065.0999999999999</c:v>
                </c:pt>
                <c:pt idx="31">
                  <c:v>1069.7</c:v>
                </c:pt>
                <c:pt idx="32">
                  <c:v>1065.9000000000001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AC-4EAE-9EF1-73CA9D40B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13007"/>
        <c:axId val="791914671"/>
      </c:scatterChart>
      <c:valAx>
        <c:axId val="791998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3279"/>
        <c:crosses val="autoZero"/>
        <c:crossBetween val="midCat"/>
        <c:majorUnit val="20"/>
        <c:minorUnit val="5"/>
      </c:valAx>
      <c:valAx>
        <c:axId val="79200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8703"/>
        <c:crosses val="autoZero"/>
        <c:crossBetween val="midCat"/>
      </c:valAx>
      <c:valAx>
        <c:axId val="791914671"/>
        <c:scaling>
          <c:orientation val="minMax"/>
          <c:max val="1100"/>
          <c:min val="8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3007"/>
        <c:crosses val="max"/>
        <c:crossBetween val="midCat"/>
      </c:valAx>
      <c:valAx>
        <c:axId val="791913007"/>
        <c:scaling>
          <c:orientation val="minMax"/>
        </c:scaling>
        <c:delete val="1"/>
        <c:axPos val="b"/>
        <c:majorTickMark val="out"/>
        <c:minorTickMark val="none"/>
        <c:tickLblPos val="nextTo"/>
        <c:crossAx val="79191467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and engine temperatures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tmot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All!$AT$6:$AT$43</c:f>
              <c:numCache>
                <c:formatCode>General</c:formatCode>
                <c:ptCount val="38"/>
                <c:pt idx="0">
                  <c:v>83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7">
                  <c:v>86</c:v>
                </c:pt>
                <c:pt idx="8">
                  <c:v>82</c:v>
                </c:pt>
                <c:pt idx="9">
                  <c:v>83</c:v>
                </c:pt>
                <c:pt idx="10">
                  <c:v>86</c:v>
                </c:pt>
                <c:pt idx="11">
                  <c:v>82</c:v>
                </c:pt>
                <c:pt idx="12">
                  <c:v>83</c:v>
                </c:pt>
                <c:pt idx="13">
                  <c:v>82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9">
                  <c:v>85</c:v>
                </c:pt>
                <c:pt idx="20">
                  <c:v>82</c:v>
                </c:pt>
                <c:pt idx="21">
                  <c:v>83</c:v>
                </c:pt>
                <c:pt idx="22">
                  <c:v>82</c:v>
                </c:pt>
                <c:pt idx="23">
                  <c:v>82</c:v>
                </c:pt>
                <c:pt idx="24">
                  <c:v>83</c:v>
                </c:pt>
                <c:pt idx="27">
                  <c:v>86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FC-4D15-A01D-3121D743B65C}"/>
            </c:ext>
          </c:extLst>
        </c:ser>
        <c:ser>
          <c:idx val="1"/>
          <c:order val="1"/>
          <c:tx>
            <c:v>Max tmot2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All!$FL$6:$FL$43</c:f>
              <c:numCache>
                <c:formatCode>General</c:formatCode>
                <c:ptCount val="38"/>
                <c:pt idx="0">
                  <c:v>83</c:v>
                </c:pt>
                <c:pt idx="1">
                  <c:v>82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7">
                  <c:v>87</c:v>
                </c:pt>
                <c:pt idx="8">
                  <c:v>82</c:v>
                </c:pt>
                <c:pt idx="9">
                  <c:v>83</c:v>
                </c:pt>
                <c:pt idx="10">
                  <c:v>87</c:v>
                </c:pt>
                <c:pt idx="11">
                  <c:v>82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9">
                  <c:v>86</c:v>
                </c:pt>
                <c:pt idx="20">
                  <c:v>82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7">
                  <c:v>86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FC-4D15-A01D-3121D743B65C}"/>
            </c:ext>
          </c:extLst>
        </c:ser>
        <c:ser>
          <c:idx val="2"/>
          <c:order val="2"/>
          <c:tx>
            <c:v>Max tgear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All!$AU$6:$AU$43</c:f>
              <c:numCache>
                <c:formatCode>General</c:formatCode>
                <c:ptCount val="38"/>
                <c:pt idx="0">
                  <c:v>89</c:v>
                </c:pt>
                <c:pt idx="1">
                  <c:v>101</c:v>
                </c:pt>
                <c:pt idx="2">
                  <c:v>108</c:v>
                </c:pt>
                <c:pt idx="3">
                  <c:v>113</c:v>
                </c:pt>
                <c:pt idx="4">
                  <c:v>114</c:v>
                </c:pt>
                <c:pt idx="7">
                  <c:v>105</c:v>
                </c:pt>
                <c:pt idx="8">
                  <c:v>111</c:v>
                </c:pt>
                <c:pt idx="9">
                  <c:v>114</c:v>
                </c:pt>
                <c:pt idx="10">
                  <c:v>105</c:v>
                </c:pt>
                <c:pt idx="11">
                  <c:v>111</c:v>
                </c:pt>
                <c:pt idx="12">
                  <c:v>93</c:v>
                </c:pt>
                <c:pt idx="13">
                  <c:v>105</c:v>
                </c:pt>
                <c:pt idx="14">
                  <c:v>110</c:v>
                </c:pt>
                <c:pt idx="15">
                  <c:v>113</c:v>
                </c:pt>
                <c:pt idx="16">
                  <c:v>115</c:v>
                </c:pt>
                <c:pt idx="19">
                  <c:v>110</c:v>
                </c:pt>
                <c:pt idx="20">
                  <c:v>106</c:v>
                </c:pt>
                <c:pt idx="21">
                  <c:v>109</c:v>
                </c:pt>
                <c:pt idx="22">
                  <c:v>108</c:v>
                </c:pt>
                <c:pt idx="23">
                  <c:v>108</c:v>
                </c:pt>
                <c:pt idx="24">
                  <c:v>109</c:v>
                </c:pt>
                <c:pt idx="27">
                  <c:v>104</c:v>
                </c:pt>
                <c:pt idx="28">
                  <c:v>110</c:v>
                </c:pt>
                <c:pt idx="29">
                  <c:v>113</c:v>
                </c:pt>
                <c:pt idx="30">
                  <c:v>114</c:v>
                </c:pt>
                <c:pt idx="31">
                  <c:v>103</c:v>
                </c:pt>
                <c:pt idx="3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FC-4D15-A01D-3121D743B65C}"/>
            </c:ext>
          </c:extLst>
        </c:ser>
        <c:ser>
          <c:idx val="4"/>
          <c:order val="4"/>
          <c:tx>
            <c:v>Ave Delta_tmot_toil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All!$IC$6:$IC$43</c:f>
              <c:numCache>
                <c:formatCode>General</c:formatCode>
                <c:ptCount val="38"/>
                <c:pt idx="0">
                  <c:v>16.3</c:v>
                </c:pt>
                <c:pt idx="1">
                  <c:v>22.21</c:v>
                </c:pt>
                <c:pt idx="2">
                  <c:v>22.827999999999999</c:v>
                </c:pt>
                <c:pt idx="3">
                  <c:v>23.007999999999999</c:v>
                </c:pt>
                <c:pt idx="4">
                  <c:v>22.952000000000002</c:v>
                </c:pt>
                <c:pt idx="7">
                  <c:v>18.658000000000001</c:v>
                </c:pt>
                <c:pt idx="8">
                  <c:v>22.834</c:v>
                </c:pt>
                <c:pt idx="9">
                  <c:v>23.077999999999999</c:v>
                </c:pt>
                <c:pt idx="10">
                  <c:v>18.658000000000001</c:v>
                </c:pt>
                <c:pt idx="11">
                  <c:v>22.834</c:v>
                </c:pt>
                <c:pt idx="12">
                  <c:v>17.338000000000001</c:v>
                </c:pt>
                <c:pt idx="13">
                  <c:v>22.562000000000001</c:v>
                </c:pt>
                <c:pt idx="14">
                  <c:v>23.082000000000001</c:v>
                </c:pt>
                <c:pt idx="15">
                  <c:v>23.338999999999999</c:v>
                </c:pt>
                <c:pt idx="16">
                  <c:v>23.454000000000001</c:v>
                </c:pt>
                <c:pt idx="19">
                  <c:v>14.648999999999999</c:v>
                </c:pt>
                <c:pt idx="20">
                  <c:v>22.068999999999999</c:v>
                </c:pt>
                <c:pt idx="21">
                  <c:v>22.760999999999999</c:v>
                </c:pt>
                <c:pt idx="22">
                  <c:v>21.352</c:v>
                </c:pt>
                <c:pt idx="23">
                  <c:v>21.462</c:v>
                </c:pt>
                <c:pt idx="24">
                  <c:v>21.95</c:v>
                </c:pt>
                <c:pt idx="27">
                  <c:v>18.478000000000002</c:v>
                </c:pt>
                <c:pt idx="28">
                  <c:v>22.952999999999999</c:v>
                </c:pt>
                <c:pt idx="29">
                  <c:v>23.175000000000001</c:v>
                </c:pt>
                <c:pt idx="30">
                  <c:v>18.562999999999999</c:v>
                </c:pt>
                <c:pt idx="31">
                  <c:v>20.475999999999999</c:v>
                </c:pt>
                <c:pt idx="32">
                  <c:v>22.99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1FC-4D15-A01D-3121D743B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10351"/>
        <c:axId val="792017839"/>
      </c:scatterChart>
      <c:scatterChart>
        <c:scatterStyle val="lineMarker"/>
        <c:varyColors val="0"/>
        <c:ser>
          <c:idx val="3"/>
          <c:order val="3"/>
          <c:tx>
            <c:v>Ave Delta_TmotvsAMB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All!$EK$6:$EK$43</c:f>
              <c:numCache>
                <c:formatCode>General</c:formatCode>
                <c:ptCount val="38"/>
                <c:pt idx="0">
                  <c:v>57.347999999999999</c:v>
                </c:pt>
                <c:pt idx="1">
                  <c:v>59.636000000000003</c:v>
                </c:pt>
                <c:pt idx="2">
                  <c:v>59.636000000000003</c:v>
                </c:pt>
                <c:pt idx="3">
                  <c:v>58.951999999999998</c:v>
                </c:pt>
                <c:pt idx="4">
                  <c:v>58.652999999999999</c:v>
                </c:pt>
                <c:pt idx="7">
                  <c:v>57.253999999999998</c:v>
                </c:pt>
                <c:pt idx="8">
                  <c:v>57.917000000000002</c:v>
                </c:pt>
                <c:pt idx="9">
                  <c:v>57.183</c:v>
                </c:pt>
                <c:pt idx="10">
                  <c:v>57.253999999999998</c:v>
                </c:pt>
                <c:pt idx="11">
                  <c:v>57.917000000000002</c:v>
                </c:pt>
                <c:pt idx="12">
                  <c:v>54.789000000000001</c:v>
                </c:pt>
                <c:pt idx="13">
                  <c:v>56.023000000000003</c:v>
                </c:pt>
                <c:pt idx="14">
                  <c:v>55.421999999999997</c:v>
                </c:pt>
                <c:pt idx="15">
                  <c:v>56.149000000000001</c:v>
                </c:pt>
                <c:pt idx="16">
                  <c:v>55.863999999999997</c:v>
                </c:pt>
                <c:pt idx="19">
                  <c:v>52.408000000000001</c:v>
                </c:pt>
                <c:pt idx="20">
                  <c:v>54.3</c:v>
                </c:pt>
                <c:pt idx="21">
                  <c:v>53.661000000000001</c:v>
                </c:pt>
                <c:pt idx="22">
                  <c:v>53.146999999999998</c:v>
                </c:pt>
                <c:pt idx="23">
                  <c:v>53.101999999999997</c:v>
                </c:pt>
                <c:pt idx="24">
                  <c:v>53.545999999999999</c:v>
                </c:pt>
                <c:pt idx="27">
                  <c:v>52.19</c:v>
                </c:pt>
                <c:pt idx="28">
                  <c:v>53.734000000000002</c:v>
                </c:pt>
                <c:pt idx="29">
                  <c:v>53.274000000000001</c:v>
                </c:pt>
                <c:pt idx="30">
                  <c:v>52.048999999999999</c:v>
                </c:pt>
                <c:pt idx="31">
                  <c:v>53.216999999999999</c:v>
                </c:pt>
                <c:pt idx="32">
                  <c:v>53.911999999999999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FC-4D15-A01D-3121D743B65C}"/>
            </c:ext>
          </c:extLst>
        </c:ser>
        <c:ser>
          <c:idx val="5"/>
          <c:order val="5"/>
          <c:tx>
            <c:v>Ave Delta_tmot_toil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All!$IC$6:$IC$43</c:f>
              <c:numCache>
                <c:formatCode>General</c:formatCode>
                <c:ptCount val="38"/>
                <c:pt idx="0">
                  <c:v>16.3</c:v>
                </c:pt>
                <c:pt idx="1">
                  <c:v>22.21</c:v>
                </c:pt>
                <c:pt idx="2">
                  <c:v>22.827999999999999</c:v>
                </c:pt>
                <c:pt idx="3">
                  <c:v>23.007999999999999</c:v>
                </c:pt>
                <c:pt idx="4">
                  <c:v>22.952000000000002</c:v>
                </c:pt>
                <c:pt idx="7">
                  <c:v>18.658000000000001</c:v>
                </c:pt>
                <c:pt idx="8">
                  <c:v>22.834</c:v>
                </c:pt>
                <c:pt idx="9">
                  <c:v>23.077999999999999</c:v>
                </c:pt>
                <c:pt idx="10">
                  <c:v>18.658000000000001</c:v>
                </c:pt>
                <c:pt idx="11">
                  <c:v>22.834</c:v>
                </c:pt>
                <c:pt idx="12">
                  <c:v>17.338000000000001</c:v>
                </c:pt>
                <c:pt idx="13">
                  <c:v>22.562000000000001</c:v>
                </c:pt>
                <c:pt idx="14">
                  <c:v>23.082000000000001</c:v>
                </c:pt>
                <c:pt idx="15">
                  <c:v>23.338999999999999</c:v>
                </c:pt>
                <c:pt idx="16">
                  <c:v>23.454000000000001</c:v>
                </c:pt>
                <c:pt idx="19">
                  <c:v>14.648999999999999</c:v>
                </c:pt>
                <c:pt idx="20">
                  <c:v>22.068999999999999</c:v>
                </c:pt>
                <c:pt idx="21">
                  <c:v>22.760999999999999</c:v>
                </c:pt>
                <c:pt idx="22">
                  <c:v>21.352</c:v>
                </c:pt>
                <c:pt idx="23">
                  <c:v>21.462</c:v>
                </c:pt>
                <c:pt idx="24">
                  <c:v>21.95</c:v>
                </c:pt>
                <c:pt idx="27">
                  <c:v>18.478000000000002</c:v>
                </c:pt>
                <c:pt idx="28">
                  <c:v>22.952999999999999</c:v>
                </c:pt>
                <c:pt idx="29">
                  <c:v>23.175000000000001</c:v>
                </c:pt>
                <c:pt idx="30">
                  <c:v>18.562999999999999</c:v>
                </c:pt>
                <c:pt idx="31">
                  <c:v>20.475999999999999</c:v>
                </c:pt>
                <c:pt idx="32">
                  <c:v>22.99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1FC-4D15-A01D-3121D743B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70415"/>
        <c:axId val="791937967"/>
      </c:scatterChart>
      <c:valAx>
        <c:axId val="79201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7839"/>
        <c:crosses val="autoZero"/>
        <c:crossBetween val="midCat"/>
        <c:majorUnit val="20"/>
        <c:minorUnit val="5"/>
      </c:valAx>
      <c:valAx>
        <c:axId val="792017839"/>
        <c:scaling>
          <c:orientation val="minMax"/>
          <c:max val="13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0351"/>
        <c:crosses val="autoZero"/>
        <c:crossBetween val="midCat"/>
      </c:valAx>
      <c:valAx>
        <c:axId val="79193796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70415"/>
        <c:crosses val="max"/>
        <c:crossBetween val="midCat"/>
      </c:valAx>
      <c:valAx>
        <c:axId val="791970415"/>
        <c:scaling>
          <c:orientation val="minMax"/>
        </c:scaling>
        <c:delete val="1"/>
        <c:axPos val="b"/>
        <c:majorTickMark val="out"/>
        <c:minorTickMark val="none"/>
        <c:tickLblPos val="nextTo"/>
        <c:crossAx val="791937967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Misfire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time_ign01_E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All!$CU$6:$CU$43</c:f>
              <c:numCache>
                <c:formatCode>General</c:formatCode>
                <c:ptCount val="38"/>
                <c:pt idx="0">
                  <c:v>0.20100000000000001</c:v>
                </c:pt>
                <c:pt idx="1">
                  <c:v>0</c:v>
                </c:pt>
                <c:pt idx="2">
                  <c:v>0.20100000000000001</c:v>
                </c:pt>
                <c:pt idx="3">
                  <c:v>0.1</c:v>
                </c:pt>
                <c:pt idx="4">
                  <c:v>0.10100000000000001</c:v>
                </c:pt>
                <c:pt idx="7">
                  <c:v>0.20100000000000001</c:v>
                </c:pt>
                <c:pt idx="8">
                  <c:v>0.19900000000000001</c:v>
                </c:pt>
                <c:pt idx="9">
                  <c:v>0.1</c:v>
                </c:pt>
                <c:pt idx="10">
                  <c:v>0.20100000000000001</c:v>
                </c:pt>
                <c:pt idx="11">
                  <c:v>0.19900000000000001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9.9000000000000005E-2</c:v>
                </c:pt>
                <c:pt idx="16">
                  <c:v>0.10100000000000001</c:v>
                </c:pt>
                <c:pt idx="19">
                  <c:v>0.79800000000000004</c:v>
                </c:pt>
                <c:pt idx="20">
                  <c:v>0.59799999999999998</c:v>
                </c:pt>
                <c:pt idx="21">
                  <c:v>0.4</c:v>
                </c:pt>
                <c:pt idx="22">
                  <c:v>0</c:v>
                </c:pt>
                <c:pt idx="23">
                  <c:v>0.1</c:v>
                </c:pt>
                <c:pt idx="24">
                  <c:v>0.6</c:v>
                </c:pt>
                <c:pt idx="27">
                  <c:v>0.5</c:v>
                </c:pt>
                <c:pt idx="28">
                  <c:v>0.20200000000000001</c:v>
                </c:pt>
                <c:pt idx="29">
                  <c:v>0.40100000000000002</c:v>
                </c:pt>
                <c:pt idx="30">
                  <c:v>0.9</c:v>
                </c:pt>
                <c:pt idx="31">
                  <c:v>0.29899999999999999</c:v>
                </c:pt>
                <c:pt idx="3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32-494F-9396-A4138B3ABA8C}"/>
            </c:ext>
          </c:extLst>
        </c:ser>
        <c:ser>
          <c:idx val="1"/>
          <c:order val="1"/>
          <c:tx>
            <c:v>Max time_ign02_E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All!$CV$6:$CV$43</c:f>
              <c:numCache>
                <c:formatCode>General</c:formatCode>
                <c:ptCount val="38"/>
                <c:pt idx="0">
                  <c:v>0.39900000000000002</c:v>
                </c:pt>
                <c:pt idx="1">
                  <c:v>0.29899999999999999</c:v>
                </c:pt>
                <c:pt idx="2">
                  <c:v>0.19900000000000001</c:v>
                </c:pt>
                <c:pt idx="3">
                  <c:v>0.19900000000000001</c:v>
                </c:pt>
                <c:pt idx="4">
                  <c:v>0.29899999999999999</c:v>
                </c:pt>
                <c:pt idx="7">
                  <c:v>9.8000000000000004E-2</c:v>
                </c:pt>
                <c:pt idx="8">
                  <c:v>9.9000000000000005E-2</c:v>
                </c:pt>
                <c:pt idx="9">
                  <c:v>9.9000000000000005E-2</c:v>
                </c:pt>
                <c:pt idx="10">
                  <c:v>9.8000000000000004E-2</c:v>
                </c:pt>
                <c:pt idx="11">
                  <c:v>9.9000000000000005E-2</c:v>
                </c:pt>
                <c:pt idx="12">
                  <c:v>0.40400000000000003</c:v>
                </c:pt>
                <c:pt idx="13">
                  <c:v>0.20100000000000001</c:v>
                </c:pt>
                <c:pt idx="14">
                  <c:v>0.4</c:v>
                </c:pt>
                <c:pt idx="15">
                  <c:v>0.2</c:v>
                </c:pt>
                <c:pt idx="16">
                  <c:v>0.29899999999999999</c:v>
                </c:pt>
                <c:pt idx="19">
                  <c:v>1.2969999999999999</c:v>
                </c:pt>
                <c:pt idx="20">
                  <c:v>0.4</c:v>
                </c:pt>
                <c:pt idx="21">
                  <c:v>0.6</c:v>
                </c:pt>
                <c:pt idx="22">
                  <c:v>0.497</c:v>
                </c:pt>
                <c:pt idx="23">
                  <c:v>0.499</c:v>
                </c:pt>
                <c:pt idx="24">
                  <c:v>1.296</c:v>
                </c:pt>
                <c:pt idx="27">
                  <c:v>0.69899999999999995</c:v>
                </c:pt>
                <c:pt idx="28">
                  <c:v>0.30299999999999999</c:v>
                </c:pt>
                <c:pt idx="29">
                  <c:v>0.3</c:v>
                </c:pt>
                <c:pt idx="30">
                  <c:v>0.19900000000000001</c:v>
                </c:pt>
                <c:pt idx="31">
                  <c:v>0.89800000000000002</c:v>
                </c:pt>
                <c:pt idx="32">
                  <c:v>0.70199999999999996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32-494F-9396-A4138B3ABA8C}"/>
            </c:ext>
          </c:extLst>
        </c:ser>
        <c:ser>
          <c:idx val="2"/>
          <c:order val="2"/>
          <c:tx>
            <c:v>Max time_ign03_E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All!$CW$6:$CW$43</c:f>
              <c:numCache>
                <c:formatCode>General</c:formatCode>
                <c:ptCount val="38"/>
                <c:pt idx="0">
                  <c:v>0.20100000000000001</c:v>
                </c:pt>
                <c:pt idx="1">
                  <c:v>9.9000000000000005E-2</c:v>
                </c:pt>
                <c:pt idx="2">
                  <c:v>0.19900000000000001</c:v>
                </c:pt>
                <c:pt idx="3">
                  <c:v>0.7</c:v>
                </c:pt>
                <c:pt idx="4">
                  <c:v>0.2</c:v>
                </c:pt>
                <c:pt idx="7">
                  <c:v>0</c:v>
                </c:pt>
                <c:pt idx="8">
                  <c:v>0</c:v>
                </c:pt>
                <c:pt idx="9">
                  <c:v>0.1</c:v>
                </c:pt>
                <c:pt idx="10">
                  <c:v>0</c:v>
                </c:pt>
                <c:pt idx="11">
                  <c:v>0</c:v>
                </c:pt>
                <c:pt idx="12">
                  <c:v>0.497</c:v>
                </c:pt>
                <c:pt idx="13">
                  <c:v>0.30099999999999999</c:v>
                </c:pt>
                <c:pt idx="14">
                  <c:v>0.19900000000000001</c:v>
                </c:pt>
                <c:pt idx="15">
                  <c:v>0</c:v>
                </c:pt>
                <c:pt idx="16">
                  <c:v>0.60199999999999998</c:v>
                </c:pt>
                <c:pt idx="19">
                  <c:v>0.6</c:v>
                </c:pt>
                <c:pt idx="20">
                  <c:v>1.099</c:v>
                </c:pt>
                <c:pt idx="21">
                  <c:v>0.59899999999999998</c:v>
                </c:pt>
                <c:pt idx="22">
                  <c:v>0.499</c:v>
                </c:pt>
                <c:pt idx="23">
                  <c:v>1.607</c:v>
                </c:pt>
                <c:pt idx="24">
                  <c:v>0.79800000000000004</c:v>
                </c:pt>
                <c:pt idx="27">
                  <c:v>0.80100000000000005</c:v>
                </c:pt>
                <c:pt idx="28">
                  <c:v>0.3</c:v>
                </c:pt>
                <c:pt idx="29">
                  <c:v>0.3</c:v>
                </c:pt>
                <c:pt idx="30">
                  <c:v>0.7</c:v>
                </c:pt>
                <c:pt idx="31">
                  <c:v>0.40100000000000002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32-494F-9396-A4138B3ABA8C}"/>
            </c:ext>
          </c:extLst>
        </c:ser>
        <c:ser>
          <c:idx val="3"/>
          <c:order val="3"/>
          <c:tx>
            <c:v>Max time_ign04_E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All!$CX$6:$CX$43</c:f>
              <c:numCache>
                <c:formatCode>General</c:formatCode>
                <c:ptCount val="38"/>
                <c:pt idx="0">
                  <c:v>0.4</c:v>
                </c:pt>
                <c:pt idx="1">
                  <c:v>0.60099999999999998</c:v>
                </c:pt>
                <c:pt idx="2">
                  <c:v>0.29899999999999999</c:v>
                </c:pt>
                <c:pt idx="3">
                  <c:v>0.1</c:v>
                </c:pt>
                <c:pt idx="4">
                  <c:v>0.1</c:v>
                </c:pt>
                <c:pt idx="7">
                  <c:v>0.498</c:v>
                </c:pt>
                <c:pt idx="8">
                  <c:v>0.29899999999999999</c:v>
                </c:pt>
                <c:pt idx="9">
                  <c:v>0.5</c:v>
                </c:pt>
                <c:pt idx="10">
                  <c:v>0.498</c:v>
                </c:pt>
                <c:pt idx="11">
                  <c:v>0.29899999999999999</c:v>
                </c:pt>
                <c:pt idx="12">
                  <c:v>0.3</c:v>
                </c:pt>
                <c:pt idx="13">
                  <c:v>9.9000000000000005E-2</c:v>
                </c:pt>
                <c:pt idx="14">
                  <c:v>0.70099999999999996</c:v>
                </c:pt>
                <c:pt idx="15">
                  <c:v>0.40200000000000002</c:v>
                </c:pt>
                <c:pt idx="16">
                  <c:v>0.19900000000000001</c:v>
                </c:pt>
                <c:pt idx="19">
                  <c:v>1.0980000000000001</c:v>
                </c:pt>
                <c:pt idx="20">
                  <c:v>0.497</c:v>
                </c:pt>
                <c:pt idx="21">
                  <c:v>0.5</c:v>
                </c:pt>
                <c:pt idx="22">
                  <c:v>2.3029999999999999</c:v>
                </c:pt>
                <c:pt idx="23">
                  <c:v>1.0009999999999999</c:v>
                </c:pt>
                <c:pt idx="24">
                  <c:v>0.501</c:v>
                </c:pt>
                <c:pt idx="27">
                  <c:v>0.7</c:v>
                </c:pt>
                <c:pt idx="28">
                  <c:v>0.79800000000000004</c:v>
                </c:pt>
                <c:pt idx="29">
                  <c:v>0.40100000000000002</c:v>
                </c:pt>
                <c:pt idx="30">
                  <c:v>1.099</c:v>
                </c:pt>
                <c:pt idx="31">
                  <c:v>0.70099999999999996</c:v>
                </c:pt>
                <c:pt idx="3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32-494F-9396-A4138B3ABA8C}"/>
            </c:ext>
          </c:extLst>
        </c:ser>
        <c:ser>
          <c:idx val="4"/>
          <c:order val="4"/>
          <c:tx>
            <c:v>Max time_ign05_E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All!$CY$6:$CY$43</c:f>
              <c:numCache>
                <c:formatCode>General</c:formatCode>
                <c:ptCount val="38"/>
                <c:pt idx="0">
                  <c:v>0.2</c:v>
                </c:pt>
                <c:pt idx="1">
                  <c:v>0.19900000000000001</c:v>
                </c:pt>
                <c:pt idx="2">
                  <c:v>0.1</c:v>
                </c:pt>
                <c:pt idx="3">
                  <c:v>0.3</c:v>
                </c:pt>
                <c:pt idx="4">
                  <c:v>0.1</c:v>
                </c:pt>
                <c:pt idx="7">
                  <c:v>0.1</c:v>
                </c:pt>
                <c:pt idx="8">
                  <c:v>0</c:v>
                </c:pt>
                <c:pt idx="9">
                  <c:v>0.20100000000000001</c:v>
                </c:pt>
                <c:pt idx="10">
                  <c:v>0.1</c:v>
                </c:pt>
                <c:pt idx="11">
                  <c:v>0</c:v>
                </c:pt>
                <c:pt idx="12">
                  <c:v>0.20100000000000001</c:v>
                </c:pt>
                <c:pt idx="13">
                  <c:v>0.2</c:v>
                </c:pt>
                <c:pt idx="14">
                  <c:v>9.9000000000000005E-2</c:v>
                </c:pt>
                <c:pt idx="15">
                  <c:v>0</c:v>
                </c:pt>
                <c:pt idx="16">
                  <c:v>0.20100000000000001</c:v>
                </c:pt>
                <c:pt idx="19">
                  <c:v>0.2</c:v>
                </c:pt>
                <c:pt idx="20">
                  <c:v>0.40100000000000002</c:v>
                </c:pt>
                <c:pt idx="21">
                  <c:v>9.9000000000000005E-2</c:v>
                </c:pt>
                <c:pt idx="22">
                  <c:v>9.9000000000000005E-2</c:v>
                </c:pt>
                <c:pt idx="23">
                  <c:v>0.29799999999999999</c:v>
                </c:pt>
                <c:pt idx="24">
                  <c:v>0.1</c:v>
                </c:pt>
                <c:pt idx="27">
                  <c:v>9.9000000000000005E-2</c:v>
                </c:pt>
                <c:pt idx="28">
                  <c:v>0.39800000000000002</c:v>
                </c:pt>
                <c:pt idx="29">
                  <c:v>0.3</c:v>
                </c:pt>
                <c:pt idx="30">
                  <c:v>0.19900000000000001</c:v>
                </c:pt>
                <c:pt idx="31">
                  <c:v>0.29899999999999999</c:v>
                </c:pt>
                <c:pt idx="32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32-494F-9396-A4138B3ABA8C}"/>
            </c:ext>
          </c:extLst>
        </c:ser>
        <c:ser>
          <c:idx val="5"/>
          <c:order val="5"/>
          <c:tx>
            <c:v>Max time_ign06_E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All!$CZ$6:$CZ$43</c:f>
              <c:numCache>
                <c:formatCode>General</c:formatCode>
                <c:ptCount val="38"/>
                <c:pt idx="0">
                  <c:v>0.2</c:v>
                </c:pt>
                <c:pt idx="1">
                  <c:v>0.1</c:v>
                </c:pt>
                <c:pt idx="2">
                  <c:v>0.2</c:v>
                </c:pt>
                <c:pt idx="3">
                  <c:v>0.19900000000000001</c:v>
                </c:pt>
                <c:pt idx="4">
                  <c:v>9.9000000000000005E-2</c:v>
                </c:pt>
                <c:pt idx="7">
                  <c:v>0.30099999999999999</c:v>
                </c:pt>
                <c:pt idx="8">
                  <c:v>0</c:v>
                </c:pt>
                <c:pt idx="9">
                  <c:v>0.19900000000000001</c:v>
                </c:pt>
                <c:pt idx="10">
                  <c:v>0.30099999999999999</c:v>
                </c:pt>
                <c:pt idx="11">
                  <c:v>0</c:v>
                </c:pt>
                <c:pt idx="12">
                  <c:v>0.1</c:v>
                </c:pt>
                <c:pt idx="13">
                  <c:v>0.10100000000000001</c:v>
                </c:pt>
                <c:pt idx="14">
                  <c:v>0.498</c:v>
                </c:pt>
                <c:pt idx="15">
                  <c:v>0</c:v>
                </c:pt>
                <c:pt idx="16">
                  <c:v>0.10100000000000001</c:v>
                </c:pt>
                <c:pt idx="19">
                  <c:v>0.5</c:v>
                </c:pt>
                <c:pt idx="20">
                  <c:v>0.2</c:v>
                </c:pt>
                <c:pt idx="21">
                  <c:v>0.30099999999999999</c:v>
                </c:pt>
                <c:pt idx="22">
                  <c:v>0.30299999999999999</c:v>
                </c:pt>
                <c:pt idx="23">
                  <c:v>0.79900000000000004</c:v>
                </c:pt>
                <c:pt idx="24">
                  <c:v>0.10199999999999999</c:v>
                </c:pt>
                <c:pt idx="27">
                  <c:v>0.29899999999999999</c:v>
                </c:pt>
                <c:pt idx="28">
                  <c:v>0.2</c:v>
                </c:pt>
                <c:pt idx="29">
                  <c:v>0.20100000000000001</c:v>
                </c:pt>
                <c:pt idx="30">
                  <c:v>0.20200000000000001</c:v>
                </c:pt>
                <c:pt idx="31">
                  <c:v>0.502</c:v>
                </c:pt>
                <c:pt idx="32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A32-494F-9396-A4138B3ABA8C}"/>
            </c:ext>
          </c:extLst>
        </c:ser>
        <c:ser>
          <c:idx val="6"/>
          <c:order val="6"/>
          <c:tx>
            <c:v>Max time_ign07_E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All!$DA$6:$DA$43</c:f>
              <c:numCache>
                <c:formatCode>General</c:formatCode>
                <c:ptCount val="38"/>
                <c:pt idx="0">
                  <c:v>0.30099999999999999</c:v>
                </c:pt>
                <c:pt idx="1">
                  <c:v>0</c:v>
                </c:pt>
                <c:pt idx="2">
                  <c:v>0.502</c:v>
                </c:pt>
                <c:pt idx="3">
                  <c:v>0.2</c:v>
                </c:pt>
                <c:pt idx="4">
                  <c:v>0.1</c:v>
                </c:pt>
                <c:pt idx="7">
                  <c:v>0</c:v>
                </c:pt>
                <c:pt idx="8">
                  <c:v>0.40100000000000002</c:v>
                </c:pt>
                <c:pt idx="9">
                  <c:v>0.19900000000000001</c:v>
                </c:pt>
                <c:pt idx="10">
                  <c:v>0</c:v>
                </c:pt>
                <c:pt idx="11">
                  <c:v>0.40100000000000002</c:v>
                </c:pt>
                <c:pt idx="12">
                  <c:v>0.20300000000000001</c:v>
                </c:pt>
                <c:pt idx="13">
                  <c:v>0.4</c:v>
                </c:pt>
                <c:pt idx="14">
                  <c:v>0.39800000000000002</c:v>
                </c:pt>
                <c:pt idx="15">
                  <c:v>0.40100000000000002</c:v>
                </c:pt>
                <c:pt idx="16">
                  <c:v>0.30099999999999999</c:v>
                </c:pt>
                <c:pt idx="19">
                  <c:v>0.80100000000000005</c:v>
                </c:pt>
                <c:pt idx="20">
                  <c:v>0.39900000000000002</c:v>
                </c:pt>
                <c:pt idx="21">
                  <c:v>0.6</c:v>
                </c:pt>
                <c:pt idx="22">
                  <c:v>0.498</c:v>
                </c:pt>
                <c:pt idx="23">
                  <c:v>0.5</c:v>
                </c:pt>
                <c:pt idx="24">
                  <c:v>0.1</c:v>
                </c:pt>
                <c:pt idx="27">
                  <c:v>0.60199999999999998</c:v>
                </c:pt>
                <c:pt idx="28">
                  <c:v>0.501</c:v>
                </c:pt>
                <c:pt idx="29">
                  <c:v>0.40200000000000002</c:v>
                </c:pt>
                <c:pt idx="30">
                  <c:v>0.30199999999999999</c:v>
                </c:pt>
                <c:pt idx="31">
                  <c:v>0.39800000000000002</c:v>
                </c:pt>
                <c:pt idx="32">
                  <c:v>0.501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A32-494F-9396-A4138B3ABA8C}"/>
            </c:ext>
          </c:extLst>
        </c:ser>
        <c:ser>
          <c:idx val="7"/>
          <c:order val="7"/>
          <c:tx>
            <c:v>Max time_ign08_E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All!$DB$6:$DB$43</c:f>
              <c:numCache>
                <c:formatCode>General</c:formatCode>
                <c:ptCount val="38"/>
                <c:pt idx="0">
                  <c:v>0.498</c:v>
                </c:pt>
                <c:pt idx="1">
                  <c:v>9.9000000000000005E-2</c:v>
                </c:pt>
                <c:pt idx="2">
                  <c:v>0.1</c:v>
                </c:pt>
                <c:pt idx="3">
                  <c:v>0</c:v>
                </c:pt>
                <c:pt idx="4">
                  <c:v>0.20100000000000001</c:v>
                </c:pt>
                <c:pt idx="7">
                  <c:v>0.4</c:v>
                </c:pt>
                <c:pt idx="8">
                  <c:v>0.59899999999999998</c:v>
                </c:pt>
                <c:pt idx="9">
                  <c:v>0.496</c:v>
                </c:pt>
                <c:pt idx="10">
                  <c:v>0.4</c:v>
                </c:pt>
                <c:pt idx="11">
                  <c:v>0.59899999999999998</c:v>
                </c:pt>
                <c:pt idx="12">
                  <c:v>0</c:v>
                </c:pt>
                <c:pt idx="13">
                  <c:v>0.4</c:v>
                </c:pt>
                <c:pt idx="14">
                  <c:v>0.29899999999999999</c:v>
                </c:pt>
                <c:pt idx="15">
                  <c:v>0.19900000000000001</c:v>
                </c:pt>
                <c:pt idx="16">
                  <c:v>0.2</c:v>
                </c:pt>
                <c:pt idx="19">
                  <c:v>1.3979999999999999</c:v>
                </c:pt>
                <c:pt idx="20">
                  <c:v>0.79800000000000004</c:v>
                </c:pt>
                <c:pt idx="21">
                  <c:v>0.6</c:v>
                </c:pt>
                <c:pt idx="22">
                  <c:v>0.998</c:v>
                </c:pt>
                <c:pt idx="23">
                  <c:v>0.999</c:v>
                </c:pt>
                <c:pt idx="24">
                  <c:v>0.90100000000000002</c:v>
                </c:pt>
                <c:pt idx="27">
                  <c:v>1.2989999999999999</c:v>
                </c:pt>
                <c:pt idx="28">
                  <c:v>0.20100000000000001</c:v>
                </c:pt>
                <c:pt idx="29">
                  <c:v>0.6</c:v>
                </c:pt>
                <c:pt idx="30">
                  <c:v>0.80100000000000005</c:v>
                </c:pt>
                <c:pt idx="31">
                  <c:v>0.2</c:v>
                </c:pt>
                <c:pt idx="32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A32-494F-9396-A4138B3AB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99119"/>
        <c:axId val="792004111"/>
      </c:scatterChart>
      <c:valAx>
        <c:axId val="7919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4111"/>
        <c:crosses val="autoZero"/>
        <c:crossBetween val="midCat"/>
        <c:majorUnit val="20"/>
        <c:minorUnit val="5"/>
      </c:valAx>
      <c:valAx>
        <c:axId val="792004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9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fuel pressure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pfuel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All!$AZ$6:$AZ$43</c:f>
              <c:numCache>
                <c:formatCode>General</c:formatCode>
                <c:ptCount val="38"/>
                <c:pt idx="0">
                  <c:v>5.74</c:v>
                </c:pt>
                <c:pt idx="1">
                  <c:v>5.76</c:v>
                </c:pt>
                <c:pt idx="2">
                  <c:v>5.68</c:v>
                </c:pt>
                <c:pt idx="3">
                  <c:v>5.7</c:v>
                </c:pt>
                <c:pt idx="4">
                  <c:v>5.76</c:v>
                </c:pt>
                <c:pt idx="7">
                  <c:v>5.47</c:v>
                </c:pt>
                <c:pt idx="8">
                  <c:v>5.59</c:v>
                </c:pt>
                <c:pt idx="9">
                  <c:v>5.61</c:v>
                </c:pt>
                <c:pt idx="10">
                  <c:v>5.47</c:v>
                </c:pt>
                <c:pt idx="11">
                  <c:v>5.59</c:v>
                </c:pt>
                <c:pt idx="12">
                  <c:v>5.73</c:v>
                </c:pt>
                <c:pt idx="13">
                  <c:v>5.66</c:v>
                </c:pt>
                <c:pt idx="14">
                  <c:v>5.61</c:v>
                </c:pt>
                <c:pt idx="15">
                  <c:v>5.67</c:v>
                </c:pt>
                <c:pt idx="16">
                  <c:v>5.64</c:v>
                </c:pt>
                <c:pt idx="19">
                  <c:v>5.62</c:v>
                </c:pt>
                <c:pt idx="20">
                  <c:v>5.82</c:v>
                </c:pt>
                <c:pt idx="21">
                  <c:v>5.81</c:v>
                </c:pt>
                <c:pt idx="22">
                  <c:v>5.78</c:v>
                </c:pt>
                <c:pt idx="23">
                  <c:v>5.72</c:v>
                </c:pt>
                <c:pt idx="24">
                  <c:v>5.73</c:v>
                </c:pt>
                <c:pt idx="27">
                  <c:v>5.0999999999999996</c:v>
                </c:pt>
                <c:pt idx="28">
                  <c:v>5.61</c:v>
                </c:pt>
                <c:pt idx="29">
                  <c:v>5.73</c:v>
                </c:pt>
                <c:pt idx="30">
                  <c:v>5.57</c:v>
                </c:pt>
                <c:pt idx="31">
                  <c:v>5.67</c:v>
                </c:pt>
                <c:pt idx="32">
                  <c:v>5.53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F9-4D78-95B6-64B0C3774AA9}"/>
            </c:ext>
          </c:extLst>
        </c:ser>
        <c:ser>
          <c:idx val="1"/>
          <c:order val="1"/>
          <c:tx>
            <c:v>Min pfuel2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All!$FO$6:$FO$43</c:f>
              <c:numCache>
                <c:formatCode>General</c:formatCode>
                <c:ptCount val="38"/>
                <c:pt idx="0">
                  <c:v>5.41</c:v>
                </c:pt>
                <c:pt idx="1">
                  <c:v>5.51</c:v>
                </c:pt>
                <c:pt idx="2">
                  <c:v>5.56</c:v>
                </c:pt>
                <c:pt idx="3">
                  <c:v>5.41</c:v>
                </c:pt>
                <c:pt idx="4">
                  <c:v>5.54</c:v>
                </c:pt>
                <c:pt idx="7">
                  <c:v>5.46</c:v>
                </c:pt>
                <c:pt idx="8">
                  <c:v>5.5</c:v>
                </c:pt>
                <c:pt idx="9">
                  <c:v>5.36</c:v>
                </c:pt>
                <c:pt idx="10">
                  <c:v>5.46</c:v>
                </c:pt>
                <c:pt idx="11">
                  <c:v>5.5</c:v>
                </c:pt>
                <c:pt idx="12">
                  <c:v>5.51</c:v>
                </c:pt>
                <c:pt idx="13">
                  <c:v>5.51</c:v>
                </c:pt>
                <c:pt idx="14">
                  <c:v>5.51</c:v>
                </c:pt>
                <c:pt idx="15">
                  <c:v>5.51</c:v>
                </c:pt>
                <c:pt idx="16">
                  <c:v>5.48</c:v>
                </c:pt>
                <c:pt idx="19">
                  <c:v>5.51</c:v>
                </c:pt>
                <c:pt idx="20">
                  <c:v>5.52</c:v>
                </c:pt>
                <c:pt idx="21">
                  <c:v>5.53</c:v>
                </c:pt>
                <c:pt idx="22">
                  <c:v>5.47</c:v>
                </c:pt>
                <c:pt idx="23">
                  <c:v>5.4</c:v>
                </c:pt>
                <c:pt idx="24">
                  <c:v>5.55</c:v>
                </c:pt>
                <c:pt idx="27">
                  <c:v>5.09</c:v>
                </c:pt>
                <c:pt idx="28">
                  <c:v>5.45</c:v>
                </c:pt>
                <c:pt idx="29">
                  <c:v>5.47</c:v>
                </c:pt>
                <c:pt idx="30">
                  <c:v>5.53</c:v>
                </c:pt>
                <c:pt idx="31">
                  <c:v>5.5</c:v>
                </c:pt>
                <c:pt idx="32">
                  <c:v>5.41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F9-4D78-95B6-64B0C3774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05775"/>
        <c:axId val="791997039"/>
      </c:scatterChart>
      <c:scatterChart>
        <c:scatterStyle val="lineMarker"/>
        <c:varyColors val="0"/>
        <c:ser>
          <c:idx val="2"/>
          <c:order val="2"/>
          <c:tx>
            <c:v>Min PRail_80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All!$BA$6:$BA$43</c:f>
              <c:numCache>
                <c:formatCode>General</c:formatCode>
                <c:ptCount val="38"/>
                <c:pt idx="0">
                  <c:v>66.599999999999994</c:v>
                </c:pt>
                <c:pt idx="1">
                  <c:v>127.32299999999999</c:v>
                </c:pt>
                <c:pt idx="2">
                  <c:v>142.03299999999999</c:v>
                </c:pt>
                <c:pt idx="3">
                  <c:v>136.80500000000001</c:v>
                </c:pt>
                <c:pt idx="4">
                  <c:v>69.400000000000006</c:v>
                </c:pt>
                <c:pt idx="7">
                  <c:v>72.673000000000002</c:v>
                </c:pt>
                <c:pt idx="8">
                  <c:v>113.46599999999999</c:v>
                </c:pt>
                <c:pt idx="9">
                  <c:v>69.7</c:v>
                </c:pt>
                <c:pt idx="10">
                  <c:v>72.673000000000002</c:v>
                </c:pt>
                <c:pt idx="11">
                  <c:v>113.46599999999999</c:v>
                </c:pt>
                <c:pt idx="12">
                  <c:v>65.203999999999994</c:v>
                </c:pt>
                <c:pt idx="13">
                  <c:v>134.43100000000001</c:v>
                </c:pt>
                <c:pt idx="14">
                  <c:v>96.191999999999993</c:v>
                </c:pt>
                <c:pt idx="15">
                  <c:v>129.31299999999999</c:v>
                </c:pt>
                <c:pt idx="16">
                  <c:v>68.599999999999994</c:v>
                </c:pt>
                <c:pt idx="19">
                  <c:v>69.5</c:v>
                </c:pt>
                <c:pt idx="20">
                  <c:v>138.28800000000001</c:v>
                </c:pt>
                <c:pt idx="21">
                  <c:v>141.803</c:v>
                </c:pt>
                <c:pt idx="22">
                  <c:v>141.91399999999999</c:v>
                </c:pt>
                <c:pt idx="23">
                  <c:v>84.406000000000006</c:v>
                </c:pt>
                <c:pt idx="24">
                  <c:v>140.04599999999999</c:v>
                </c:pt>
                <c:pt idx="27">
                  <c:v>63.015000000000001</c:v>
                </c:pt>
                <c:pt idx="28">
                  <c:v>138.63399999999999</c:v>
                </c:pt>
                <c:pt idx="29">
                  <c:v>140.602</c:v>
                </c:pt>
                <c:pt idx="30">
                  <c:v>77.102999999999994</c:v>
                </c:pt>
                <c:pt idx="31">
                  <c:v>140.024</c:v>
                </c:pt>
                <c:pt idx="32">
                  <c:v>69.697000000000003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F9-4D78-95B6-64B0C3774AA9}"/>
            </c:ext>
          </c:extLst>
        </c:ser>
        <c:ser>
          <c:idx val="3"/>
          <c:order val="3"/>
          <c:tx>
            <c:v>Min PRail2_80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All!$BB$6:$BB$43</c:f>
              <c:numCache>
                <c:formatCode>General</c:formatCode>
                <c:ptCount val="38"/>
                <c:pt idx="0">
                  <c:v>67.2</c:v>
                </c:pt>
                <c:pt idx="1">
                  <c:v>127.42</c:v>
                </c:pt>
                <c:pt idx="2">
                  <c:v>142.42099999999999</c:v>
                </c:pt>
                <c:pt idx="3">
                  <c:v>136.40199999999999</c:v>
                </c:pt>
                <c:pt idx="4">
                  <c:v>69.599999999999994</c:v>
                </c:pt>
                <c:pt idx="7">
                  <c:v>72.072999999999993</c:v>
                </c:pt>
                <c:pt idx="8">
                  <c:v>112.72799999999999</c:v>
                </c:pt>
                <c:pt idx="9">
                  <c:v>69.599999999999994</c:v>
                </c:pt>
                <c:pt idx="10">
                  <c:v>72.072999999999993</c:v>
                </c:pt>
                <c:pt idx="11">
                  <c:v>112.72799999999999</c:v>
                </c:pt>
                <c:pt idx="12">
                  <c:v>68.7</c:v>
                </c:pt>
                <c:pt idx="13">
                  <c:v>135.38900000000001</c:v>
                </c:pt>
                <c:pt idx="14">
                  <c:v>95.384</c:v>
                </c:pt>
                <c:pt idx="15">
                  <c:v>124.94</c:v>
                </c:pt>
                <c:pt idx="16">
                  <c:v>69.099999999999994</c:v>
                </c:pt>
                <c:pt idx="19">
                  <c:v>69.506</c:v>
                </c:pt>
                <c:pt idx="20">
                  <c:v>138.21199999999999</c:v>
                </c:pt>
                <c:pt idx="21">
                  <c:v>142.41499999999999</c:v>
                </c:pt>
                <c:pt idx="22">
                  <c:v>141.48699999999999</c:v>
                </c:pt>
                <c:pt idx="23">
                  <c:v>85.003</c:v>
                </c:pt>
                <c:pt idx="24">
                  <c:v>140.16499999999999</c:v>
                </c:pt>
                <c:pt idx="27">
                  <c:v>63.43</c:v>
                </c:pt>
                <c:pt idx="28">
                  <c:v>141.34</c:v>
                </c:pt>
                <c:pt idx="29">
                  <c:v>140.79400000000001</c:v>
                </c:pt>
                <c:pt idx="30">
                  <c:v>78.706000000000003</c:v>
                </c:pt>
                <c:pt idx="31">
                  <c:v>141.14099999999999</c:v>
                </c:pt>
                <c:pt idx="32">
                  <c:v>69.602000000000004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F9-4D78-95B6-64B0C3774AA9}"/>
            </c:ext>
          </c:extLst>
        </c:ser>
        <c:ser>
          <c:idx val="4"/>
          <c:order val="4"/>
          <c:tx>
            <c:v>Ave prail_ip_100%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All!$ID$6:$ID$43</c:f>
              <c:numCache>
                <c:formatCode>General</c:formatCode>
                <c:ptCount val="38"/>
                <c:pt idx="0">
                  <c:v>-8.4000000000000005E-2</c:v>
                </c:pt>
                <c:pt idx="1">
                  <c:v>-0.192</c:v>
                </c:pt>
                <c:pt idx="2">
                  <c:v>-0.20699999999999999</c:v>
                </c:pt>
                <c:pt idx="3">
                  <c:v>-0.22600000000000001</c:v>
                </c:pt>
                <c:pt idx="4">
                  <c:v>-0.14599999999999999</c:v>
                </c:pt>
                <c:pt idx="7">
                  <c:v>-8.7999999999999995E-2</c:v>
                </c:pt>
                <c:pt idx="8">
                  <c:v>-0.186</c:v>
                </c:pt>
                <c:pt idx="9">
                  <c:v>-0.16300000000000001</c:v>
                </c:pt>
                <c:pt idx="10">
                  <c:v>-8.7999999999999995E-2</c:v>
                </c:pt>
                <c:pt idx="11">
                  <c:v>-0.186</c:v>
                </c:pt>
                <c:pt idx="12">
                  <c:v>-5.1999999999999998E-2</c:v>
                </c:pt>
                <c:pt idx="13">
                  <c:v>-0.154</c:v>
                </c:pt>
                <c:pt idx="14">
                  <c:v>-0.156</c:v>
                </c:pt>
                <c:pt idx="15">
                  <c:v>-0.154</c:v>
                </c:pt>
                <c:pt idx="16">
                  <c:v>-0.161</c:v>
                </c:pt>
                <c:pt idx="19">
                  <c:v>-1.0999999999999999E-2</c:v>
                </c:pt>
                <c:pt idx="20">
                  <c:v>-0.159</c:v>
                </c:pt>
                <c:pt idx="21">
                  <c:v>-0.14599999999999999</c:v>
                </c:pt>
                <c:pt idx="22">
                  <c:v>-0.13700000000000001</c:v>
                </c:pt>
                <c:pt idx="23">
                  <c:v>-9.1999999999999998E-2</c:v>
                </c:pt>
                <c:pt idx="24">
                  <c:v>-0.11899999999999999</c:v>
                </c:pt>
                <c:pt idx="27">
                  <c:v>-7.0999999999999994E-2</c:v>
                </c:pt>
                <c:pt idx="28">
                  <c:v>-0.14699999999999999</c:v>
                </c:pt>
                <c:pt idx="29">
                  <c:v>-0.161</c:v>
                </c:pt>
                <c:pt idx="30">
                  <c:v>-5.5E-2</c:v>
                </c:pt>
                <c:pt idx="31">
                  <c:v>-0.14199999999999999</c:v>
                </c:pt>
                <c:pt idx="32">
                  <c:v>-0.13500000000000001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F9-4D78-95B6-64B0C3774AA9}"/>
            </c:ext>
          </c:extLst>
        </c:ser>
        <c:ser>
          <c:idx val="5"/>
          <c:order val="5"/>
          <c:tx>
            <c:v>Ave prail_ip2_100%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All!$IE$6:$IE$43</c:f>
              <c:numCache>
                <c:formatCode>General</c:formatCode>
                <c:ptCount val="38"/>
                <c:pt idx="0">
                  <c:v>-2.3E-2</c:v>
                </c:pt>
                <c:pt idx="1">
                  <c:v>-4.1000000000000002E-2</c:v>
                </c:pt>
                <c:pt idx="2">
                  <c:v>-3.1E-2</c:v>
                </c:pt>
                <c:pt idx="3">
                  <c:v>-3.6999999999999998E-2</c:v>
                </c:pt>
                <c:pt idx="4">
                  <c:v>0</c:v>
                </c:pt>
                <c:pt idx="7">
                  <c:v>3.0000000000000001E-3</c:v>
                </c:pt>
                <c:pt idx="8">
                  <c:v>-1.9E-2</c:v>
                </c:pt>
                <c:pt idx="9">
                  <c:v>-0.01</c:v>
                </c:pt>
                <c:pt idx="10">
                  <c:v>3.0000000000000001E-3</c:v>
                </c:pt>
                <c:pt idx="11">
                  <c:v>-1.9E-2</c:v>
                </c:pt>
                <c:pt idx="12">
                  <c:v>1.2E-2</c:v>
                </c:pt>
                <c:pt idx="13">
                  <c:v>1E-3</c:v>
                </c:pt>
                <c:pt idx="14">
                  <c:v>5.0000000000000001E-3</c:v>
                </c:pt>
                <c:pt idx="15">
                  <c:v>1.0999999999999999E-2</c:v>
                </c:pt>
                <c:pt idx="16">
                  <c:v>4.0000000000000001E-3</c:v>
                </c:pt>
                <c:pt idx="19">
                  <c:v>3.0000000000000001E-3</c:v>
                </c:pt>
                <c:pt idx="20">
                  <c:v>5.0000000000000001E-3</c:v>
                </c:pt>
                <c:pt idx="21">
                  <c:v>1.2E-2</c:v>
                </c:pt>
                <c:pt idx="22">
                  <c:v>1.2999999999999999E-2</c:v>
                </c:pt>
                <c:pt idx="23">
                  <c:v>1.2E-2</c:v>
                </c:pt>
                <c:pt idx="24">
                  <c:v>1.9E-2</c:v>
                </c:pt>
                <c:pt idx="27">
                  <c:v>3.9E-2</c:v>
                </c:pt>
                <c:pt idx="28">
                  <c:v>3.7999999999999999E-2</c:v>
                </c:pt>
                <c:pt idx="29">
                  <c:v>3.9E-2</c:v>
                </c:pt>
                <c:pt idx="30">
                  <c:v>1.7999999999999999E-2</c:v>
                </c:pt>
                <c:pt idx="31">
                  <c:v>1.0999999999999999E-2</c:v>
                </c:pt>
                <c:pt idx="32">
                  <c:v>3.7999999999999999E-2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F9-4D78-95B6-64B0C3774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71663"/>
        <c:axId val="791974159"/>
      </c:scatterChart>
      <c:valAx>
        <c:axId val="792005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7039"/>
        <c:crosses val="autoZero"/>
        <c:crossBetween val="midCat"/>
        <c:majorUnit val="20"/>
        <c:minorUnit val="5"/>
      </c:valAx>
      <c:valAx>
        <c:axId val="791997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5775"/>
        <c:crosses val="autoZero"/>
        <c:crossBetween val="midCat"/>
      </c:valAx>
      <c:valAx>
        <c:axId val="791974159"/>
        <c:scaling>
          <c:orientation val="minMax"/>
          <c:max val="7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71663"/>
        <c:crosses val="max"/>
        <c:crossBetween val="midCat"/>
      </c:valAx>
      <c:valAx>
        <c:axId val="791971663"/>
        <c:scaling>
          <c:orientation val="minMax"/>
        </c:scaling>
        <c:delete val="1"/>
        <c:axPos val="b"/>
        <c:majorTickMark val="out"/>
        <c:minorTickMark val="none"/>
        <c:tickLblPos val="nextTo"/>
        <c:crossAx val="791974159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Coolant pressures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pwat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All!$EL$6:$EL$43</c:f>
              <c:numCache>
                <c:formatCode>General</c:formatCode>
                <c:ptCount val="38"/>
                <c:pt idx="0">
                  <c:v>1.2</c:v>
                </c:pt>
                <c:pt idx="1">
                  <c:v>1.1000000000000001</c:v>
                </c:pt>
                <c:pt idx="2">
                  <c:v>1.1499999999999999</c:v>
                </c:pt>
                <c:pt idx="3">
                  <c:v>1.2</c:v>
                </c:pt>
                <c:pt idx="4">
                  <c:v>1.2</c:v>
                </c:pt>
                <c:pt idx="7">
                  <c:v>1.65</c:v>
                </c:pt>
                <c:pt idx="8">
                  <c:v>1.1499999999999999</c:v>
                </c:pt>
                <c:pt idx="9">
                  <c:v>1.2</c:v>
                </c:pt>
                <c:pt idx="10">
                  <c:v>1.65</c:v>
                </c:pt>
                <c:pt idx="11">
                  <c:v>1.1499999999999999</c:v>
                </c:pt>
                <c:pt idx="12">
                  <c:v>1.35</c:v>
                </c:pt>
                <c:pt idx="13">
                  <c:v>1.25</c:v>
                </c:pt>
                <c:pt idx="14">
                  <c:v>1.25</c:v>
                </c:pt>
                <c:pt idx="15">
                  <c:v>1.2</c:v>
                </c:pt>
                <c:pt idx="16">
                  <c:v>1.25</c:v>
                </c:pt>
                <c:pt idx="19">
                  <c:v>1.45</c:v>
                </c:pt>
                <c:pt idx="20">
                  <c:v>1.25</c:v>
                </c:pt>
                <c:pt idx="21">
                  <c:v>1.25</c:v>
                </c:pt>
                <c:pt idx="22">
                  <c:v>1.2</c:v>
                </c:pt>
                <c:pt idx="23">
                  <c:v>1.3</c:v>
                </c:pt>
                <c:pt idx="24">
                  <c:v>1.25</c:v>
                </c:pt>
                <c:pt idx="27">
                  <c:v>1.45</c:v>
                </c:pt>
                <c:pt idx="28">
                  <c:v>1.25</c:v>
                </c:pt>
                <c:pt idx="29">
                  <c:v>1.3</c:v>
                </c:pt>
                <c:pt idx="30">
                  <c:v>1.25</c:v>
                </c:pt>
                <c:pt idx="31">
                  <c:v>1.3</c:v>
                </c:pt>
                <c:pt idx="32">
                  <c:v>1.35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C1-4FD6-89D5-E9F199037396}"/>
            </c:ext>
          </c:extLst>
        </c:ser>
        <c:ser>
          <c:idx val="1"/>
          <c:order val="1"/>
          <c:tx>
            <c:v>Min pwat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All!$EM$6:$EM$43</c:f>
              <c:numCache>
                <c:formatCode>General</c:formatCode>
                <c:ptCount val="38"/>
                <c:pt idx="0">
                  <c:v>0.7</c:v>
                </c:pt>
                <c:pt idx="1">
                  <c:v>0.65</c:v>
                </c:pt>
                <c:pt idx="2">
                  <c:v>0.75</c:v>
                </c:pt>
                <c:pt idx="3">
                  <c:v>0.75</c:v>
                </c:pt>
                <c:pt idx="4">
                  <c:v>0.7</c:v>
                </c:pt>
                <c:pt idx="7">
                  <c:v>0.75</c:v>
                </c:pt>
                <c:pt idx="8">
                  <c:v>0.7</c:v>
                </c:pt>
                <c:pt idx="9">
                  <c:v>0.8</c:v>
                </c:pt>
                <c:pt idx="10">
                  <c:v>0.75</c:v>
                </c:pt>
                <c:pt idx="11">
                  <c:v>0.7</c:v>
                </c:pt>
                <c:pt idx="12">
                  <c:v>0.75</c:v>
                </c:pt>
                <c:pt idx="13">
                  <c:v>0.8</c:v>
                </c:pt>
                <c:pt idx="14">
                  <c:v>0.8</c:v>
                </c:pt>
                <c:pt idx="15">
                  <c:v>0.75</c:v>
                </c:pt>
                <c:pt idx="16">
                  <c:v>0.8</c:v>
                </c:pt>
                <c:pt idx="19">
                  <c:v>0.7</c:v>
                </c:pt>
                <c:pt idx="20">
                  <c:v>0.8</c:v>
                </c:pt>
                <c:pt idx="21">
                  <c:v>0.75</c:v>
                </c:pt>
                <c:pt idx="22">
                  <c:v>0.85</c:v>
                </c:pt>
                <c:pt idx="23">
                  <c:v>0.8</c:v>
                </c:pt>
                <c:pt idx="24">
                  <c:v>0.85</c:v>
                </c:pt>
                <c:pt idx="27">
                  <c:v>0.8</c:v>
                </c:pt>
                <c:pt idx="28">
                  <c:v>0.85</c:v>
                </c:pt>
                <c:pt idx="29">
                  <c:v>0.85</c:v>
                </c:pt>
                <c:pt idx="30">
                  <c:v>0.7</c:v>
                </c:pt>
                <c:pt idx="31">
                  <c:v>0.75</c:v>
                </c:pt>
                <c:pt idx="32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C1-4FD6-89D5-E9F199037396}"/>
            </c:ext>
          </c:extLst>
        </c:ser>
        <c:ser>
          <c:idx val="2"/>
          <c:order val="2"/>
          <c:tx>
            <c:v>Max pmotin_pod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All!$FM$6:$FM$43</c:f>
              <c:numCache>
                <c:formatCode>General</c:formatCode>
                <c:ptCount val="38"/>
                <c:pt idx="0">
                  <c:v>2.7</c:v>
                </c:pt>
                <c:pt idx="1">
                  <c:v>2.75</c:v>
                </c:pt>
                <c:pt idx="2">
                  <c:v>2.75</c:v>
                </c:pt>
                <c:pt idx="3">
                  <c:v>2.74</c:v>
                </c:pt>
                <c:pt idx="4">
                  <c:v>2.81</c:v>
                </c:pt>
                <c:pt idx="7">
                  <c:v>2.98</c:v>
                </c:pt>
                <c:pt idx="8">
                  <c:v>2.75</c:v>
                </c:pt>
                <c:pt idx="9">
                  <c:v>2.67</c:v>
                </c:pt>
                <c:pt idx="10">
                  <c:v>2.98</c:v>
                </c:pt>
                <c:pt idx="11">
                  <c:v>2.75</c:v>
                </c:pt>
                <c:pt idx="12">
                  <c:v>2.64</c:v>
                </c:pt>
                <c:pt idx="13">
                  <c:v>2.72</c:v>
                </c:pt>
                <c:pt idx="14">
                  <c:v>2.81</c:v>
                </c:pt>
                <c:pt idx="15">
                  <c:v>2.77</c:v>
                </c:pt>
                <c:pt idx="16">
                  <c:v>2.71</c:v>
                </c:pt>
                <c:pt idx="19">
                  <c:v>2.59</c:v>
                </c:pt>
                <c:pt idx="20">
                  <c:v>2.82</c:v>
                </c:pt>
                <c:pt idx="21">
                  <c:v>2.83</c:v>
                </c:pt>
                <c:pt idx="22">
                  <c:v>2.83</c:v>
                </c:pt>
                <c:pt idx="23">
                  <c:v>2.74</c:v>
                </c:pt>
                <c:pt idx="24">
                  <c:v>2.72</c:v>
                </c:pt>
                <c:pt idx="27">
                  <c:v>2.73</c:v>
                </c:pt>
                <c:pt idx="28">
                  <c:v>2.87</c:v>
                </c:pt>
                <c:pt idx="29">
                  <c:v>2.82</c:v>
                </c:pt>
                <c:pt idx="30">
                  <c:v>2.78</c:v>
                </c:pt>
                <c:pt idx="31">
                  <c:v>2.77</c:v>
                </c:pt>
                <c:pt idx="32">
                  <c:v>2.79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C1-4FD6-89D5-E9F199037396}"/>
            </c:ext>
          </c:extLst>
        </c:ser>
        <c:ser>
          <c:idx val="3"/>
          <c:order val="3"/>
          <c:tx>
            <c:v>Min pmotin_pod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All!$FN$6:$FN$43</c:f>
              <c:numCache>
                <c:formatCode>General</c:formatCode>
                <c:ptCount val="38"/>
                <c:pt idx="0">
                  <c:v>-0.34</c:v>
                </c:pt>
                <c:pt idx="1">
                  <c:v>1.24</c:v>
                </c:pt>
                <c:pt idx="2">
                  <c:v>0.35</c:v>
                </c:pt>
                <c:pt idx="3">
                  <c:v>0.02</c:v>
                </c:pt>
                <c:pt idx="4">
                  <c:v>1.06</c:v>
                </c:pt>
                <c:pt idx="7">
                  <c:v>1.22</c:v>
                </c:pt>
                <c:pt idx="8">
                  <c:v>-0.16</c:v>
                </c:pt>
                <c:pt idx="9">
                  <c:v>-0.06</c:v>
                </c:pt>
                <c:pt idx="10">
                  <c:v>1.22</c:v>
                </c:pt>
                <c:pt idx="11">
                  <c:v>-0.16</c:v>
                </c:pt>
                <c:pt idx="12">
                  <c:v>-0.74</c:v>
                </c:pt>
                <c:pt idx="13">
                  <c:v>-0.08</c:v>
                </c:pt>
                <c:pt idx="14">
                  <c:v>-0.62</c:v>
                </c:pt>
                <c:pt idx="15">
                  <c:v>-0.65</c:v>
                </c:pt>
                <c:pt idx="16">
                  <c:v>-0.63</c:v>
                </c:pt>
                <c:pt idx="19">
                  <c:v>-0.89</c:v>
                </c:pt>
                <c:pt idx="20">
                  <c:v>-0.82</c:v>
                </c:pt>
                <c:pt idx="21">
                  <c:v>1.43</c:v>
                </c:pt>
                <c:pt idx="22">
                  <c:v>0.78</c:v>
                </c:pt>
                <c:pt idx="23">
                  <c:v>0.01</c:v>
                </c:pt>
                <c:pt idx="24">
                  <c:v>-0.6</c:v>
                </c:pt>
                <c:pt idx="27">
                  <c:v>-0.74</c:v>
                </c:pt>
                <c:pt idx="28">
                  <c:v>-0.26</c:v>
                </c:pt>
                <c:pt idx="29">
                  <c:v>-0.68</c:v>
                </c:pt>
                <c:pt idx="30">
                  <c:v>-0.9</c:v>
                </c:pt>
                <c:pt idx="31">
                  <c:v>-0.84</c:v>
                </c:pt>
                <c:pt idx="32">
                  <c:v>-0.75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C1-4FD6-89D5-E9F199037396}"/>
            </c:ext>
          </c:extLst>
        </c:ser>
        <c:ser>
          <c:idx val="4"/>
          <c:order val="4"/>
          <c:tx>
            <c:v>Ave water_pres_diff_calc_pod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All!$HV$6:$HV$43</c:f>
              <c:numCache>
                <c:formatCode>General</c:formatCode>
                <c:ptCount val="38"/>
                <c:pt idx="0">
                  <c:v>0.93500000000000005</c:v>
                </c:pt>
                <c:pt idx="1">
                  <c:v>1.296</c:v>
                </c:pt>
                <c:pt idx="2">
                  <c:v>0.84399999999999997</c:v>
                </c:pt>
                <c:pt idx="3">
                  <c:v>0.89800000000000002</c:v>
                </c:pt>
                <c:pt idx="4">
                  <c:v>1.27</c:v>
                </c:pt>
                <c:pt idx="7">
                  <c:v>1.0529999999999999</c:v>
                </c:pt>
                <c:pt idx="8">
                  <c:v>0.93799999999999994</c:v>
                </c:pt>
                <c:pt idx="9">
                  <c:v>0.35899999999999999</c:v>
                </c:pt>
                <c:pt idx="10">
                  <c:v>1.0529999999999999</c:v>
                </c:pt>
                <c:pt idx="11">
                  <c:v>0.93799999999999994</c:v>
                </c:pt>
                <c:pt idx="12">
                  <c:v>2.5000000000000001E-2</c:v>
                </c:pt>
                <c:pt idx="13">
                  <c:v>0.68799999999999994</c:v>
                </c:pt>
                <c:pt idx="14">
                  <c:v>0.49099999999999999</c:v>
                </c:pt>
                <c:pt idx="15">
                  <c:v>0.61599999999999999</c:v>
                </c:pt>
                <c:pt idx="16">
                  <c:v>0.504</c:v>
                </c:pt>
                <c:pt idx="19">
                  <c:v>-1.31</c:v>
                </c:pt>
                <c:pt idx="20">
                  <c:v>0.874</c:v>
                </c:pt>
                <c:pt idx="21">
                  <c:v>1.2270000000000001</c:v>
                </c:pt>
                <c:pt idx="22">
                  <c:v>1.04</c:v>
                </c:pt>
                <c:pt idx="23">
                  <c:v>0.38200000000000001</c:v>
                </c:pt>
                <c:pt idx="24">
                  <c:v>0.187</c:v>
                </c:pt>
                <c:pt idx="27">
                  <c:v>0.35799999999999998</c:v>
                </c:pt>
                <c:pt idx="28">
                  <c:v>0.89300000000000002</c:v>
                </c:pt>
                <c:pt idx="29">
                  <c:v>0.70199999999999996</c:v>
                </c:pt>
                <c:pt idx="30">
                  <c:v>-0.29799999999999999</c:v>
                </c:pt>
                <c:pt idx="31">
                  <c:v>0.311</c:v>
                </c:pt>
                <c:pt idx="32">
                  <c:v>0.23400000000000001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C1-4FD6-89D5-E9F199037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95791"/>
        <c:axId val="792007439"/>
      </c:scatterChart>
      <c:valAx>
        <c:axId val="791995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7439"/>
        <c:crosses val="autoZero"/>
        <c:crossBetween val="midCat"/>
        <c:majorUnit val="20"/>
        <c:minorUnit val="5"/>
      </c:valAx>
      <c:valAx>
        <c:axId val="792007439"/>
        <c:scaling>
          <c:orientation val="minMax"/>
          <c:max val="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5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Mixture 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 Lambda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All!$FG$6:$FG$43</c:f>
              <c:numCache>
                <c:formatCode>General</c:formatCode>
                <c:ptCount val="38"/>
                <c:pt idx="0">
                  <c:v>0.96499999999999997</c:v>
                </c:pt>
                <c:pt idx="1">
                  <c:v>0.94499999999999995</c:v>
                </c:pt>
                <c:pt idx="2">
                  <c:v>0.94099999999999995</c:v>
                </c:pt>
                <c:pt idx="3">
                  <c:v>0.94399999999999995</c:v>
                </c:pt>
                <c:pt idx="4">
                  <c:v>0.94399999999999995</c:v>
                </c:pt>
                <c:pt idx="7">
                  <c:v>0.98299999999999998</c:v>
                </c:pt>
                <c:pt idx="8">
                  <c:v>0.94199999999999995</c:v>
                </c:pt>
                <c:pt idx="9">
                  <c:v>0.94899999999999995</c:v>
                </c:pt>
                <c:pt idx="10">
                  <c:v>0.98299999999999998</c:v>
                </c:pt>
                <c:pt idx="11">
                  <c:v>0.94199999999999995</c:v>
                </c:pt>
                <c:pt idx="12">
                  <c:v>1.0129999999999999</c:v>
                </c:pt>
                <c:pt idx="13">
                  <c:v>0.94199999999999995</c:v>
                </c:pt>
                <c:pt idx="14">
                  <c:v>0.94199999999999995</c:v>
                </c:pt>
                <c:pt idx="15">
                  <c:v>0.94299999999999995</c:v>
                </c:pt>
                <c:pt idx="16">
                  <c:v>0.94799999999999995</c:v>
                </c:pt>
                <c:pt idx="19">
                  <c:v>1.046</c:v>
                </c:pt>
                <c:pt idx="20">
                  <c:v>0.94199999999999995</c:v>
                </c:pt>
                <c:pt idx="21">
                  <c:v>0.94599999999999995</c:v>
                </c:pt>
                <c:pt idx="22">
                  <c:v>0.94899999999999995</c:v>
                </c:pt>
                <c:pt idx="23">
                  <c:v>0.95299999999999996</c:v>
                </c:pt>
                <c:pt idx="24">
                  <c:v>0.95</c:v>
                </c:pt>
                <c:pt idx="27">
                  <c:v>1.0049999999999999</c:v>
                </c:pt>
                <c:pt idx="28">
                  <c:v>0.94499999999999995</c:v>
                </c:pt>
                <c:pt idx="29">
                  <c:v>0.95099999999999996</c:v>
                </c:pt>
                <c:pt idx="30">
                  <c:v>0.96099999999999997</c:v>
                </c:pt>
                <c:pt idx="31">
                  <c:v>0.95</c:v>
                </c:pt>
                <c:pt idx="32">
                  <c:v>0.94799999999999995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CA-4089-9E42-06B8550F32C3}"/>
            </c:ext>
          </c:extLst>
        </c:ser>
        <c:ser>
          <c:idx val="1"/>
          <c:order val="1"/>
          <c:tx>
            <c:v>Lap-Begin Ave Lambda2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All!$FH$6:$FH$43</c:f>
              <c:numCache>
                <c:formatCode>General</c:formatCode>
                <c:ptCount val="38"/>
                <c:pt idx="0">
                  <c:v>0.96499999999999997</c:v>
                </c:pt>
                <c:pt idx="1">
                  <c:v>0.94499999999999995</c:v>
                </c:pt>
                <c:pt idx="2">
                  <c:v>0.94199999999999995</c:v>
                </c:pt>
                <c:pt idx="3">
                  <c:v>0.94499999999999995</c:v>
                </c:pt>
                <c:pt idx="4">
                  <c:v>0.94499999999999995</c:v>
                </c:pt>
                <c:pt idx="7">
                  <c:v>0.98299999999999998</c:v>
                </c:pt>
                <c:pt idx="8">
                  <c:v>0.94299999999999995</c:v>
                </c:pt>
                <c:pt idx="9">
                  <c:v>0.95</c:v>
                </c:pt>
                <c:pt idx="10">
                  <c:v>0.98299999999999998</c:v>
                </c:pt>
                <c:pt idx="11">
                  <c:v>0.94299999999999995</c:v>
                </c:pt>
                <c:pt idx="12">
                  <c:v>1.0129999999999999</c:v>
                </c:pt>
                <c:pt idx="13">
                  <c:v>0.94299999999999995</c:v>
                </c:pt>
                <c:pt idx="14">
                  <c:v>0.94299999999999995</c:v>
                </c:pt>
                <c:pt idx="15">
                  <c:v>0.94299999999999995</c:v>
                </c:pt>
                <c:pt idx="16">
                  <c:v>0.94899999999999995</c:v>
                </c:pt>
                <c:pt idx="19">
                  <c:v>1.06</c:v>
                </c:pt>
                <c:pt idx="20">
                  <c:v>0.94299999999999995</c:v>
                </c:pt>
                <c:pt idx="21">
                  <c:v>0.94699999999999995</c:v>
                </c:pt>
                <c:pt idx="22">
                  <c:v>0.95099999999999996</c:v>
                </c:pt>
                <c:pt idx="23">
                  <c:v>0.95199999999999996</c:v>
                </c:pt>
                <c:pt idx="24">
                  <c:v>0.95099999999999996</c:v>
                </c:pt>
                <c:pt idx="27">
                  <c:v>1.0069999999999999</c:v>
                </c:pt>
                <c:pt idx="28">
                  <c:v>0.94699999999999995</c:v>
                </c:pt>
                <c:pt idx="29">
                  <c:v>0.95199999999999996</c:v>
                </c:pt>
                <c:pt idx="30">
                  <c:v>0.96399999999999997</c:v>
                </c:pt>
                <c:pt idx="31">
                  <c:v>0.95199999999999996</c:v>
                </c:pt>
                <c:pt idx="32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CA-4089-9E42-06B8550F32C3}"/>
            </c:ext>
          </c:extLst>
        </c:ser>
        <c:ser>
          <c:idx val="2"/>
          <c:order val="2"/>
          <c:tx>
            <c:v>Lap-Begin Ave flc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All!$FI$6:$FI$43</c:f>
              <c:numCache>
                <c:formatCode>General</c:formatCode>
                <c:ptCount val="38"/>
                <c:pt idx="0">
                  <c:v>1.002</c:v>
                </c:pt>
                <c:pt idx="1">
                  <c:v>0.99299999999999999</c:v>
                </c:pt>
                <c:pt idx="2">
                  <c:v>0.99</c:v>
                </c:pt>
                <c:pt idx="3">
                  <c:v>0.99099999999999999</c:v>
                </c:pt>
                <c:pt idx="4">
                  <c:v>0.98899999999999999</c:v>
                </c:pt>
                <c:pt idx="7">
                  <c:v>0.999</c:v>
                </c:pt>
                <c:pt idx="8">
                  <c:v>0.98899999999999999</c:v>
                </c:pt>
                <c:pt idx="9">
                  <c:v>0.99099999999999999</c:v>
                </c:pt>
                <c:pt idx="10">
                  <c:v>0.999</c:v>
                </c:pt>
                <c:pt idx="11">
                  <c:v>0.98899999999999999</c:v>
                </c:pt>
                <c:pt idx="12">
                  <c:v>1.0069999999999999</c:v>
                </c:pt>
                <c:pt idx="13">
                  <c:v>0.99399999999999999</c:v>
                </c:pt>
                <c:pt idx="14">
                  <c:v>0.99099999999999999</c:v>
                </c:pt>
                <c:pt idx="15">
                  <c:v>0.99099999999999999</c:v>
                </c:pt>
                <c:pt idx="16">
                  <c:v>0.99199999999999999</c:v>
                </c:pt>
                <c:pt idx="19">
                  <c:v>1.002</c:v>
                </c:pt>
                <c:pt idx="20">
                  <c:v>0.995</c:v>
                </c:pt>
                <c:pt idx="21">
                  <c:v>0.997</c:v>
                </c:pt>
                <c:pt idx="22">
                  <c:v>0.997</c:v>
                </c:pt>
                <c:pt idx="23">
                  <c:v>0.99299999999999999</c:v>
                </c:pt>
                <c:pt idx="24">
                  <c:v>0.996</c:v>
                </c:pt>
                <c:pt idx="27">
                  <c:v>1.002</c:v>
                </c:pt>
                <c:pt idx="28">
                  <c:v>0.99299999999999999</c:v>
                </c:pt>
                <c:pt idx="29">
                  <c:v>0.99199999999999999</c:v>
                </c:pt>
                <c:pt idx="30">
                  <c:v>0.99399999999999999</c:v>
                </c:pt>
                <c:pt idx="31">
                  <c:v>1</c:v>
                </c:pt>
                <c:pt idx="32">
                  <c:v>0.99399999999999999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CA-4089-9E42-06B8550F32C3}"/>
            </c:ext>
          </c:extLst>
        </c:ser>
        <c:ser>
          <c:idx val="3"/>
          <c:order val="3"/>
          <c:tx>
            <c:v>Lap-Begin Ave flc2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All!$FJ$6:$FJ$43</c:f>
              <c:numCache>
                <c:formatCode>General</c:formatCode>
                <c:ptCount val="38"/>
                <c:pt idx="0">
                  <c:v>1.002</c:v>
                </c:pt>
                <c:pt idx="1">
                  <c:v>0.995</c:v>
                </c:pt>
                <c:pt idx="2">
                  <c:v>0.99299999999999999</c:v>
                </c:pt>
                <c:pt idx="3">
                  <c:v>0.99399999999999999</c:v>
                </c:pt>
                <c:pt idx="4">
                  <c:v>0.99199999999999999</c:v>
                </c:pt>
                <c:pt idx="7">
                  <c:v>1</c:v>
                </c:pt>
                <c:pt idx="8">
                  <c:v>0.99099999999999999</c:v>
                </c:pt>
                <c:pt idx="9">
                  <c:v>0.99399999999999999</c:v>
                </c:pt>
                <c:pt idx="10">
                  <c:v>1</c:v>
                </c:pt>
                <c:pt idx="11">
                  <c:v>0.99099999999999999</c:v>
                </c:pt>
                <c:pt idx="12">
                  <c:v>1.008</c:v>
                </c:pt>
                <c:pt idx="13">
                  <c:v>0.996</c:v>
                </c:pt>
                <c:pt idx="14">
                  <c:v>0.995</c:v>
                </c:pt>
                <c:pt idx="15">
                  <c:v>0.99299999999999999</c:v>
                </c:pt>
                <c:pt idx="16">
                  <c:v>0.995</c:v>
                </c:pt>
                <c:pt idx="19">
                  <c:v>1.002</c:v>
                </c:pt>
                <c:pt idx="20">
                  <c:v>0.999</c:v>
                </c:pt>
                <c:pt idx="21">
                  <c:v>1.0009999999999999</c:v>
                </c:pt>
                <c:pt idx="22">
                  <c:v>1.0009999999999999</c:v>
                </c:pt>
                <c:pt idx="23">
                  <c:v>0.996</c:v>
                </c:pt>
                <c:pt idx="24">
                  <c:v>1</c:v>
                </c:pt>
                <c:pt idx="27">
                  <c:v>1.0049999999999999</c:v>
                </c:pt>
                <c:pt idx="28">
                  <c:v>0.997</c:v>
                </c:pt>
                <c:pt idx="29">
                  <c:v>0.996</c:v>
                </c:pt>
                <c:pt idx="30">
                  <c:v>0.998</c:v>
                </c:pt>
                <c:pt idx="31">
                  <c:v>1.0029999999999999</c:v>
                </c:pt>
                <c:pt idx="32">
                  <c:v>0.997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CA-4089-9E42-06B8550F3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01199"/>
        <c:axId val="792005775"/>
      </c:scatterChart>
      <c:scatterChart>
        <c:scatterStyle val="lineMarker"/>
        <c:varyColors val="0"/>
        <c:ser>
          <c:idx val="4"/>
          <c:order val="4"/>
          <c:tx>
            <c:v>Max B_lc_OFF_Timer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All!$IL$6:$IL$43</c:f>
              <c:numCache>
                <c:formatCode>General</c:formatCode>
                <c:ptCount val="38"/>
                <c:pt idx="0">
                  <c:v>126.54300000000001</c:v>
                </c:pt>
                <c:pt idx="1">
                  <c:v>79.046999999999997</c:v>
                </c:pt>
                <c:pt idx="2">
                  <c:v>70.984999999999999</c:v>
                </c:pt>
                <c:pt idx="3">
                  <c:v>75.516999999999996</c:v>
                </c:pt>
                <c:pt idx="4">
                  <c:v>79.634</c:v>
                </c:pt>
                <c:pt idx="7">
                  <c:v>623.21600000000001</c:v>
                </c:pt>
                <c:pt idx="8">
                  <c:v>70.313999999999993</c:v>
                </c:pt>
                <c:pt idx="9">
                  <c:v>89.808999999999997</c:v>
                </c:pt>
                <c:pt idx="10">
                  <c:v>623.21600000000001</c:v>
                </c:pt>
                <c:pt idx="11">
                  <c:v>70.313999999999993</c:v>
                </c:pt>
                <c:pt idx="12">
                  <c:v>144.62299999999999</c:v>
                </c:pt>
                <c:pt idx="13">
                  <c:v>75.128</c:v>
                </c:pt>
                <c:pt idx="14">
                  <c:v>74.965000000000003</c:v>
                </c:pt>
                <c:pt idx="15">
                  <c:v>68.403999999999996</c:v>
                </c:pt>
                <c:pt idx="16">
                  <c:v>78.075000000000003</c:v>
                </c:pt>
                <c:pt idx="19">
                  <c:v>1437.921</c:v>
                </c:pt>
                <c:pt idx="20">
                  <c:v>84.647999999999996</c:v>
                </c:pt>
                <c:pt idx="21">
                  <c:v>84.06</c:v>
                </c:pt>
                <c:pt idx="22">
                  <c:v>117.956</c:v>
                </c:pt>
                <c:pt idx="23">
                  <c:v>157.07599999999999</c:v>
                </c:pt>
                <c:pt idx="24">
                  <c:v>90.400999999999996</c:v>
                </c:pt>
                <c:pt idx="27">
                  <c:v>956.94</c:v>
                </c:pt>
                <c:pt idx="28">
                  <c:v>73.974000000000004</c:v>
                </c:pt>
                <c:pt idx="29">
                  <c:v>77.599999999999994</c:v>
                </c:pt>
                <c:pt idx="30">
                  <c:v>284.57</c:v>
                </c:pt>
                <c:pt idx="31">
                  <c:v>81.147000000000006</c:v>
                </c:pt>
                <c:pt idx="32">
                  <c:v>77.381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CA-4089-9E42-06B8550F32C3}"/>
            </c:ext>
          </c:extLst>
        </c:ser>
        <c:ser>
          <c:idx val="5"/>
          <c:order val="5"/>
          <c:tx>
            <c:v>Max B_lc2_OFF_Timer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All!$IM$6:$IM$43</c:f>
              <c:numCache>
                <c:formatCode>General</c:formatCode>
                <c:ptCount val="38"/>
                <c:pt idx="0">
                  <c:v>126.34399999999999</c:v>
                </c:pt>
                <c:pt idx="1">
                  <c:v>79.046999999999997</c:v>
                </c:pt>
                <c:pt idx="2">
                  <c:v>70.984999999999999</c:v>
                </c:pt>
                <c:pt idx="3">
                  <c:v>75.516999999999996</c:v>
                </c:pt>
                <c:pt idx="4">
                  <c:v>79.634</c:v>
                </c:pt>
                <c:pt idx="7">
                  <c:v>623.05600000000004</c:v>
                </c:pt>
                <c:pt idx="8">
                  <c:v>70.313999999999993</c:v>
                </c:pt>
                <c:pt idx="9">
                  <c:v>89.808999999999997</c:v>
                </c:pt>
                <c:pt idx="10">
                  <c:v>623.05600000000004</c:v>
                </c:pt>
                <c:pt idx="11">
                  <c:v>70.313999999999993</c:v>
                </c:pt>
                <c:pt idx="12">
                  <c:v>144.62299999999999</c:v>
                </c:pt>
                <c:pt idx="13">
                  <c:v>75.128</c:v>
                </c:pt>
                <c:pt idx="14">
                  <c:v>74.965000000000003</c:v>
                </c:pt>
                <c:pt idx="15">
                  <c:v>68.403999999999996</c:v>
                </c:pt>
                <c:pt idx="16">
                  <c:v>78.075000000000003</c:v>
                </c:pt>
                <c:pt idx="19">
                  <c:v>1437.761</c:v>
                </c:pt>
                <c:pt idx="20">
                  <c:v>84.647999999999996</c:v>
                </c:pt>
                <c:pt idx="21">
                  <c:v>84.06</c:v>
                </c:pt>
                <c:pt idx="22">
                  <c:v>117.956</c:v>
                </c:pt>
                <c:pt idx="23">
                  <c:v>157.07599999999999</c:v>
                </c:pt>
                <c:pt idx="24">
                  <c:v>90.400999999999996</c:v>
                </c:pt>
                <c:pt idx="27">
                  <c:v>956.94</c:v>
                </c:pt>
                <c:pt idx="28">
                  <c:v>73.974000000000004</c:v>
                </c:pt>
                <c:pt idx="29">
                  <c:v>77.599999999999994</c:v>
                </c:pt>
                <c:pt idx="30">
                  <c:v>284.57</c:v>
                </c:pt>
                <c:pt idx="31">
                  <c:v>81.147000000000006</c:v>
                </c:pt>
                <c:pt idx="32">
                  <c:v>77.381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8CA-4089-9E42-06B8550F3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80399"/>
        <c:axId val="791972079"/>
      </c:scatterChart>
      <c:valAx>
        <c:axId val="792001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5775"/>
        <c:crosses val="autoZero"/>
        <c:crossBetween val="midCat"/>
        <c:majorUnit val="20"/>
        <c:minorUnit val="5"/>
      </c:valAx>
      <c:valAx>
        <c:axId val="792005775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1199"/>
        <c:crosses val="autoZero"/>
        <c:crossBetween val="midCat"/>
      </c:valAx>
      <c:valAx>
        <c:axId val="791972079"/>
        <c:scaling>
          <c:orientation val="minMax"/>
          <c:max val="5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80399"/>
        <c:crosses val="max"/>
        <c:crossBetween val="midCat"/>
      </c:valAx>
      <c:valAx>
        <c:axId val="791980399"/>
        <c:scaling>
          <c:orientation val="minMax"/>
        </c:scaling>
        <c:delete val="1"/>
        <c:axPos val="b"/>
        <c:majorTickMark val="out"/>
        <c:minorTickMark val="none"/>
        <c:tickLblPos val="nextTo"/>
        <c:crossAx val="791972079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Poil surging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Min poil_3500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All!$FP$6:$FP$43</c:f>
              <c:numCache>
                <c:formatCode>General</c:formatCode>
                <c:ptCount val="38"/>
                <c:pt idx="0">
                  <c:v>4.3499999999999996</c:v>
                </c:pt>
                <c:pt idx="4">
                  <c:v>3.9</c:v>
                </c:pt>
                <c:pt idx="7">
                  <c:v>0.15</c:v>
                </c:pt>
                <c:pt idx="9">
                  <c:v>4.1500000000000004</c:v>
                </c:pt>
                <c:pt idx="10">
                  <c:v>0.15</c:v>
                </c:pt>
                <c:pt idx="12">
                  <c:v>0.75</c:v>
                </c:pt>
                <c:pt idx="13">
                  <c:v>4.55</c:v>
                </c:pt>
                <c:pt idx="16">
                  <c:v>3.7</c:v>
                </c:pt>
                <c:pt idx="19">
                  <c:v>0.45</c:v>
                </c:pt>
                <c:pt idx="22">
                  <c:v>4.1500000000000004</c:v>
                </c:pt>
                <c:pt idx="23">
                  <c:v>3.7</c:v>
                </c:pt>
                <c:pt idx="24">
                  <c:v>3.65</c:v>
                </c:pt>
                <c:pt idx="27">
                  <c:v>0.15</c:v>
                </c:pt>
                <c:pt idx="30">
                  <c:v>4</c:v>
                </c:pt>
                <c:pt idx="32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5B-41EA-ADBF-415C20DECB08}"/>
            </c:ext>
          </c:extLst>
        </c:ser>
        <c:ser>
          <c:idx val="2"/>
          <c:order val="2"/>
          <c:tx>
            <c:v>Min poil_5500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All!$FQ$6:$FQ$43</c:f>
              <c:numCache>
                <c:formatCode>General</c:formatCode>
                <c:ptCount val="38"/>
                <c:pt idx="0">
                  <c:v>0.6</c:v>
                </c:pt>
                <c:pt idx="1">
                  <c:v>4.9000000000000004</c:v>
                </c:pt>
                <c:pt idx="2">
                  <c:v>4.9000000000000004</c:v>
                </c:pt>
                <c:pt idx="3">
                  <c:v>4.9000000000000004</c:v>
                </c:pt>
                <c:pt idx="4">
                  <c:v>4.5999999999999996</c:v>
                </c:pt>
                <c:pt idx="7">
                  <c:v>3.55</c:v>
                </c:pt>
                <c:pt idx="8">
                  <c:v>4.9000000000000004</c:v>
                </c:pt>
                <c:pt idx="9">
                  <c:v>4.5</c:v>
                </c:pt>
                <c:pt idx="10">
                  <c:v>3.55</c:v>
                </c:pt>
                <c:pt idx="11">
                  <c:v>4.9000000000000004</c:v>
                </c:pt>
                <c:pt idx="12">
                  <c:v>4.6500000000000004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4.9000000000000004</c:v>
                </c:pt>
                <c:pt idx="16">
                  <c:v>4.5</c:v>
                </c:pt>
                <c:pt idx="19">
                  <c:v>0.3</c:v>
                </c:pt>
                <c:pt idx="20">
                  <c:v>4.5999999999999996</c:v>
                </c:pt>
                <c:pt idx="21">
                  <c:v>4.6500000000000004</c:v>
                </c:pt>
                <c:pt idx="22">
                  <c:v>4.55</c:v>
                </c:pt>
                <c:pt idx="23">
                  <c:v>4.5</c:v>
                </c:pt>
                <c:pt idx="24">
                  <c:v>4.55</c:v>
                </c:pt>
                <c:pt idx="27">
                  <c:v>4.5999999999999996</c:v>
                </c:pt>
                <c:pt idx="28">
                  <c:v>4.5999999999999996</c:v>
                </c:pt>
                <c:pt idx="29">
                  <c:v>4.6500000000000004</c:v>
                </c:pt>
                <c:pt idx="30">
                  <c:v>4.5</c:v>
                </c:pt>
                <c:pt idx="31">
                  <c:v>4.5999999999999996</c:v>
                </c:pt>
                <c:pt idx="32">
                  <c:v>4.45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5B-41EA-ADBF-415C20DECB08}"/>
            </c:ext>
          </c:extLst>
        </c:ser>
        <c:ser>
          <c:idx val="3"/>
          <c:order val="3"/>
          <c:tx>
            <c:v>Min poil_7500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All!$FR$6:$FR$43</c:f>
              <c:numCache>
                <c:formatCode>General</c:formatCode>
                <c:ptCount val="38"/>
                <c:pt idx="0">
                  <c:v>5.3</c:v>
                </c:pt>
                <c:pt idx="1">
                  <c:v>5.2</c:v>
                </c:pt>
                <c:pt idx="2">
                  <c:v>5.2</c:v>
                </c:pt>
                <c:pt idx="3">
                  <c:v>5.2</c:v>
                </c:pt>
                <c:pt idx="4">
                  <c:v>5.15</c:v>
                </c:pt>
                <c:pt idx="7">
                  <c:v>5.2</c:v>
                </c:pt>
                <c:pt idx="8">
                  <c:v>5.2</c:v>
                </c:pt>
                <c:pt idx="9">
                  <c:v>5.0999999999999996</c:v>
                </c:pt>
                <c:pt idx="10">
                  <c:v>5.2</c:v>
                </c:pt>
                <c:pt idx="11">
                  <c:v>5.2</c:v>
                </c:pt>
                <c:pt idx="12">
                  <c:v>5.15</c:v>
                </c:pt>
                <c:pt idx="13">
                  <c:v>5.2</c:v>
                </c:pt>
                <c:pt idx="14">
                  <c:v>5.15</c:v>
                </c:pt>
                <c:pt idx="15">
                  <c:v>5.2</c:v>
                </c:pt>
                <c:pt idx="16">
                  <c:v>5.05</c:v>
                </c:pt>
                <c:pt idx="19">
                  <c:v>5.2</c:v>
                </c:pt>
                <c:pt idx="20">
                  <c:v>5.0999999999999996</c:v>
                </c:pt>
                <c:pt idx="21">
                  <c:v>5.05</c:v>
                </c:pt>
                <c:pt idx="22">
                  <c:v>5.0999999999999996</c:v>
                </c:pt>
                <c:pt idx="23">
                  <c:v>5</c:v>
                </c:pt>
                <c:pt idx="24">
                  <c:v>5.05</c:v>
                </c:pt>
                <c:pt idx="27">
                  <c:v>5.15</c:v>
                </c:pt>
                <c:pt idx="28">
                  <c:v>5.0999999999999996</c:v>
                </c:pt>
                <c:pt idx="29">
                  <c:v>5.0999999999999996</c:v>
                </c:pt>
                <c:pt idx="30">
                  <c:v>5.0999999999999996</c:v>
                </c:pt>
                <c:pt idx="31">
                  <c:v>4.95</c:v>
                </c:pt>
                <c:pt idx="32">
                  <c:v>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5B-41EA-ADBF-415C20DEC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02031"/>
        <c:axId val="791992879"/>
      </c:scatterChart>
      <c:scatterChart>
        <c:scatterStyle val="lineMarker"/>
        <c:varyColors val="0"/>
        <c:ser>
          <c:idx val="0"/>
          <c:order val="0"/>
          <c:tx>
            <c:v>Max Poil_Surge_Lap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All!$FK$6:$FK$43</c:f>
              <c:numCache>
                <c:formatCode>General</c:formatCode>
                <c:ptCount val="38"/>
                <c:pt idx="0">
                  <c:v>0.10100000000000001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0.20100000000000001</c:v>
                </c:pt>
                <c:pt idx="8">
                  <c:v>0</c:v>
                </c:pt>
                <c:pt idx="9">
                  <c:v>0</c:v>
                </c:pt>
                <c:pt idx="10">
                  <c:v>0.20100000000000001</c:v>
                </c:pt>
                <c:pt idx="11">
                  <c:v>0</c:v>
                </c:pt>
                <c:pt idx="12">
                  <c:v>0.10100000000000001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0.30199999999999999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0.30099999999999999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B-41EA-ADBF-415C20DEC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81647"/>
        <c:axId val="791972495"/>
      </c:scatterChart>
      <c:valAx>
        <c:axId val="792002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2879"/>
        <c:crosses val="autoZero"/>
        <c:crossBetween val="midCat"/>
        <c:majorUnit val="20"/>
        <c:minorUnit val="5"/>
      </c:valAx>
      <c:valAx>
        <c:axId val="79199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2031"/>
        <c:crosses val="autoZero"/>
        <c:crossBetween val="midCat"/>
      </c:valAx>
      <c:valAx>
        <c:axId val="791972495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81647"/>
        <c:crosses val="max"/>
        <c:crossBetween val="midCat"/>
      </c:valAx>
      <c:valAx>
        <c:axId val="791981647"/>
        <c:scaling>
          <c:orientation val="minMax"/>
        </c:scaling>
        <c:delete val="1"/>
        <c:axPos val="b"/>
        <c:majorTickMark val="out"/>
        <c:minorTickMark val="none"/>
        <c:tickLblPos val="nextTo"/>
        <c:crossAx val="791972495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PPU Ilegal [kW] and Engine torque [Nm]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CLU_MPUMeasuredCAN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All!$GF$6:$GF$43</c:f>
              <c:numCache>
                <c:formatCode>General</c:formatCode>
                <c:ptCount val="38"/>
                <c:pt idx="0">
                  <c:v>1950.9063000000001</c:v>
                </c:pt>
                <c:pt idx="1">
                  <c:v>1365.2344000000001</c:v>
                </c:pt>
                <c:pt idx="2">
                  <c:v>1417.5313000000001</c:v>
                </c:pt>
                <c:pt idx="3">
                  <c:v>1349.75</c:v>
                </c:pt>
                <c:pt idx="4">
                  <c:v>1242.9063000000001</c:v>
                </c:pt>
                <c:pt idx="7">
                  <c:v>1508.625</c:v>
                </c:pt>
                <c:pt idx="8">
                  <c:v>1428.6094000000001</c:v>
                </c:pt>
                <c:pt idx="9">
                  <c:v>1290.1094000000001</c:v>
                </c:pt>
                <c:pt idx="10">
                  <c:v>1508.625</c:v>
                </c:pt>
                <c:pt idx="11">
                  <c:v>1428.6094000000001</c:v>
                </c:pt>
                <c:pt idx="12">
                  <c:v>1448.7813000000001</c:v>
                </c:pt>
                <c:pt idx="13">
                  <c:v>1457.5155999999999</c:v>
                </c:pt>
                <c:pt idx="14">
                  <c:v>1459</c:v>
                </c:pt>
                <c:pt idx="15">
                  <c:v>1245.9688000000001</c:v>
                </c:pt>
                <c:pt idx="16">
                  <c:v>1293.6563000000001</c:v>
                </c:pt>
                <c:pt idx="19">
                  <c:v>1481.7813000000001</c:v>
                </c:pt>
                <c:pt idx="20">
                  <c:v>1341.8438000000001</c:v>
                </c:pt>
                <c:pt idx="21">
                  <c:v>1371.3125</c:v>
                </c:pt>
                <c:pt idx="22">
                  <c:v>1336.1563000000001</c:v>
                </c:pt>
                <c:pt idx="23">
                  <c:v>1328.5313000000001</c:v>
                </c:pt>
                <c:pt idx="24">
                  <c:v>1567.75</c:v>
                </c:pt>
                <c:pt idx="27">
                  <c:v>1329.5</c:v>
                </c:pt>
                <c:pt idx="28">
                  <c:v>1274.4063000000001</c:v>
                </c:pt>
                <c:pt idx="29">
                  <c:v>1397.0155999999999</c:v>
                </c:pt>
                <c:pt idx="30">
                  <c:v>1238.7188000000001</c:v>
                </c:pt>
                <c:pt idx="31">
                  <c:v>1404.0938000000001</c:v>
                </c:pt>
                <c:pt idx="32">
                  <c:v>1147.8905999999999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54-4AEF-9B80-AB1929872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95375"/>
        <c:axId val="791996623"/>
      </c:scatterChart>
      <c:scatterChart>
        <c:scatterStyle val="lineMarker"/>
        <c:varyColors val="0"/>
        <c:ser>
          <c:idx val="0"/>
          <c:order val="0"/>
          <c:tx>
            <c:v>Max FIA_PPUIllegal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All!$FU$6:$FU$43</c:f>
              <c:numCache>
                <c:formatCode>General</c:formatCode>
                <c:ptCount val="38"/>
                <c:pt idx="0">
                  <c:v>1.22</c:v>
                </c:pt>
                <c:pt idx="1">
                  <c:v>1.51</c:v>
                </c:pt>
                <c:pt idx="2">
                  <c:v>0.88</c:v>
                </c:pt>
                <c:pt idx="3">
                  <c:v>2.35</c:v>
                </c:pt>
                <c:pt idx="4">
                  <c:v>1.1000000000000001</c:v>
                </c:pt>
                <c:pt idx="7">
                  <c:v>1.22</c:v>
                </c:pt>
                <c:pt idx="8">
                  <c:v>1.89</c:v>
                </c:pt>
                <c:pt idx="9">
                  <c:v>3.75</c:v>
                </c:pt>
                <c:pt idx="10">
                  <c:v>1.22</c:v>
                </c:pt>
                <c:pt idx="11">
                  <c:v>1.89</c:v>
                </c:pt>
                <c:pt idx="12">
                  <c:v>0.17</c:v>
                </c:pt>
                <c:pt idx="13">
                  <c:v>0.95</c:v>
                </c:pt>
                <c:pt idx="14">
                  <c:v>0.92</c:v>
                </c:pt>
                <c:pt idx="15">
                  <c:v>0.47</c:v>
                </c:pt>
                <c:pt idx="16">
                  <c:v>0.54</c:v>
                </c:pt>
                <c:pt idx="19">
                  <c:v>0.2</c:v>
                </c:pt>
                <c:pt idx="20">
                  <c:v>0.23</c:v>
                </c:pt>
                <c:pt idx="21">
                  <c:v>0.46</c:v>
                </c:pt>
                <c:pt idx="22">
                  <c:v>0.28999999999999998</c:v>
                </c:pt>
                <c:pt idx="23">
                  <c:v>0.41</c:v>
                </c:pt>
                <c:pt idx="24">
                  <c:v>0.28999999999999998</c:v>
                </c:pt>
                <c:pt idx="27">
                  <c:v>0.32</c:v>
                </c:pt>
                <c:pt idx="28">
                  <c:v>0.59</c:v>
                </c:pt>
                <c:pt idx="29">
                  <c:v>0.36</c:v>
                </c:pt>
                <c:pt idx="30">
                  <c:v>0.16</c:v>
                </c:pt>
                <c:pt idx="31">
                  <c:v>0.49</c:v>
                </c:pt>
                <c:pt idx="32">
                  <c:v>0.41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54-4AEF-9B80-AB1929872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79983"/>
        <c:axId val="791982063"/>
      </c:scatterChart>
      <c:valAx>
        <c:axId val="79199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6623"/>
        <c:crosses val="autoZero"/>
        <c:crossBetween val="midCat"/>
        <c:majorUnit val="20"/>
        <c:minorUnit val="5"/>
      </c:valAx>
      <c:valAx>
        <c:axId val="79199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5375"/>
        <c:crosses val="autoZero"/>
        <c:crossBetween val="midCat"/>
      </c:valAx>
      <c:valAx>
        <c:axId val="791982063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79983"/>
        <c:crosses val="max"/>
        <c:crossBetween val="midCat"/>
      </c:valAx>
      <c:valAx>
        <c:axId val="791979983"/>
        <c:scaling>
          <c:orientation val="minMax"/>
        </c:scaling>
        <c:delete val="1"/>
        <c:axPos val="b"/>
        <c:majorTickMark val="out"/>
        <c:minorTickMark val="none"/>
        <c:tickLblPos val="nextTo"/>
        <c:crossAx val="791982063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flow [kg/h]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dmFFMFuelF1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All!$FW$6:$FW$43</c:f>
              <c:numCache>
                <c:formatCode>General</c:formatCode>
                <c:ptCount val="38"/>
                <c:pt idx="0">
                  <c:v>3061.5</c:v>
                </c:pt>
                <c:pt idx="1">
                  <c:v>3054</c:v>
                </c:pt>
                <c:pt idx="2">
                  <c:v>3068</c:v>
                </c:pt>
                <c:pt idx="3">
                  <c:v>3003.5</c:v>
                </c:pt>
                <c:pt idx="4">
                  <c:v>3018.5</c:v>
                </c:pt>
                <c:pt idx="7">
                  <c:v>3135.5</c:v>
                </c:pt>
                <c:pt idx="8">
                  <c:v>3096.5</c:v>
                </c:pt>
                <c:pt idx="9">
                  <c:v>3064</c:v>
                </c:pt>
                <c:pt idx="10">
                  <c:v>3135.5</c:v>
                </c:pt>
                <c:pt idx="11">
                  <c:v>3096.5</c:v>
                </c:pt>
                <c:pt idx="12">
                  <c:v>3041</c:v>
                </c:pt>
                <c:pt idx="13">
                  <c:v>3065</c:v>
                </c:pt>
                <c:pt idx="14">
                  <c:v>3091.5</c:v>
                </c:pt>
                <c:pt idx="15">
                  <c:v>3051.5</c:v>
                </c:pt>
                <c:pt idx="16">
                  <c:v>3073.5</c:v>
                </c:pt>
                <c:pt idx="19">
                  <c:v>3027</c:v>
                </c:pt>
                <c:pt idx="20">
                  <c:v>3001.5</c:v>
                </c:pt>
                <c:pt idx="21">
                  <c:v>3070.5</c:v>
                </c:pt>
                <c:pt idx="22">
                  <c:v>3073</c:v>
                </c:pt>
                <c:pt idx="23">
                  <c:v>3098</c:v>
                </c:pt>
                <c:pt idx="24">
                  <c:v>3140</c:v>
                </c:pt>
                <c:pt idx="27">
                  <c:v>3229</c:v>
                </c:pt>
                <c:pt idx="28">
                  <c:v>3005.5</c:v>
                </c:pt>
                <c:pt idx="29">
                  <c:v>3014.5</c:v>
                </c:pt>
                <c:pt idx="30">
                  <c:v>2998.5</c:v>
                </c:pt>
                <c:pt idx="31">
                  <c:v>3020</c:v>
                </c:pt>
                <c:pt idx="32">
                  <c:v>2948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B0-4FE6-A2A1-1E3DF4C9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10767"/>
        <c:axId val="792008271"/>
      </c:scatterChart>
      <c:scatterChart>
        <c:scatterStyle val="lineMarker"/>
        <c:varyColors val="0"/>
        <c:ser>
          <c:idx val="0"/>
          <c:order val="0"/>
          <c:tx>
            <c:v>Max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All!$FV$6:$FV$43</c:f>
              <c:numCache>
                <c:formatCode>General</c:formatCode>
                <c:ptCount val="38"/>
                <c:pt idx="0">
                  <c:v>9.56</c:v>
                </c:pt>
                <c:pt idx="1">
                  <c:v>15.14</c:v>
                </c:pt>
                <c:pt idx="2">
                  <c:v>20.87</c:v>
                </c:pt>
                <c:pt idx="3">
                  <c:v>26.56</c:v>
                </c:pt>
                <c:pt idx="4">
                  <c:v>32.06</c:v>
                </c:pt>
                <c:pt idx="7">
                  <c:v>5.49</c:v>
                </c:pt>
                <c:pt idx="8">
                  <c:v>11.23</c:v>
                </c:pt>
                <c:pt idx="9">
                  <c:v>16.829999999999998</c:v>
                </c:pt>
                <c:pt idx="10">
                  <c:v>5.49</c:v>
                </c:pt>
                <c:pt idx="11">
                  <c:v>11.23</c:v>
                </c:pt>
                <c:pt idx="12">
                  <c:v>8.6300000000000008</c:v>
                </c:pt>
                <c:pt idx="13">
                  <c:v>14.3</c:v>
                </c:pt>
                <c:pt idx="14">
                  <c:v>19.989999999999998</c:v>
                </c:pt>
                <c:pt idx="15">
                  <c:v>25.82</c:v>
                </c:pt>
                <c:pt idx="16">
                  <c:v>31.5</c:v>
                </c:pt>
                <c:pt idx="19">
                  <c:v>31.57</c:v>
                </c:pt>
                <c:pt idx="20">
                  <c:v>10.16</c:v>
                </c:pt>
                <c:pt idx="21">
                  <c:v>15.53</c:v>
                </c:pt>
                <c:pt idx="22">
                  <c:v>20.75</c:v>
                </c:pt>
                <c:pt idx="23">
                  <c:v>25.94</c:v>
                </c:pt>
                <c:pt idx="24">
                  <c:v>31.34</c:v>
                </c:pt>
                <c:pt idx="27">
                  <c:v>36.68</c:v>
                </c:pt>
                <c:pt idx="28">
                  <c:v>42.35</c:v>
                </c:pt>
                <c:pt idx="29">
                  <c:v>47.86</c:v>
                </c:pt>
                <c:pt idx="30">
                  <c:v>52.14</c:v>
                </c:pt>
                <c:pt idx="31">
                  <c:v>57.71</c:v>
                </c:pt>
                <c:pt idx="32">
                  <c:v>63.37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B0-4FE6-A2A1-1E3DF4C9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06607"/>
        <c:axId val="791981231"/>
      </c:scatterChart>
      <c:valAx>
        <c:axId val="792010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8271"/>
        <c:crosses val="autoZero"/>
        <c:crossBetween val="midCat"/>
        <c:majorUnit val="20"/>
        <c:minorUnit val="5"/>
      </c:valAx>
      <c:valAx>
        <c:axId val="79200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0767"/>
        <c:crosses val="autoZero"/>
        <c:crossBetween val="midCat"/>
      </c:valAx>
      <c:valAx>
        <c:axId val="791981231"/>
        <c:scaling>
          <c:orientation val="minMax"/>
          <c:max val="9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6607"/>
        <c:crosses val="max"/>
        <c:crossBetween val="midCat"/>
      </c:valAx>
      <c:valAx>
        <c:axId val="792006607"/>
        <c:scaling>
          <c:orientation val="minMax"/>
        </c:scaling>
        <c:delete val="1"/>
        <c:axPos val="b"/>
        <c:majorTickMark val="out"/>
        <c:minorTickMark val="none"/>
        <c:tickLblPos val="nextTo"/>
        <c:crossAx val="79198123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Turbo and wastegate valves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nturbo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All!$FX$6:$FX$43</c:f>
              <c:numCache>
                <c:formatCode>General</c:formatCode>
                <c:ptCount val="38"/>
                <c:pt idx="0">
                  <c:v>165400</c:v>
                </c:pt>
                <c:pt idx="1">
                  <c:v>168100</c:v>
                </c:pt>
                <c:pt idx="2">
                  <c:v>162600</c:v>
                </c:pt>
                <c:pt idx="3">
                  <c:v>163900</c:v>
                </c:pt>
                <c:pt idx="4">
                  <c:v>168200</c:v>
                </c:pt>
                <c:pt idx="7">
                  <c:v>166400</c:v>
                </c:pt>
                <c:pt idx="8">
                  <c:v>166100</c:v>
                </c:pt>
                <c:pt idx="9">
                  <c:v>163300</c:v>
                </c:pt>
                <c:pt idx="10">
                  <c:v>166400</c:v>
                </c:pt>
                <c:pt idx="11">
                  <c:v>166100</c:v>
                </c:pt>
                <c:pt idx="12">
                  <c:v>163000</c:v>
                </c:pt>
                <c:pt idx="13">
                  <c:v>162800</c:v>
                </c:pt>
                <c:pt idx="14">
                  <c:v>164900</c:v>
                </c:pt>
                <c:pt idx="15">
                  <c:v>164900</c:v>
                </c:pt>
                <c:pt idx="16">
                  <c:v>165700</c:v>
                </c:pt>
                <c:pt idx="19">
                  <c:v>166800</c:v>
                </c:pt>
                <c:pt idx="20">
                  <c:v>163700</c:v>
                </c:pt>
                <c:pt idx="21">
                  <c:v>161800</c:v>
                </c:pt>
                <c:pt idx="22">
                  <c:v>162100</c:v>
                </c:pt>
                <c:pt idx="23">
                  <c:v>160900</c:v>
                </c:pt>
                <c:pt idx="24">
                  <c:v>162100</c:v>
                </c:pt>
                <c:pt idx="27">
                  <c:v>166200</c:v>
                </c:pt>
                <c:pt idx="28">
                  <c:v>168200</c:v>
                </c:pt>
                <c:pt idx="29">
                  <c:v>167800</c:v>
                </c:pt>
                <c:pt idx="30">
                  <c:v>162300</c:v>
                </c:pt>
                <c:pt idx="31">
                  <c:v>161300</c:v>
                </c:pt>
                <c:pt idx="32">
                  <c:v>165600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F1-44DC-ADDB-215A290C4F7F}"/>
            </c:ext>
          </c:extLst>
        </c:ser>
        <c:ser>
          <c:idx val="1"/>
          <c:order val="1"/>
          <c:tx>
            <c:v>Max nturbo2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All!$FY$6:$FY$43</c:f>
              <c:numCache>
                <c:formatCode>General</c:formatCode>
                <c:ptCount val="38"/>
                <c:pt idx="0">
                  <c:v>166400</c:v>
                </c:pt>
                <c:pt idx="1">
                  <c:v>168700</c:v>
                </c:pt>
                <c:pt idx="2">
                  <c:v>164400</c:v>
                </c:pt>
                <c:pt idx="3">
                  <c:v>164200</c:v>
                </c:pt>
                <c:pt idx="4">
                  <c:v>169000</c:v>
                </c:pt>
                <c:pt idx="7">
                  <c:v>165000</c:v>
                </c:pt>
                <c:pt idx="8">
                  <c:v>168800</c:v>
                </c:pt>
                <c:pt idx="9">
                  <c:v>163700</c:v>
                </c:pt>
                <c:pt idx="10">
                  <c:v>165000</c:v>
                </c:pt>
                <c:pt idx="11">
                  <c:v>168800</c:v>
                </c:pt>
                <c:pt idx="12">
                  <c:v>162700</c:v>
                </c:pt>
                <c:pt idx="13">
                  <c:v>164100</c:v>
                </c:pt>
                <c:pt idx="14">
                  <c:v>166700</c:v>
                </c:pt>
                <c:pt idx="15">
                  <c:v>165300</c:v>
                </c:pt>
                <c:pt idx="16">
                  <c:v>166300</c:v>
                </c:pt>
                <c:pt idx="19">
                  <c:v>167500</c:v>
                </c:pt>
                <c:pt idx="20">
                  <c:v>165800</c:v>
                </c:pt>
                <c:pt idx="21">
                  <c:v>163100</c:v>
                </c:pt>
                <c:pt idx="22">
                  <c:v>165000</c:v>
                </c:pt>
                <c:pt idx="23">
                  <c:v>162500</c:v>
                </c:pt>
                <c:pt idx="24">
                  <c:v>163600</c:v>
                </c:pt>
                <c:pt idx="27">
                  <c:v>167200</c:v>
                </c:pt>
                <c:pt idx="28">
                  <c:v>170500</c:v>
                </c:pt>
                <c:pt idx="29">
                  <c:v>168400</c:v>
                </c:pt>
                <c:pt idx="30">
                  <c:v>163500</c:v>
                </c:pt>
                <c:pt idx="31">
                  <c:v>163000</c:v>
                </c:pt>
                <c:pt idx="32">
                  <c:v>167000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F1-44DC-ADDB-215A290C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95375"/>
        <c:axId val="791995791"/>
      </c:scatterChart>
      <c:scatterChart>
        <c:scatterStyle val="lineMarker"/>
        <c:varyColors val="0"/>
        <c:ser>
          <c:idx val="2"/>
          <c:order val="2"/>
          <c:tx>
            <c:v>Lap-Begin Ave_Wgc_Pwm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All!$FZ$6:$FZ$43</c:f>
              <c:numCache>
                <c:formatCode>General</c:formatCode>
                <c:ptCount val="38"/>
                <c:pt idx="0">
                  <c:v>51.99</c:v>
                </c:pt>
                <c:pt idx="1">
                  <c:v>48.933</c:v>
                </c:pt>
                <c:pt idx="2">
                  <c:v>48.417999999999999</c:v>
                </c:pt>
                <c:pt idx="3">
                  <c:v>48.561</c:v>
                </c:pt>
                <c:pt idx="4">
                  <c:v>48.975999999999999</c:v>
                </c:pt>
                <c:pt idx="7">
                  <c:v>50.411999999999999</c:v>
                </c:pt>
                <c:pt idx="8">
                  <c:v>49.045999999999999</c:v>
                </c:pt>
                <c:pt idx="9">
                  <c:v>49.332999999999998</c:v>
                </c:pt>
                <c:pt idx="10">
                  <c:v>50.411999999999999</c:v>
                </c:pt>
                <c:pt idx="11">
                  <c:v>49.045999999999999</c:v>
                </c:pt>
                <c:pt idx="12">
                  <c:v>52.521999999999998</c:v>
                </c:pt>
                <c:pt idx="13">
                  <c:v>49.781999999999996</c:v>
                </c:pt>
                <c:pt idx="14">
                  <c:v>49.976999999999997</c:v>
                </c:pt>
                <c:pt idx="15">
                  <c:v>49.018000000000001</c:v>
                </c:pt>
                <c:pt idx="16">
                  <c:v>48.88</c:v>
                </c:pt>
                <c:pt idx="19">
                  <c:v>54.887</c:v>
                </c:pt>
                <c:pt idx="20">
                  <c:v>50.929000000000002</c:v>
                </c:pt>
                <c:pt idx="21">
                  <c:v>50.963999999999999</c:v>
                </c:pt>
                <c:pt idx="22">
                  <c:v>51.706000000000003</c:v>
                </c:pt>
                <c:pt idx="23">
                  <c:v>51.048000000000002</c:v>
                </c:pt>
                <c:pt idx="24">
                  <c:v>50.746000000000002</c:v>
                </c:pt>
                <c:pt idx="27">
                  <c:v>52.658000000000001</c:v>
                </c:pt>
                <c:pt idx="28">
                  <c:v>50.734999999999999</c:v>
                </c:pt>
                <c:pt idx="29">
                  <c:v>50.512999999999998</c:v>
                </c:pt>
                <c:pt idx="30">
                  <c:v>51.045999999999999</c:v>
                </c:pt>
                <c:pt idx="31">
                  <c:v>51.075000000000003</c:v>
                </c:pt>
                <c:pt idx="32">
                  <c:v>49.54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F1-44DC-ADDB-215A290C4F7F}"/>
            </c:ext>
          </c:extLst>
        </c:ser>
        <c:ser>
          <c:idx val="3"/>
          <c:order val="3"/>
          <c:tx>
            <c:v>Lap-Begin Ave_Wgc_Pwm2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All!$GA$6:$GA$43</c:f>
              <c:numCache>
                <c:formatCode>General</c:formatCode>
                <c:ptCount val="38"/>
                <c:pt idx="0">
                  <c:v>50.975999999999999</c:v>
                </c:pt>
                <c:pt idx="1">
                  <c:v>48.459000000000003</c:v>
                </c:pt>
                <c:pt idx="2">
                  <c:v>47.984999999999999</c:v>
                </c:pt>
                <c:pt idx="3">
                  <c:v>48.575000000000003</c:v>
                </c:pt>
                <c:pt idx="4">
                  <c:v>48.634</c:v>
                </c:pt>
                <c:pt idx="7">
                  <c:v>50.039000000000001</c:v>
                </c:pt>
                <c:pt idx="8">
                  <c:v>48.637</c:v>
                </c:pt>
                <c:pt idx="9">
                  <c:v>48.837000000000003</c:v>
                </c:pt>
                <c:pt idx="10">
                  <c:v>50.039000000000001</c:v>
                </c:pt>
                <c:pt idx="11">
                  <c:v>48.637</c:v>
                </c:pt>
                <c:pt idx="12">
                  <c:v>52.084000000000003</c:v>
                </c:pt>
                <c:pt idx="13">
                  <c:v>49.264000000000003</c:v>
                </c:pt>
                <c:pt idx="14">
                  <c:v>49.694000000000003</c:v>
                </c:pt>
                <c:pt idx="15">
                  <c:v>48.798000000000002</c:v>
                </c:pt>
                <c:pt idx="16">
                  <c:v>48.691000000000003</c:v>
                </c:pt>
                <c:pt idx="19">
                  <c:v>54.209000000000003</c:v>
                </c:pt>
                <c:pt idx="20">
                  <c:v>50.404000000000003</c:v>
                </c:pt>
                <c:pt idx="21">
                  <c:v>50.844000000000001</c:v>
                </c:pt>
                <c:pt idx="22">
                  <c:v>51.076999999999998</c:v>
                </c:pt>
                <c:pt idx="23">
                  <c:v>50.767000000000003</c:v>
                </c:pt>
                <c:pt idx="24">
                  <c:v>51.448999999999998</c:v>
                </c:pt>
                <c:pt idx="27">
                  <c:v>52.183</c:v>
                </c:pt>
                <c:pt idx="28">
                  <c:v>50.201999999999998</c:v>
                </c:pt>
                <c:pt idx="29">
                  <c:v>50.83</c:v>
                </c:pt>
                <c:pt idx="30">
                  <c:v>51.131999999999998</c:v>
                </c:pt>
                <c:pt idx="31">
                  <c:v>51.457999999999998</c:v>
                </c:pt>
                <c:pt idx="32">
                  <c:v>51.41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F1-44DC-ADDB-215A290C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10351"/>
        <c:axId val="791984975"/>
      </c:scatterChart>
      <c:valAx>
        <c:axId val="79199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5791"/>
        <c:crosses val="autoZero"/>
        <c:crossBetween val="midCat"/>
        <c:majorUnit val="20"/>
        <c:minorUnit val="5"/>
      </c:valAx>
      <c:valAx>
        <c:axId val="79199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5375"/>
        <c:crosses val="autoZero"/>
        <c:crossBetween val="midCat"/>
      </c:valAx>
      <c:valAx>
        <c:axId val="791984975"/>
        <c:scaling>
          <c:orientation val="minMax"/>
          <c:max val="7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0351"/>
        <c:crosses val="max"/>
        <c:crossBetween val="midCat"/>
      </c:valAx>
      <c:valAx>
        <c:axId val="792010351"/>
        <c:scaling>
          <c:orientation val="minMax"/>
        </c:scaling>
        <c:delete val="1"/>
        <c:axPos val="b"/>
        <c:majorTickMark val="out"/>
        <c:minorTickMark val="none"/>
        <c:tickLblPos val="nextTo"/>
        <c:crossAx val="791984975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Intake pressure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p22_7500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All!$GB$6:$GB$43</c:f>
              <c:numCache>
                <c:formatCode>General</c:formatCode>
                <c:ptCount val="38"/>
                <c:pt idx="0">
                  <c:v>2215.8000000000002</c:v>
                </c:pt>
                <c:pt idx="1">
                  <c:v>2244.6999999999998</c:v>
                </c:pt>
                <c:pt idx="2">
                  <c:v>2254.9</c:v>
                </c:pt>
                <c:pt idx="3">
                  <c:v>2153.1999999999998</c:v>
                </c:pt>
                <c:pt idx="4">
                  <c:v>2161.1999999999998</c:v>
                </c:pt>
                <c:pt idx="7">
                  <c:v>2167.8000000000002</c:v>
                </c:pt>
                <c:pt idx="8">
                  <c:v>2243.8000000000002</c:v>
                </c:pt>
                <c:pt idx="9">
                  <c:v>2250.8000000000002</c:v>
                </c:pt>
                <c:pt idx="10">
                  <c:v>2167.8000000000002</c:v>
                </c:pt>
                <c:pt idx="11">
                  <c:v>2243.8000000000002</c:v>
                </c:pt>
                <c:pt idx="12">
                  <c:v>2122.8000000000002</c:v>
                </c:pt>
                <c:pt idx="13">
                  <c:v>2219.3000000000002</c:v>
                </c:pt>
                <c:pt idx="14">
                  <c:v>2206.1</c:v>
                </c:pt>
                <c:pt idx="15">
                  <c:v>2260.3000000000002</c:v>
                </c:pt>
                <c:pt idx="16">
                  <c:v>2167</c:v>
                </c:pt>
                <c:pt idx="19">
                  <c:v>2170.1999999999998</c:v>
                </c:pt>
                <c:pt idx="20">
                  <c:v>2270.8000000000002</c:v>
                </c:pt>
                <c:pt idx="21">
                  <c:v>2168.9</c:v>
                </c:pt>
                <c:pt idx="22">
                  <c:v>2222.5</c:v>
                </c:pt>
                <c:pt idx="23">
                  <c:v>2145.1999999999998</c:v>
                </c:pt>
                <c:pt idx="24">
                  <c:v>2150.8000000000002</c:v>
                </c:pt>
                <c:pt idx="27">
                  <c:v>2190.9</c:v>
                </c:pt>
                <c:pt idx="28">
                  <c:v>2182.9</c:v>
                </c:pt>
                <c:pt idx="29">
                  <c:v>2200.3000000000002</c:v>
                </c:pt>
                <c:pt idx="30">
                  <c:v>2199.6</c:v>
                </c:pt>
                <c:pt idx="31">
                  <c:v>2119</c:v>
                </c:pt>
                <c:pt idx="32">
                  <c:v>2200.5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39-4880-949B-CC0AE10E1E83}"/>
            </c:ext>
          </c:extLst>
        </c:ser>
        <c:ser>
          <c:idx val="1"/>
          <c:order val="1"/>
          <c:tx>
            <c:v>Max p22_2_7500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All!$GC$6:$GC$43</c:f>
              <c:numCache>
                <c:formatCode>General</c:formatCode>
                <c:ptCount val="38"/>
                <c:pt idx="0">
                  <c:v>2219.6999999999998</c:v>
                </c:pt>
                <c:pt idx="1">
                  <c:v>2213.6999999999998</c:v>
                </c:pt>
                <c:pt idx="2">
                  <c:v>2308.9</c:v>
                </c:pt>
                <c:pt idx="3">
                  <c:v>2248.1</c:v>
                </c:pt>
                <c:pt idx="4">
                  <c:v>2151.3000000000002</c:v>
                </c:pt>
                <c:pt idx="7">
                  <c:v>2263.8000000000002</c:v>
                </c:pt>
                <c:pt idx="8">
                  <c:v>2243.4</c:v>
                </c:pt>
                <c:pt idx="9">
                  <c:v>2254.6999999999998</c:v>
                </c:pt>
                <c:pt idx="10">
                  <c:v>2263.8000000000002</c:v>
                </c:pt>
                <c:pt idx="11">
                  <c:v>2243.4</c:v>
                </c:pt>
                <c:pt idx="12">
                  <c:v>2174.4</c:v>
                </c:pt>
                <c:pt idx="13">
                  <c:v>2260.6</c:v>
                </c:pt>
                <c:pt idx="14">
                  <c:v>2223.9</c:v>
                </c:pt>
                <c:pt idx="15">
                  <c:v>2234.3000000000002</c:v>
                </c:pt>
                <c:pt idx="16">
                  <c:v>2229.6</c:v>
                </c:pt>
                <c:pt idx="19">
                  <c:v>2132.6</c:v>
                </c:pt>
                <c:pt idx="20">
                  <c:v>2170.8000000000002</c:v>
                </c:pt>
                <c:pt idx="21">
                  <c:v>2482.6999999999998</c:v>
                </c:pt>
                <c:pt idx="22">
                  <c:v>2118.6999999999998</c:v>
                </c:pt>
                <c:pt idx="23">
                  <c:v>2233.9</c:v>
                </c:pt>
                <c:pt idx="24">
                  <c:v>2203.3000000000002</c:v>
                </c:pt>
                <c:pt idx="27">
                  <c:v>2293.9</c:v>
                </c:pt>
                <c:pt idx="28">
                  <c:v>2272.8000000000002</c:v>
                </c:pt>
                <c:pt idx="29">
                  <c:v>2290.6</c:v>
                </c:pt>
                <c:pt idx="30">
                  <c:v>2391.1</c:v>
                </c:pt>
                <c:pt idx="31">
                  <c:v>2128.9</c:v>
                </c:pt>
                <c:pt idx="32">
                  <c:v>2261.1999999999998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39-4880-949B-CC0AE10E1E83}"/>
            </c:ext>
          </c:extLst>
        </c:ser>
        <c:ser>
          <c:idx val="2"/>
          <c:order val="2"/>
          <c:tx>
            <c:v>Max p22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All!$GD$6:$GD$43</c:f>
              <c:numCache>
                <c:formatCode>General</c:formatCode>
                <c:ptCount val="38"/>
                <c:pt idx="0">
                  <c:v>2218.4</c:v>
                </c:pt>
                <c:pt idx="1">
                  <c:v>2244.6999999999998</c:v>
                </c:pt>
                <c:pt idx="2">
                  <c:v>2254.9</c:v>
                </c:pt>
                <c:pt idx="3">
                  <c:v>2205.6</c:v>
                </c:pt>
                <c:pt idx="4">
                  <c:v>2188.8000000000002</c:v>
                </c:pt>
                <c:pt idx="7">
                  <c:v>2186.9</c:v>
                </c:pt>
                <c:pt idx="8">
                  <c:v>2243.8000000000002</c:v>
                </c:pt>
                <c:pt idx="9">
                  <c:v>2256.6</c:v>
                </c:pt>
                <c:pt idx="10">
                  <c:v>2186.9</c:v>
                </c:pt>
                <c:pt idx="11">
                  <c:v>2243.8000000000002</c:v>
                </c:pt>
                <c:pt idx="12">
                  <c:v>2134</c:v>
                </c:pt>
                <c:pt idx="13">
                  <c:v>2250.6999999999998</c:v>
                </c:pt>
                <c:pt idx="14">
                  <c:v>2206.1</c:v>
                </c:pt>
                <c:pt idx="15">
                  <c:v>2260.3000000000002</c:v>
                </c:pt>
                <c:pt idx="16">
                  <c:v>2193.4</c:v>
                </c:pt>
                <c:pt idx="19">
                  <c:v>2260.6</c:v>
                </c:pt>
                <c:pt idx="20">
                  <c:v>2270.8000000000002</c:v>
                </c:pt>
                <c:pt idx="21">
                  <c:v>2219.6</c:v>
                </c:pt>
                <c:pt idx="22">
                  <c:v>2222.5</c:v>
                </c:pt>
                <c:pt idx="23">
                  <c:v>2267.1</c:v>
                </c:pt>
                <c:pt idx="24">
                  <c:v>2425.9</c:v>
                </c:pt>
                <c:pt idx="27">
                  <c:v>2230.6</c:v>
                </c:pt>
                <c:pt idx="28">
                  <c:v>2298.6</c:v>
                </c:pt>
                <c:pt idx="29">
                  <c:v>2200.3000000000002</c:v>
                </c:pt>
                <c:pt idx="30">
                  <c:v>2199.6</c:v>
                </c:pt>
                <c:pt idx="31">
                  <c:v>2149.8000000000002</c:v>
                </c:pt>
                <c:pt idx="32">
                  <c:v>2200.5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39-4880-949B-CC0AE10E1E83}"/>
            </c:ext>
          </c:extLst>
        </c:ser>
        <c:ser>
          <c:idx val="3"/>
          <c:order val="3"/>
          <c:tx>
            <c:v>Max p22_2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All!$GE$6:$GE$43</c:f>
              <c:numCache>
                <c:formatCode>General</c:formatCode>
                <c:ptCount val="38"/>
                <c:pt idx="0">
                  <c:v>2299.5</c:v>
                </c:pt>
                <c:pt idx="1">
                  <c:v>2213.6999999999998</c:v>
                </c:pt>
                <c:pt idx="2">
                  <c:v>2364.1</c:v>
                </c:pt>
                <c:pt idx="3">
                  <c:v>2248.1</c:v>
                </c:pt>
                <c:pt idx="4">
                  <c:v>2188.8000000000002</c:v>
                </c:pt>
                <c:pt idx="7">
                  <c:v>2263.8000000000002</c:v>
                </c:pt>
                <c:pt idx="8">
                  <c:v>2255.8000000000002</c:v>
                </c:pt>
                <c:pt idx="9">
                  <c:v>2259.3000000000002</c:v>
                </c:pt>
                <c:pt idx="10">
                  <c:v>2263.8000000000002</c:v>
                </c:pt>
                <c:pt idx="11">
                  <c:v>2255.8000000000002</c:v>
                </c:pt>
                <c:pt idx="12">
                  <c:v>2174.4</c:v>
                </c:pt>
                <c:pt idx="13">
                  <c:v>2260.6</c:v>
                </c:pt>
                <c:pt idx="14">
                  <c:v>2405.6</c:v>
                </c:pt>
                <c:pt idx="15">
                  <c:v>2234.3000000000002</c:v>
                </c:pt>
                <c:pt idx="16">
                  <c:v>2261.4</c:v>
                </c:pt>
                <c:pt idx="19">
                  <c:v>2142.4</c:v>
                </c:pt>
                <c:pt idx="20">
                  <c:v>2170.8000000000002</c:v>
                </c:pt>
                <c:pt idx="21">
                  <c:v>2493.1999999999998</c:v>
                </c:pt>
                <c:pt idx="22">
                  <c:v>2169.3000000000002</c:v>
                </c:pt>
                <c:pt idx="23">
                  <c:v>2233.9</c:v>
                </c:pt>
                <c:pt idx="24">
                  <c:v>2251.9</c:v>
                </c:pt>
                <c:pt idx="27">
                  <c:v>2536.1999999999998</c:v>
                </c:pt>
                <c:pt idx="28">
                  <c:v>2635.9</c:v>
                </c:pt>
                <c:pt idx="29">
                  <c:v>2298</c:v>
                </c:pt>
                <c:pt idx="30">
                  <c:v>2391.1</c:v>
                </c:pt>
                <c:pt idx="31">
                  <c:v>2579.9</c:v>
                </c:pt>
                <c:pt idx="32">
                  <c:v>2380.3000000000002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39-4880-949B-CC0AE10E1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93711"/>
        <c:axId val="791994127"/>
      </c:scatterChart>
      <c:valAx>
        <c:axId val="79199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4127"/>
        <c:crosses val="autoZero"/>
        <c:crossBetween val="midCat"/>
        <c:majorUnit val="20"/>
        <c:minorUnit val="5"/>
      </c:valAx>
      <c:valAx>
        <c:axId val="79199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3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tempearute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All!$GG$6:$GG$43</c:f>
              <c:numCache>
                <c:formatCode>General</c:formatCode>
                <c:ptCount val="38"/>
                <c:pt idx="0">
                  <c:v>31</c:v>
                </c:pt>
                <c:pt idx="1">
                  <c:v>28</c:v>
                </c:pt>
                <c:pt idx="2">
                  <c:v>29</c:v>
                </c:pt>
                <c:pt idx="3">
                  <c:v>29</c:v>
                </c:pt>
                <c:pt idx="4">
                  <c:v>30</c:v>
                </c:pt>
                <c:pt idx="7">
                  <c:v>34</c:v>
                </c:pt>
                <c:pt idx="8">
                  <c:v>30</c:v>
                </c:pt>
                <c:pt idx="9">
                  <c:v>31</c:v>
                </c:pt>
                <c:pt idx="10">
                  <c:v>34</c:v>
                </c:pt>
                <c:pt idx="11">
                  <c:v>30</c:v>
                </c:pt>
                <c:pt idx="12">
                  <c:v>35</c:v>
                </c:pt>
                <c:pt idx="13">
                  <c:v>34</c:v>
                </c:pt>
                <c:pt idx="14">
                  <c:v>34</c:v>
                </c:pt>
                <c:pt idx="15">
                  <c:v>35</c:v>
                </c:pt>
                <c:pt idx="16">
                  <c:v>35</c:v>
                </c:pt>
                <c:pt idx="19">
                  <c:v>39</c:v>
                </c:pt>
                <c:pt idx="20">
                  <c:v>34</c:v>
                </c:pt>
                <c:pt idx="21">
                  <c:v>35</c:v>
                </c:pt>
                <c:pt idx="22">
                  <c:v>35</c:v>
                </c:pt>
                <c:pt idx="23">
                  <c:v>36</c:v>
                </c:pt>
                <c:pt idx="24">
                  <c:v>37</c:v>
                </c:pt>
                <c:pt idx="27">
                  <c:v>39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40</c:v>
                </c:pt>
                <c:pt idx="32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0D-4C92-9E2C-230AAAAC4162}"/>
            </c:ext>
          </c:extLst>
        </c:ser>
        <c:ser>
          <c:idx val="1"/>
          <c:order val="1"/>
          <c:tx>
            <c:v>Max tfueltankout_pod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All!$GH$6:$GH$43</c:f>
              <c:numCache>
                <c:formatCode>General</c:formatCode>
                <c:ptCount val="38"/>
                <c:pt idx="0">
                  <c:v>30.9</c:v>
                </c:pt>
                <c:pt idx="1">
                  <c:v>28.5</c:v>
                </c:pt>
                <c:pt idx="2">
                  <c:v>29</c:v>
                </c:pt>
                <c:pt idx="3">
                  <c:v>29.4</c:v>
                </c:pt>
                <c:pt idx="4">
                  <c:v>29.9</c:v>
                </c:pt>
                <c:pt idx="7">
                  <c:v>34</c:v>
                </c:pt>
                <c:pt idx="8">
                  <c:v>30.1</c:v>
                </c:pt>
                <c:pt idx="9">
                  <c:v>30.9</c:v>
                </c:pt>
                <c:pt idx="10">
                  <c:v>34</c:v>
                </c:pt>
                <c:pt idx="11">
                  <c:v>30.1</c:v>
                </c:pt>
                <c:pt idx="12">
                  <c:v>35.1</c:v>
                </c:pt>
                <c:pt idx="13">
                  <c:v>33.700000000000003</c:v>
                </c:pt>
                <c:pt idx="14">
                  <c:v>34.200000000000003</c:v>
                </c:pt>
                <c:pt idx="15">
                  <c:v>34.700000000000003</c:v>
                </c:pt>
                <c:pt idx="16">
                  <c:v>35.299999999999997</c:v>
                </c:pt>
                <c:pt idx="19">
                  <c:v>39</c:v>
                </c:pt>
                <c:pt idx="20">
                  <c:v>33.9</c:v>
                </c:pt>
                <c:pt idx="21">
                  <c:v>34.799999999999997</c:v>
                </c:pt>
                <c:pt idx="22">
                  <c:v>35.5</c:v>
                </c:pt>
                <c:pt idx="23">
                  <c:v>36.200000000000003</c:v>
                </c:pt>
                <c:pt idx="24">
                  <c:v>36.6</c:v>
                </c:pt>
                <c:pt idx="27">
                  <c:v>39.299999999999997</c:v>
                </c:pt>
                <c:pt idx="28">
                  <c:v>38.4</c:v>
                </c:pt>
                <c:pt idx="29">
                  <c:v>38.9</c:v>
                </c:pt>
                <c:pt idx="30">
                  <c:v>39.799999999999997</c:v>
                </c:pt>
                <c:pt idx="31">
                  <c:v>40.5</c:v>
                </c:pt>
                <c:pt idx="32">
                  <c:v>41.2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0D-4C92-9E2C-230AAAAC4162}"/>
            </c:ext>
          </c:extLst>
        </c:ser>
        <c:ser>
          <c:idx val="2"/>
          <c:order val="2"/>
          <c:tx>
            <c:v>Max trail_pod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All!$GI$6:$GI$43</c:f>
              <c:numCache>
                <c:formatCode>General</c:formatCode>
                <c:ptCount val="38"/>
                <c:pt idx="0">
                  <c:v>75.900000000000006</c:v>
                </c:pt>
                <c:pt idx="1">
                  <c:v>50.9</c:v>
                </c:pt>
                <c:pt idx="2">
                  <c:v>46.3</c:v>
                </c:pt>
                <c:pt idx="3">
                  <c:v>46.7</c:v>
                </c:pt>
                <c:pt idx="4">
                  <c:v>47.2</c:v>
                </c:pt>
                <c:pt idx="7">
                  <c:v>75.400000000000006</c:v>
                </c:pt>
                <c:pt idx="8">
                  <c:v>53.3</c:v>
                </c:pt>
                <c:pt idx="9">
                  <c:v>48.4</c:v>
                </c:pt>
                <c:pt idx="10">
                  <c:v>75.400000000000006</c:v>
                </c:pt>
                <c:pt idx="11">
                  <c:v>53.3</c:v>
                </c:pt>
                <c:pt idx="12">
                  <c:v>68.2</c:v>
                </c:pt>
                <c:pt idx="13">
                  <c:v>53.1</c:v>
                </c:pt>
                <c:pt idx="14">
                  <c:v>50.1</c:v>
                </c:pt>
                <c:pt idx="15">
                  <c:v>50.3</c:v>
                </c:pt>
                <c:pt idx="16">
                  <c:v>50.2</c:v>
                </c:pt>
                <c:pt idx="19">
                  <c:v>84.2</c:v>
                </c:pt>
                <c:pt idx="20">
                  <c:v>57.4</c:v>
                </c:pt>
                <c:pt idx="21">
                  <c:v>51</c:v>
                </c:pt>
                <c:pt idx="22">
                  <c:v>52.1</c:v>
                </c:pt>
                <c:pt idx="23">
                  <c:v>52.2</c:v>
                </c:pt>
                <c:pt idx="24">
                  <c:v>52.1</c:v>
                </c:pt>
                <c:pt idx="27">
                  <c:v>78.7</c:v>
                </c:pt>
                <c:pt idx="28">
                  <c:v>58</c:v>
                </c:pt>
                <c:pt idx="29">
                  <c:v>53.6</c:v>
                </c:pt>
                <c:pt idx="30">
                  <c:v>54.9</c:v>
                </c:pt>
                <c:pt idx="31">
                  <c:v>54.9</c:v>
                </c:pt>
                <c:pt idx="32">
                  <c:v>53.2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0D-4C92-9E2C-230AAAAC4162}"/>
            </c:ext>
          </c:extLst>
        </c:ser>
        <c:ser>
          <c:idx val="3"/>
          <c:order val="3"/>
          <c:tx>
            <c:v>Max trail2_pod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All!$GJ$6:$GJ$43</c:f>
              <c:numCache>
                <c:formatCode>General</c:formatCode>
                <c:ptCount val="38"/>
                <c:pt idx="0">
                  <c:v>76.2</c:v>
                </c:pt>
                <c:pt idx="1">
                  <c:v>56</c:v>
                </c:pt>
                <c:pt idx="2">
                  <c:v>51.6</c:v>
                </c:pt>
                <c:pt idx="3">
                  <c:v>52</c:v>
                </c:pt>
                <c:pt idx="4">
                  <c:v>52.6</c:v>
                </c:pt>
                <c:pt idx="7">
                  <c:v>78.400000000000006</c:v>
                </c:pt>
                <c:pt idx="8">
                  <c:v>58.4</c:v>
                </c:pt>
                <c:pt idx="9">
                  <c:v>53.7</c:v>
                </c:pt>
                <c:pt idx="10">
                  <c:v>78.400000000000006</c:v>
                </c:pt>
                <c:pt idx="11">
                  <c:v>58.4</c:v>
                </c:pt>
                <c:pt idx="12">
                  <c:v>72.099999999999994</c:v>
                </c:pt>
                <c:pt idx="13">
                  <c:v>58.1</c:v>
                </c:pt>
                <c:pt idx="14">
                  <c:v>55.4</c:v>
                </c:pt>
                <c:pt idx="15">
                  <c:v>55.6</c:v>
                </c:pt>
                <c:pt idx="16">
                  <c:v>55.6</c:v>
                </c:pt>
                <c:pt idx="19">
                  <c:v>85</c:v>
                </c:pt>
                <c:pt idx="20">
                  <c:v>61.4</c:v>
                </c:pt>
                <c:pt idx="21">
                  <c:v>56.3</c:v>
                </c:pt>
                <c:pt idx="22">
                  <c:v>57</c:v>
                </c:pt>
                <c:pt idx="23">
                  <c:v>57.2</c:v>
                </c:pt>
                <c:pt idx="24">
                  <c:v>57.1</c:v>
                </c:pt>
                <c:pt idx="27">
                  <c:v>80.5</c:v>
                </c:pt>
                <c:pt idx="28">
                  <c:v>62.5</c:v>
                </c:pt>
                <c:pt idx="29">
                  <c:v>58</c:v>
                </c:pt>
                <c:pt idx="30">
                  <c:v>59.5</c:v>
                </c:pt>
                <c:pt idx="31">
                  <c:v>59.5</c:v>
                </c:pt>
                <c:pt idx="32">
                  <c:v>57.8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0D-4C92-9E2C-230AAAAC4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97871"/>
        <c:axId val="792010767"/>
      </c:scatterChart>
      <c:valAx>
        <c:axId val="791997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0767"/>
        <c:crosses val="autoZero"/>
        <c:crossBetween val="midCat"/>
        <c:majorUnit val="20"/>
        <c:minorUnit val="5"/>
      </c:valAx>
      <c:valAx>
        <c:axId val="792010767"/>
        <c:scaling>
          <c:orientation val="minMax"/>
          <c:max val="9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7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Control Ips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prail_ip_100%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All!$ID$6:$ID$43</c:f>
              <c:numCache>
                <c:formatCode>General</c:formatCode>
                <c:ptCount val="38"/>
                <c:pt idx="0">
                  <c:v>-8.4000000000000005E-2</c:v>
                </c:pt>
                <c:pt idx="1">
                  <c:v>-0.192</c:v>
                </c:pt>
                <c:pt idx="2">
                  <c:v>-0.20699999999999999</c:v>
                </c:pt>
                <c:pt idx="3">
                  <c:v>-0.22600000000000001</c:v>
                </c:pt>
                <c:pt idx="4">
                  <c:v>-0.14599999999999999</c:v>
                </c:pt>
                <c:pt idx="7">
                  <c:v>-8.7999999999999995E-2</c:v>
                </c:pt>
                <c:pt idx="8">
                  <c:v>-0.186</c:v>
                </c:pt>
                <c:pt idx="9">
                  <c:v>-0.16300000000000001</c:v>
                </c:pt>
                <c:pt idx="10">
                  <c:v>-8.7999999999999995E-2</c:v>
                </c:pt>
                <c:pt idx="11">
                  <c:v>-0.186</c:v>
                </c:pt>
                <c:pt idx="12">
                  <c:v>-5.1999999999999998E-2</c:v>
                </c:pt>
                <c:pt idx="13">
                  <c:v>-0.154</c:v>
                </c:pt>
                <c:pt idx="14">
                  <c:v>-0.156</c:v>
                </c:pt>
                <c:pt idx="15">
                  <c:v>-0.154</c:v>
                </c:pt>
                <c:pt idx="16">
                  <c:v>-0.161</c:v>
                </c:pt>
                <c:pt idx="19">
                  <c:v>-1.0999999999999999E-2</c:v>
                </c:pt>
                <c:pt idx="20">
                  <c:v>-0.159</c:v>
                </c:pt>
                <c:pt idx="21">
                  <c:v>-0.14599999999999999</c:v>
                </c:pt>
                <c:pt idx="22">
                  <c:v>-0.13700000000000001</c:v>
                </c:pt>
                <c:pt idx="23">
                  <c:v>-9.1999999999999998E-2</c:v>
                </c:pt>
                <c:pt idx="24">
                  <c:v>-0.11899999999999999</c:v>
                </c:pt>
                <c:pt idx="27">
                  <c:v>-7.0999999999999994E-2</c:v>
                </c:pt>
                <c:pt idx="28">
                  <c:v>-0.14699999999999999</c:v>
                </c:pt>
                <c:pt idx="29">
                  <c:v>-0.161</c:v>
                </c:pt>
                <c:pt idx="30">
                  <c:v>-5.5E-2</c:v>
                </c:pt>
                <c:pt idx="31">
                  <c:v>-0.14199999999999999</c:v>
                </c:pt>
                <c:pt idx="32">
                  <c:v>-0.13500000000000001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B-4AFF-8B60-1CB593AD43C3}"/>
            </c:ext>
          </c:extLst>
        </c:ser>
        <c:ser>
          <c:idx val="1"/>
          <c:order val="1"/>
          <c:tx>
            <c:v>Ave prail_ip2_100%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All!$IE$6:$IE$43</c:f>
              <c:numCache>
                <c:formatCode>General</c:formatCode>
                <c:ptCount val="38"/>
                <c:pt idx="0">
                  <c:v>-2.3E-2</c:v>
                </c:pt>
                <c:pt idx="1">
                  <c:v>-4.1000000000000002E-2</c:v>
                </c:pt>
                <c:pt idx="2">
                  <c:v>-3.1E-2</c:v>
                </c:pt>
                <c:pt idx="3">
                  <c:v>-3.6999999999999998E-2</c:v>
                </c:pt>
                <c:pt idx="4">
                  <c:v>0</c:v>
                </c:pt>
                <c:pt idx="7">
                  <c:v>3.0000000000000001E-3</c:v>
                </c:pt>
                <c:pt idx="8">
                  <c:v>-1.9E-2</c:v>
                </c:pt>
                <c:pt idx="9">
                  <c:v>-0.01</c:v>
                </c:pt>
                <c:pt idx="10">
                  <c:v>3.0000000000000001E-3</c:v>
                </c:pt>
                <c:pt idx="11">
                  <c:v>-1.9E-2</c:v>
                </c:pt>
                <c:pt idx="12">
                  <c:v>1.2E-2</c:v>
                </c:pt>
                <c:pt idx="13">
                  <c:v>1E-3</c:v>
                </c:pt>
                <c:pt idx="14">
                  <c:v>5.0000000000000001E-3</c:v>
                </c:pt>
                <c:pt idx="15">
                  <c:v>1.0999999999999999E-2</c:v>
                </c:pt>
                <c:pt idx="16">
                  <c:v>4.0000000000000001E-3</c:v>
                </c:pt>
                <c:pt idx="19">
                  <c:v>3.0000000000000001E-3</c:v>
                </c:pt>
                <c:pt idx="20">
                  <c:v>5.0000000000000001E-3</c:v>
                </c:pt>
                <c:pt idx="21">
                  <c:v>1.2E-2</c:v>
                </c:pt>
                <c:pt idx="22">
                  <c:v>1.2999999999999999E-2</c:v>
                </c:pt>
                <c:pt idx="23">
                  <c:v>1.2E-2</c:v>
                </c:pt>
                <c:pt idx="24">
                  <c:v>1.9E-2</c:v>
                </c:pt>
                <c:pt idx="27">
                  <c:v>3.9E-2</c:v>
                </c:pt>
                <c:pt idx="28">
                  <c:v>3.7999999999999999E-2</c:v>
                </c:pt>
                <c:pt idx="29">
                  <c:v>3.9E-2</c:v>
                </c:pt>
                <c:pt idx="30">
                  <c:v>1.7999999999999999E-2</c:v>
                </c:pt>
                <c:pt idx="31">
                  <c:v>1.0999999999999999E-2</c:v>
                </c:pt>
                <c:pt idx="32">
                  <c:v>3.7999999999999999E-2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B-4AFF-8B60-1CB593AD43C3}"/>
            </c:ext>
          </c:extLst>
        </c:ser>
        <c:ser>
          <c:idx val="2"/>
          <c:order val="2"/>
          <c:tx>
            <c:v>Ave p21_ip_100%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All!$IJ$6:$IJ$43</c:f>
              <c:numCache>
                <c:formatCode>General</c:formatCode>
                <c:ptCount val="38"/>
                <c:pt idx="0">
                  <c:v>-0.14699999999999999</c:v>
                </c:pt>
                <c:pt idx="1">
                  <c:v>-0.42099999999999999</c:v>
                </c:pt>
                <c:pt idx="2">
                  <c:v>-0.496</c:v>
                </c:pt>
                <c:pt idx="3">
                  <c:v>-0.54100000000000004</c:v>
                </c:pt>
                <c:pt idx="4">
                  <c:v>-0.34599999999999997</c:v>
                </c:pt>
                <c:pt idx="7">
                  <c:v>-0.17699999999999999</c:v>
                </c:pt>
                <c:pt idx="8">
                  <c:v>-0.38600000000000001</c:v>
                </c:pt>
                <c:pt idx="9">
                  <c:v>-0.314</c:v>
                </c:pt>
                <c:pt idx="10">
                  <c:v>-0.17699999999999999</c:v>
                </c:pt>
                <c:pt idx="11">
                  <c:v>-0.38600000000000001</c:v>
                </c:pt>
                <c:pt idx="12">
                  <c:v>0.08</c:v>
                </c:pt>
                <c:pt idx="13">
                  <c:v>7.4999999999999997E-2</c:v>
                </c:pt>
                <c:pt idx="14">
                  <c:v>7.1999999999999995E-2</c:v>
                </c:pt>
                <c:pt idx="15">
                  <c:v>1.2E-2</c:v>
                </c:pt>
                <c:pt idx="16">
                  <c:v>-6.0000000000000001E-3</c:v>
                </c:pt>
                <c:pt idx="19">
                  <c:v>3.4000000000000002E-2</c:v>
                </c:pt>
                <c:pt idx="20">
                  <c:v>0.245</c:v>
                </c:pt>
                <c:pt idx="21">
                  <c:v>0.191</c:v>
                </c:pt>
                <c:pt idx="22">
                  <c:v>0.28299999999999997</c:v>
                </c:pt>
                <c:pt idx="23">
                  <c:v>0.185</c:v>
                </c:pt>
                <c:pt idx="24">
                  <c:v>0.20899999999999999</c:v>
                </c:pt>
                <c:pt idx="27">
                  <c:v>0.20100000000000001</c:v>
                </c:pt>
                <c:pt idx="28">
                  <c:v>0.19500000000000001</c:v>
                </c:pt>
                <c:pt idx="29">
                  <c:v>0.17</c:v>
                </c:pt>
                <c:pt idx="30">
                  <c:v>8.5000000000000006E-2</c:v>
                </c:pt>
                <c:pt idx="31">
                  <c:v>0.20300000000000001</c:v>
                </c:pt>
                <c:pt idx="32">
                  <c:v>4.1000000000000002E-2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B-4AFF-8B60-1CB593AD43C3}"/>
            </c:ext>
          </c:extLst>
        </c:ser>
        <c:ser>
          <c:idx val="3"/>
          <c:order val="3"/>
          <c:tx>
            <c:v>Ave p21_ip2_100%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All!$IK$6:$IK$43</c:f>
              <c:numCache>
                <c:formatCode>General</c:formatCode>
                <c:ptCount val="38"/>
                <c:pt idx="0">
                  <c:v>-0.185</c:v>
                </c:pt>
                <c:pt idx="1">
                  <c:v>-0.43099999999999999</c:v>
                </c:pt>
                <c:pt idx="2">
                  <c:v>-0.52100000000000002</c:v>
                </c:pt>
                <c:pt idx="3">
                  <c:v>-0.49</c:v>
                </c:pt>
                <c:pt idx="4">
                  <c:v>-0.35899999999999999</c:v>
                </c:pt>
                <c:pt idx="7">
                  <c:v>-0.188</c:v>
                </c:pt>
                <c:pt idx="8">
                  <c:v>-0.40100000000000002</c:v>
                </c:pt>
                <c:pt idx="9">
                  <c:v>-0.36299999999999999</c:v>
                </c:pt>
                <c:pt idx="10">
                  <c:v>-0.188</c:v>
                </c:pt>
                <c:pt idx="11">
                  <c:v>-0.40100000000000002</c:v>
                </c:pt>
                <c:pt idx="12">
                  <c:v>6.3E-2</c:v>
                </c:pt>
                <c:pt idx="13">
                  <c:v>3.4000000000000002E-2</c:v>
                </c:pt>
                <c:pt idx="14">
                  <c:v>6.7000000000000004E-2</c:v>
                </c:pt>
                <c:pt idx="15">
                  <c:v>0.03</c:v>
                </c:pt>
                <c:pt idx="16">
                  <c:v>8.9999999999999993E-3</c:v>
                </c:pt>
                <c:pt idx="19">
                  <c:v>2.8000000000000001E-2</c:v>
                </c:pt>
                <c:pt idx="20">
                  <c:v>0.19700000000000001</c:v>
                </c:pt>
                <c:pt idx="21">
                  <c:v>0.21199999999999999</c:v>
                </c:pt>
                <c:pt idx="22">
                  <c:v>0.23</c:v>
                </c:pt>
                <c:pt idx="23">
                  <c:v>0.17599999999999999</c:v>
                </c:pt>
                <c:pt idx="24">
                  <c:v>0.317</c:v>
                </c:pt>
                <c:pt idx="27">
                  <c:v>0.16700000000000001</c:v>
                </c:pt>
                <c:pt idx="28">
                  <c:v>0.153</c:v>
                </c:pt>
                <c:pt idx="29">
                  <c:v>0.27100000000000002</c:v>
                </c:pt>
                <c:pt idx="30">
                  <c:v>0.107</c:v>
                </c:pt>
                <c:pt idx="31">
                  <c:v>0.26900000000000002</c:v>
                </c:pt>
                <c:pt idx="32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EB-4AFF-8B60-1CB593AD43C3}"/>
            </c:ext>
          </c:extLst>
        </c:ser>
        <c:ser>
          <c:idx val="4"/>
          <c:order val="4"/>
          <c:tx>
            <c:v>Lap-Begin Delta I_P21_lapave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All!$IO$6:$IO$43</c:f>
              <c:numCache>
                <c:formatCode>General</c:formatCode>
                <c:ptCount val="38"/>
                <c:pt idx="0">
                  <c:v>0.37</c:v>
                </c:pt>
                <c:pt idx="1">
                  <c:v>0.34200000000000003</c:v>
                </c:pt>
                <c:pt idx="2">
                  <c:v>0.29899999999999999</c:v>
                </c:pt>
                <c:pt idx="3">
                  <c:v>0.29599999999999999</c:v>
                </c:pt>
                <c:pt idx="4">
                  <c:v>0.22800000000000001</c:v>
                </c:pt>
                <c:pt idx="7">
                  <c:v>0.24199999999999999</c:v>
                </c:pt>
                <c:pt idx="8">
                  <c:v>0.33200000000000002</c:v>
                </c:pt>
                <c:pt idx="9">
                  <c:v>0.315</c:v>
                </c:pt>
                <c:pt idx="10">
                  <c:v>0.24199999999999999</c:v>
                </c:pt>
                <c:pt idx="11">
                  <c:v>0.33200000000000002</c:v>
                </c:pt>
                <c:pt idx="12">
                  <c:v>0.23899999999999999</c:v>
                </c:pt>
                <c:pt idx="13">
                  <c:v>0.34</c:v>
                </c:pt>
                <c:pt idx="14">
                  <c:v>0.31900000000000001</c:v>
                </c:pt>
                <c:pt idx="15">
                  <c:v>0.33300000000000002</c:v>
                </c:pt>
                <c:pt idx="16">
                  <c:v>0.28999999999999998</c:v>
                </c:pt>
                <c:pt idx="19">
                  <c:v>4.5999999999999999E-2</c:v>
                </c:pt>
                <c:pt idx="20">
                  <c:v>0.45400000000000001</c:v>
                </c:pt>
                <c:pt idx="21">
                  <c:v>0.39800000000000002</c:v>
                </c:pt>
                <c:pt idx="22">
                  <c:v>0.34499999999999997</c:v>
                </c:pt>
                <c:pt idx="23">
                  <c:v>0.22800000000000001</c:v>
                </c:pt>
                <c:pt idx="24">
                  <c:v>0.67400000000000004</c:v>
                </c:pt>
                <c:pt idx="27">
                  <c:v>0.29099999999999998</c:v>
                </c:pt>
                <c:pt idx="28">
                  <c:v>0.46200000000000002</c:v>
                </c:pt>
                <c:pt idx="29">
                  <c:v>0.51600000000000001</c:v>
                </c:pt>
                <c:pt idx="30">
                  <c:v>0.20699999999999999</c:v>
                </c:pt>
                <c:pt idx="31">
                  <c:v>0.52900000000000003</c:v>
                </c:pt>
                <c:pt idx="32">
                  <c:v>1.0269999999999999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EB-4AFF-8B60-1CB593AD4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97455"/>
        <c:axId val="791997871"/>
      </c:scatterChart>
      <c:valAx>
        <c:axId val="79199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7871"/>
        <c:crosses val="autoZero"/>
        <c:crossBetween val="midCat"/>
        <c:majorUnit val="20"/>
        <c:minorUnit val="5"/>
      </c:valAx>
      <c:valAx>
        <c:axId val="79199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7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Texh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texh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All!$IF$6:$IF$43</c:f>
              <c:numCache>
                <c:formatCode>General</c:formatCode>
                <c:ptCount val="38"/>
                <c:pt idx="0">
                  <c:v>807.1</c:v>
                </c:pt>
                <c:pt idx="1">
                  <c:v>805.3</c:v>
                </c:pt>
                <c:pt idx="2">
                  <c:v>807</c:v>
                </c:pt>
                <c:pt idx="3">
                  <c:v>804.3</c:v>
                </c:pt>
                <c:pt idx="4">
                  <c:v>806.7</c:v>
                </c:pt>
                <c:pt idx="7">
                  <c:v>807.2</c:v>
                </c:pt>
                <c:pt idx="8">
                  <c:v>809.4</c:v>
                </c:pt>
                <c:pt idx="9">
                  <c:v>804.4</c:v>
                </c:pt>
                <c:pt idx="10">
                  <c:v>807.2</c:v>
                </c:pt>
                <c:pt idx="11">
                  <c:v>809.4</c:v>
                </c:pt>
                <c:pt idx="12">
                  <c:v>799.6</c:v>
                </c:pt>
                <c:pt idx="13">
                  <c:v>807.4</c:v>
                </c:pt>
                <c:pt idx="14">
                  <c:v>802.1</c:v>
                </c:pt>
                <c:pt idx="15">
                  <c:v>804.1</c:v>
                </c:pt>
                <c:pt idx="16">
                  <c:v>806.7</c:v>
                </c:pt>
                <c:pt idx="19">
                  <c:v>768</c:v>
                </c:pt>
                <c:pt idx="20">
                  <c:v>799.7</c:v>
                </c:pt>
                <c:pt idx="21">
                  <c:v>802</c:v>
                </c:pt>
                <c:pt idx="22">
                  <c:v>797</c:v>
                </c:pt>
                <c:pt idx="23">
                  <c:v>799.6</c:v>
                </c:pt>
                <c:pt idx="24">
                  <c:v>800.6</c:v>
                </c:pt>
                <c:pt idx="27">
                  <c:v>799.4</c:v>
                </c:pt>
                <c:pt idx="28">
                  <c:v>803</c:v>
                </c:pt>
                <c:pt idx="29">
                  <c:v>806.3</c:v>
                </c:pt>
                <c:pt idx="30">
                  <c:v>803.3</c:v>
                </c:pt>
                <c:pt idx="31">
                  <c:v>794.8</c:v>
                </c:pt>
                <c:pt idx="32">
                  <c:v>805.8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7-4574-8343-D79DEF34D551}"/>
            </c:ext>
          </c:extLst>
        </c:ser>
        <c:ser>
          <c:idx val="1"/>
          <c:order val="1"/>
          <c:tx>
            <c:v>Ave texh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All!$IG$6:$IG$43</c:f>
              <c:numCache>
                <c:formatCode>General</c:formatCode>
                <c:ptCount val="38"/>
                <c:pt idx="0">
                  <c:v>662.5</c:v>
                </c:pt>
                <c:pt idx="1">
                  <c:v>753.3</c:v>
                </c:pt>
                <c:pt idx="2">
                  <c:v>759.3</c:v>
                </c:pt>
                <c:pt idx="3">
                  <c:v>757.3</c:v>
                </c:pt>
                <c:pt idx="4">
                  <c:v>749</c:v>
                </c:pt>
                <c:pt idx="7">
                  <c:v>664.8</c:v>
                </c:pt>
                <c:pt idx="8">
                  <c:v>761.3</c:v>
                </c:pt>
                <c:pt idx="9">
                  <c:v>750.4</c:v>
                </c:pt>
                <c:pt idx="10">
                  <c:v>664.8</c:v>
                </c:pt>
                <c:pt idx="11">
                  <c:v>761.3</c:v>
                </c:pt>
                <c:pt idx="12">
                  <c:v>636.29999999999995</c:v>
                </c:pt>
                <c:pt idx="13">
                  <c:v>732.8</c:v>
                </c:pt>
                <c:pt idx="14">
                  <c:v>733.1</c:v>
                </c:pt>
                <c:pt idx="15">
                  <c:v>741.5</c:v>
                </c:pt>
                <c:pt idx="16">
                  <c:v>729.8</c:v>
                </c:pt>
                <c:pt idx="19">
                  <c:v>372.7</c:v>
                </c:pt>
                <c:pt idx="20">
                  <c:v>710.6</c:v>
                </c:pt>
                <c:pt idx="21">
                  <c:v>710.9</c:v>
                </c:pt>
                <c:pt idx="22">
                  <c:v>676.4</c:v>
                </c:pt>
                <c:pt idx="23">
                  <c:v>658.5</c:v>
                </c:pt>
                <c:pt idx="24">
                  <c:v>702.3</c:v>
                </c:pt>
                <c:pt idx="27">
                  <c:v>607.4</c:v>
                </c:pt>
                <c:pt idx="28">
                  <c:v>732.9</c:v>
                </c:pt>
                <c:pt idx="29">
                  <c:v>735</c:v>
                </c:pt>
                <c:pt idx="30">
                  <c:v>560</c:v>
                </c:pt>
                <c:pt idx="31">
                  <c:v>706.1</c:v>
                </c:pt>
                <c:pt idx="32">
                  <c:v>728.1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7-4574-8343-D79DEF34D551}"/>
            </c:ext>
          </c:extLst>
        </c:ser>
        <c:ser>
          <c:idx val="2"/>
          <c:order val="2"/>
          <c:tx>
            <c:v>Max texh2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All!$IH$6:$IH$43</c:f>
              <c:numCache>
                <c:formatCode>General</c:formatCode>
                <c:ptCount val="38"/>
                <c:pt idx="0">
                  <c:v>822.7</c:v>
                </c:pt>
                <c:pt idx="1">
                  <c:v>817.7</c:v>
                </c:pt>
                <c:pt idx="2">
                  <c:v>819</c:v>
                </c:pt>
                <c:pt idx="3">
                  <c:v>815.6</c:v>
                </c:pt>
                <c:pt idx="4">
                  <c:v>814</c:v>
                </c:pt>
                <c:pt idx="7">
                  <c:v>812.3</c:v>
                </c:pt>
                <c:pt idx="8">
                  <c:v>819.7</c:v>
                </c:pt>
                <c:pt idx="9">
                  <c:v>818</c:v>
                </c:pt>
                <c:pt idx="10">
                  <c:v>812.3</c:v>
                </c:pt>
                <c:pt idx="11">
                  <c:v>819.7</c:v>
                </c:pt>
                <c:pt idx="12">
                  <c:v>809.9</c:v>
                </c:pt>
                <c:pt idx="13">
                  <c:v>811</c:v>
                </c:pt>
                <c:pt idx="14">
                  <c:v>813.2</c:v>
                </c:pt>
                <c:pt idx="15">
                  <c:v>813.8</c:v>
                </c:pt>
                <c:pt idx="16">
                  <c:v>813.3</c:v>
                </c:pt>
                <c:pt idx="19">
                  <c:v>778.6</c:v>
                </c:pt>
                <c:pt idx="20">
                  <c:v>812.9</c:v>
                </c:pt>
                <c:pt idx="21">
                  <c:v>816</c:v>
                </c:pt>
                <c:pt idx="22">
                  <c:v>805.9</c:v>
                </c:pt>
                <c:pt idx="23">
                  <c:v>810.5</c:v>
                </c:pt>
                <c:pt idx="24">
                  <c:v>814.3</c:v>
                </c:pt>
                <c:pt idx="27">
                  <c:v>810.9</c:v>
                </c:pt>
                <c:pt idx="28">
                  <c:v>817.9</c:v>
                </c:pt>
                <c:pt idx="29">
                  <c:v>816.6</c:v>
                </c:pt>
                <c:pt idx="30">
                  <c:v>813.2</c:v>
                </c:pt>
                <c:pt idx="31">
                  <c:v>808.1</c:v>
                </c:pt>
                <c:pt idx="32">
                  <c:v>816.2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87-4574-8343-D79DEF34D551}"/>
            </c:ext>
          </c:extLst>
        </c:ser>
        <c:ser>
          <c:idx val="3"/>
          <c:order val="3"/>
          <c:tx>
            <c:v>Ave texh2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All!$II$6:$II$43</c:f>
              <c:numCache>
                <c:formatCode>General</c:formatCode>
                <c:ptCount val="38"/>
                <c:pt idx="0">
                  <c:v>674.6</c:v>
                </c:pt>
                <c:pt idx="1">
                  <c:v>768.3</c:v>
                </c:pt>
                <c:pt idx="2">
                  <c:v>774.1</c:v>
                </c:pt>
                <c:pt idx="3">
                  <c:v>772</c:v>
                </c:pt>
                <c:pt idx="4">
                  <c:v>762.8</c:v>
                </c:pt>
                <c:pt idx="7">
                  <c:v>676.2</c:v>
                </c:pt>
                <c:pt idx="8">
                  <c:v>775.9</c:v>
                </c:pt>
                <c:pt idx="9">
                  <c:v>767.3</c:v>
                </c:pt>
                <c:pt idx="10">
                  <c:v>676.2</c:v>
                </c:pt>
                <c:pt idx="11">
                  <c:v>775.9</c:v>
                </c:pt>
                <c:pt idx="12">
                  <c:v>652.29999999999995</c:v>
                </c:pt>
                <c:pt idx="13">
                  <c:v>745</c:v>
                </c:pt>
                <c:pt idx="14">
                  <c:v>745</c:v>
                </c:pt>
                <c:pt idx="15">
                  <c:v>755.1</c:v>
                </c:pt>
                <c:pt idx="16">
                  <c:v>743.9</c:v>
                </c:pt>
                <c:pt idx="19">
                  <c:v>390.7</c:v>
                </c:pt>
                <c:pt idx="20">
                  <c:v>726.1</c:v>
                </c:pt>
                <c:pt idx="21">
                  <c:v>721.7</c:v>
                </c:pt>
                <c:pt idx="22">
                  <c:v>687.8</c:v>
                </c:pt>
                <c:pt idx="23">
                  <c:v>671.5</c:v>
                </c:pt>
                <c:pt idx="24">
                  <c:v>721.1</c:v>
                </c:pt>
                <c:pt idx="27">
                  <c:v>619.5</c:v>
                </c:pt>
                <c:pt idx="28">
                  <c:v>746.3</c:v>
                </c:pt>
                <c:pt idx="29">
                  <c:v>749.6</c:v>
                </c:pt>
                <c:pt idx="30">
                  <c:v>582.5</c:v>
                </c:pt>
                <c:pt idx="31">
                  <c:v>718.3</c:v>
                </c:pt>
                <c:pt idx="32">
                  <c:v>742.1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87-4574-8343-D79DEF34D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12431"/>
        <c:axId val="792009935"/>
      </c:scatterChart>
      <c:scatterChart>
        <c:scatterStyle val="lineMarker"/>
        <c:varyColors val="0"/>
        <c:ser>
          <c:idx val="4"/>
          <c:order val="4"/>
          <c:tx>
            <c:v>Lap-Begin Delta Texh_lapave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All!$IN$6:$IN$43</c:f>
              <c:numCache>
                <c:formatCode>General</c:formatCode>
                <c:ptCount val="38"/>
                <c:pt idx="0">
                  <c:v>12.603</c:v>
                </c:pt>
                <c:pt idx="1">
                  <c:v>15.085000000000001</c:v>
                </c:pt>
                <c:pt idx="2">
                  <c:v>14.843999999999999</c:v>
                </c:pt>
                <c:pt idx="3">
                  <c:v>14.651999999999999</c:v>
                </c:pt>
                <c:pt idx="4">
                  <c:v>13.776</c:v>
                </c:pt>
                <c:pt idx="7">
                  <c:v>11.743</c:v>
                </c:pt>
                <c:pt idx="8">
                  <c:v>14.602</c:v>
                </c:pt>
                <c:pt idx="9">
                  <c:v>16.875</c:v>
                </c:pt>
                <c:pt idx="10">
                  <c:v>11.743</c:v>
                </c:pt>
                <c:pt idx="11">
                  <c:v>14.602</c:v>
                </c:pt>
                <c:pt idx="12">
                  <c:v>16.032</c:v>
                </c:pt>
                <c:pt idx="13">
                  <c:v>12.24</c:v>
                </c:pt>
                <c:pt idx="14">
                  <c:v>11.875</c:v>
                </c:pt>
                <c:pt idx="15">
                  <c:v>13.648</c:v>
                </c:pt>
                <c:pt idx="16">
                  <c:v>14.041</c:v>
                </c:pt>
                <c:pt idx="19">
                  <c:v>18.085999999999999</c:v>
                </c:pt>
                <c:pt idx="20">
                  <c:v>15.63</c:v>
                </c:pt>
                <c:pt idx="21">
                  <c:v>10.896000000000001</c:v>
                </c:pt>
                <c:pt idx="22">
                  <c:v>11.85</c:v>
                </c:pt>
                <c:pt idx="23">
                  <c:v>15.377000000000001</c:v>
                </c:pt>
                <c:pt idx="24">
                  <c:v>18.783000000000001</c:v>
                </c:pt>
                <c:pt idx="27">
                  <c:v>13.055</c:v>
                </c:pt>
                <c:pt idx="28">
                  <c:v>13.474</c:v>
                </c:pt>
                <c:pt idx="29">
                  <c:v>14.612</c:v>
                </c:pt>
                <c:pt idx="30">
                  <c:v>22.564</c:v>
                </c:pt>
                <c:pt idx="31">
                  <c:v>12.215</c:v>
                </c:pt>
                <c:pt idx="32">
                  <c:v>14.023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87-4574-8343-D79DEF34D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12847"/>
        <c:axId val="792009519"/>
      </c:scatterChart>
      <c:valAx>
        <c:axId val="792012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9935"/>
        <c:crosses val="autoZero"/>
        <c:crossBetween val="midCat"/>
        <c:majorUnit val="20"/>
        <c:minorUnit val="5"/>
      </c:valAx>
      <c:valAx>
        <c:axId val="792009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2431"/>
        <c:crosses val="autoZero"/>
        <c:crossBetween val="midCat"/>
      </c:valAx>
      <c:valAx>
        <c:axId val="792009519"/>
        <c:scaling>
          <c:orientation val="minMax"/>
          <c:max val="5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2847"/>
        <c:crosses val="max"/>
        <c:crossBetween val="midCat"/>
      </c:valAx>
      <c:valAx>
        <c:axId val="792012847"/>
        <c:scaling>
          <c:orientation val="minMax"/>
        </c:scaling>
        <c:delete val="1"/>
        <c:axPos val="b"/>
        <c:majorTickMark val="out"/>
        <c:minorTickMark val="none"/>
        <c:tickLblPos val="nextTo"/>
        <c:crossAx val="792009519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Battery voltage [V]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ub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All!$CG$6:$CG$43</c:f>
              <c:numCache>
                <c:formatCode>General</c:formatCode>
                <c:ptCount val="38"/>
                <c:pt idx="0">
                  <c:v>13.725</c:v>
                </c:pt>
                <c:pt idx="1">
                  <c:v>13.975</c:v>
                </c:pt>
                <c:pt idx="2">
                  <c:v>13.978999999999999</c:v>
                </c:pt>
                <c:pt idx="3">
                  <c:v>13.981</c:v>
                </c:pt>
                <c:pt idx="4">
                  <c:v>13.976000000000001</c:v>
                </c:pt>
                <c:pt idx="7">
                  <c:v>13.718</c:v>
                </c:pt>
                <c:pt idx="8">
                  <c:v>13.968</c:v>
                </c:pt>
                <c:pt idx="9">
                  <c:v>13.978</c:v>
                </c:pt>
                <c:pt idx="10">
                  <c:v>13.718</c:v>
                </c:pt>
                <c:pt idx="11">
                  <c:v>13.968</c:v>
                </c:pt>
                <c:pt idx="12">
                  <c:v>13.784000000000001</c:v>
                </c:pt>
                <c:pt idx="13">
                  <c:v>13.968999999999999</c:v>
                </c:pt>
                <c:pt idx="14">
                  <c:v>13.968</c:v>
                </c:pt>
                <c:pt idx="15">
                  <c:v>13.962999999999999</c:v>
                </c:pt>
                <c:pt idx="16">
                  <c:v>13.964</c:v>
                </c:pt>
                <c:pt idx="19">
                  <c:v>13.085000000000001</c:v>
                </c:pt>
                <c:pt idx="20">
                  <c:v>13.975</c:v>
                </c:pt>
                <c:pt idx="21">
                  <c:v>13.975</c:v>
                </c:pt>
                <c:pt idx="22">
                  <c:v>13.983000000000001</c:v>
                </c:pt>
                <c:pt idx="23">
                  <c:v>13.991</c:v>
                </c:pt>
                <c:pt idx="24">
                  <c:v>13.967000000000001</c:v>
                </c:pt>
                <c:pt idx="27">
                  <c:v>13.756</c:v>
                </c:pt>
                <c:pt idx="28">
                  <c:v>13.97</c:v>
                </c:pt>
                <c:pt idx="29">
                  <c:v>13.968</c:v>
                </c:pt>
                <c:pt idx="30">
                  <c:v>14.010999999999999</c:v>
                </c:pt>
                <c:pt idx="31">
                  <c:v>13.97</c:v>
                </c:pt>
                <c:pt idx="32">
                  <c:v>13.967000000000001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4A-4143-9896-A5D122D7C969}"/>
            </c:ext>
          </c:extLst>
        </c:ser>
        <c:ser>
          <c:idx val="1"/>
          <c:order val="1"/>
          <c:tx>
            <c:v>Min ub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All!$CH$6:$CH$43</c:f>
              <c:numCache>
                <c:formatCode>General</c:formatCode>
                <c:ptCount val="38"/>
                <c:pt idx="0">
                  <c:v>9.8919999999999995</c:v>
                </c:pt>
                <c:pt idx="1">
                  <c:v>13.875</c:v>
                </c:pt>
                <c:pt idx="2">
                  <c:v>13.888</c:v>
                </c:pt>
                <c:pt idx="3">
                  <c:v>13.871</c:v>
                </c:pt>
                <c:pt idx="4">
                  <c:v>13.33</c:v>
                </c:pt>
                <c:pt idx="7">
                  <c:v>9.9440000000000008</c:v>
                </c:pt>
                <c:pt idx="8">
                  <c:v>13.840999999999999</c:v>
                </c:pt>
                <c:pt idx="9">
                  <c:v>13.832000000000001</c:v>
                </c:pt>
                <c:pt idx="10">
                  <c:v>9.9440000000000008</c:v>
                </c:pt>
                <c:pt idx="11">
                  <c:v>13.840999999999999</c:v>
                </c:pt>
                <c:pt idx="12">
                  <c:v>10.013999999999999</c:v>
                </c:pt>
                <c:pt idx="13">
                  <c:v>13.858000000000001</c:v>
                </c:pt>
                <c:pt idx="14">
                  <c:v>13.84</c:v>
                </c:pt>
                <c:pt idx="15">
                  <c:v>13.827999999999999</c:v>
                </c:pt>
                <c:pt idx="16">
                  <c:v>13.298</c:v>
                </c:pt>
                <c:pt idx="19">
                  <c:v>10.068</c:v>
                </c:pt>
                <c:pt idx="20">
                  <c:v>13.87</c:v>
                </c:pt>
                <c:pt idx="21">
                  <c:v>13.856999999999999</c:v>
                </c:pt>
                <c:pt idx="22">
                  <c:v>13.863</c:v>
                </c:pt>
                <c:pt idx="23">
                  <c:v>13.866</c:v>
                </c:pt>
                <c:pt idx="24">
                  <c:v>13.319000000000001</c:v>
                </c:pt>
                <c:pt idx="27">
                  <c:v>9.8930000000000007</c:v>
                </c:pt>
                <c:pt idx="28">
                  <c:v>13.869</c:v>
                </c:pt>
                <c:pt idx="29">
                  <c:v>13.867000000000001</c:v>
                </c:pt>
                <c:pt idx="30">
                  <c:v>13.863</c:v>
                </c:pt>
                <c:pt idx="31">
                  <c:v>13.849</c:v>
                </c:pt>
                <c:pt idx="32">
                  <c:v>13.552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4A-4143-9896-A5D122D7C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02863"/>
        <c:axId val="792004527"/>
      </c:scatterChart>
      <c:scatterChart>
        <c:scatterStyle val="lineMarker"/>
        <c:varyColors val="0"/>
        <c:ser>
          <c:idx val="2"/>
          <c:order val="2"/>
          <c:tx>
            <c:v>Min SOC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All!$GK$6:$GK$43</c:f>
              <c:numCache>
                <c:formatCode>General</c:formatCode>
                <c:ptCount val="38"/>
                <c:pt idx="0">
                  <c:v>89.5</c:v>
                </c:pt>
                <c:pt idx="1">
                  <c:v>99.5</c:v>
                </c:pt>
                <c:pt idx="2">
                  <c:v>99.5</c:v>
                </c:pt>
                <c:pt idx="3">
                  <c:v>99.5</c:v>
                </c:pt>
                <c:pt idx="4">
                  <c:v>99.5</c:v>
                </c:pt>
                <c:pt idx="7">
                  <c:v>93.5</c:v>
                </c:pt>
                <c:pt idx="8">
                  <c:v>99.5</c:v>
                </c:pt>
                <c:pt idx="9">
                  <c:v>99.5</c:v>
                </c:pt>
                <c:pt idx="10">
                  <c:v>93.5</c:v>
                </c:pt>
                <c:pt idx="11">
                  <c:v>99.5</c:v>
                </c:pt>
                <c:pt idx="12">
                  <c:v>96.5</c:v>
                </c:pt>
                <c:pt idx="13">
                  <c:v>99.5</c:v>
                </c:pt>
                <c:pt idx="14">
                  <c:v>99.5</c:v>
                </c:pt>
                <c:pt idx="15">
                  <c:v>99.5</c:v>
                </c:pt>
                <c:pt idx="16">
                  <c:v>99.5</c:v>
                </c:pt>
                <c:pt idx="19">
                  <c:v>96</c:v>
                </c:pt>
                <c:pt idx="20">
                  <c:v>99.5</c:v>
                </c:pt>
                <c:pt idx="21">
                  <c:v>99.5</c:v>
                </c:pt>
                <c:pt idx="22">
                  <c:v>99.5</c:v>
                </c:pt>
                <c:pt idx="23">
                  <c:v>99.5</c:v>
                </c:pt>
                <c:pt idx="24">
                  <c:v>99.5</c:v>
                </c:pt>
                <c:pt idx="27">
                  <c:v>96</c:v>
                </c:pt>
                <c:pt idx="28">
                  <c:v>99.5</c:v>
                </c:pt>
                <c:pt idx="29">
                  <c:v>99.5</c:v>
                </c:pt>
                <c:pt idx="30">
                  <c:v>99.5</c:v>
                </c:pt>
                <c:pt idx="31">
                  <c:v>99.5</c:v>
                </c:pt>
                <c:pt idx="32">
                  <c:v>99.5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4A-4143-9896-A5D122D7C969}"/>
            </c:ext>
          </c:extLst>
        </c:ser>
        <c:ser>
          <c:idx val="3"/>
          <c:order val="3"/>
          <c:tx>
            <c:v>Max DeviceInfo_PowerstageCurrentSumH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All!$GL$6:$GL$43</c:f>
              <c:numCache>
                <c:formatCode>General</c:formatCode>
                <c:ptCount val="38"/>
                <c:pt idx="0">
                  <c:v>84.4</c:v>
                </c:pt>
                <c:pt idx="1">
                  <c:v>78.2</c:v>
                </c:pt>
                <c:pt idx="2">
                  <c:v>74.8</c:v>
                </c:pt>
                <c:pt idx="3">
                  <c:v>77.599999999999994</c:v>
                </c:pt>
                <c:pt idx="4">
                  <c:v>77.2</c:v>
                </c:pt>
                <c:pt idx="7">
                  <c:v>77</c:v>
                </c:pt>
                <c:pt idx="8">
                  <c:v>92</c:v>
                </c:pt>
                <c:pt idx="9">
                  <c:v>90.4</c:v>
                </c:pt>
                <c:pt idx="10">
                  <c:v>77</c:v>
                </c:pt>
                <c:pt idx="11">
                  <c:v>92</c:v>
                </c:pt>
                <c:pt idx="12">
                  <c:v>84.4</c:v>
                </c:pt>
                <c:pt idx="13">
                  <c:v>77.8</c:v>
                </c:pt>
                <c:pt idx="14">
                  <c:v>89.6</c:v>
                </c:pt>
                <c:pt idx="15">
                  <c:v>90.2</c:v>
                </c:pt>
                <c:pt idx="16">
                  <c:v>78</c:v>
                </c:pt>
                <c:pt idx="19">
                  <c:v>79.599999999999994</c:v>
                </c:pt>
                <c:pt idx="20">
                  <c:v>79.099999999999994</c:v>
                </c:pt>
                <c:pt idx="21">
                  <c:v>79.599999999999994</c:v>
                </c:pt>
                <c:pt idx="22">
                  <c:v>78.8</c:v>
                </c:pt>
                <c:pt idx="23">
                  <c:v>81.5</c:v>
                </c:pt>
                <c:pt idx="24">
                  <c:v>78.099999999999994</c:v>
                </c:pt>
                <c:pt idx="27">
                  <c:v>80.8</c:v>
                </c:pt>
                <c:pt idx="28">
                  <c:v>77.2</c:v>
                </c:pt>
                <c:pt idx="29">
                  <c:v>78.900000000000006</c:v>
                </c:pt>
                <c:pt idx="30">
                  <c:v>77.2</c:v>
                </c:pt>
                <c:pt idx="31">
                  <c:v>77.099999999999994</c:v>
                </c:pt>
                <c:pt idx="32">
                  <c:v>78.3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4A-4143-9896-A5D122D7C969}"/>
            </c:ext>
          </c:extLst>
        </c:ser>
        <c:ser>
          <c:idx val="4"/>
          <c:order val="4"/>
          <c:tx>
            <c:v>Max DeviceInfo_PowerstageCurrentSumL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All!$GM$6:$GM$43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4A-4143-9896-A5D122D7C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14095"/>
        <c:axId val="791992463"/>
      </c:scatterChart>
      <c:valAx>
        <c:axId val="792002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4527"/>
        <c:crosses val="autoZero"/>
        <c:crossBetween val="midCat"/>
        <c:majorUnit val="20"/>
        <c:minorUnit val="5"/>
      </c:valAx>
      <c:valAx>
        <c:axId val="792004527"/>
        <c:scaling>
          <c:orientation val="minMax"/>
          <c:max val="16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2863"/>
        <c:crosses val="autoZero"/>
        <c:crossBetween val="midCat"/>
      </c:valAx>
      <c:valAx>
        <c:axId val="791992463"/>
        <c:scaling>
          <c:orientation val="minMax"/>
          <c:max val="15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4095"/>
        <c:crosses val="max"/>
        <c:crossBetween val="midCat"/>
      </c:valAx>
      <c:valAx>
        <c:axId val="792014095"/>
        <c:scaling>
          <c:orientation val="minMax"/>
        </c:scaling>
        <c:delete val="1"/>
        <c:axPos val="b"/>
        <c:majorTickMark val="out"/>
        <c:minorTickMark val="none"/>
        <c:tickLblPos val="nextTo"/>
        <c:crossAx val="791992463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actuator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Ave_E-shift_Current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All!$GN$6:$GN$43</c:f>
              <c:numCache>
                <c:formatCode>General</c:formatCode>
                <c:ptCount val="38"/>
                <c:pt idx="0">
                  <c:v>37.247999999999998</c:v>
                </c:pt>
                <c:pt idx="1">
                  <c:v>34.929000000000002</c:v>
                </c:pt>
                <c:pt idx="2">
                  <c:v>36.713999999999999</c:v>
                </c:pt>
                <c:pt idx="3">
                  <c:v>38.179000000000002</c:v>
                </c:pt>
                <c:pt idx="4">
                  <c:v>38.305999999999997</c:v>
                </c:pt>
                <c:pt idx="7">
                  <c:v>37.569000000000003</c:v>
                </c:pt>
                <c:pt idx="8">
                  <c:v>35.832999999999998</c:v>
                </c:pt>
                <c:pt idx="9">
                  <c:v>37.165999999999997</c:v>
                </c:pt>
                <c:pt idx="10">
                  <c:v>37.569000000000003</c:v>
                </c:pt>
                <c:pt idx="11">
                  <c:v>35.832999999999998</c:v>
                </c:pt>
                <c:pt idx="12">
                  <c:v>41.640999999999998</c:v>
                </c:pt>
                <c:pt idx="13">
                  <c:v>37.905999999999999</c:v>
                </c:pt>
                <c:pt idx="14">
                  <c:v>37.591999999999999</c:v>
                </c:pt>
                <c:pt idx="15">
                  <c:v>38.633000000000003</c:v>
                </c:pt>
                <c:pt idx="16">
                  <c:v>37.53</c:v>
                </c:pt>
                <c:pt idx="19">
                  <c:v>42.825000000000003</c:v>
                </c:pt>
                <c:pt idx="20">
                  <c:v>40.380000000000003</c:v>
                </c:pt>
                <c:pt idx="21">
                  <c:v>39.954000000000001</c:v>
                </c:pt>
                <c:pt idx="22">
                  <c:v>37.107999999999997</c:v>
                </c:pt>
                <c:pt idx="23">
                  <c:v>40.482999999999997</c:v>
                </c:pt>
                <c:pt idx="24">
                  <c:v>43.234000000000002</c:v>
                </c:pt>
                <c:pt idx="27">
                  <c:v>38.801000000000002</c:v>
                </c:pt>
                <c:pt idx="28">
                  <c:v>38.595999999999997</c:v>
                </c:pt>
                <c:pt idx="29">
                  <c:v>37.005000000000003</c:v>
                </c:pt>
                <c:pt idx="30">
                  <c:v>36.625</c:v>
                </c:pt>
                <c:pt idx="31">
                  <c:v>39.764000000000003</c:v>
                </c:pt>
                <c:pt idx="32">
                  <c:v>36.475999999999999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C5-4EEF-872A-517EF8C7C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10351"/>
        <c:axId val="792002863"/>
      </c:scatterChart>
      <c:valAx>
        <c:axId val="79201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2863"/>
        <c:crosses val="autoZero"/>
        <c:crossBetween val="midCat"/>
        <c:majorUnit val="20"/>
        <c:minorUnit val="5"/>
      </c:valAx>
      <c:valAx>
        <c:axId val="792002863"/>
        <c:scaling>
          <c:orientation val="minMax"/>
          <c:max val="5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0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Dog to dog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time_d2d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All!$CT$6:$CT$43</c:f>
              <c:numCache>
                <c:formatCode>General</c:formatCode>
                <c:ptCount val="38"/>
                <c:pt idx="0">
                  <c:v>0.34599999999999997</c:v>
                </c:pt>
                <c:pt idx="1">
                  <c:v>0.38200000000000001</c:v>
                </c:pt>
                <c:pt idx="2">
                  <c:v>0.33100000000000002</c:v>
                </c:pt>
                <c:pt idx="3">
                  <c:v>0.38100000000000001</c:v>
                </c:pt>
                <c:pt idx="4">
                  <c:v>0.38400000000000001</c:v>
                </c:pt>
                <c:pt idx="7">
                  <c:v>0.39800000000000002</c:v>
                </c:pt>
                <c:pt idx="8">
                  <c:v>0.34699999999999998</c:v>
                </c:pt>
                <c:pt idx="9">
                  <c:v>0.36799999999999999</c:v>
                </c:pt>
                <c:pt idx="10">
                  <c:v>0.39800000000000002</c:v>
                </c:pt>
                <c:pt idx="11">
                  <c:v>0.34699999999999998</c:v>
                </c:pt>
                <c:pt idx="12">
                  <c:v>0.36099999999999999</c:v>
                </c:pt>
                <c:pt idx="13">
                  <c:v>0.308</c:v>
                </c:pt>
                <c:pt idx="14">
                  <c:v>0.30399999999999999</c:v>
                </c:pt>
                <c:pt idx="15">
                  <c:v>0.34200000000000003</c:v>
                </c:pt>
                <c:pt idx="16">
                  <c:v>0.315</c:v>
                </c:pt>
                <c:pt idx="19">
                  <c:v>0.39600000000000002</c:v>
                </c:pt>
                <c:pt idx="20">
                  <c:v>0.43099999999999999</c:v>
                </c:pt>
                <c:pt idx="21">
                  <c:v>0.36099999999999999</c:v>
                </c:pt>
                <c:pt idx="22">
                  <c:v>0.33700000000000002</c:v>
                </c:pt>
                <c:pt idx="23">
                  <c:v>0.47199999999999998</c:v>
                </c:pt>
                <c:pt idx="24">
                  <c:v>0.43</c:v>
                </c:pt>
                <c:pt idx="27">
                  <c:v>0.34100000000000003</c:v>
                </c:pt>
                <c:pt idx="28">
                  <c:v>0.34300000000000003</c:v>
                </c:pt>
                <c:pt idx="29">
                  <c:v>0.30199999999999999</c:v>
                </c:pt>
                <c:pt idx="30">
                  <c:v>0.28399999999999997</c:v>
                </c:pt>
                <c:pt idx="31">
                  <c:v>0.442</c:v>
                </c:pt>
                <c:pt idx="32">
                  <c:v>0.29299999999999998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CC-4E61-BCD7-9FCF5C87A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14095"/>
        <c:axId val="791997455"/>
      </c:scatterChart>
      <c:valAx>
        <c:axId val="792014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7455"/>
        <c:crosses val="autoZero"/>
        <c:crossBetween val="midCat"/>
        <c:majorUnit val="20"/>
        <c:minorUnit val="5"/>
      </c:valAx>
      <c:valAx>
        <c:axId val="79199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EPS motor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eps_motor_cur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All!$ER$6:$ER$43</c:f>
              <c:numCache>
                <c:formatCode>General</c:formatCode>
                <c:ptCount val="38"/>
                <c:pt idx="0">
                  <c:v>78.322000000000003</c:v>
                </c:pt>
                <c:pt idx="1">
                  <c:v>79.781999999999996</c:v>
                </c:pt>
                <c:pt idx="2">
                  <c:v>94.674000000000007</c:v>
                </c:pt>
                <c:pt idx="3">
                  <c:v>96.134</c:v>
                </c:pt>
                <c:pt idx="4">
                  <c:v>100.806</c:v>
                </c:pt>
                <c:pt idx="7">
                  <c:v>77.738</c:v>
                </c:pt>
                <c:pt idx="8">
                  <c:v>92.046000000000006</c:v>
                </c:pt>
                <c:pt idx="9">
                  <c:v>93.213999999999999</c:v>
                </c:pt>
                <c:pt idx="10">
                  <c:v>77.738</c:v>
                </c:pt>
                <c:pt idx="11">
                  <c:v>92.046000000000006</c:v>
                </c:pt>
                <c:pt idx="12">
                  <c:v>75.986000000000004</c:v>
                </c:pt>
                <c:pt idx="13">
                  <c:v>117.45</c:v>
                </c:pt>
                <c:pt idx="14">
                  <c:v>106.646</c:v>
                </c:pt>
                <c:pt idx="15">
                  <c:v>101.682</c:v>
                </c:pt>
                <c:pt idx="16">
                  <c:v>93.798000000000002</c:v>
                </c:pt>
                <c:pt idx="19">
                  <c:v>80.95</c:v>
                </c:pt>
                <c:pt idx="20">
                  <c:v>84.745999999999995</c:v>
                </c:pt>
                <c:pt idx="21">
                  <c:v>77.153999999999996</c:v>
                </c:pt>
                <c:pt idx="22">
                  <c:v>88.834000000000003</c:v>
                </c:pt>
                <c:pt idx="23">
                  <c:v>82.994</c:v>
                </c:pt>
                <c:pt idx="24">
                  <c:v>70.438000000000002</c:v>
                </c:pt>
                <c:pt idx="27">
                  <c:v>100.22199999999999</c:v>
                </c:pt>
                <c:pt idx="28">
                  <c:v>87.081999999999994</c:v>
                </c:pt>
                <c:pt idx="29">
                  <c:v>111.318</c:v>
                </c:pt>
                <c:pt idx="30">
                  <c:v>116.282</c:v>
                </c:pt>
                <c:pt idx="31">
                  <c:v>118.03400000000001</c:v>
                </c:pt>
                <c:pt idx="32">
                  <c:v>105.77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07-4347-B25A-8A2629C0A5CA}"/>
            </c:ext>
          </c:extLst>
        </c:ser>
        <c:ser>
          <c:idx val="1"/>
          <c:order val="1"/>
          <c:tx>
            <c:v>Ave eps_motor_cur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All!$EQ$6:$EQ$43</c:f>
              <c:numCache>
                <c:formatCode>General</c:formatCode>
                <c:ptCount val="38"/>
                <c:pt idx="0">
                  <c:v>-0.59099999999999997</c:v>
                </c:pt>
                <c:pt idx="1">
                  <c:v>-2.0739999999999998</c:v>
                </c:pt>
                <c:pt idx="2">
                  <c:v>-2.3719999999999999</c:v>
                </c:pt>
                <c:pt idx="3">
                  <c:v>-2.613</c:v>
                </c:pt>
                <c:pt idx="4">
                  <c:v>-2.052</c:v>
                </c:pt>
                <c:pt idx="7">
                  <c:v>-1.044</c:v>
                </c:pt>
                <c:pt idx="8">
                  <c:v>-2.44</c:v>
                </c:pt>
                <c:pt idx="9">
                  <c:v>-2.444</c:v>
                </c:pt>
                <c:pt idx="10">
                  <c:v>-1.044</c:v>
                </c:pt>
                <c:pt idx="11">
                  <c:v>-2.44</c:v>
                </c:pt>
                <c:pt idx="12">
                  <c:v>-0.97199999999999998</c:v>
                </c:pt>
                <c:pt idx="13">
                  <c:v>-2.7589999999999999</c:v>
                </c:pt>
                <c:pt idx="14">
                  <c:v>-2.5760000000000001</c:v>
                </c:pt>
                <c:pt idx="15">
                  <c:v>-2.48</c:v>
                </c:pt>
                <c:pt idx="16">
                  <c:v>-2.645</c:v>
                </c:pt>
                <c:pt idx="19">
                  <c:v>-0.37</c:v>
                </c:pt>
                <c:pt idx="20">
                  <c:v>-1.895</c:v>
                </c:pt>
                <c:pt idx="21">
                  <c:v>-2.0139999999999998</c:v>
                </c:pt>
                <c:pt idx="22">
                  <c:v>-1.403</c:v>
                </c:pt>
                <c:pt idx="23">
                  <c:v>-1.425</c:v>
                </c:pt>
                <c:pt idx="24">
                  <c:v>-1.6519999999999999</c:v>
                </c:pt>
                <c:pt idx="27">
                  <c:v>-1.246</c:v>
                </c:pt>
                <c:pt idx="28">
                  <c:v>-2.4750000000000001</c:v>
                </c:pt>
                <c:pt idx="29">
                  <c:v>-2.5409999999999999</c:v>
                </c:pt>
                <c:pt idx="30">
                  <c:v>-1.3460000000000001</c:v>
                </c:pt>
                <c:pt idx="31">
                  <c:v>-1.722</c:v>
                </c:pt>
                <c:pt idx="32">
                  <c:v>-2.33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07-4347-B25A-8A2629C0A5CA}"/>
            </c:ext>
          </c:extLst>
        </c:ser>
        <c:ser>
          <c:idx val="2"/>
          <c:order val="2"/>
          <c:tx>
            <c:v>Min eps_motor_cur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All!$EP$6:$EP$43</c:f>
              <c:numCache>
                <c:formatCode>General</c:formatCode>
                <c:ptCount val="38"/>
                <c:pt idx="0">
                  <c:v>-72.058000000000007</c:v>
                </c:pt>
                <c:pt idx="1">
                  <c:v>-105.054</c:v>
                </c:pt>
                <c:pt idx="2">
                  <c:v>-102.134</c:v>
                </c:pt>
                <c:pt idx="3">
                  <c:v>-113.52200000000001</c:v>
                </c:pt>
                <c:pt idx="4">
                  <c:v>-108.26600000000001</c:v>
                </c:pt>
                <c:pt idx="7">
                  <c:v>-92.79</c:v>
                </c:pt>
                <c:pt idx="8">
                  <c:v>-110.89400000000001</c:v>
                </c:pt>
                <c:pt idx="9">
                  <c:v>-106.514</c:v>
                </c:pt>
                <c:pt idx="10">
                  <c:v>-92.79</c:v>
                </c:pt>
                <c:pt idx="11">
                  <c:v>-110.89400000000001</c:v>
                </c:pt>
                <c:pt idx="12">
                  <c:v>-78.481999999999999</c:v>
                </c:pt>
                <c:pt idx="13">
                  <c:v>-119.36199999999999</c:v>
                </c:pt>
                <c:pt idx="14">
                  <c:v>-124.61799999999999</c:v>
                </c:pt>
                <c:pt idx="15">
                  <c:v>-112.062</c:v>
                </c:pt>
                <c:pt idx="16">
                  <c:v>-117.318</c:v>
                </c:pt>
                <c:pt idx="19">
                  <c:v>-63.298000000000002</c:v>
                </c:pt>
                <c:pt idx="20">
                  <c:v>-75.853999999999999</c:v>
                </c:pt>
                <c:pt idx="21">
                  <c:v>-91.914000000000001</c:v>
                </c:pt>
                <c:pt idx="22">
                  <c:v>-79.358000000000004</c:v>
                </c:pt>
                <c:pt idx="23">
                  <c:v>-71.474000000000004</c:v>
                </c:pt>
                <c:pt idx="24">
                  <c:v>-101.258</c:v>
                </c:pt>
                <c:pt idx="27">
                  <c:v>-86.95</c:v>
                </c:pt>
                <c:pt idx="28">
                  <c:v>-109.726</c:v>
                </c:pt>
                <c:pt idx="29">
                  <c:v>-93.957999999999998</c:v>
                </c:pt>
                <c:pt idx="30">
                  <c:v>-78.774000000000001</c:v>
                </c:pt>
                <c:pt idx="31">
                  <c:v>-77.897999999999996</c:v>
                </c:pt>
                <c:pt idx="32">
                  <c:v>-101.258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07-4347-B25A-8A2629C0A5CA}"/>
            </c:ext>
          </c:extLst>
        </c:ser>
        <c:ser>
          <c:idx val="3"/>
          <c:order val="3"/>
          <c:tx>
            <c:v>Max abs_EPS_Motor_Current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All!$GO$6:$GO$43</c:f>
              <c:numCache>
                <c:formatCode>General</c:formatCode>
                <c:ptCount val="38"/>
                <c:pt idx="0">
                  <c:v>78.322000000000003</c:v>
                </c:pt>
                <c:pt idx="1">
                  <c:v>105.054</c:v>
                </c:pt>
                <c:pt idx="2">
                  <c:v>102.134</c:v>
                </c:pt>
                <c:pt idx="3">
                  <c:v>113.52200000000001</c:v>
                </c:pt>
                <c:pt idx="4">
                  <c:v>108.26600000000001</c:v>
                </c:pt>
                <c:pt idx="7">
                  <c:v>92.79</c:v>
                </c:pt>
                <c:pt idx="8">
                  <c:v>110.89400000000001</c:v>
                </c:pt>
                <c:pt idx="9">
                  <c:v>106.514</c:v>
                </c:pt>
                <c:pt idx="10">
                  <c:v>92.79</c:v>
                </c:pt>
                <c:pt idx="11">
                  <c:v>110.89400000000001</c:v>
                </c:pt>
                <c:pt idx="12">
                  <c:v>78.481999999999999</c:v>
                </c:pt>
                <c:pt idx="13">
                  <c:v>119.36199999999999</c:v>
                </c:pt>
                <c:pt idx="14">
                  <c:v>124.61799999999999</c:v>
                </c:pt>
                <c:pt idx="15">
                  <c:v>112.062</c:v>
                </c:pt>
                <c:pt idx="16">
                  <c:v>117.318</c:v>
                </c:pt>
                <c:pt idx="19">
                  <c:v>80.95</c:v>
                </c:pt>
                <c:pt idx="20">
                  <c:v>84.745999999999995</c:v>
                </c:pt>
                <c:pt idx="21">
                  <c:v>91.914000000000001</c:v>
                </c:pt>
                <c:pt idx="22">
                  <c:v>88.834000000000003</c:v>
                </c:pt>
                <c:pt idx="23">
                  <c:v>82.994</c:v>
                </c:pt>
                <c:pt idx="24">
                  <c:v>101.258</c:v>
                </c:pt>
                <c:pt idx="27">
                  <c:v>100.22199999999999</c:v>
                </c:pt>
                <c:pt idx="28">
                  <c:v>109.726</c:v>
                </c:pt>
                <c:pt idx="29">
                  <c:v>111.318</c:v>
                </c:pt>
                <c:pt idx="30">
                  <c:v>116.282</c:v>
                </c:pt>
                <c:pt idx="31">
                  <c:v>118.03400000000001</c:v>
                </c:pt>
                <c:pt idx="32">
                  <c:v>105.77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07-4347-B25A-8A2629C0A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12847"/>
        <c:axId val="792008687"/>
      </c:scatterChart>
      <c:valAx>
        <c:axId val="792012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8687"/>
        <c:crosses val="autoZero"/>
        <c:crossBetween val="midCat"/>
        <c:majorUnit val="20"/>
        <c:minorUnit val="5"/>
      </c:valAx>
      <c:valAx>
        <c:axId val="792008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2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pumps_1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All!$GQ$6:$GQ$43</c:f>
              <c:numCache>
                <c:formatCode>General</c:formatCode>
                <c:ptCount val="38"/>
                <c:pt idx="0">
                  <c:v>4.6020000000000003</c:v>
                </c:pt>
                <c:pt idx="1">
                  <c:v>2.0649999999999999</c:v>
                </c:pt>
                <c:pt idx="2">
                  <c:v>2.0649999999999999</c:v>
                </c:pt>
                <c:pt idx="3">
                  <c:v>2.0649999999999999</c:v>
                </c:pt>
                <c:pt idx="4">
                  <c:v>2.0059999999999998</c:v>
                </c:pt>
                <c:pt idx="7">
                  <c:v>3.7759999999999998</c:v>
                </c:pt>
                <c:pt idx="8">
                  <c:v>2.0649999999999999</c:v>
                </c:pt>
                <c:pt idx="9">
                  <c:v>2.0059999999999998</c:v>
                </c:pt>
                <c:pt idx="10">
                  <c:v>3.7759999999999998</c:v>
                </c:pt>
                <c:pt idx="11">
                  <c:v>2.0649999999999999</c:v>
                </c:pt>
                <c:pt idx="12">
                  <c:v>4.1890000000000001</c:v>
                </c:pt>
                <c:pt idx="13">
                  <c:v>2.0059999999999998</c:v>
                </c:pt>
                <c:pt idx="14">
                  <c:v>2.0059999999999998</c:v>
                </c:pt>
                <c:pt idx="15">
                  <c:v>2.0059999999999998</c:v>
                </c:pt>
                <c:pt idx="16">
                  <c:v>2.0059999999999998</c:v>
                </c:pt>
                <c:pt idx="19">
                  <c:v>6.077</c:v>
                </c:pt>
                <c:pt idx="20">
                  <c:v>2.0059999999999998</c:v>
                </c:pt>
                <c:pt idx="21">
                  <c:v>2.0059999999999998</c:v>
                </c:pt>
                <c:pt idx="22">
                  <c:v>2.0059999999999998</c:v>
                </c:pt>
                <c:pt idx="23">
                  <c:v>2.0059999999999998</c:v>
                </c:pt>
                <c:pt idx="24">
                  <c:v>2.0059999999999998</c:v>
                </c:pt>
                <c:pt idx="27">
                  <c:v>5.4279999999999999</c:v>
                </c:pt>
                <c:pt idx="28">
                  <c:v>1.9470000000000001</c:v>
                </c:pt>
                <c:pt idx="29">
                  <c:v>2.0059999999999998</c:v>
                </c:pt>
                <c:pt idx="30">
                  <c:v>2.0059999999999998</c:v>
                </c:pt>
                <c:pt idx="31">
                  <c:v>2.0059999999999998</c:v>
                </c:pt>
                <c:pt idx="32">
                  <c:v>2.0059999999999998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9B-45A6-9E48-4EC4D4E94A71}"/>
            </c:ext>
          </c:extLst>
        </c:ser>
        <c:ser>
          <c:idx val="1"/>
          <c:order val="1"/>
          <c:tx>
            <c:v>Ave cu_fuel_lift_01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All!$ES$6:$ES$43</c:f>
              <c:numCache>
                <c:formatCode>General</c:formatCode>
                <c:ptCount val="38"/>
                <c:pt idx="0">
                  <c:v>1.5389999999999999</c:v>
                </c:pt>
                <c:pt idx="1">
                  <c:v>1.6919999999999999</c:v>
                </c:pt>
                <c:pt idx="2">
                  <c:v>1.677</c:v>
                </c:pt>
                <c:pt idx="3">
                  <c:v>1.6539999999999999</c:v>
                </c:pt>
                <c:pt idx="4">
                  <c:v>1.621</c:v>
                </c:pt>
                <c:pt idx="7">
                  <c:v>1.528</c:v>
                </c:pt>
                <c:pt idx="8">
                  <c:v>1.6719999999999999</c:v>
                </c:pt>
                <c:pt idx="9">
                  <c:v>1.66</c:v>
                </c:pt>
                <c:pt idx="10">
                  <c:v>1.528</c:v>
                </c:pt>
                <c:pt idx="11">
                  <c:v>1.6719999999999999</c:v>
                </c:pt>
                <c:pt idx="12">
                  <c:v>1.46</c:v>
                </c:pt>
                <c:pt idx="13">
                  <c:v>1.673</c:v>
                </c:pt>
                <c:pt idx="14">
                  <c:v>1.6559999999999999</c:v>
                </c:pt>
                <c:pt idx="15">
                  <c:v>1.595</c:v>
                </c:pt>
                <c:pt idx="16">
                  <c:v>1.5820000000000001</c:v>
                </c:pt>
                <c:pt idx="19">
                  <c:v>0.34499999999999997</c:v>
                </c:pt>
                <c:pt idx="20">
                  <c:v>1.671</c:v>
                </c:pt>
                <c:pt idx="21">
                  <c:v>1.67</c:v>
                </c:pt>
                <c:pt idx="22">
                  <c:v>1.661</c:v>
                </c:pt>
                <c:pt idx="23">
                  <c:v>1.651</c:v>
                </c:pt>
                <c:pt idx="24">
                  <c:v>1.61</c:v>
                </c:pt>
                <c:pt idx="27">
                  <c:v>1.4570000000000001</c:v>
                </c:pt>
                <c:pt idx="28">
                  <c:v>1.5489999999999999</c:v>
                </c:pt>
                <c:pt idx="29">
                  <c:v>1.532</c:v>
                </c:pt>
                <c:pt idx="30">
                  <c:v>1.6279999999999999</c:v>
                </c:pt>
                <c:pt idx="31">
                  <c:v>1.494</c:v>
                </c:pt>
                <c:pt idx="32">
                  <c:v>1.462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9B-45A6-9E48-4EC4D4E94A71}"/>
            </c:ext>
          </c:extLst>
        </c:ser>
        <c:ser>
          <c:idx val="2"/>
          <c:order val="2"/>
          <c:tx>
            <c:v>Min cu_fuel_lift_01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All!$GP$6:$GP$43</c:f>
              <c:numCache>
                <c:formatCode>General</c:formatCode>
                <c:ptCount val="38"/>
                <c:pt idx="0">
                  <c:v>0</c:v>
                </c:pt>
                <c:pt idx="1">
                  <c:v>1.298</c:v>
                </c:pt>
                <c:pt idx="2">
                  <c:v>1.121</c:v>
                </c:pt>
                <c:pt idx="3">
                  <c:v>1.0029999999999999</c:v>
                </c:pt>
                <c:pt idx="4">
                  <c:v>0.82599999999999996</c:v>
                </c:pt>
                <c:pt idx="7">
                  <c:v>0</c:v>
                </c:pt>
                <c:pt idx="8">
                  <c:v>1.121</c:v>
                </c:pt>
                <c:pt idx="9">
                  <c:v>1.0620000000000001</c:v>
                </c:pt>
                <c:pt idx="10">
                  <c:v>0</c:v>
                </c:pt>
                <c:pt idx="11">
                  <c:v>1.121</c:v>
                </c:pt>
                <c:pt idx="12">
                  <c:v>0</c:v>
                </c:pt>
                <c:pt idx="13">
                  <c:v>1.121</c:v>
                </c:pt>
                <c:pt idx="14">
                  <c:v>1.0620000000000001</c:v>
                </c:pt>
                <c:pt idx="15">
                  <c:v>0.88500000000000001</c:v>
                </c:pt>
                <c:pt idx="16">
                  <c:v>0.76700000000000002</c:v>
                </c:pt>
                <c:pt idx="19">
                  <c:v>0</c:v>
                </c:pt>
                <c:pt idx="20">
                  <c:v>1.298</c:v>
                </c:pt>
                <c:pt idx="21">
                  <c:v>1.121</c:v>
                </c:pt>
                <c:pt idx="22">
                  <c:v>1.0029999999999999</c:v>
                </c:pt>
                <c:pt idx="23">
                  <c:v>1.0620000000000001</c:v>
                </c:pt>
                <c:pt idx="24">
                  <c:v>0.82599999999999996</c:v>
                </c:pt>
                <c:pt idx="27">
                  <c:v>0</c:v>
                </c:pt>
                <c:pt idx="28">
                  <c:v>0.64900000000000002</c:v>
                </c:pt>
                <c:pt idx="29">
                  <c:v>0.64900000000000002</c:v>
                </c:pt>
                <c:pt idx="30">
                  <c:v>0.59</c:v>
                </c:pt>
                <c:pt idx="31">
                  <c:v>0.47199999999999998</c:v>
                </c:pt>
                <c:pt idx="32">
                  <c:v>0.35399999999999998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9B-45A6-9E48-4EC4D4E94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29071"/>
        <c:axId val="792027407"/>
      </c:scatterChart>
      <c:valAx>
        <c:axId val="792029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7407"/>
        <c:crosses val="autoZero"/>
        <c:crossBetween val="midCat"/>
        <c:majorUnit val="20"/>
        <c:minorUnit val="5"/>
      </c:valAx>
      <c:valAx>
        <c:axId val="792027407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9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pumps_2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All!$GS$6:$GS$43</c:f>
              <c:numCache>
                <c:formatCode>General</c:formatCode>
                <c:ptCount val="38"/>
                <c:pt idx="0">
                  <c:v>4.8970000000000002</c:v>
                </c:pt>
                <c:pt idx="1">
                  <c:v>2.0649999999999999</c:v>
                </c:pt>
                <c:pt idx="2">
                  <c:v>2.0649999999999999</c:v>
                </c:pt>
                <c:pt idx="3">
                  <c:v>2.0649999999999999</c:v>
                </c:pt>
                <c:pt idx="4">
                  <c:v>2.1240000000000001</c:v>
                </c:pt>
                <c:pt idx="7">
                  <c:v>3.9529999999999998</c:v>
                </c:pt>
                <c:pt idx="8">
                  <c:v>2.0649999999999999</c:v>
                </c:pt>
                <c:pt idx="9">
                  <c:v>2.0649999999999999</c:v>
                </c:pt>
                <c:pt idx="10">
                  <c:v>3.9529999999999998</c:v>
                </c:pt>
                <c:pt idx="11">
                  <c:v>2.0649999999999999</c:v>
                </c:pt>
                <c:pt idx="12">
                  <c:v>5.1920000000000002</c:v>
                </c:pt>
                <c:pt idx="13">
                  <c:v>2.0649999999999999</c:v>
                </c:pt>
                <c:pt idx="14">
                  <c:v>2.0649999999999999</c:v>
                </c:pt>
                <c:pt idx="15">
                  <c:v>2.1240000000000001</c:v>
                </c:pt>
                <c:pt idx="16">
                  <c:v>2.0649999999999999</c:v>
                </c:pt>
                <c:pt idx="19">
                  <c:v>5.133</c:v>
                </c:pt>
                <c:pt idx="20">
                  <c:v>2.0649999999999999</c:v>
                </c:pt>
                <c:pt idx="21">
                  <c:v>2.0649999999999999</c:v>
                </c:pt>
                <c:pt idx="22">
                  <c:v>2.0649999999999999</c:v>
                </c:pt>
                <c:pt idx="23">
                  <c:v>2.0649999999999999</c:v>
                </c:pt>
                <c:pt idx="24">
                  <c:v>2.0649999999999999</c:v>
                </c:pt>
                <c:pt idx="27">
                  <c:v>4.3070000000000004</c:v>
                </c:pt>
                <c:pt idx="28">
                  <c:v>2.0649999999999999</c:v>
                </c:pt>
                <c:pt idx="29">
                  <c:v>2.0649999999999999</c:v>
                </c:pt>
                <c:pt idx="30">
                  <c:v>2.0649999999999999</c:v>
                </c:pt>
                <c:pt idx="31">
                  <c:v>2.0649999999999999</c:v>
                </c:pt>
                <c:pt idx="32">
                  <c:v>2.0649999999999999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DD-456D-A677-5D7216F242A5}"/>
            </c:ext>
          </c:extLst>
        </c:ser>
        <c:ser>
          <c:idx val="1"/>
          <c:order val="1"/>
          <c:tx>
            <c:v>Ave cu_fuel_lift_02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All!$ET$6:$ET$43</c:f>
              <c:numCache>
                <c:formatCode>General</c:formatCode>
                <c:ptCount val="38"/>
                <c:pt idx="0">
                  <c:v>1.58</c:v>
                </c:pt>
                <c:pt idx="1">
                  <c:v>1.7390000000000001</c:v>
                </c:pt>
                <c:pt idx="2">
                  <c:v>1.7370000000000001</c:v>
                </c:pt>
                <c:pt idx="3">
                  <c:v>1.732</c:v>
                </c:pt>
                <c:pt idx="4">
                  <c:v>1.7250000000000001</c:v>
                </c:pt>
                <c:pt idx="7">
                  <c:v>1.556</c:v>
                </c:pt>
                <c:pt idx="8">
                  <c:v>1.716</c:v>
                </c:pt>
                <c:pt idx="9">
                  <c:v>1.7130000000000001</c:v>
                </c:pt>
                <c:pt idx="10">
                  <c:v>1.556</c:v>
                </c:pt>
                <c:pt idx="11">
                  <c:v>1.716</c:v>
                </c:pt>
                <c:pt idx="12">
                  <c:v>1.484</c:v>
                </c:pt>
                <c:pt idx="13">
                  <c:v>1.714</c:v>
                </c:pt>
                <c:pt idx="14">
                  <c:v>1.7130000000000001</c:v>
                </c:pt>
                <c:pt idx="15">
                  <c:v>1.7150000000000001</c:v>
                </c:pt>
                <c:pt idx="16">
                  <c:v>1.7150000000000001</c:v>
                </c:pt>
                <c:pt idx="19">
                  <c:v>0.35099999999999998</c:v>
                </c:pt>
                <c:pt idx="20">
                  <c:v>1.708</c:v>
                </c:pt>
                <c:pt idx="21">
                  <c:v>1.7090000000000001</c:v>
                </c:pt>
                <c:pt idx="22">
                  <c:v>1.7110000000000001</c:v>
                </c:pt>
                <c:pt idx="23">
                  <c:v>1.7150000000000001</c:v>
                </c:pt>
                <c:pt idx="24">
                  <c:v>1.7110000000000001</c:v>
                </c:pt>
                <c:pt idx="27">
                  <c:v>1.5489999999999999</c:v>
                </c:pt>
                <c:pt idx="28">
                  <c:v>1.7</c:v>
                </c:pt>
                <c:pt idx="29">
                  <c:v>1.6839999999999999</c:v>
                </c:pt>
                <c:pt idx="30">
                  <c:v>1.72</c:v>
                </c:pt>
                <c:pt idx="31">
                  <c:v>1.6579999999999999</c:v>
                </c:pt>
                <c:pt idx="32">
                  <c:v>1.621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DD-456D-A677-5D7216F242A5}"/>
            </c:ext>
          </c:extLst>
        </c:ser>
        <c:ser>
          <c:idx val="2"/>
          <c:order val="2"/>
          <c:tx>
            <c:v>Min cu_fuel_lift_02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All!$GR$6:$GR$43</c:f>
              <c:numCache>
                <c:formatCode>General</c:formatCode>
                <c:ptCount val="38"/>
                <c:pt idx="0">
                  <c:v>0</c:v>
                </c:pt>
                <c:pt idx="1">
                  <c:v>1.357</c:v>
                </c:pt>
                <c:pt idx="2">
                  <c:v>1.357</c:v>
                </c:pt>
                <c:pt idx="3">
                  <c:v>1.298</c:v>
                </c:pt>
                <c:pt idx="4">
                  <c:v>1.357</c:v>
                </c:pt>
                <c:pt idx="7">
                  <c:v>0</c:v>
                </c:pt>
                <c:pt idx="8">
                  <c:v>1.357</c:v>
                </c:pt>
                <c:pt idx="9">
                  <c:v>1.357</c:v>
                </c:pt>
                <c:pt idx="10">
                  <c:v>0</c:v>
                </c:pt>
                <c:pt idx="11">
                  <c:v>1.357</c:v>
                </c:pt>
                <c:pt idx="12">
                  <c:v>0</c:v>
                </c:pt>
                <c:pt idx="13">
                  <c:v>1.357</c:v>
                </c:pt>
                <c:pt idx="14">
                  <c:v>1.357</c:v>
                </c:pt>
                <c:pt idx="15">
                  <c:v>1.357</c:v>
                </c:pt>
                <c:pt idx="16">
                  <c:v>1.298</c:v>
                </c:pt>
                <c:pt idx="19">
                  <c:v>0</c:v>
                </c:pt>
                <c:pt idx="20">
                  <c:v>1.298</c:v>
                </c:pt>
                <c:pt idx="21">
                  <c:v>1.298</c:v>
                </c:pt>
                <c:pt idx="22">
                  <c:v>1.357</c:v>
                </c:pt>
                <c:pt idx="23">
                  <c:v>1.357</c:v>
                </c:pt>
                <c:pt idx="24">
                  <c:v>1.298</c:v>
                </c:pt>
                <c:pt idx="27">
                  <c:v>0</c:v>
                </c:pt>
                <c:pt idx="28">
                  <c:v>0.94399999999999995</c:v>
                </c:pt>
                <c:pt idx="29">
                  <c:v>0.94399999999999995</c:v>
                </c:pt>
                <c:pt idx="30">
                  <c:v>1.0620000000000001</c:v>
                </c:pt>
                <c:pt idx="31">
                  <c:v>0.59</c:v>
                </c:pt>
                <c:pt idx="32">
                  <c:v>0.59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DD-456D-A677-5D7216F24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24495"/>
        <c:axId val="792027823"/>
      </c:scatterChart>
      <c:valAx>
        <c:axId val="792024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7823"/>
        <c:crosses val="autoZero"/>
        <c:crossBetween val="midCat"/>
        <c:majorUnit val="20"/>
        <c:minorUnit val="5"/>
      </c:valAx>
      <c:valAx>
        <c:axId val="792027823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4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pumps_3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cu_fuel_hp_pwm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All!$GU$6:$GU$43</c:f>
              <c:numCache>
                <c:formatCode>General</c:formatCode>
                <c:ptCount val="38"/>
                <c:pt idx="0">
                  <c:v>5.3689999999999998</c:v>
                </c:pt>
                <c:pt idx="1">
                  <c:v>2.0059999999999998</c:v>
                </c:pt>
                <c:pt idx="2">
                  <c:v>2.0059999999999998</c:v>
                </c:pt>
                <c:pt idx="3">
                  <c:v>1.9470000000000001</c:v>
                </c:pt>
                <c:pt idx="4">
                  <c:v>1.9470000000000001</c:v>
                </c:pt>
                <c:pt idx="7">
                  <c:v>3.835</c:v>
                </c:pt>
                <c:pt idx="8">
                  <c:v>1.9470000000000001</c:v>
                </c:pt>
                <c:pt idx="9">
                  <c:v>1.9470000000000001</c:v>
                </c:pt>
                <c:pt idx="10">
                  <c:v>3.835</c:v>
                </c:pt>
                <c:pt idx="11">
                  <c:v>1.9470000000000001</c:v>
                </c:pt>
                <c:pt idx="12">
                  <c:v>5.782</c:v>
                </c:pt>
                <c:pt idx="13">
                  <c:v>1.9470000000000001</c:v>
                </c:pt>
                <c:pt idx="14">
                  <c:v>2.0059999999999998</c:v>
                </c:pt>
                <c:pt idx="15">
                  <c:v>2.0059999999999998</c:v>
                </c:pt>
                <c:pt idx="16">
                  <c:v>2.0059999999999998</c:v>
                </c:pt>
                <c:pt idx="19">
                  <c:v>6.1950000000000003</c:v>
                </c:pt>
                <c:pt idx="20">
                  <c:v>2.0059999999999998</c:v>
                </c:pt>
                <c:pt idx="21">
                  <c:v>2.0059999999999998</c:v>
                </c:pt>
                <c:pt idx="22">
                  <c:v>1.9470000000000001</c:v>
                </c:pt>
                <c:pt idx="23">
                  <c:v>2.0059999999999998</c:v>
                </c:pt>
                <c:pt idx="24">
                  <c:v>1.9470000000000001</c:v>
                </c:pt>
                <c:pt idx="27">
                  <c:v>4.7789999999999999</c:v>
                </c:pt>
                <c:pt idx="28">
                  <c:v>1.9470000000000001</c:v>
                </c:pt>
                <c:pt idx="29">
                  <c:v>1.9470000000000001</c:v>
                </c:pt>
                <c:pt idx="30">
                  <c:v>2.0059999999999998</c:v>
                </c:pt>
                <c:pt idx="31">
                  <c:v>1.9470000000000001</c:v>
                </c:pt>
                <c:pt idx="32">
                  <c:v>1.9470000000000001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40-44E5-86FF-6966A9A64149}"/>
            </c:ext>
          </c:extLst>
        </c:ser>
        <c:ser>
          <c:idx val="1"/>
          <c:order val="1"/>
          <c:tx>
            <c:v>Ave cu_fuel_hp_pwm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All!$EU$6:$EU$43</c:f>
              <c:numCache>
                <c:formatCode>General</c:formatCode>
                <c:ptCount val="38"/>
                <c:pt idx="0">
                  <c:v>1.528</c:v>
                </c:pt>
                <c:pt idx="1">
                  <c:v>1.6839999999999999</c:v>
                </c:pt>
                <c:pt idx="2">
                  <c:v>1.631</c:v>
                </c:pt>
                <c:pt idx="3">
                  <c:v>1.5920000000000001</c:v>
                </c:pt>
                <c:pt idx="4">
                  <c:v>1.5760000000000001</c:v>
                </c:pt>
                <c:pt idx="7">
                  <c:v>1.508</c:v>
                </c:pt>
                <c:pt idx="8">
                  <c:v>1.633</c:v>
                </c:pt>
                <c:pt idx="9">
                  <c:v>1.5940000000000001</c:v>
                </c:pt>
                <c:pt idx="10">
                  <c:v>1.508</c:v>
                </c:pt>
                <c:pt idx="11">
                  <c:v>1.633</c:v>
                </c:pt>
                <c:pt idx="12">
                  <c:v>1.4550000000000001</c:v>
                </c:pt>
                <c:pt idx="13">
                  <c:v>1.647</c:v>
                </c:pt>
                <c:pt idx="14">
                  <c:v>1.589</c:v>
                </c:pt>
                <c:pt idx="15">
                  <c:v>1.554</c:v>
                </c:pt>
                <c:pt idx="16">
                  <c:v>1.5629999999999999</c:v>
                </c:pt>
                <c:pt idx="19">
                  <c:v>0.34499999999999997</c:v>
                </c:pt>
                <c:pt idx="20">
                  <c:v>1.68</c:v>
                </c:pt>
                <c:pt idx="21">
                  <c:v>1.6579999999999999</c:v>
                </c:pt>
                <c:pt idx="22">
                  <c:v>1.633</c:v>
                </c:pt>
                <c:pt idx="23">
                  <c:v>1.649</c:v>
                </c:pt>
                <c:pt idx="24">
                  <c:v>1.585</c:v>
                </c:pt>
                <c:pt idx="27">
                  <c:v>1.43</c:v>
                </c:pt>
                <c:pt idx="28">
                  <c:v>1.5309999999999999</c:v>
                </c:pt>
                <c:pt idx="29">
                  <c:v>1.51</c:v>
                </c:pt>
                <c:pt idx="30">
                  <c:v>1.637</c:v>
                </c:pt>
                <c:pt idx="31">
                  <c:v>1.5069999999999999</c:v>
                </c:pt>
                <c:pt idx="32">
                  <c:v>1.484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40-44E5-86FF-6966A9A64149}"/>
            </c:ext>
          </c:extLst>
        </c:ser>
        <c:ser>
          <c:idx val="2"/>
          <c:order val="2"/>
          <c:tx>
            <c:v>Min cu_fuel_hp_pwm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All!$GT$6:$GT$43</c:f>
              <c:numCache>
                <c:formatCode>General</c:formatCode>
                <c:ptCount val="38"/>
                <c:pt idx="0">
                  <c:v>0</c:v>
                </c:pt>
                <c:pt idx="1">
                  <c:v>1.298</c:v>
                </c:pt>
                <c:pt idx="2">
                  <c:v>0.82599999999999996</c:v>
                </c:pt>
                <c:pt idx="3">
                  <c:v>0.94399999999999995</c:v>
                </c:pt>
                <c:pt idx="4">
                  <c:v>0.82599999999999996</c:v>
                </c:pt>
                <c:pt idx="7">
                  <c:v>0</c:v>
                </c:pt>
                <c:pt idx="8">
                  <c:v>1.0620000000000001</c:v>
                </c:pt>
                <c:pt idx="9">
                  <c:v>0.94399999999999995</c:v>
                </c:pt>
                <c:pt idx="10">
                  <c:v>0</c:v>
                </c:pt>
                <c:pt idx="11">
                  <c:v>1.0620000000000001</c:v>
                </c:pt>
                <c:pt idx="12">
                  <c:v>0</c:v>
                </c:pt>
                <c:pt idx="13">
                  <c:v>1.0620000000000001</c:v>
                </c:pt>
                <c:pt idx="14">
                  <c:v>0.94399999999999995</c:v>
                </c:pt>
                <c:pt idx="15">
                  <c:v>0.82599999999999996</c:v>
                </c:pt>
                <c:pt idx="16">
                  <c:v>0.82599999999999996</c:v>
                </c:pt>
                <c:pt idx="19">
                  <c:v>0</c:v>
                </c:pt>
                <c:pt idx="20">
                  <c:v>1.4159999999999999</c:v>
                </c:pt>
                <c:pt idx="21">
                  <c:v>1.121</c:v>
                </c:pt>
                <c:pt idx="22">
                  <c:v>1.0029999999999999</c:v>
                </c:pt>
                <c:pt idx="23">
                  <c:v>1.0620000000000001</c:v>
                </c:pt>
                <c:pt idx="24">
                  <c:v>0.82599999999999996</c:v>
                </c:pt>
                <c:pt idx="27">
                  <c:v>0</c:v>
                </c:pt>
                <c:pt idx="28">
                  <c:v>0.82599999999999996</c:v>
                </c:pt>
                <c:pt idx="29">
                  <c:v>0.76700000000000002</c:v>
                </c:pt>
                <c:pt idx="30">
                  <c:v>0.82599999999999996</c:v>
                </c:pt>
                <c:pt idx="31">
                  <c:v>0.82599999999999996</c:v>
                </c:pt>
                <c:pt idx="32">
                  <c:v>0.64900000000000002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40-44E5-86FF-6966A9A64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15759"/>
        <c:axId val="792020335"/>
      </c:scatterChart>
      <c:valAx>
        <c:axId val="792015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0335"/>
        <c:crosses val="autoZero"/>
        <c:crossBetween val="midCat"/>
        <c:majorUnit val="20"/>
        <c:minorUnit val="5"/>
      </c:valAx>
      <c:valAx>
        <c:axId val="792020335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5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mid pumps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cu_fuel_hp_01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All!$GV$6:$GV$43</c:f>
              <c:numCache>
                <c:formatCode>General</c:formatCode>
                <c:ptCount val="38"/>
                <c:pt idx="0">
                  <c:v>0</c:v>
                </c:pt>
                <c:pt idx="1">
                  <c:v>13.132</c:v>
                </c:pt>
                <c:pt idx="2">
                  <c:v>13.034000000000001</c:v>
                </c:pt>
                <c:pt idx="3">
                  <c:v>13.034000000000001</c:v>
                </c:pt>
                <c:pt idx="4">
                  <c:v>13.034000000000001</c:v>
                </c:pt>
                <c:pt idx="7">
                  <c:v>0</c:v>
                </c:pt>
                <c:pt idx="8">
                  <c:v>12.936</c:v>
                </c:pt>
                <c:pt idx="9">
                  <c:v>13.034000000000001</c:v>
                </c:pt>
                <c:pt idx="10">
                  <c:v>0</c:v>
                </c:pt>
                <c:pt idx="11">
                  <c:v>12.936</c:v>
                </c:pt>
                <c:pt idx="12">
                  <c:v>0</c:v>
                </c:pt>
                <c:pt idx="13">
                  <c:v>13.034000000000001</c:v>
                </c:pt>
                <c:pt idx="14">
                  <c:v>13.034000000000001</c:v>
                </c:pt>
                <c:pt idx="15">
                  <c:v>12.936</c:v>
                </c:pt>
                <c:pt idx="16">
                  <c:v>12.936</c:v>
                </c:pt>
                <c:pt idx="19">
                  <c:v>0</c:v>
                </c:pt>
                <c:pt idx="20">
                  <c:v>12.936</c:v>
                </c:pt>
                <c:pt idx="21">
                  <c:v>12.936</c:v>
                </c:pt>
                <c:pt idx="22">
                  <c:v>12.837999999999999</c:v>
                </c:pt>
                <c:pt idx="23">
                  <c:v>12.837999999999999</c:v>
                </c:pt>
                <c:pt idx="24">
                  <c:v>13.034000000000001</c:v>
                </c:pt>
                <c:pt idx="27">
                  <c:v>0</c:v>
                </c:pt>
                <c:pt idx="28">
                  <c:v>12.837999999999999</c:v>
                </c:pt>
                <c:pt idx="29">
                  <c:v>12.936</c:v>
                </c:pt>
                <c:pt idx="30">
                  <c:v>12.837999999999999</c:v>
                </c:pt>
                <c:pt idx="31">
                  <c:v>12.936</c:v>
                </c:pt>
                <c:pt idx="32">
                  <c:v>12.936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E-4EB7-8804-DBD5D7A12F06}"/>
            </c:ext>
          </c:extLst>
        </c:ser>
        <c:ser>
          <c:idx val="1"/>
          <c:order val="1"/>
          <c:tx>
            <c:v>Ave cu_fuel_hp_01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All!$GW$6:$GW$43</c:f>
              <c:numCache>
                <c:formatCode>General</c:formatCode>
                <c:ptCount val="38"/>
                <c:pt idx="0">
                  <c:v>13.199</c:v>
                </c:pt>
                <c:pt idx="1">
                  <c:v>14.315</c:v>
                </c:pt>
                <c:pt idx="2">
                  <c:v>14.302</c:v>
                </c:pt>
                <c:pt idx="3">
                  <c:v>14.311999999999999</c:v>
                </c:pt>
                <c:pt idx="4">
                  <c:v>14.302</c:v>
                </c:pt>
                <c:pt idx="7">
                  <c:v>13.073</c:v>
                </c:pt>
                <c:pt idx="8">
                  <c:v>14.18</c:v>
                </c:pt>
                <c:pt idx="9">
                  <c:v>14.23</c:v>
                </c:pt>
                <c:pt idx="10">
                  <c:v>13.073</c:v>
                </c:pt>
                <c:pt idx="11">
                  <c:v>14.18</c:v>
                </c:pt>
                <c:pt idx="12">
                  <c:v>12.375999999999999</c:v>
                </c:pt>
                <c:pt idx="13">
                  <c:v>14.128</c:v>
                </c:pt>
                <c:pt idx="14">
                  <c:v>14.137</c:v>
                </c:pt>
                <c:pt idx="15">
                  <c:v>14.117000000000001</c:v>
                </c:pt>
                <c:pt idx="16">
                  <c:v>14.18</c:v>
                </c:pt>
                <c:pt idx="19">
                  <c:v>2.617</c:v>
                </c:pt>
                <c:pt idx="20">
                  <c:v>14.048999999999999</c:v>
                </c:pt>
                <c:pt idx="21">
                  <c:v>14.051</c:v>
                </c:pt>
                <c:pt idx="22">
                  <c:v>14.093</c:v>
                </c:pt>
                <c:pt idx="23">
                  <c:v>14.144</c:v>
                </c:pt>
                <c:pt idx="24">
                  <c:v>14.093999999999999</c:v>
                </c:pt>
                <c:pt idx="27">
                  <c:v>12.851000000000001</c:v>
                </c:pt>
                <c:pt idx="28">
                  <c:v>14.077</c:v>
                </c:pt>
                <c:pt idx="29">
                  <c:v>14.087</c:v>
                </c:pt>
                <c:pt idx="30">
                  <c:v>14.275</c:v>
                </c:pt>
                <c:pt idx="31">
                  <c:v>14.141999999999999</c:v>
                </c:pt>
                <c:pt idx="32">
                  <c:v>14.175000000000001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7E-4EB7-8804-DBD5D7A12F06}"/>
            </c:ext>
          </c:extLst>
        </c:ser>
        <c:ser>
          <c:idx val="2"/>
          <c:order val="2"/>
          <c:tx>
            <c:v>Max cu_fuel_hp_01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All!$GX$6:$GX$43</c:f>
              <c:numCache>
                <c:formatCode>General</c:formatCode>
                <c:ptCount val="38"/>
                <c:pt idx="0">
                  <c:v>22.245999999999999</c:v>
                </c:pt>
                <c:pt idx="1">
                  <c:v>15.68</c:v>
                </c:pt>
                <c:pt idx="2">
                  <c:v>16.268000000000001</c:v>
                </c:pt>
                <c:pt idx="3">
                  <c:v>16.170000000000002</c:v>
                </c:pt>
                <c:pt idx="4">
                  <c:v>16.268000000000001</c:v>
                </c:pt>
                <c:pt idx="7">
                  <c:v>21.07</c:v>
                </c:pt>
                <c:pt idx="8">
                  <c:v>15.974</c:v>
                </c:pt>
                <c:pt idx="9">
                  <c:v>16.071999999999999</c:v>
                </c:pt>
                <c:pt idx="10">
                  <c:v>21.07</c:v>
                </c:pt>
                <c:pt idx="11">
                  <c:v>15.974</c:v>
                </c:pt>
                <c:pt idx="12">
                  <c:v>24.696000000000002</c:v>
                </c:pt>
                <c:pt idx="13">
                  <c:v>15.288</c:v>
                </c:pt>
                <c:pt idx="14">
                  <c:v>15.288</c:v>
                </c:pt>
                <c:pt idx="15">
                  <c:v>15.385999999999999</c:v>
                </c:pt>
                <c:pt idx="16">
                  <c:v>15.778</c:v>
                </c:pt>
                <c:pt idx="19">
                  <c:v>24.99</c:v>
                </c:pt>
                <c:pt idx="20">
                  <c:v>15.288</c:v>
                </c:pt>
                <c:pt idx="21">
                  <c:v>15.092000000000001</c:v>
                </c:pt>
                <c:pt idx="22">
                  <c:v>15.19</c:v>
                </c:pt>
                <c:pt idx="23">
                  <c:v>15.875999999999999</c:v>
                </c:pt>
                <c:pt idx="24">
                  <c:v>15.974</c:v>
                </c:pt>
                <c:pt idx="27">
                  <c:v>23.324000000000002</c:v>
                </c:pt>
                <c:pt idx="28">
                  <c:v>15.875999999999999</c:v>
                </c:pt>
                <c:pt idx="29">
                  <c:v>15.484</c:v>
                </c:pt>
                <c:pt idx="30">
                  <c:v>16.170000000000002</c:v>
                </c:pt>
                <c:pt idx="31">
                  <c:v>15.484</c:v>
                </c:pt>
                <c:pt idx="32">
                  <c:v>16.463999999999999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7E-4EB7-8804-DBD5D7A12F06}"/>
            </c:ext>
          </c:extLst>
        </c:ser>
        <c:ser>
          <c:idx val="3"/>
          <c:order val="3"/>
          <c:tx>
            <c:v>Min cu_fuel_hp_02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All!$GY$6:$GY$43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7E-4EB7-8804-DBD5D7A12F06}"/>
            </c:ext>
          </c:extLst>
        </c:ser>
        <c:ser>
          <c:idx val="4"/>
          <c:order val="4"/>
          <c:tx>
            <c:v>Ave cu_fuel_hp_02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All!$GZ$6:$GZ$43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7E-4EB7-8804-DBD5D7A12F06}"/>
            </c:ext>
          </c:extLst>
        </c:ser>
        <c:ser>
          <c:idx val="5"/>
          <c:order val="5"/>
          <c:tx>
            <c:v>Max cu_fuel_hp_02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All!$HA$6:$HA$43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87E-4EB7-8804-DBD5D7A12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21999"/>
        <c:axId val="792024495"/>
      </c:scatterChart>
      <c:valAx>
        <c:axId val="792021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4495"/>
        <c:crosses val="autoZero"/>
        <c:crossBetween val="midCat"/>
        <c:majorUnit val="20"/>
        <c:minorUnit val="5"/>
      </c:valAx>
      <c:valAx>
        <c:axId val="792024495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Cockpit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FIA_TCockpit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All!$BS$6:$BS$43</c:f>
              <c:numCache>
                <c:formatCode>General</c:formatCode>
                <c:ptCount val="38"/>
                <c:pt idx="0">
                  <c:v>26.4</c:v>
                </c:pt>
                <c:pt idx="1">
                  <c:v>28.2</c:v>
                </c:pt>
                <c:pt idx="2">
                  <c:v>29.1</c:v>
                </c:pt>
                <c:pt idx="3">
                  <c:v>29.8</c:v>
                </c:pt>
                <c:pt idx="4">
                  <c:v>30.3</c:v>
                </c:pt>
                <c:pt idx="7">
                  <c:v>29.4</c:v>
                </c:pt>
                <c:pt idx="8">
                  <c:v>30.9</c:v>
                </c:pt>
                <c:pt idx="9">
                  <c:v>31.6</c:v>
                </c:pt>
                <c:pt idx="10">
                  <c:v>29.4</c:v>
                </c:pt>
                <c:pt idx="11">
                  <c:v>30.9</c:v>
                </c:pt>
                <c:pt idx="12">
                  <c:v>30.2</c:v>
                </c:pt>
                <c:pt idx="13">
                  <c:v>32</c:v>
                </c:pt>
                <c:pt idx="14">
                  <c:v>32.9</c:v>
                </c:pt>
                <c:pt idx="15">
                  <c:v>33.299999999999997</c:v>
                </c:pt>
                <c:pt idx="16">
                  <c:v>33.6</c:v>
                </c:pt>
                <c:pt idx="19">
                  <c:v>31.7</c:v>
                </c:pt>
                <c:pt idx="20">
                  <c:v>33.700000000000003</c:v>
                </c:pt>
                <c:pt idx="21">
                  <c:v>34.6</c:v>
                </c:pt>
                <c:pt idx="22">
                  <c:v>35.1</c:v>
                </c:pt>
                <c:pt idx="23">
                  <c:v>35.299999999999997</c:v>
                </c:pt>
                <c:pt idx="24">
                  <c:v>35.5</c:v>
                </c:pt>
                <c:pt idx="27">
                  <c:v>32.5</c:v>
                </c:pt>
                <c:pt idx="28">
                  <c:v>34.799999999999997</c:v>
                </c:pt>
                <c:pt idx="29">
                  <c:v>35.5</c:v>
                </c:pt>
                <c:pt idx="30">
                  <c:v>35.5</c:v>
                </c:pt>
                <c:pt idx="31">
                  <c:v>35.200000000000003</c:v>
                </c:pt>
                <c:pt idx="32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83-4C23-830C-B7C41C1BFB7C}"/>
            </c:ext>
          </c:extLst>
        </c:ser>
        <c:ser>
          <c:idx val="2"/>
          <c:order val="2"/>
          <c:tx>
            <c:v>Ave cu_out_fan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All!$FB$6:$FB$43</c:f>
              <c:numCache>
                <c:formatCode>General</c:formatCode>
                <c:ptCount val="38"/>
                <c:pt idx="0">
                  <c:v>8.5739999999999998</c:v>
                </c:pt>
                <c:pt idx="1">
                  <c:v>9.94</c:v>
                </c:pt>
                <c:pt idx="2">
                  <c:v>10.013</c:v>
                </c:pt>
                <c:pt idx="3">
                  <c:v>9.9770000000000003</c:v>
                </c:pt>
                <c:pt idx="4">
                  <c:v>10.042999999999999</c:v>
                </c:pt>
                <c:pt idx="7">
                  <c:v>8.4749999999999996</c:v>
                </c:pt>
                <c:pt idx="8">
                  <c:v>9.5660000000000007</c:v>
                </c:pt>
                <c:pt idx="9">
                  <c:v>9.5410000000000004</c:v>
                </c:pt>
                <c:pt idx="10">
                  <c:v>8.4749999999999996</c:v>
                </c:pt>
                <c:pt idx="11">
                  <c:v>9.5660000000000007</c:v>
                </c:pt>
                <c:pt idx="12">
                  <c:v>8.5619999999999994</c:v>
                </c:pt>
                <c:pt idx="13">
                  <c:v>9.5660000000000007</c:v>
                </c:pt>
                <c:pt idx="14">
                  <c:v>9.6270000000000007</c:v>
                </c:pt>
                <c:pt idx="15">
                  <c:v>9.6449999999999996</c:v>
                </c:pt>
                <c:pt idx="16">
                  <c:v>9.7460000000000004</c:v>
                </c:pt>
                <c:pt idx="19">
                  <c:v>5.3559999999999999</c:v>
                </c:pt>
                <c:pt idx="20">
                  <c:v>9.7530000000000001</c:v>
                </c:pt>
                <c:pt idx="21">
                  <c:v>9.6780000000000008</c:v>
                </c:pt>
                <c:pt idx="22">
                  <c:v>9.6760000000000002</c:v>
                </c:pt>
                <c:pt idx="23">
                  <c:v>9.6829999999999998</c:v>
                </c:pt>
                <c:pt idx="24">
                  <c:v>9.6839999999999993</c:v>
                </c:pt>
                <c:pt idx="27">
                  <c:v>8.6159999999999997</c:v>
                </c:pt>
                <c:pt idx="28">
                  <c:v>9.9369999999999994</c:v>
                </c:pt>
                <c:pt idx="29">
                  <c:v>9.9589999999999996</c:v>
                </c:pt>
                <c:pt idx="30">
                  <c:v>9.6549999999999994</c:v>
                </c:pt>
                <c:pt idx="31">
                  <c:v>9.9610000000000003</c:v>
                </c:pt>
                <c:pt idx="32">
                  <c:v>9.9440000000000008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83-4C23-830C-B7C41C1BF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29487"/>
        <c:axId val="792031567"/>
      </c:scatterChart>
      <c:scatterChart>
        <c:scatterStyle val="lineMarker"/>
        <c:varyColors val="0"/>
        <c:ser>
          <c:idx val="1"/>
          <c:order val="1"/>
          <c:tx>
            <c:v>Ave Delta_Amb_TCockpit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All!$EJ$6:$EJ$43</c:f>
              <c:numCache>
                <c:formatCode>General</c:formatCode>
                <c:ptCount val="38"/>
                <c:pt idx="0">
                  <c:v>4.8109999999999999</c:v>
                </c:pt>
                <c:pt idx="1">
                  <c:v>6.8869999999999996</c:v>
                </c:pt>
                <c:pt idx="2">
                  <c:v>7.5620000000000003</c:v>
                </c:pt>
                <c:pt idx="3">
                  <c:v>7.6689999999999996</c:v>
                </c:pt>
                <c:pt idx="4">
                  <c:v>8.0129999999999999</c:v>
                </c:pt>
                <c:pt idx="7">
                  <c:v>6.5579999999999998</c:v>
                </c:pt>
                <c:pt idx="8">
                  <c:v>7.77</c:v>
                </c:pt>
                <c:pt idx="9">
                  <c:v>7.8659999999999997</c:v>
                </c:pt>
                <c:pt idx="10">
                  <c:v>6.5579999999999998</c:v>
                </c:pt>
                <c:pt idx="11">
                  <c:v>7.77</c:v>
                </c:pt>
                <c:pt idx="12">
                  <c:v>5.5309999999999997</c:v>
                </c:pt>
                <c:pt idx="13">
                  <c:v>7.0750000000000002</c:v>
                </c:pt>
                <c:pt idx="14">
                  <c:v>7.2089999999999996</c:v>
                </c:pt>
                <c:pt idx="15">
                  <c:v>8.2880000000000003</c:v>
                </c:pt>
                <c:pt idx="16">
                  <c:v>8.2750000000000004</c:v>
                </c:pt>
                <c:pt idx="19">
                  <c:v>5.923</c:v>
                </c:pt>
                <c:pt idx="20">
                  <c:v>7.1660000000000004</c:v>
                </c:pt>
                <c:pt idx="21">
                  <c:v>7.3710000000000004</c:v>
                </c:pt>
                <c:pt idx="22">
                  <c:v>7.7119999999999997</c:v>
                </c:pt>
                <c:pt idx="23">
                  <c:v>8.0830000000000002</c:v>
                </c:pt>
                <c:pt idx="24">
                  <c:v>8.1050000000000004</c:v>
                </c:pt>
                <c:pt idx="27">
                  <c:v>4.76</c:v>
                </c:pt>
                <c:pt idx="28">
                  <c:v>7.0359999999999996</c:v>
                </c:pt>
                <c:pt idx="29">
                  <c:v>7.1509999999999998</c:v>
                </c:pt>
                <c:pt idx="30">
                  <c:v>8.1880000000000006</c:v>
                </c:pt>
                <c:pt idx="31">
                  <c:v>7.5949999999999998</c:v>
                </c:pt>
                <c:pt idx="32">
                  <c:v>7.8479999999999999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83-4C23-830C-B7C41C1BF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01199"/>
        <c:axId val="792015759"/>
      </c:scatterChart>
      <c:valAx>
        <c:axId val="792029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31567"/>
        <c:crosses val="autoZero"/>
        <c:crossBetween val="midCat"/>
        <c:majorUnit val="20"/>
        <c:minorUnit val="5"/>
      </c:valAx>
      <c:valAx>
        <c:axId val="792031567"/>
        <c:scaling>
          <c:orientation val="minMax"/>
          <c:max val="4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9487"/>
        <c:crosses val="autoZero"/>
        <c:crossBetween val="midCat"/>
      </c:valAx>
      <c:valAx>
        <c:axId val="792015759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1199"/>
        <c:crosses val="max"/>
        <c:crossBetween val="midCat"/>
      </c:valAx>
      <c:valAx>
        <c:axId val="792001199"/>
        <c:scaling>
          <c:orientation val="minMax"/>
        </c:scaling>
        <c:delete val="1"/>
        <c:axPos val="b"/>
        <c:majorTickMark val="out"/>
        <c:minorTickMark val="none"/>
        <c:tickLblPos val="nextTo"/>
        <c:crossAx val="792015759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Alternator 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Alternator_Error_State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All!$HB$6:$HB$43</c:f>
              <c:numCache>
                <c:formatCode>General</c:formatCode>
                <c:ptCount val="3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AE-4B95-8DA7-3F8BE2F06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17583"/>
        <c:axId val="791918831"/>
      </c:scatterChart>
      <c:scatterChart>
        <c:scatterStyle val="lineMarker"/>
        <c:varyColors val="0"/>
        <c:ser>
          <c:idx val="1"/>
          <c:order val="1"/>
          <c:tx>
            <c:v>Ave altco_gb_DutyCycle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All!$HC$6:$HC$43</c:f>
              <c:numCache>
                <c:formatCode>General</c:formatCode>
                <c:ptCount val="38"/>
                <c:pt idx="0">
                  <c:v>30.475999999999999</c:v>
                </c:pt>
                <c:pt idx="1">
                  <c:v>22.34</c:v>
                </c:pt>
                <c:pt idx="2">
                  <c:v>22.605</c:v>
                </c:pt>
                <c:pt idx="3">
                  <c:v>22.545000000000002</c:v>
                </c:pt>
                <c:pt idx="4">
                  <c:v>23.315999999999999</c:v>
                </c:pt>
                <c:pt idx="7">
                  <c:v>29.036999999999999</c:v>
                </c:pt>
                <c:pt idx="8">
                  <c:v>22.96</c:v>
                </c:pt>
                <c:pt idx="9">
                  <c:v>23.277999999999999</c:v>
                </c:pt>
                <c:pt idx="10">
                  <c:v>29.036999999999999</c:v>
                </c:pt>
                <c:pt idx="11">
                  <c:v>22.96</c:v>
                </c:pt>
                <c:pt idx="12">
                  <c:v>25.396999999999998</c:v>
                </c:pt>
                <c:pt idx="13">
                  <c:v>22.981000000000002</c:v>
                </c:pt>
                <c:pt idx="14">
                  <c:v>22.956</c:v>
                </c:pt>
                <c:pt idx="15">
                  <c:v>23.257999999999999</c:v>
                </c:pt>
                <c:pt idx="16">
                  <c:v>23.486999999999998</c:v>
                </c:pt>
                <c:pt idx="19">
                  <c:v>18.164000000000001</c:v>
                </c:pt>
                <c:pt idx="20">
                  <c:v>22.678999999999998</c:v>
                </c:pt>
                <c:pt idx="21">
                  <c:v>22.693000000000001</c:v>
                </c:pt>
                <c:pt idx="22">
                  <c:v>23.048999999999999</c:v>
                </c:pt>
                <c:pt idx="23">
                  <c:v>23.100999999999999</c:v>
                </c:pt>
                <c:pt idx="24">
                  <c:v>23.402000000000001</c:v>
                </c:pt>
                <c:pt idx="27">
                  <c:v>25.486999999999998</c:v>
                </c:pt>
                <c:pt idx="28">
                  <c:v>22.914000000000001</c:v>
                </c:pt>
                <c:pt idx="29">
                  <c:v>22.902000000000001</c:v>
                </c:pt>
                <c:pt idx="30">
                  <c:v>23.896999999999998</c:v>
                </c:pt>
                <c:pt idx="31">
                  <c:v>22.867999999999999</c:v>
                </c:pt>
                <c:pt idx="32">
                  <c:v>23.306999999999999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AE-4B95-8DA7-3F8BE2F06DC9}"/>
            </c:ext>
          </c:extLst>
        </c:ser>
        <c:ser>
          <c:idx val="2"/>
          <c:order val="2"/>
          <c:tx>
            <c:v>Max altco_gb_TChip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All!$HD$6:$HD$43</c:f>
              <c:numCache>
                <c:formatCode>General</c:formatCode>
                <c:ptCount val="38"/>
                <c:pt idx="0">
                  <c:v>74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82</c:v>
                </c:pt>
                <c:pt idx="7">
                  <c:v>90</c:v>
                </c:pt>
                <c:pt idx="8">
                  <c:v>82</c:v>
                </c:pt>
                <c:pt idx="9">
                  <c:v>86</c:v>
                </c:pt>
                <c:pt idx="10">
                  <c:v>90</c:v>
                </c:pt>
                <c:pt idx="11">
                  <c:v>82</c:v>
                </c:pt>
                <c:pt idx="12">
                  <c:v>90</c:v>
                </c:pt>
                <c:pt idx="13">
                  <c:v>82</c:v>
                </c:pt>
                <c:pt idx="14">
                  <c:v>82</c:v>
                </c:pt>
                <c:pt idx="15">
                  <c:v>86</c:v>
                </c:pt>
                <c:pt idx="16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86</c:v>
                </c:pt>
                <c:pt idx="22">
                  <c:v>86</c:v>
                </c:pt>
                <c:pt idx="23">
                  <c:v>90</c:v>
                </c:pt>
                <c:pt idx="24">
                  <c:v>90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90</c:v>
                </c:pt>
                <c:pt idx="31">
                  <c:v>82</c:v>
                </c:pt>
                <c:pt idx="3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AE-4B95-8DA7-3F8BE2F06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99535"/>
        <c:axId val="792012431"/>
      </c:scatterChart>
      <c:valAx>
        <c:axId val="791917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8831"/>
        <c:crosses val="autoZero"/>
        <c:crossBetween val="midCat"/>
        <c:majorUnit val="20"/>
        <c:minorUnit val="5"/>
      </c:valAx>
      <c:valAx>
        <c:axId val="791918831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7583"/>
        <c:crosses val="autoZero"/>
        <c:crossBetween val="midCat"/>
      </c:valAx>
      <c:valAx>
        <c:axId val="792012431"/>
        <c:scaling>
          <c:orientation val="minMax"/>
          <c:max val="12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99535"/>
        <c:crosses val="max"/>
        <c:crossBetween val="midCat"/>
      </c:valAx>
      <c:valAx>
        <c:axId val="791999535"/>
        <c:scaling>
          <c:orientation val="minMax"/>
        </c:scaling>
        <c:delete val="1"/>
        <c:axPos val="b"/>
        <c:majorTickMark val="out"/>
        <c:minorTickMark val="none"/>
        <c:tickLblPos val="nextTo"/>
        <c:crossAx val="79201243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eps_failsafe_1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All!$HE$6:$HE$43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0-4C68-B205-57B550ED32F4}"/>
            </c:ext>
          </c:extLst>
        </c:ser>
        <c:ser>
          <c:idx val="1"/>
          <c:order val="1"/>
          <c:tx>
            <c:v>Max eps_failsafe_2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All!$HF$6:$HF$43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0-4C68-B205-57B550ED32F4}"/>
            </c:ext>
          </c:extLst>
        </c:ser>
        <c:ser>
          <c:idx val="4"/>
          <c:order val="4"/>
          <c:tx>
            <c:v>Max mlo_egt_temp_error_state_can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All!$HI$6:$HI$43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0-4C68-B205-57B550ED32F4}"/>
            </c:ext>
          </c:extLst>
        </c:ser>
        <c:ser>
          <c:idx val="5"/>
          <c:order val="5"/>
          <c:tx>
            <c:v>Max DIAG_EPS_Assist_Stop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All!$HJ$6:$HJ$43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50-4C68-B205-57B550ED32F4}"/>
            </c:ext>
          </c:extLst>
        </c:ser>
        <c:ser>
          <c:idx val="6"/>
          <c:order val="6"/>
          <c:tx>
            <c:v>Max DIAG_EPS_Warning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All!$HK$6:$HK$43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D50-4C68-B205-57B550ED3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70415"/>
        <c:axId val="791971247"/>
      </c:scatterChart>
      <c:scatterChart>
        <c:scatterStyle val="lineMarker"/>
        <c:varyColors val="0"/>
        <c:ser>
          <c:idx val="2"/>
          <c:order val="2"/>
          <c:tx>
            <c:v>Max cpu_load_001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All!$HG$6:$HG$43</c:f>
              <c:numCache>
                <c:formatCode>General</c:formatCode>
                <c:ptCount val="38"/>
                <c:pt idx="0">
                  <c:v>85.45</c:v>
                </c:pt>
                <c:pt idx="1">
                  <c:v>74.959999999999994</c:v>
                </c:pt>
                <c:pt idx="2">
                  <c:v>75.430000000000007</c:v>
                </c:pt>
                <c:pt idx="3">
                  <c:v>75.540000000000006</c:v>
                </c:pt>
                <c:pt idx="4">
                  <c:v>74.28</c:v>
                </c:pt>
                <c:pt idx="7">
                  <c:v>86.06</c:v>
                </c:pt>
                <c:pt idx="8">
                  <c:v>72.86</c:v>
                </c:pt>
                <c:pt idx="9">
                  <c:v>72.760000000000005</c:v>
                </c:pt>
                <c:pt idx="10">
                  <c:v>86.06</c:v>
                </c:pt>
                <c:pt idx="11">
                  <c:v>72.86</c:v>
                </c:pt>
                <c:pt idx="12">
                  <c:v>88.37</c:v>
                </c:pt>
                <c:pt idx="13">
                  <c:v>73.8</c:v>
                </c:pt>
                <c:pt idx="14">
                  <c:v>85.74</c:v>
                </c:pt>
                <c:pt idx="15">
                  <c:v>73.53</c:v>
                </c:pt>
                <c:pt idx="16">
                  <c:v>73.98</c:v>
                </c:pt>
                <c:pt idx="19">
                  <c:v>89.11</c:v>
                </c:pt>
                <c:pt idx="20">
                  <c:v>87.78</c:v>
                </c:pt>
                <c:pt idx="21">
                  <c:v>74.930000000000007</c:v>
                </c:pt>
                <c:pt idx="22">
                  <c:v>80.17</c:v>
                </c:pt>
                <c:pt idx="23">
                  <c:v>74.53</c:v>
                </c:pt>
                <c:pt idx="24">
                  <c:v>88.15</c:v>
                </c:pt>
                <c:pt idx="27">
                  <c:v>90.93</c:v>
                </c:pt>
                <c:pt idx="28">
                  <c:v>73.36</c:v>
                </c:pt>
                <c:pt idx="29">
                  <c:v>73.95</c:v>
                </c:pt>
                <c:pt idx="30">
                  <c:v>87.88</c:v>
                </c:pt>
                <c:pt idx="31">
                  <c:v>74.62</c:v>
                </c:pt>
                <c:pt idx="32">
                  <c:v>74.61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0-4C68-B205-57B550ED32F4}"/>
            </c:ext>
          </c:extLst>
        </c:ser>
        <c:ser>
          <c:idx val="3"/>
          <c:order val="3"/>
          <c:tx>
            <c:v>Max cpu_load_002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All!$HH$6:$HH$43</c:f>
              <c:numCache>
                <c:formatCode>General</c:formatCode>
                <c:ptCount val="38"/>
                <c:pt idx="0">
                  <c:v>83.61</c:v>
                </c:pt>
                <c:pt idx="1">
                  <c:v>83.55</c:v>
                </c:pt>
                <c:pt idx="2">
                  <c:v>83.73</c:v>
                </c:pt>
                <c:pt idx="3">
                  <c:v>83.86</c:v>
                </c:pt>
                <c:pt idx="4">
                  <c:v>83.86</c:v>
                </c:pt>
                <c:pt idx="7">
                  <c:v>84.6</c:v>
                </c:pt>
                <c:pt idx="8">
                  <c:v>83.8</c:v>
                </c:pt>
                <c:pt idx="9">
                  <c:v>83.78</c:v>
                </c:pt>
                <c:pt idx="10">
                  <c:v>84.6</c:v>
                </c:pt>
                <c:pt idx="11">
                  <c:v>83.8</c:v>
                </c:pt>
                <c:pt idx="12">
                  <c:v>80.11</c:v>
                </c:pt>
                <c:pt idx="13">
                  <c:v>80.14</c:v>
                </c:pt>
                <c:pt idx="14">
                  <c:v>79.8</c:v>
                </c:pt>
                <c:pt idx="15">
                  <c:v>80.2</c:v>
                </c:pt>
                <c:pt idx="16">
                  <c:v>80.31</c:v>
                </c:pt>
                <c:pt idx="19">
                  <c:v>82.04</c:v>
                </c:pt>
                <c:pt idx="20">
                  <c:v>83.19</c:v>
                </c:pt>
                <c:pt idx="21">
                  <c:v>81.95</c:v>
                </c:pt>
                <c:pt idx="22">
                  <c:v>81.77</c:v>
                </c:pt>
                <c:pt idx="23">
                  <c:v>82.01</c:v>
                </c:pt>
                <c:pt idx="24">
                  <c:v>83.76</c:v>
                </c:pt>
                <c:pt idx="27">
                  <c:v>81.96</c:v>
                </c:pt>
                <c:pt idx="28">
                  <c:v>81.75</c:v>
                </c:pt>
                <c:pt idx="29">
                  <c:v>81.709999999999994</c:v>
                </c:pt>
                <c:pt idx="30">
                  <c:v>82.85</c:v>
                </c:pt>
                <c:pt idx="31">
                  <c:v>82</c:v>
                </c:pt>
                <c:pt idx="32">
                  <c:v>82.22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0-4C68-B205-57B550ED3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17583"/>
        <c:axId val="792032399"/>
      </c:scatterChart>
      <c:valAx>
        <c:axId val="791970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71247"/>
        <c:crosses val="autoZero"/>
        <c:crossBetween val="midCat"/>
        <c:majorUnit val="20"/>
        <c:minorUnit val="5"/>
      </c:valAx>
      <c:valAx>
        <c:axId val="791971247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70415"/>
        <c:crosses val="autoZero"/>
        <c:crossBetween val="midCat"/>
      </c:valAx>
      <c:valAx>
        <c:axId val="792032399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17583"/>
        <c:crosses val="max"/>
        <c:crossBetween val="midCat"/>
      </c:valAx>
      <c:valAx>
        <c:axId val="791917583"/>
        <c:scaling>
          <c:orientation val="minMax"/>
        </c:scaling>
        <c:delete val="1"/>
        <c:axPos val="b"/>
        <c:majorTickMark val="out"/>
        <c:minorTickMark val="none"/>
        <c:tickLblPos val="nextTo"/>
        <c:crossAx val="792032399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Electronic temperatures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mlo_egt_temp_power_section_can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All!$HL$6:$HL$43</c:f>
              <c:numCache>
                <c:formatCode>General</c:formatCode>
                <c:ptCount val="38"/>
                <c:pt idx="0">
                  <c:v>53</c:v>
                </c:pt>
                <c:pt idx="1">
                  <c:v>55</c:v>
                </c:pt>
                <c:pt idx="2">
                  <c:v>57</c:v>
                </c:pt>
                <c:pt idx="3">
                  <c:v>59</c:v>
                </c:pt>
                <c:pt idx="4">
                  <c:v>60</c:v>
                </c:pt>
                <c:pt idx="7">
                  <c:v>72</c:v>
                </c:pt>
                <c:pt idx="8">
                  <c:v>64</c:v>
                </c:pt>
                <c:pt idx="9">
                  <c:v>62</c:v>
                </c:pt>
                <c:pt idx="10">
                  <c:v>72</c:v>
                </c:pt>
                <c:pt idx="11">
                  <c:v>64</c:v>
                </c:pt>
                <c:pt idx="12">
                  <c:v>68</c:v>
                </c:pt>
                <c:pt idx="13">
                  <c:v>64</c:v>
                </c:pt>
                <c:pt idx="14">
                  <c:v>63</c:v>
                </c:pt>
                <c:pt idx="15">
                  <c:v>64</c:v>
                </c:pt>
                <c:pt idx="16">
                  <c:v>64</c:v>
                </c:pt>
                <c:pt idx="19">
                  <c:v>75</c:v>
                </c:pt>
                <c:pt idx="20">
                  <c:v>68</c:v>
                </c:pt>
                <c:pt idx="21">
                  <c:v>65</c:v>
                </c:pt>
                <c:pt idx="22">
                  <c:v>66</c:v>
                </c:pt>
                <c:pt idx="23">
                  <c:v>67</c:v>
                </c:pt>
                <c:pt idx="24">
                  <c:v>69</c:v>
                </c:pt>
                <c:pt idx="27">
                  <c:v>76</c:v>
                </c:pt>
                <c:pt idx="28">
                  <c:v>69</c:v>
                </c:pt>
                <c:pt idx="29">
                  <c:v>67</c:v>
                </c:pt>
                <c:pt idx="30">
                  <c:v>68</c:v>
                </c:pt>
                <c:pt idx="31">
                  <c:v>68</c:v>
                </c:pt>
                <c:pt idx="32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C2-4964-A5EE-287AA645FE77}"/>
            </c:ext>
          </c:extLst>
        </c:ser>
        <c:ser>
          <c:idx val="1"/>
          <c:order val="1"/>
          <c:tx>
            <c:v>Max tecu_core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All!$HM$6:$HM$43</c:f>
              <c:numCache>
                <c:formatCode>General</c:formatCode>
                <c:ptCount val="38"/>
                <c:pt idx="0">
                  <c:v>52</c:v>
                </c:pt>
                <c:pt idx="1">
                  <c:v>51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7">
                  <c:v>55</c:v>
                </c:pt>
                <c:pt idx="8">
                  <c:v>54</c:v>
                </c:pt>
                <c:pt idx="9">
                  <c:v>53</c:v>
                </c:pt>
                <c:pt idx="10">
                  <c:v>55</c:v>
                </c:pt>
                <c:pt idx="11">
                  <c:v>54</c:v>
                </c:pt>
                <c:pt idx="12">
                  <c:v>57</c:v>
                </c:pt>
                <c:pt idx="13">
                  <c:v>56</c:v>
                </c:pt>
                <c:pt idx="14">
                  <c:v>55</c:v>
                </c:pt>
                <c:pt idx="15">
                  <c:v>55</c:v>
                </c:pt>
                <c:pt idx="16">
                  <c:v>55</c:v>
                </c:pt>
                <c:pt idx="19">
                  <c:v>59</c:v>
                </c:pt>
                <c:pt idx="20">
                  <c:v>58</c:v>
                </c:pt>
                <c:pt idx="21">
                  <c:v>57</c:v>
                </c:pt>
                <c:pt idx="22">
                  <c:v>57</c:v>
                </c:pt>
                <c:pt idx="23">
                  <c:v>57</c:v>
                </c:pt>
                <c:pt idx="24">
                  <c:v>57</c:v>
                </c:pt>
                <c:pt idx="27">
                  <c:v>59</c:v>
                </c:pt>
                <c:pt idx="28">
                  <c:v>58</c:v>
                </c:pt>
                <c:pt idx="29">
                  <c:v>58</c:v>
                </c:pt>
                <c:pt idx="30">
                  <c:v>58</c:v>
                </c:pt>
                <c:pt idx="31">
                  <c:v>58</c:v>
                </c:pt>
                <c:pt idx="32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C2-4964-A5EE-287AA645FE77}"/>
            </c:ext>
          </c:extLst>
        </c:ser>
        <c:ser>
          <c:idx val="2"/>
          <c:order val="2"/>
          <c:tx>
            <c:v>Max tecu_cpu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All!$HN$6:$HN$43</c:f>
              <c:numCache>
                <c:formatCode>General</c:formatCode>
                <c:ptCount val="38"/>
                <c:pt idx="0">
                  <c:v>56</c:v>
                </c:pt>
                <c:pt idx="1">
                  <c:v>54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7">
                  <c:v>58</c:v>
                </c:pt>
                <c:pt idx="8">
                  <c:v>57</c:v>
                </c:pt>
                <c:pt idx="9">
                  <c:v>55</c:v>
                </c:pt>
                <c:pt idx="10">
                  <c:v>58</c:v>
                </c:pt>
                <c:pt idx="11">
                  <c:v>57</c:v>
                </c:pt>
                <c:pt idx="12">
                  <c:v>60</c:v>
                </c:pt>
                <c:pt idx="13">
                  <c:v>58</c:v>
                </c:pt>
                <c:pt idx="14">
                  <c:v>57</c:v>
                </c:pt>
                <c:pt idx="15">
                  <c:v>56</c:v>
                </c:pt>
                <c:pt idx="16">
                  <c:v>56</c:v>
                </c:pt>
                <c:pt idx="19">
                  <c:v>61</c:v>
                </c:pt>
                <c:pt idx="20">
                  <c:v>59</c:v>
                </c:pt>
                <c:pt idx="21">
                  <c:v>58</c:v>
                </c:pt>
                <c:pt idx="22">
                  <c:v>58</c:v>
                </c:pt>
                <c:pt idx="23">
                  <c:v>58</c:v>
                </c:pt>
                <c:pt idx="24">
                  <c:v>58</c:v>
                </c:pt>
                <c:pt idx="27">
                  <c:v>58</c:v>
                </c:pt>
                <c:pt idx="28">
                  <c:v>58</c:v>
                </c:pt>
                <c:pt idx="29">
                  <c:v>58</c:v>
                </c:pt>
                <c:pt idx="30">
                  <c:v>59</c:v>
                </c:pt>
                <c:pt idx="31">
                  <c:v>59</c:v>
                </c:pt>
                <c:pt idx="32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C2-4964-A5EE-287AA645FE77}"/>
            </c:ext>
          </c:extLst>
        </c:ser>
        <c:ser>
          <c:idx val="3"/>
          <c:order val="3"/>
          <c:tx>
            <c:v>Max tecu_hpi1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All!$HO$6:$HO$43</c:f>
              <c:numCache>
                <c:formatCode>General</c:formatCode>
                <c:ptCount val="38"/>
                <c:pt idx="0">
                  <c:v>46</c:v>
                </c:pt>
                <c:pt idx="1">
                  <c:v>44</c:v>
                </c:pt>
                <c:pt idx="2">
                  <c:v>42</c:v>
                </c:pt>
                <c:pt idx="3">
                  <c:v>42</c:v>
                </c:pt>
                <c:pt idx="4">
                  <c:v>43</c:v>
                </c:pt>
                <c:pt idx="7">
                  <c:v>49</c:v>
                </c:pt>
                <c:pt idx="8">
                  <c:v>46</c:v>
                </c:pt>
                <c:pt idx="9">
                  <c:v>45</c:v>
                </c:pt>
                <c:pt idx="10">
                  <c:v>49</c:v>
                </c:pt>
                <c:pt idx="11">
                  <c:v>46</c:v>
                </c:pt>
                <c:pt idx="12">
                  <c:v>50</c:v>
                </c:pt>
                <c:pt idx="13">
                  <c:v>48</c:v>
                </c:pt>
                <c:pt idx="14">
                  <c:v>47</c:v>
                </c:pt>
                <c:pt idx="15">
                  <c:v>47</c:v>
                </c:pt>
                <c:pt idx="16">
                  <c:v>46</c:v>
                </c:pt>
                <c:pt idx="19">
                  <c:v>51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48</c:v>
                </c:pt>
                <c:pt idx="27">
                  <c:v>49</c:v>
                </c:pt>
                <c:pt idx="28">
                  <c:v>48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C2-4964-A5EE-287AA645FE77}"/>
            </c:ext>
          </c:extLst>
        </c:ser>
        <c:ser>
          <c:idx val="4"/>
          <c:order val="4"/>
          <c:tx>
            <c:v>Max tecu_hpi2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All!$HP$6:$HP$43</c:f>
              <c:numCache>
                <c:formatCode>General</c:formatCode>
                <c:ptCount val="38"/>
                <c:pt idx="0">
                  <c:v>47</c:v>
                </c:pt>
                <c:pt idx="1">
                  <c:v>44</c:v>
                </c:pt>
                <c:pt idx="2">
                  <c:v>43</c:v>
                </c:pt>
                <c:pt idx="3">
                  <c:v>43</c:v>
                </c:pt>
                <c:pt idx="4">
                  <c:v>44</c:v>
                </c:pt>
                <c:pt idx="7">
                  <c:v>50</c:v>
                </c:pt>
                <c:pt idx="8">
                  <c:v>46</c:v>
                </c:pt>
                <c:pt idx="9">
                  <c:v>46</c:v>
                </c:pt>
                <c:pt idx="10">
                  <c:v>50</c:v>
                </c:pt>
                <c:pt idx="11">
                  <c:v>46</c:v>
                </c:pt>
                <c:pt idx="12">
                  <c:v>52</c:v>
                </c:pt>
                <c:pt idx="13">
                  <c:v>48</c:v>
                </c:pt>
                <c:pt idx="14">
                  <c:v>47</c:v>
                </c:pt>
                <c:pt idx="15">
                  <c:v>47</c:v>
                </c:pt>
                <c:pt idx="16">
                  <c:v>47</c:v>
                </c:pt>
                <c:pt idx="19">
                  <c:v>52</c:v>
                </c:pt>
                <c:pt idx="20">
                  <c:v>49</c:v>
                </c:pt>
                <c:pt idx="21">
                  <c:v>48</c:v>
                </c:pt>
                <c:pt idx="22">
                  <c:v>49</c:v>
                </c:pt>
                <c:pt idx="23">
                  <c:v>49</c:v>
                </c:pt>
                <c:pt idx="24">
                  <c:v>49</c:v>
                </c:pt>
                <c:pt idx="27">
                  <c:v>50</c:v>
                </c:pt>
                <c:pt idx="28">
                  <c:v>49</c:v>
                </c:pt>
                <c:pt idx="29">
                  <c:v>49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C2-4964-A5EE-287AA645FE77}"/>
            </c:ext>
          </c:extLst>
        </c:ser>
        <c:ser>
          <c:idx val="5"/>
          <c:order val="5"/>
          <c:tx>
            <c:v>Max tecu_ign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All!$HQ$6:$HQ$43</c:f>
              <c:numCache>
                <c:formatCode>General</c:formatCode>
                <c:ptCount val="38"/>
                <c:pt idx="0">
                  <c:v>47</c:v>
                </c:pt>
                <c:pt idx="1">
                  <c:v>44</c:v>
                </c:pt>
                <c:pt idx="2">
                  <c:v>43</c:v>
                </c:pt>
                <c:pt idx="3">
                  <c:v>43</c:v>
                </c:pt>
                <c:pt idx="4">
                  <c:v>43</c:v>
                </c:pt>
                <c:pt idx="7">
                  <c:v>50</c:v>
                </c:pt>
                <c:pt idx="8">
                  <c:v>46</c:v>
                </c:pt>
                <c:pt idx="9">
                  <c:v>45</c:v>
                </c:pt>
                <c:pt idx="10">
                  <c:v>50</c:v>
                </c:pt>
                <c:pt idx="11">
                  <c:v>46</c:v>
                </c:pt>
                <c:pt idx="12">
                  <c:v>51</c:v>
                </c:pt>
                <c:pt idx="13">
                  <c:v>48</c:v>
                </c:pt>
                <c:pt idx="14">
                  <c:v>47</c:v>
                </c:pt>
                <c:pt idx="15">
                  <c:v>47</c:v>
                </c:pt>
                <c:pt idx="16">
                  <c:v>47</c:v>
                </c:pt>
                <c:pt idx="19">
                  <c:v>52</c:v>
                </c:pt>
                <c:pt idx="20">
                  <c:v>49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49</c:v>
                </c:pt>
                <c:pt idx="27">
                  <c:v>50</c:v>
                </c:pt>
                <c:pt idx="28">
                  <c:v>49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0C2-4964-A5EE-287AA645FE77}"/>
            </c:ext>
          </c:extLst>
        </c:ser>
        <c:ser>
          <c:idx val="6"/>
          <c:order val="6"/>
          <c:tx>
            <c:v>Max DeviceInfo_DeviceTemperature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All!$HR$6:$HR$43</c:f>
              <c:numCache>
                <c:formatCode>General</c:formatCode>
                <c:ptCount val="38"/>
                <c:pt idx="0">
                  <c:v>47</c:v>
                </c:pt>
                <c:pt idx="1">
                  <c:v>47</c:v>
                </c:pt>
                <c:pt idx="2">
                  <c:v>49</c:v>
                </c:pt>
                <c:pt idx="3">
                  <c:v>50</c:v>
                </c:pt>
                <c:pt idx="4">
                  <c:v>51</c:v>
                </c:pt>
                <c:pt idx="7">
                  <c:v>55</c:v>
                </c:pt>
                <c:pt idx="8">
                  <c:v>54</c:v>
                </c:pt>
                <c:pt idx="9">
                  <c:v>55</c:v>
                </c:pt>
                <c:pt idx="10">
                  <c:v>55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4">
                  <c:v>55</c:v>
                </c:pt>
                <c:pt idx="15">
                  <c:v>55</c:v>
                </c:pt>
                <c:pt idx="16">
                  <c:v>56</c:v>
                </c:pt>
                <c:pt idx="19">
                  <c:v>57</c:v>
                </c:pt>
                <c:pt idx="20">
                  <c:v>55</c:v>
                </c:pt>
                <c:pt idx="21">
                  <c:v>56</c:v>
                </c:pt>
                <c:pt idx="22">
                  <c:v>57</c:v>
                </c:pt>
                <c:pt idx="23">
                  <c:v>58</c:v>
                </c:pt>
                <c:pt idx="24">
                  <c:v>58</c:v>
                </c:pt>
                <c:pt idx="27">
                  <c:v>55</c:v>
                </c:pt>
                <c:pt idx="28">
                  <c:v>54</c:v>
                </c:pt>
                <c:pt idx="29">
                  <c:v>55</c:v>
                </c:pt>
                <c:pt idx="30">
                  <c:v>58</c:v>
                </c:pt>
                <c:pt idx="31">
                  <c:v>58</c:v>
                </c:pt>
                <c:pt idx="32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0C2-4964-A5EE-287AA645FE77}"/>
            </c:ext>
          </c:extLst>
        </c:ser>
        <c:ser>
          <c:idx val="7"/>
          <c:order val="7"/>
          <c:tx>
            <c:v>Max eps_motor_tmp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All!$HS$6:$HS$43</c:f>
              <c:numCache>
                <c:formatCode>General</c:formatCode>
                <c:ptCount val="38"/>
                <c:pt idx="0">
                  <c:v>52</c:v>
                </c:pt>
                <c:pt idx="1">
                  <c:v>62</c:v>
                </c:pt>
                <c:pt idx="2">
                  <c:v>62</c:v>
                </c:pt>
                <c:pt idx="3">
                  <c:v>62</c:v>
                </c:pt>
                <c:pt idx="4">
                  <c:v>60</c:v>
                </c:pt>
                <c:pt idx="7">
                  <c:v>62</c:v>
                </c:pt>
                <c:pt idx="8">
                  <c:v>62</c:v>
                </c:pt>
                <c:pt idx="9">
                  <c:v>62</c:v>
                </c:pt>
                <c:pt idx="10">
                  <c:v>62</c:v>
                </c:pt>
                <c:pt idx="11">
                  <c:v>62</c:v>
                </c:pt>
                <c:pt idx="12">
                  <c:v>62</c:v>
                </c:pt>
                <c:pt idx="13">
                  <c:v>70</c:v>
                </c:pt>
                <c:pt idx="14">
                  <c:v>70</c:v>
                </c:pt>
                <c:pt idx="15">
                  <c:v>62</c:v>
                </c:pt>
                <c:pt idx="16">
                  <c:v>70</c:v>
                </c:pt>
                <c:pt idx="19">
                  <c:v>60</c:v>
                </c:pt>
                <c:pt idx="20">
                  <c:v>62</c:v>
                </c:pt>
                <c:pt idx="21">
                  <c:v>62</c:v>
                </c:pt>
                <c:pt idx="22">
                  <c:v>62</c:v>
                </c:pt>
                <c:pt idx="23">
                  <c:v>62</c:v>
                </c:pt>
                <c:pt idx="24">
                  <c:v>62</c:v>
                </c:pt>
                <c:pt idx="27">
                  <c:v>62</c:v>
                </c:pt>
                <c:pt idx="28">
                  <c:v>62</c:v>
                </c:pt>
                <c:pt idx="29">
                  <c:v>64</c:v>
                </c:pt>
                <c:pt idx="30">
                  <c:v>62</c:v>
                </c:pt>
                <c:pt idx="31">
                  <c:v>64</c:v>
                </c:pt>
                <c:pt idx="32">
                  <c:v>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C2-4964-A5EE-287AA645F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15759"/>
        <c:axId val="792004943"/>
      </c:scatterChart>
      <c:valAx>
        <c:axId val="792015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04943"/>
        <c:crosses val="autoZero"/>
        <c:crossBetween val="midCat"/>
        <c:majorUnit val="20"/>
        <c:minorUnit val="5"/>
      </c:valAx>
      <c:valAx>
        <c:axId val="792004943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15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Clutch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sclutch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All!$HT$6:$HT$43</c:f>
              <c:numCache>
                <c:formatCode>General</c:formatCode>
                <c:ptCount val="38"/>
                <c:pt idx="0">
                  <c:v>-0.84</c:v>
                </c:pt>
                <c:pt idx="1">
                  <c:v>-0.83450000000000002</c:v>
                </c:pt>
                <c:pt idx="2">
                  <c:v>-0.84950000000000003</c:v>
                </c:pt>
                <c:pt idx="3">
                  <c:v>-0.84250000000000003</c:v>
                </c:pt>
                <c:pt idx="4">
                  <c:v>-0.84799999999999998</c:v>
                </c:pt>
                <c:pt idx="7">
                  <c:v>-0.90049999999999997</c:v>
                </c:pt>
                <c:pt idx="8">
                  <c:v>-0.92</c:v>
                </c:pt>
                <c:pt idx="9">
                  <c:v>-0.88249999999999995</c:v>
                </c:pt>
                <c:pt idx="10">
                  <c:v>-0.90049999999999997</c:v>
                </c:pt>
                <c:pt idx="11">
                  <c:v>-0.92</c:v>
                </c:pt>
                <c:pt idx="12">
                  <c:v>-0.91849999999999998</c:v>
                </c:pt>
                <c:pt idx="13">
                  <c:v>-0.93300000000000005</c:v>
                </c:pt>
                <c:pt idx="14">
                  <c:v>-0.93300000000000005</c:v>
                </c:pt>
                <c:pt idx="15">
                  <c:v>-0.95150000000000001</c:v>
                </c:pt>
                <c:pt idx="16">
                  <c:v>-0.96299999999999997</c:v>
                </c:pt>
                <c:pt idx="19">
                  <c:v>-0.97</c:v>
                </c:pt>
                <c:pt idx="20">
                  <c:v>-0.99099999999999999</c:v>
                </c:pt>
                <c:pt idx="21">
                  <c:v>-0.98199999999999998</c:v>
                </c:pt>
                <c:pt idx="22">
                  <c:v>-1.0024999999999999</c:v>
                </c:pt>
                <c:pt idx="23">
                  <c:v>-0.96899999999999997</c:v>
                </c:pt>
                <c:pt idx="24">
                  <c:v>-0.96899999999999997</c:v>
                </c:pt>
                <c:pt idx="27">
                  <c:v>-0.99450000000000005</c:v>
                </c:pt>
                <c:pt idx="28">
                  <c:v>-1.014</c:v>
                </c:pt>
                <c:pt idx="29">
                  <c:v>-1.0105</c:v>
                </c:pt>
                <c:pt idx="30">
                  <c:v>-1.014</c:v>
                </c:pt>
                <c:pt idx="31">
                  <c:v>-1.0215000000000001</c:v>
                </c:pt>
                <c:pt idx="32">
                  <c:v>-1.004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6-4870-B501-25792428E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34063"/>
        <c:axId val="791925903"/>
      </c:scatterChart>
      <c:scatterChart>
        <c:scatterStyle val="lineMarker"/>
        <c:varyColors val="0"/>
        <c:ser>
          <c:idx val="1"/>
          <c:order val="1"/>
          <c:tx>
            <c:v>Lap-Begin Ave_Clutch_Slip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All!$HU$6:$HU$43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6-4870-B501-25792428E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021999"/>
        <c:axId val="791994959"/>
      </c:scatterChart>
      <c:valAx>
        <c:axId val="792034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1925903"/>
        <c:crosses val="autoZero"/>
        <c:crossBetween val="midCat"/>
        <c:majorUnit val="20"/>
        <c:minorUnit val="5"/>
      </c:valAx>
      <c:valAx>
        <c:axId val="79192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34063"/>
        <c:crosses val="autoZero"/>
        <c:crossBetween val="midCat"/>
      </c:valAx>
      <c:valAx>
        <c:axId val="79199495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021999"/>
        <c:crosses val="max"/>
        <c:crossBetween val="midCat"/>
      </c:valAx>
      <c:valAx>
        <c:axId val="792021999"/>
        <c:scaling>
          <c:orientation val="minMax"/>
        </c:scaling>
        <c:delete val="1"/>
        <c:axPos val="b"/>
        <c:majorTickMark val="out"/>
        <c:minorTickMark val="none"/>
        <c:tickLblPos val="nextTo"/>
        <c:crossAx val="791994959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FuelConsumption_vs_Laptime  [kg/lap vs 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CTRL!$O$49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</c:f>
              <c:numCache>
                <c:formatCode>General</c:formatCode>
                <c:ptCount val="1"/>
              </c:numCache>
            </c:numRef>
          </c:xVal>
          <c:yVal>
            <c:numRef>
              <c:f>'Driver 1'!$C$2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A-45EE-9FB7-0F301A676034}"/>
            </c:ext>
          </c:extLst>
        </c:ser>
        <c:ser>
          <c:idx val="1"/>
          <c:order val="1"/>
          <c:tx>
            <c:strRef>
              <c:f>CTRL!$O$50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2'!$B$2:$B$14</c:f>
              <c:numCache>
                <c:formatCode>General</c:formatCode>
                <c:ptCount val="13"/>
                <c:pt idx="0">
                  <c:v>1597.175</c:v>
                </c:pt>
                <c:pt idx="1">
                  <c:v>230</c:v>
                </c:pt>
                <c:pt idx="2">
                  <c:v>227.57</c:v>
                </c:pt>
                <c:pt idx="3">
                  <c:v>250.39</c:v>
                </c:pt>
                <c:pt idx="4">
                  <c:v>278.88</c:v>
                </c:pt>
                <c:pt idx="5">
                  <c:v>254.929</c:v>
                </c:pt>
                <c:pt idx="6">
                  <c:v>1106.8430000000001</c:v>
                </c:pt>
                <c:pt idx="7">
                  <c:v>219.7</c:v>
                </c:pt>
                <c:pt idx="8">
                  <c:v>217.68</c:v>
                </c:pt>
                <c:pt idx="9">
                  <c:v>372.86</c:v>
                </c:pt>
                <c:pt idx="10">
                  <c:v>223.46</c:v>
                </c:pt>
                <c:pt idx="11">
                  <c:v>241.1</c:v>
                </c:pt>
              </c:numCache>
            </c:numRef>
          </c:xVal>
          <c:yVal>
            <c:numRef>
              <c:f>'Driver 2'!$C$2:$C$14</c:f>
              <c:numCache>
                <c:formatCode>General</c:formatCode>
                <c:ptCount val="13"/>
                <c:pt idx="0">
                  <c:v>-26.88</c:v>
                </c:pt>
                <c:pt idx="1">
                  <c:v>5.54</c:v>
                </c:pt>
                <c:pt idx="2">
                  <c:v>5.37</c:v>
                </c:pt>
                <c:pt idx="3">
                  <c:v>5.22</c:v>
                </c:pt>
                <c:pt idx="4">
                  <c:v>5.2</c:v>
                </c:pt>
                <c:pt idx="5">
                  <c:v>5.39</c:v>
                </c:pt>
                <c:pt idx="6">
                  <c:v>5.34</c:v>
                </c:pt>
                <c:pt idx="7">
                  <c:v>5.67</c:v>
                </c:pt>
                <c:pt idx="8">
                  <c:v>5.51</c:v>
                </c:pt>
                <c:pt idx="9">
                  <c:v>4.28</c:v>
                </c:pt>
                <c:pt idx="10">
                  <c:v>5.57</c:v>
                </c:pt>
                <c:pt idx="11">
                  <c:v>5.66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FA-45EE-9FB7-0F301A676034}"/>
            </c:ext>
          </c:extLst>
        </c:ser>
        <c:ser>
          <c:idx val="2"/>
          <c:order val="2"/>
          <c:tx>
            <c:strRef>
              <c:f>CTRL!$O$51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3'!$B$2:$B$15</c:f>
              <c:numCache>
                <c:formatCode>General</c:formatCode>
                <c:ptCount val="14"/>
                <c:pt idx="0">
                  <c:v>269.428</c:v>
                </c:pt>
                <c:pt idx="1">
                  <c:v>222.99</c:v>
                </c:pt>
                <c:pt idx="2">
                  <c:v>217.34</c:v>
                </c:pt>
                <c:pt idx="3">
                  <c:v>218</c:v>
                </c:pt>
                <c:pt idx="4">
                  <c:v>231.34200000000001</c:v>
                </c:pt>
                <c:pt idx="5">
                  <c:v>776.23299999999995</c:v>
                </c:pt>
                <c:pt idx="6">
                  <c:v>217.12</c:v>
                </c:pt>
                <c:pt idx="7">
                  <c:v>245.49100000000001</c:v>
                </c:pt>
                <c:pt idx="8">
                  <c:v>301.69799999999998</c:v>
                </c:pt>
                <c:pt idx="9">
                  <c:v>223.46</c:v>
                </c:pt>
                <c:pt idx="10">
                  <c:v>221.18</c:v>
                </c:pt>
                <c:pt idx="11">
                  <c:v>216.11</c:v>
                </c:pt>
                <c:pt idx="12">
                  <c:v>230.65899999999999</c:v>
                </c:pt>
              </c:numCache>
            </c:numRef>
          </c:xVal>
          <c:yVal>
            <c:numRef>
              <c:f>'Driver 3'!$C$2:$C$15</c:f>
              <c:numCache>
                <c:formatCode>General</c:formatCode>
                <c:ptCount val="14"/>
                <c:pt idx="0">
                  <c:v>5.16</c:v>
                </c:pt>
                <c:pt idx="1">
                  <c:v>5.59</c:v>
                </c:pt>
                <c:pt idx="2">
                  <c:v>5.72</c:v>
                </c:pt>
                <c:pt idx="3">
                  <c:v>5.69</c:v>
                </c:pt>
                <c:pt idx="4">
                  <c:v>5.5</c:v>
                </c:pt>
                <c:pt idx="5">
                  <c:v>5.5</c:v>
                </c:pt>
                <c:pt idx="6">
                  <c:v>5.74</c:v>
                </c:pt>
                <c:pt idx="7">
                  <c:v>5.59</c:v>
                </c:pt>
                <c:pt idx="8">
                  <c:v>5.07</c:v>
                </c:pt>
                <c:pt idx="9">
                  <c:v>5.67</c:v>
                </c:pt>
                <c:pt idx="10">
                  <c:v>5.69</c:v>
                </c:pt>
                <c:pt idx="11">
                  <c:v>5.83</c:v>
                </c:pt>
                <c:pt idx="12">
                  <c:v>5.68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FA-45EE-9FB7-0F301A676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562191"/>
        <c:axId val="772560527"/>
      </c:scatterChart>
      <c:valAx>
        <c:axId val="772562191"/>
        <c:scaling>
          <c:orientation val="minMax"/>
          <c:max val="23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2560527"/>
        <c:crosses val="autoZero"/>
        <c:crossBetween val="midCat"/>
      </c:valAx>
      <c:valAx>
        <c:axId val="772560527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2562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CTRL!$O$49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</c:f>
              <c:numCache>
                <c:formatCode>General</c:formatCode>
                <c:ptCount val="1"/>
              </c:numCache>
            </c:numRef>
          </c:xVal>
          <c:yVal>
            <c:numRef>
              <c:f>'Driver 1'!$D$2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6-481F-99B9-588C15A10A6C}"/>
            </c:ext>
          </c:extLst>
        </c:ser>
        <c:ser>
          <c:idx val="1"/>
          <c:order val="1"/>
          <c:tx>
            <c:strRef>
              <c:f>CTRL!$O$50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2'!$B$2:$B$14</c:f>
              <c:numCache>
                <c:formatCode>General</c:formatCode>
                <c:ptCount val="13"/>
                <c:pt idx="0">
                  <c:v>1597.175</c:v>
                </c:pt>
                <c:pt idx="1">
                  <c:v>230</c:v>
                </c:pt>
                <c:pt idx="2">
                  <c:v>227.57</c:v>
                </c:pt>
                <c:pt idx="3">
                  <c:v>250.39</c:v>
                </c:pt>
                <c:pt idx="4">
                  <c:v>278.88</c:v>
                </c:pt>
                <c:pt idx="5">
                  <c:v>254.929</c:v>
                </c:pt>
                <c:pt idx="6">
                  <c:v>1106.8430000000001</c:v>
                </c:pt>
                <c:pt idx="7">
                  <c:v>219.7</c:v>
                </c:pt>
                <c:pt idx="8">
                  <c:v>217.68</c:v>
                </c:pt>
                <c:pt idx="9">
                  <c:v>372.86</c:v>
                </c:pt>
                <c:pt idx="10">
                  <c:v>223.46</c:v>
                </c:pt>
                <c:pt idx="11">
                  <c:v>241.1</c:v>
                </c:pt>
              </c:numCache>
            </c:numRef>
          </c:xVal>
          <c:yVal>
            <c:numRef>
              <c:f>'Driver 2'!$D$2:$D$14</c:f>
              <c:numCache>
                <c:formatCode>General</c:formatCode>
                <c:ptCount val="13"/>
                <c:pt idx="0">
                  <c:v>1.149</c:v>
                </c:pt>
                <c:pt idx="1">
                  <c:v>0.89400000000000002</c:v>
                </c:pt>
                <c:pt idx="2">
                  <c:v>0.86699999999999999</c:v>
                </c:pt>
                <c:pt idx="3">
                  <c:v>0.83599999999999997</c:v>
                </c:pt>
                <c:pt idx="4">
                  <c:v>1.0940000000000001</c:v>
                </c:pt>
                <c:pt idx="6">
                  <c:v>1.1839999999999999</c:v>
                </c:pt>
                <c:pt idx="7">
                  <c:v>1.3859999999999999</c:v>
                </c:pt>
                <c:pt idx="8">
                  <c:v>1.008</c:v>
                </c:pt>
                <c:pt idx="9">
                  <c:v>0.93899999999999995</c:v>
                </c:pt>
                <c:pt idx="10">
                  <c:v>1.282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6-481F-99B9-588C15A10A6C}"/>
            </c:ext>
          </c:extLst>
        </c:ser>
        <c:ser>
          <c:idx val="2"/>
          <c:order val="2"/>
          <c:tx>
            <c:strRef>
              <c:f>CTRL!$O$51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3'!$B$2:$B$15</c:f>
              <c:numCache>
                <c:formatCode>General</c:formatCode>
                <c:ptCount val="14"/>
                <c:pt idx="0">
                  <c:v>269.428</c:v>
                </c:pt>
                <c:pt idx="1">
                  <c:v>222.99</c:v>
                </c:pt>
                <c:pt idx="2">
                  <c:v>217.34</c:v>
                </c:pt>
                <c:pt idx="3">
                  <c:v>218</c:v>
                </c:pt>
                <c:pt idx="4">
                  <c:v>231.34200000000001</c:v>
                </c:pt>
                <c:pt idx="5">
                  <c:v>776.23299999999995</c:v>
                </c:pt>
                <c:pt idx="6">
                  <c:v>217.12</c:v>
                </c:pt>
                <c:pt idx="7">
                  <c:v>245.49100000000001</c:v>
                </c:pt>
                <c:pt idx="8">
                  <c:v>301.69799999999998</c:v>
                </c:pt>
                <c:pt idx="9">
                  <c:v>223.46</c:v>
                </c:pt>
                <c:pt idx="10">
                  <c:v>221.18</c:v>
                </c:pt>
                <c:pt idx="11">
                  <c:v>216.11</c:v>
                </c:pt>
                <c:pt idx="12">
                  <c:v>230.65899999999999</c:v>
                </c:pt>
              </c:numCache>
            </c:numRef>
          </c:xVal>
          <c:yVal>
            <c:numRef>
              <c:f>'Driver 3'!$D$2:$D$15</c:f>
              <c:numCache>
                <c:formatCode>General</c:formatCode>
                <c:ptCount val="14"/>
                <c:pt idx="0">
                  <c:v>0.91800000000000004</c:v>
                </c:pt>
                <c:pt idx="1">
                  <c:v>1.125</c:v>
                </c:pt>
                <c:pt idx="2">
                  <c:v>1.161</c:v>
                </c:pt>
                <c:pt idx="3">
                  <c:v>1.1519999999999999</c:v>
                </c:pt>
                <c:pt idx="5">
                  <c:v>1.27</c:v>
                </c:pt>
                <c:pt idx="6">
                  <c:v>1.349</c:v>
                </c:pt>
                <c:pt idx="8">
                  <c:v>1.22</c:v>
                </c:pt>
                <c:pt idx="9">
                  <c:v>1.4279999999999999</c:v>
                </c:pt>
                <c:pt idx="10">
                  <c:v>1.756</c:v>
                </c:pt>
                <c:pt idx="11">
                  <c:v>1.746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26-481F-99B9-588C15A10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501871"/>
        <c:axId val="772505615"/>
      </c:scatterChart>
      <c:valAx>
        <c:axId val="772501871"/>
        <c:scaling>
          <c:orientation val="minMax"/>
          <c:max val="23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2505615"/>
        <c:crosses val="autoZero"/>
        <c:crossBetween val="midCat"/>
      </c:valAx>
      <c:valAx>
        <c:axId val="77250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2501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CTRL!$O$49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</c:f>
              <c:numCache>
                <c:formatCode>General</c:formatCode>
                <c:ptCount val="1"/>
              </c:numCache>
            </c:numRef>
          </c:xVal>
          <c:yVal>
            <c:numRef>
              <c:f>'Driver 1'!$E$2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73-4BE9-B488-1E9728CD4020}"/>
            </c:ext>
          </c:extLst>
        </c:ser>
        <c:ser>
          <c:idx val="1"/>
          <c:order val="1"/>
          <c:tx>
            <c:strRef>
              <c:f>CTRL!$O$50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2'!$B$2:$B$14</c:f>
              <c:numCache>
                <c:formatCode>General</c:formatCode>
                <c:ptCount val="13"/>
                <c:pt idx="0">
                  <c:v>1597.175</c:v>
                </c:pt>
                <c:pt idx="1">
                  <c:v>230</c:v>
                </c:pt>
                <c:pt idx="2">
                  <c:v>227.57</c:v>
                </c:pt>
                <c:pt idx="3">
                  <c:v>250.39</c:v>
                </c:pt>
                <c:pt idx="4">
                  <c:v>278.88</c:v>
                </c:pt>
                <c:pt idx="5">
                  <c:v>254.929</c:v>
                </c:pt>
                <c:pt idx="6">
                  <c:v>1106.8430000000001</c:v>
                </c:pt>
                <c:pt idx="7">
                  <c:v>219.7</c:v>
                </c:pt>
                <c:pt idx="8">
                  <c:v>217.68</c:v>
                </c:pt>
                <c:pt idx="9">
                  <c:v>372.86</c:v>
                </c:pt>
                <c:pt idx="10">
                  <c:v>223.46</c:v>
                </c:pt>
                <c:pt idx="11">
                  <c:v>241.1</c:v>
                </c:pt>
              </c:numCache>
            </c:numRef>
          </c:xVal>
          <c:yVal>
            <c:numRef>
              <c:f>'Driver 2'!$E$2:$E$14</c:f>
              <c:numCache>
                <c:formatCode>General</c:formatCode>
                <c:ptCount val="13"/>
                <c:pt idx="0">
                  <c:v>4.8680000000000003</c:v>
                </c:pt>
                <c:pt idx="1">
                  <c:v>2.5880000000000001</c:v>
                </c:pt>
                <c:pt idx="2">
                  <c:v>2.427</c:v>
                </c:pt>
                <c:pt idx="3">
                  <c:v>2.161</c:v>
                </c:pt>
                <c:pt idx="4">
                  <c:v>2.4119999999999999</c:v>
                </c:pt>
                <c:pt idx="6">
                  <c:v>3.456</c:v>
                </c:pt>
                <c:pt idx="7">
                  <c:v>3.3660000000000001</c:v>
                </c:pt>
                <c:pt idx="8">
                  <c:v>2.5259999999999998</c:v>
                </c:pt>
                <c:pt idx="9">
                  <c:v>2.319</c:v>
                </c:pt>
                <c:pt idx="10">
                  <c:v>3.3239999999999998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73-4BE9-B488-1E9728CD4020}"/>
            </c:ext>
          </c:extLst>
        </c:ser>
        <c:ser>
          <c:idx val="2"/>
          <c:order val="2"/>
          <c:tx>
            <c:strRef>
              <c:f>CTRL!$O$51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3'!$B$2:$B$15</c:f>
              <c:numCache>
                <c:formatCode>General</c:formatCode>
                <c:ptCount val="14"/>
                <c:pt idx="0">
                  <c:v>269.428</c:v>
                </c:pt>
                <c:pt idx="1">
                  <c:v>222.99</c:v>
                </c:pt>
                <c:pt idx="2">
                  <c:v>217.34</c:v>
                </c:pt>
                <c:pt idx="3">
                  <c:v>218</c:v>
                </c:pt>
                <c:pt idx="4">
                  <c:v>231.34200000000001</c:v>
                </c:pt>
                <c:pt idx="5">
                  <c:v>776.23299999999995</c:v>
                </c:pt>
                <c:pt idx="6">
                  <c:v>217.12</c:v>
                </c:pt>
                <c:pt idx="7">
                  <c:v>245.49100000000001</c:v>
                </c:pt>
                <c:pt idx="8">
                  <c:v>301.69799999999998</c:v>
                </c:pt>
                <c:pt idx="9">
                  <c:v>223.46</c:v>
                </c:pt>
                <c:pt idx="10">
                  <c:v>221.18</c:v>
                </c:pt>
                <c:pt idx="11">
                  <c:v>216.11</c:v>
                </c:pt>
                <c:pt idx="12">
                  <c:v>230.65899999999999</c:v>
                </c:pt>
              </c:numCache>
            </c:numRef>
          </c:xVal>
          <c:yVal>
            <c:numRef>
              <c:f>'Driver 3'!$E$2:$E$15</c:f>
              <c:numCache>
                <c:formatCode>General</c:formatCode>
                <c:ptCount val="14"/>
                <c:pt idx="0">
                  <c:v>4.3659999999999997</c:v>
                </c:pt>
                <c:pt idx="1">
                  <c:v>3.5779999999999998</c:v>
                </c:pt>
                <c:pt idx="2">
                  <c:v>3.4039999999999999</c:v>
                </c:pt>
                <c:pt idx="3">
                  <c:v>3.6280000000000001</c:v>
                </c:pt>
                <c:pt idx="5">
                  <c:v>4.17</c:v>
                </c:pt>
                <c:pt idx="6">
                  <c:v>4.5940000000000003</c:v>
                </c:pt>
                <c:pt idx="8">
                  <c:v>4.1609999999999996</c:v>
                </c:pt>
                <c:pt idx="9">
                  <c:v>3.6259999999999999</c:v>
                </c:pt>
                <c:pt idx="10">
                  <c:v>4.1589999999999998</c:v>
                </c:pt>
                <c:pt idx="11">
                  <c:v>4.391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73-4BE9-B488-1E9728CD4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508527"/>
        <c:axId val="772541807"/>
      </c:scatterChart>
      <c:valAx>
        <c:axId val="772508527"/>
        <c:scaling>
          <c:orientation val="minMax"/>
          <c:max val="23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2541807"/>
        <c:crosses val="autoZero"/>
        <c:crossBetween val="midCat"/>
      </c:valAx>
      <c:valAx>
        <c:axId val="772541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2508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release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CTRL!$O$49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</c:f>
              <c:numCache>
                <c:formatCode>General</c:formatCode>
                <c:ptCount val="1"/>
              </c:numCache>
            </c:numRef>
          </c:xVal>
          <c:yVal>
            <c:numRef>
              <c:f>'Driver 1'!$F$2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53-40BD-8D0E-541B86CB7762}"/>
            </c:ext>
          </c:extLst>
        </c:ser>
        <c:ser>
          <c:idx val="1"/>
          <c:order val="1"/>
          <c:tx>
            <c:strRef>
              <c:f>CTRL!$O$50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2'!$B$2:$B$14</c:f>
              <c:numCache>
                <c:formatCode>General</c:formatCode>
                <c:ptCount val="13"/>
                <c:pt idx="0">
                  <c:v>1597.175</c:v>
                </c:pt>
                <c:pt idx="1">
                  <c:v>230</c:v>
                </c:pt>
                <c:pt idx="2">
                  <c:v>227.57</c:v>
                </c:pt>
                <c:pt idx="3">
                  <c:v>250.39</c:v>
                </c:pt>
                <c:pt idx="4">
                  <c:v>278.88</c:v>
                </c:pt>
                <c:pt idx="5">
                  <c:v>254.929</c:v>
                </c:pt>
                <c:pt idx="6">
                  <c:v>1106.8430000000001</c:v>
                </c:pt>
                <c:pt idx="7">
                  <c:v>219.7</c:v>
                </c:pt>
                <c:pt idx="8">
                  <c:v>217.68</c:v>
                </c:pt>
                <c:pt idx="9">
                  <c:v>372.86</c:v>
                </c:pt>
                <c:pt idx="10">
                  <c:v>223.46</c:v>
                </c:pt>
                <c:pt idx="11">
                  <c:v>241.1</c:v>
                </c:pt>
              </c:numCache>
            </c:numRef>
          </c:xVal>
          <c:yVal>
            <c:numRef>
              <c:f>'Driver 2'!$F$2:$F$14</c:f>
              <c:numCache>
                <c:formatCode>General</c:formatCode>
                <c:ptCount val="13"/>
                <c:pt idx="0">
                  <c:v>13.016999999999999</c:v>
                </c:pt>
                <c:pt idx="1">
                  <c:v>3.3479999999999999</c:v>
                </c:pt>
                <c:pt idx="2">
                  <c:v>3.2469999999999999</c:v>
                </c:pt>
                <c:pt idx="3">
                  <c:v>3.069</c:v>
                </c:pt>
                <c:pt idx="4">
                  <c:v>3.2789999999999999</c:v>
                </c:pt>
                <c:pt idx="6">
                  <c:v>3.464</c:v>
                </c:pt>
                <c:pt idx="7">
                  <c:v>3.6779999999999999</c:v>
                </c:pt>
                <c:pt idx="8">
                  <c:v>2.9620000000000002</c:v>
                </c:pt>
                <c:pt idx="9">
                  <c:v>2.9220000000000002</c:v>
                </c:pt>
                <c:pt idx="10">
                  <c:v>3.536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53-40BD-8D0E-541B86CB7762}"/>
            </c:ext>
          </c:extLst>
        </c:ser>
        <c:ser>
          <c:idx val="2"/>
          <c:order val="2"/>
          <c:tx>
            <c:strRef>
              <c:f>CTRL!$O$51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3'!$B$2:$B$15</c:f>
              <c:numCache>
                <c:formatCode>General</c:formatCode>
                <c:ptCount val="14"/>
                <c:pt idx="0">
                  <c:v>269.428</c:v>
                </c:pt>
                <c:pt idx="1">
                  <c:v>222.99</c:v>
                </c:pt>
                <c:pt idx="2">
                  <c:v>217.34</c:v>
                </c:pt>
                <c:pt idx="3">
                  <c:v>218</c:v>
                </c:pt>
                <c:pt idx="4">
                  <c:v>231.34200000000001</c:v>
                </c:pt>
                <c:pt idx="5">
                  <c:v>776.23299999999995</c:v>
                </c:pt>
                <c:pt idx="6">
                  <c:v>217.12</c:v>
                </c:pt>
                <c:pt idx="7">
                  <c:v>245.49100000000001</c:v>
                </c:pt>
                <c:pt idx="8">
                  <c:v>301.69799999999998</c:v>
                </c:pt>
                <c:pt idx="9">
                  <c:v>223.46</c:v>
                </c:pt>
                <c:pt idx="10">
                  <c:v>221.18</c:v>
                </c:pt>
                <c:pt idx="11">
                  <c:v>216.11</c:v>
                </c:pt>
                <c:pt idx="12">
                  <c:v>230.65899999999999</c:v>
                </c:pt>
              </c:numCache>
            </c:numRef>
          </c:xVal>
          <c:yVal>
            <c:numRef>
              <c:f>'Driver 3'!$F$2:$F$15</c:f>
              <c:numCache>
                <c:formatCode>General</c:formatCode>
                <c:ptCount val="14"/>
                <c:pt idx="0">
                  <c:v>3.1030000000000002</c:v>
                </c:pt>
                <c:pt idx="1">
                  <c:v>3.0449999999999999</c:v>
                </c:pt>
                <c:pt idx="2">
                  <c:v>3.1059999999999999</c:v>
                </c:pt>
                <c:pt idx="3">
                  <c:v>3.0310000000000001</c:v>
                </c:pt>
                <c:pt idx="5">
                  <c:v>3.157</c:v>
                </c:pt>
                <c:pt idx="6">
                  <c:v>3.1520000000000001</c:v>
                </c:pt>
                <c:pt idx="8">
                  <c:v>3.0750000000000002</c:v>
                </c:pt>
                <c:pt idx="9">
                  <c:v>3.2810000000000001</c:v>
                </c:pt>
                <c:pt idx="10">
                  <c:v>3.6720000000000002</c:v>
                </c:pt>
                <c:pt idx="11">
                  <c:v>3.6930000000000001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53-40BD-8D0E-541B86CB7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529327"/>
        <c:axId val="772525167"/>
      </c:scatterChart>
      <c:valAx>
        <c:axId val="772529327"/>
        <c:scaling>
          <c:orientation val="minMax"/>
          <c:max val="23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2525167"/>
        <c:crosses val="autoZero"/>
        <c:crossBetween val="midCat"/>
      </c:valAx>
      <c:valAx>
        <c:axId val="772525167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2529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Fuel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CTRL!$O$49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</c:f>
              <c:numCache>
                <c:formatCode>General</c:formatCode>
                <c:ptCount val="1"/>
              </c:numCache>
            </c:numRef>
          </c:xVal>
          <c:yVal>
            <c:numRef>
              <c:f>'Driver 1'!$C$2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D-47AC-93B5-6C76E14B6BEF}"/>
            </c:ext>
          </c:extLst>
        </c:ser>
        <c:ser>
          <c:idx val="1"/>
          <c:order val="1"/>
          <c:tx>
            <c:strRef>
              <c:f>CTRL!$O$50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2'!$E$2:$E$14</c:f>
              <c:numCache>
                <c:formatCode>General</c:formatCode>
                <c:ptCount val="13"/>
                <c:pt idx="0">
                  <c:v>4.8680000000000003</c:v>
                </c:pt>
                <c:pt idx="1">
                  <c:v>2.5880000000000001</c:v>
                </c:pt>
                <c:pt idx="2">
                  <c:v>2.427</c:v>
                </c:pt>
                <c:pt idx="3">
                  <c:v>2.161</c:v>
                </c:pt>
                <c:pt idx="4">
                  <c:v>2.4119999999999999</c:v>
                </c:pt>
                <c:pt idx="6">
                  <c:v>3.456</c:v>
                </c:pt>
                <c:pt idx="7">
                  <c:v>3.3660000000000001</c:v>
                </c:pt>
                <c:pt idx="8">
                  <c:v>2.5259999999999998</c:v>
                </c:pt>
                <c:pt idx="9">
                  <c:v>2.319</c:v>
                </c:pt>
                <c:pt idx="10">
                  <c:v>3.3239999999999998</c:v>
                </c:pt>
              </c:numCache>
            </c:numRef>
          </c:xVal>
          <c:yVal>
            <c:numRef>
              <c:f>'Driver 2'!$C$2:$C$14</c:f>
              <c:numCache>
                <c:formatCode>General</c:formatCode>
                <c:ptCount val="13"/>
                <c:pt idx="0">
                  <c:v>-26.88</c:v>
                </c:pt>
                <c:pt idx="1">
                  <c:v>5.54</c:v>
                </c:pt>
                <c:pt idx="2">
                  <c:v>5.37</c:v>
                </c:pt>
                <c:pt idx="3">
                  <c:v>5.22</c:v>
                </c:pt>
                <c:pt idx="4">
                  <c:v>5.2</c:v>
                </c:pt>
                <c:pt idx="5">
                  <c:v>5.39</c:v>
                </c:pt>
                <c:pt idx="6">
                  <c:v>5.34</c:v>
                </c:pt>
                <c:pt idx="7">
                  <c:v>5.67</c:v>
                </c:pt>
                <c:pt idx="8">
                  <c:v>5.51</c:v>
                </c:pt>
                <c:pt idx="9">
                  <c:v>4.28</c:v>
                </c:pt>
                <c:pt idx="10">
                  <c:v>5.57</c:v>
                </c:pt>
                <c:pt idx="11">
                  <c:v>5.66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DD-47AC-93B5-6C76E14B6BEF}"/>
            </c:ext>
          </c:extLst>
        </c:ser>
        <c:ser>
          <c:idx val="2"/>
          <c:order val="2"/>
          <c:tx>
            <c:strRef>
              <c:f>CTRL!$O$51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3'!$E$2:$E$15</c:f>
              <c:numCache>
                <c:formatCode>General</c:formatCode>
                <c:ptCount val="14"/>
                <c:pt idx="0">
                  <c:v>4.3659999999999997</c:v>
                </c:pt>
                <c:pt idx="1">
                  <c:v>3.5779999999999998</c:v>
                </c:pt>
                <c:pt idx="2">
                  <c:v>3.4039999999999999</c:v>
                </c:pt>
                <c:pt idx="3">
                  <c:v>3.6280000000000001</c:v>
                </c:pt>
                <c:pt idx="5">
                  <c:v>4.17</c:v>
                </c:pt>
                <c:pt idx="6">
                  <c:v>4.5940000000000003</c:v>
                </c:pt>
                <c:pt idx="8">
                  <c:v>4.1609999999999996</c:v>
                </c:pt>
                <c:pt idx="9">
                  <c:v>3.6259999999999999</c:v>
                </c:pt>
                <c:pt idx="10">
                  <c:v>4.1589999999999998</c:v>
                </c:pt>
                <c:pt idx="11">
                  <c:v>4.391</c:v>
                </c:pt>
              </c:numCache>
            </c:numRef>
          </c:xVal>
          <c:yVal>
            <c:numRef>
              <c:f>'Driver 3'!$C$2:$C$15</c:f>
              <c:numCache>
                <c:formatCode>General</c:formatCode>
                <c:ptCount val="14"/>
                <c:pt idx="0">
                  <c:v>5.16</c:v>
                </c:pt>
                <c:pt idx="1">
                  <c:v>5.59</c:v>
                </c:pt>
                <c:pt idx="2">
                  <c:v>5.72</c:v>
                </c:pt>
                <c:pt idx="3">
                  <c:v>5.69</c:v>
                </c:pt>
                <c:pt idx="4">
                  <c:v>5.5</c:v>
                </c:pt>
                <c:pt idx="5">
                  <c:v>5.5</c:v>
                </c:pt>
                <c:pt idx="6">
                  <c:v>5.74</c:v>
                </c:pt>
                <c:pt idx="7">
                  <c:v>5.59</c:v>
                </c:pt>
                <c:pt idx="8">
                  <c:v>5.07</c:v>
                </c:pt>
                <c:pt idx="9">
                  <c:v>5.67</c:v>
                </c:pt>
                <c:pt idx="10">
                  <c:v>5.69</c:v>
                </c:pt>
                <c:pt idx="11">
                  <c:v>5.83</c:v>
                </c:pt>
                <c:pt idx="12">
                  <c:v>5.68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DD-47AC-93B5-6C76E14B6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548879"/>
        <c:axId val="772530575"/>
      </c:scatterChart>
      <c:valAx>
        <c:axId val="772548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2530575"/>
        <c:crosses val="autoZero"/>
        <c:crossBetween val="midCat"/>
      </c:valAx>
      <c:valAx>
        <c:axId val="772530575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2548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smoothess vs Energy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CTRL!$O$49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</c:f>
              <c:numCache>
                <c:formatCode>General</c:formatCode>
                <c:ptCount val="1"/>
              </c:numCache>
            </c:numRef>
          </c:xVal>
          <c:yVal>
            <c:numRef>
              <c:f>'Driver 1'!$G$2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AB-472F-83DA-80F4112A4178}"/>
            </c:ext>
          </c:extLst>
        </c:ser>
        <c:ser>
          <c:idx val="1"/>
          <c:order val="1"/>
          <c:tx>
            <c:strRef>
              <c:f>CTRL!$O$50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2'!$E$2:$E$14</c:f>
              <c:numCache>
                <c:formatCode>General</c:formatCode>
                <c:ptCount val="13"/>
                <c:pt idx="0">
                  <c:v>4.8680000000000003</c:v>
                </c:pt>
                <c:pt idx="1">
                  <c:v>2.5880000000000001</c:v>
                </c:pt>
                <c:pt idx="2">
                  <c:v>2.427</c:v>
                </c:pt>
                <c:pt idx="3">
                  <c:v>2.161</c:v>
                </c:pt>
                <c:pt idx="4">
                  <c:v>2.4119999999999999</c:v>
                </c:pt>
                <c:pt idx="6">
                  <c:v>3.456</c:v>
                </c:pt>
                <c:pt idx="7">
                  <c:v>3.3660000000000001</c:v>
                </c:pt>
                <c:pt idx="8">
                  <c:v>2.5259999999999998</c:v>
                </c:pt>
                <c:pt idx="9">
                  <c:v>2.319</c:v>
                </c:pt>
                <c:pt idx="10">
                  <c:v>3.3239999999999998</c:v>
                </c:pt>
              </c:numCache>
            </c:numRef>
          </c:xVal>
          <c:yVal>
            <c:numRef>
              <c:f>'Driver 2'!$G$2:$G$14</c:f>
              <c:numCache>
                <c:formatCode>General</c:formatCode>
                <c:ptCount val="13"/>
                <c:pt idx="0">
                  <c:v>-327.88</c:v>
                </c:pt>
                <c:pt idx="1">
                  <c:v>68.900000000000006</c:v>
                </c:pt>
                <c:pt idx="2">
                  <c:v>66.900000000000006</c:v>
                </c:pt>
                <c:pt idx="3">
                  <c:v>64.099999999999994</c:v>
                </c:pt>
                <c:pt idx="4">
                  <c:v>62.7</c:v>
                </c:pt>
                <c:pt idx="5">
                  <c:v>65.900000000000006</c:v>
                </c:pt>
                <c:pt idx="6">
                  <c:v>63.96</c:v>
                </c:pt>
                <c:pt idx="7">
                  <c:v>70.98</c:v>
                </c:pt>
                <c:pt idx="8">
                  <c:v>68.099999999999994</c:v>
                </c:pt>
                <c:pt idx="9">
                  <c:v>44.48</c:v>
                </c:pt>
                <c:pt idx="10">
                  <c:v>68.48</c:v>
                </c:pt>
                <c:pt idx="11">
                  <c:v>69.22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AB-472F-83DA-80F4112A4178}"/>
            </c:ext>
          </c:extLst>
        </c:ser>
        <c:ser>
          <c:idx val="2"/>
          <c:order val="2"/>
          <c:tx>
            <c:strRef>
              <c:f>CTRL!$O$51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3'!$E$2:$E$15</c:f>
              <c:numCache>
                <c:formatCode>General</c:formatCode>
                <c:ptCount val="14"/>
                <c:pt idx="0">
                  <c:v>4.3659999999999997</c:v>
                </c:pt>
                <c:pt idx="1">
                  <c:v>3.5779999999999998</c:v>
                </c:pt>
                <c:pt idx="2">
                  <c:v>3.4039999999999999</c:v>
                </c:pt>
                <c:pt idx="3">
                  <c:v>3.6280000000000001</c:v>
                </c:pt>
                <c:pt idx="5">
                  <c:v>4.17</c:v>
                </c:pt>
                <c:pt idx="6">
                  <c:v>4.5940000000000003</c:v>
                </c:pt>
                <c:pt idx="8">
                  <c:v>4.1609999999999996</c:v>
                </c:pt>
                <c:pt idx="9">
                  <c:v>3.6259999999999999</c:v>
                </c:pt>
                <c:pt idx="10">
                  <c:v>4.1589999999999998</c:v>
                </c:pt>
                <c:pt idx="11">
                  <c:v>4.391</c:v>
                </c:pt>
              </c:numCache>
            </c:numRef>
          </c:xVal>
          <c:yVal>
            <c:numRef>
              <c:f>'Driver 3'!$G$2:$G$15</c:f>
              <c:numCache>
                <c:formatCode>General</c:formatCode>
                <c:ptCount val="14"/>
                <c:pt idx="0">
                  <c:v>13.5</c:v>
                </c:pt>
                <c:pt idx="1">
                  <c:v>70.62</c:v>
                </c:pt>
                <c:pt idx="2">
                  <c:v>73.02</c:v>
                </c:pt>
                <c:pt idx="3">
                  <c:v>72.64</c:v>
                </c:pt>
                <c:pt idx="4">
                  <c:v>69.86</c:v>
                </c:pt>
                <c:pt idx="5">
                  <c:v>-280.66000000000003</c:v>
                </c:pt>
                <c:pt idx="6">
                  <c:v>73.38</c:v>
                </c:pt>
                <c:pt idx="7">
                  <c:v>70</c:v>
                </c:pt>
                <c:pt idx="8">
                  <c:v>59.98</c:v>
                </c:pt>
                <c:pt idx="9">
                  <c:v>71.52</c:v>
                </c:pt>
                <c:pt idx="10">
                  <c:v>71.56</c:v>
                </c:pt>
                <c:pt idx="11">
                  <c:v>74.36</c:v>
                </c:pt>
                <c:pt idx="12">
                  <c:v>71.7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AB-472F-83DA-80F4112A4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150479"/>
        <c:axId val="638119695"/>
      </c:scatterChart>
      <c:valAx>
        <c:axId val="638150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38119695"/>
        <c:crosses val="autoZero"/>
        <c:crossBetween val="midCat"/>
      </c:valAx>
      <c:valAx>
        <c:axId val="638119695"/>
        <c:scaling>
          <c:orientation val="minMax"/>
          <c:max val="9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381504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All!$BE$5</c:f>
              <c:strCache>
                <c:ptCount val="1"/>
                <c:pt idx="0">
                  <c:v>Max Load_FL_Ch1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All!$BE$6:$BE$205</c:f>
              <c:numCache>
                <c:formatCode>General</c:formatCode>
                <c:ptCount val="200"/>
                <c:pt idx="0">
                  <c:v>12.66</c:v>
                </c:pt>
                <c:pt idx="1">
                  <c:v>14.654999999999999</c:v>
                </c:pt>
                <c:pt idx="2">
                  <c:v>15.25</c:v>
                </c:pt>
                <c:pt idx="3">
                  <c:v>15.89</c:v>
                </c:pt>
                <c:pt idx="4">
                  <c:v>15.145</c:v>
                </c:pt>
                <c:pt idx="7">
                  <c:v>13.98</c:v>
                </c:pt>
                <c:pt idx="8">
                  <c:v>16.445</c:v>
                </c:pt>
                <c:pt idx="9">
                  <c:v>16.32</c:v>
                </c:pt>
                <c:pt idx="10">
                  <c:v>13.98</c:v>
                </c:pt>
                <c:pt idx="11">
                  <c:v>16.445</c:v>
                </c:pt>
                <c:pt idx="12">
                  <c:v>12.51</c:v>
                </c:pt>
                <c:pt idx="13">
                  <c:v>16.625</c:v>
                </c:pt>
                <c:pt idx="14">
                  <c:v>15.25</c:v>
                </c:pt>
                <c:pt idx="15">
                  <c:v>16.22</c:v>
                </c:pt>
                <c:pt idx="16">
                  <c:v>16.105</c:v>
                </c:pt>
                <c:pt idx="19">
                  <c:v>11.63</c:v>
                </c:pt>
                <c:pt idx="20">
                  <c:v>13.574999999999999</c:v>
                </c:pt>
                <c:pt idx="21">
                  <c:v>12.744999999999999</c:v>
                </c:pt>
                <c:pt idx="22">
                  <c:v>13.025</c:v>
                </c:pt>
                <c:pt idx="23">
                  <c:v>12.42</c:v>
                </c:pt>
                <c:pt idx="24">
                  <c:v>14.18</c:v>
                </c:pt>
                <c:pt idx="27">
                  <c:v>12.96</c:v>
                </c:pt>
                <c:pt idx="28">
                  <c:v>15.085000000000001</c:v>
                </c:pt>
                <c:pt idx="29">
                  <c:v>14.994999999999999</c:v>
                </c:pt>
                <c:pt idx="30">
                  <c:v>13.824999999999999</c:v>
                </c:pt>
                <c:pt idx="31">
                  <c:v>13.285</c:v>
                </c:pt>
                <c:pt idx="32">
                  <c:v>13.94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A-4C1B-BA6A-35253FFFEE55}"/>
            </c:ext>
          </c:extLst>
        </c:ser>
        <c:ser>
          <c:idx val="1"/>
          <c:order val="1"/>
          <c:tx>
            <c:strRef>
              <c:f>All!$BF$5</c:f>
              <c:strCache>
                <c:ptCount val="1"/>
                <c:pt idx="0">
                  <c:v>Max Load_FR_Ch1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All!$BF$6:$BF$205</c:f>
              <c:numCache>
                <c:formatCode>General</c:formatCode>
                <c:ptCount val="200"/>
                <c:pt idx="0">
                  <c:v>12.265000000000001</c:v>
                </c:pt>
                <c:pt idx="1">
                  <c:v>12.39</c:v>
                </c:pt>
                <c:pt idx="2">
                  <c:v>13.61</c:v>
                </c:pt>
                <c:pt idx="3">
                  <c:v>12.34</c:v>
                </c:pt>
                <c:pt idx="4">
                  <c:v>13.57</c:v>
                </c:pt>
                <c:pt idx="7">
                  <c:v>12.154999999999999</c:v>
                </c:pt>
                <c:pt idx="8">
                  <c:v>14.675000000000001</c:v>
                </c:pt>
                <c:pt idx="9">
                  <c:v>14.385</c:v>
                </c:pt>
                <c:pt idx="10">
                  <c:v>12.154999999999999</c:v>
                </c:pt>
                <c:pt idx="11">
                  <c:v>14.675000000000001</c:v>
                </c:pt>
                <c:pt idx="12">
                  <c:v>11.3</c:v>
                </c:pt>
                <c:pt idx="13">
                  <c:v>12.54</c:v>
                </c:pt>
                <c:pt idx="14">
                  <c:v>12.664999999999999</c:v>
                </c:pt>
                <c:pt idx="15">
                  <c:v>15.44</c:v>
                </c:pt>
                <c:pt idx="16">
                  <c:v>13.27</c:v>
                </c:pt>
                <c:pt idx="19">
                  <c:v>11.34</c:v>
                </c:pt>
                <c:pt idx="20">
                  <c:v>12.18</c:v>
                </c:pt>
                <c:pt idx="21">
                  <c:v>11.54</c:v>
                </c:pt>
                <c:pt idx="22">
                  <c:v>11.965</c:v>
                </c:pt>
                <c:pt idx="23">
                  <c:v>10.775</c:v>
                </c:pt>
                <c:pt idx="24">
                  <c:v>12.69</c:v>
                </c:pt>
                <c:pt idx="27">
                  <c:v>12.105</c:v>
                </c:pt>
                <c:pt idx="28">
                  <c:v>11.99</c:v>
                </c:pt>
                <c:pt idx="29">
                  <c:v>12.154999999999999</c:v>
                </c:pt>
                <c:pt idx="30">
                  <c:v>11.414999999999999</c:v>
                </c:pt>
                <c:pt idx="31">
                  <c:v>11.664999999999999</c:v>
                </c:pt>
                <c:pt idx="32">
                  <c:v>11.975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A-4C1B-BA6A-35253FFFEE55}"/>
            </c:ext>
          </c:extLst>
        </c:ser>
        <c:ser>
          <c:idx val="2"/>
          <c:order val="2"/>
          <c:tx>
            <c:strRef>
              <c:f>All!$BG$5</c:f>
              <c:strCache>
                <c:ptCount val="1"/>
                <c:pt idx="0">
                  <c:v>Max Load_RL_Ch1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All!$BG$6:$BG$205</c:f>
              <c:numCache>
                <c:formatCode>General</c:formatCode>
                <c:ptCount val="200"/>
                <c:pt idx="0">
                  <c:v>24.28</c:v>
                </c:pt>
                <c:pt idx="1">
                  <c:v>25.44</c:v>
                </c:pt>
                <c:pt idx="2">
                  <c:v>27.21</c:v>
                </c:pt>
                <c:pt idx="3">
                  <c:v>27.29</c:v>
                </c:pt>
                <c:pt idx="4">
                  <c:v>27.06</c:v>
                </c:pt>
                <c:pt idx="7">
                  <c:v>24.83</c:v>
                </c:pt>
                <c:pt idx="8">
                  <c:v>26.97</c:v>
                </c:pt>
                <c:pt idx="9">
                  <c:v>26.19</c:v>
                </c:pt>
                <c:pt idx="10">
                  <c:v>24.83</c:v>
                </c:pt>
                <c:pt idx="11">
                  <c:v>26.97</c:v>
                </c:pt>
                <c:pt idx="12">
                  <c:v>24.19</c:v>
                </c:pt>
                <c:pt idx="13">
                  <c:v>26.19</c:v>
                </c:pt>
                <c:pt idx="14">
                  <c:v>27.59</c:v>
                </c:pt>
                <c:pt idx="15">
                  <c:v>27.33</c:v>
                </c:pt>
                <c:pt idx="16">
                  <c:v>27.86</c:v>
                </c:pt>
                <c:pt idx="19">
                  <c:v>23.92</c:v>
                </c:pt>
                <c:pt idx="20">
                  <c:v>25.83</c:v>
                </c:pt>
                <c:pt idx="21">
                  <c:v>25.76</c:v>
                </c:pt>
                <c:pt idx="22">
                  <c:v>27.38</c:v>
                </c:pt>
                <c:pt idx="23">
                  <c:v>26.4</c:v>
                </c:pt>
                <c:pt idx="24">
                  <c:v>25.25</c:v>
                </c:pt>
                <c:pt idx="27">
                  <c:v>27.23</c:v>
                </c:pt>
                <c:pt idx="28">
                  <c:v>26.65</c:v>
                </c:pt>
                <c:pt idx="29">
                  <c:v>26.97</c:v>
                </c:pt>
                <c:pt idx="30">
                  <c:v>23.77</c:v>
                </c:pt>
                <c:pt idx="31">
                  <c:v>26.38</c:v>
                </c:pt>
                <c:pt idx="32">
                  <c:v>26.31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2A-4C1B-BA6A-35253FFFEE55}"/>
            </c:ext>
          </c:extLst>
        </c:ser>
        <c:ser>
          <c:idx val="3"/>
          <c:order val="3"/>
          <c:tx>
            <c:strRef>
              <c:f>All!$BH$5</c:f>
              <c:strCache>
                <c:ptCount val="1"/>
                <c:pt idx="0">
                  <c:v>Max Load_RR_Ch1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All!$BH$6:$BH$205</c:f>
              <c:numCache>
                <c:formatCode>General</c:formatCode>
                <c:ptCount val="200"/>
                <c:pt idx="0">
                  <c:v>27.78</c:v>
                </c:pt>
                <c:pt idx="1">
                  <c:v>25</c:v>
                </c:pt>
                <c:pt idx="2">
                  <c:v>25.41</c:v>
                </c:pt>
                <c:pt idx="3">
                  <c:v>26.28</c:v>
                </c:pt>
                <c:pt idx="4">
                  <c:v>25.45</c:v>
                </c:pt>
                <c:pt idx="7">
                  <c:v>26.34</c:v>
                </c:pt>
                <c:pt idx="8">
                  <c:v>26.36</c:v>
                </c:pt>
                <c:pt idx="9">
                  <c:v>24.18</c:v>
                </c:pt>
                <c:pt idx="10">
                  <c:v>26.34</c:v>
                </c:pt>
                <c:pt idx="11">
                  <c:v>26.36</c:v>
                </c:pt>
                <c:pt idx="12">
                  <c:v>23.37</c:v>
                </c:pt>
                <c:pt idx="13">
                  <c:v>25.7</c:v>
                </c:pt>
                <c:pt idx="14">
                  <c:v>26.79</c:v>
                </c:pt>
                <c:pt idx="15">
                  <c:v>26.21</c:v>
                </c:pt>
                <c:pt idx="16">
                  <c:v>24.16</c:v>
                </c:pt>
                <c:pt idx="19">
                  <c:v>22.95</c:v>
                </c:pt>
                <c:pt idx="20">
                  <c:v>25.15</c:v>
                </c:pt>
                <c:pt idx="21">
                  <c:v>25.11</c:v>
                </c:pt>
                <c:pt idx="22">
                  <c:v>25.87</c:v>
                </c:pt>
                <c:pt idx="23">
                  <c:v>24.77</c:v>
                </c:pt>
                <c:pt idx="24">
                  <c:v>24.75</c:v>
                </c:pt>
                <c:pt idx="27">
                  <c:v>26.26</c:v>
                </c:pt>
                <c:pt idx="28">
                  <c:v>27.19</c:v>
                </c:pt>
                <c:pt idx="29">
                  <c:v>25.22</c:v>
                </c:pt>
                <c:pt idx="30">
                  <c:v>21.97</c:v>
                </c:pt>
                <c:pt idx="31">
                  <c:v>26.76</c:v>
                </c:pt>
                <c:pt idx="32">
                  <c:v>25.62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2A-4C1B-BA6A-35253FFFE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532799"/>
        <c:axId val="1423540703"/>
      </c:lineChart>
      <c:catAx>
        <c:axId val="14235327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40703"/>
        <c:crosses val="autoZero"/>
        <c:auto val="1"/>
        <c:lblAlgn val="ctr"/>
        <c:lblOffset val="100"/>
        <c:noMultiLvlLbl val="0"/>
      </c:catAx>
      <c:valAx>
        <c:axId val="142354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3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All!$D$6:$D$217</c:f>
              <c:strCache>
                <c:ptCount val="212"/>
                <c:pt idx="0">
                  <c:v>04:29.43 &lt;</c:v>
                </c:pt>
                <c:pt idx="1">
                  <c:v>03:42.9</c:v>
                </c:pt>
                <c:pt idx="2">
                  <c:v>03:37.3</c:v>
                </c:pt>
                <c:pt idx="3">
                  <c:v>03:38.0</c:v>
                </c:pt>
                <c:pt idx="4">
                  <c:v>03:51.34 &gt;</c:v>
                </c:pt>
                <c:pt idx="7">
                  <c:v>12:56.23 &lt;</c:v>
                </c:pt>
                <c:pt idx="8">
                  <c:v>03:37.08 *</c:v>
                </c:pt>
                <c:pt idx="9">
                  <c:v>04:05.49 &gt;</c:v>
                </c:pt>
                <c:pt idx="10">
                  <c:v>12:56.23 &lt;</c:v>
                </c:pt>
                <c:pt idx="11">
                  <c:v>03:37.08 *</c:v>
                </c:pt>
                <c:pt idx="12">
                  <c:v>05:01.70 &lt;</c:v>
                </c:pt>
                <c:pt idx="13">
                  <c:v>03:43.4</c:v>
                </c:pt>
                <c:pt idx="14">
                  <c:v>03:41.1</c:v>
                </c:pt>
                <c:pt idx="15">
                  <c:v>03:36.07 *</c:v>
                </c:pt>
                <c:pt idx="16">
                  <c:v>03:50.66 &gt;</c:v>
                </c:pt>
                <c:pt idx="19">
                  <c:v>26:37.18 &lt;</c:v>
                </c:pt>
                <c:pt idx="20">
                  <c:v>03:49.9</c:v>
                </c:pt>
                <c:pt idx="21">
                  <c:v>03:47.5</c:v>
                </c:pt>
                <c:pt idx="22">
                  <c:v>04:10.3</c:v>
                </c:pt>
                <c:pt idx="23">
                  <c:v>04:38.8</c:v>
                </c:pt>
                <c:pt idx="24">
                  <c:v>04:14.93 &gt;</c:v>
                </c:pt>
                <c:pt idx="27">
                  <c:v>18:26.84 &lt;</c:v>
                </c:pt>
                <c:pt idx="28">
                  <c:v>03:39.7</c:v>
                </c:pt>
                <c:pt idx="29">
                  <c:v>03:37.64 *</c:v>
                </c:pt>
                <c:pt idx="30">
                  <c:v>06:12.9</c:v>
                </c:pt>
                <c:pt idx="31">
                  <c:v>03:43.4</c:v>
                </c:pt>
                <c:pt idx="32">
                  <c:v>04:01.10 &gt;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All!$D$218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E-4C44-AD77-5C6A943D0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415632"/>
        <c:axId val="2063421040"/>
      </c:scatterChart>
      <c:valAx>
        <c:axId val="206341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21040"/>
        <c:crosses val="autoZero"/>
        <c:crossBetween val="midCat"/>
      </c:valAx>
      <c:valAx>
        <c:axId val="206342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1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SCz front, rear</a:t>
            </a:r>
          </a:p>
        </c:rich>
      </c:tx>
      <c:layout>
        <c:manualLayout>
          <c:xMode val="edge"/>
          <c:yMode val="edge"/>
          <c:x val="5.4812885638136036E-2"/>
          <c:y val="2.35185185185185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cap="none" spc="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All!$AP$5</c:f>
              <c:strCache>
                <c:ptCount val="1"/>
                <c:pt idx="0">
                  <c:v>CzF_TS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All!$AP$6:$AP$170</c:f>
              <c:numCache>
                <c:formatCode>General</c:formatCode>
                <c:ptCount val="165"/>
                <c:pt idx="0">
                  <c:v>1.3819999999999999</c:v>
                </c:pt>
                <c:pt idx="1">
                  <c:v>1.357</c:v>
                </c:pt>
                <c:pt idx="2">
                  <c:v>1.355</c:v>
                </c:pt>
                <c:pt idx="3">
                  <c:v>1.3560000000000001</c:v>
                </c:pt>
                <c:pt idx="4">
                  <c:v>1.341</c:v>
                </c:pt>
                <c:pt idx="7">
                  <c:v>1.288</c:v>
                </c:pt>
                <c:pt idx="8">
                  <c:v>1.2769999999999999</c:v>
                </c:pt>
                <c:pt idx="9">
                  <c:v>1.2589999999999999</c:v>
                </c:pt>
                <c:pt idx="10">
                  <c:v>1.288</c:v>
                </c:pt>
                <c:pt idx="11">
                  <c:v>1.2769999999999999</c:v>
                </c:pt>
                <c:pt idx="12">
                  <c:v>1.335</c:v>
                </c:pt>
                <c:pt idx="13">
                  <c:v>1.33</c:v>
                </c:pt>
                <c:pt idx="14">
                  <c:v>1.2869999999999999</c:v>
                </c:pt>
                <c:pt idx="15">
                  <c:v>1.2729999999999999</c:v>
                </c:pt>
                <c:pt idx="16">
                  <c:v>1.2569999999999999</c:v>
                </c:pt>
                <c:pt idx="19">
                  <c:v>1.244</c:v>
                </c:pt>
                <c:pt idx="20">
                  <c:v>1.286</c:v>
                </c:pt>
                <c:pt idx="21">
                  <c:v>1.2729999999999999</c:v>
                </c:pt>
                <c:pt idx="22">
                  <c:v>1.262</c:v>
                </c:pt>
                <c:pt idx="23">
                  <c:v>1.272</c:v>
                </c:pt>
                <c:pt idx="24">
                  <c:v>1.2509999999999999</c:v>
                </c:pt>
                <c:pt idx="27">
                  <c:v>1.282</c:v>
                </c:pt>
                <c:pt idx="28">
                  <c:v>1.2729999999999999</c:v>
                </c:pt>
                <c:pt idx="29">
                  <c:v>1.264</c:v>
                </c:pt>
                <c:pt idx="30">
                  <c:v>1.262</c:v>
                </c:pt>
                <c:pt idx="31">
                  <c:v>1.2709999999999999</c:v>
                </c:pt>
                <c:pt idx="32">
                  <c:v>1.264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FE5-B14D-EB330CB90172}"/>
            </c:ext>
          </c:extLst>
        </c:ser>
        <c:ser>
          <c:idx val="1"/>
          <c:order val="1"/>
          <c:tx>
            <c:strRef>
              <c:f>All!$AQ$5</c:f>
              <c:strCache>
                <c:ptCount val="1"/>
                <c:pt idx="0">
                  <c:v>CzR_TS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All!$AQ$6:$AQ$170</c:f>
              <c:numCache>
                <c:formatCode>General</c:formatCode>
                <c:ptCount val="165"/>
                <c:pt idx="0">
                  <c:v>1.69</c:v>
                </c:pt>
                <c:pt idx="1">
                  <c:v>1.6639999999999999</c:v>
                </c:pt>
                <c:pt idx="2">
                  <c:v>1.66</c:v>
                </c:pt>
                <c:pt idx="3">
                  <c:v>1.6319999999999999</c:v>
                </c:pt>
                <c:pt idx="4">
                  <c:v>1.6220000000000001</c:v>
                </c:pt>
                <c:pt idx="7">
                  <c:v>1.7150000000000001</c:v>
                </c:pt>
                <c:pt idx="8">
                  <c:v>1.6950000000000001</c:v>
                </c:pt>
                <c:pt idx="9">
                  <c:v>1.6779999999999999</c:v>
                </c:pt>
                <c:pt idx="10">
                  <c:v>1.7150000000000001</c:v>
                </c:pt>
                <c:pt idx="11">
                  <c:v>1.6950000000000001</c:v>
                </c:pt>
                <c:pt idx="12">
                  <c:v>1.6279999999999999</c:v>
                </c:pt>
                <c:pt idx="13">
                  <c:v>1.673</c:v>
                </c:pt>
                <c:pt idx="14">
                  <c:v>1.643</c:v>
                </c:pt>
                <c:pt idx="15">
                  <c:v>1.6080000000000001</c:v>
                </c:pt>
                <c:pt idx="16">
                  <c:v>1.593</c:v>
                </c:pt>
                <c:pt idx="19">
                  <c:v>1.6439999999999999</c:v>
                </c:pt>
                <c:pt idx="20">
                  <c:v>1.6859999999999999</c:v>
                </c:pt>
                <c:pt idx="21">
                  <c:v>1.6719999999999999</c:v>
                </c:pt>
                <c:pt idx="22">
                  <c:v>1.631</c:v>
                </c:pt>
                <c:pt idx="23">
                  <c:v>1.6279999999999999</c:v>
                </c:pt>
                <c:pt idx="24">
                  <c:v>1.6339999999999999</c:v>
                </c:pt>
                <c:pt idx="27">
                  <c:v>1.671</c:v>
                </c:pt>
                <c:pt idx="28">
                  <c:v>1.6439999999999999</c:v>
                </c:pt>
                <c:pt idx="29">
                  <c:v>1.635</c:v>
                </c:pt>
                <c:pt idx="30">
                  <c:v>1.6</c:v>
                </c:pt>
                <c:pt idx="31">
                  <c:v>1.621</c:v>
                </c:pt>
                <c:pt idx="32">
                  <c:v>1.615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4-4FE5-B14D-EB330CB90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noMultiLvlLbl val="0"/>
      </c:catAx>
      <c:valAx>
        <c:axId val="1425136367"/>
        <c:scaling>
          <c:orientation val="minMax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022242776067201"/>
          <c:y val="4.2354629629629645E-2"/>
          <c:w val="0.58637620838353477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l-GR"/>
              <a:t>Δ</a:t>
            </a:r>
            <a:r>
              <a:rPr lang="en-GB"/>
              <a:t>CPL Cornering [N]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All!$AL$5</c:f>
              <c:strCache>
                <c:ptCount val="1"/>
                <c:pt idx="0">
                  <c:v>Ave CPL_FL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All!$AL$6:$AL$170</c:f>
              <c:numCache>
                <c:formatCode>General</c:formatCode>
                <c:ptCount val="165"/>
                <c:pt idx="0">
                  <c:v>528.49900000000002</c:v>
                </c:pt>
                <c:pt idx="1">
                  <c:v>585.54999999999995</c:v>
                </c:pt>
                <c:pt idx="2">
                  <c:v>602.87599999999998</c:v>
                </c:pt>
                <c:pt idx="3">
                  <c:v>609.05899999999997</c:v>
                </c:pt>
                <c:pt idx="4">
                  <c:v>579.39599999999996</c:v>
                </c:pt>
                <c:pt idx="7">
                  <c:v>517.04300000000001</c:v>
                </c:pt>
                <c:pt idx="8">
                  <c:v>639.52800000000002</c:v>
                </c:pt>
                <c:pt idx="9">
                  <c:v>589.91499999999996</c:v>
                </c:pt>
                <c:pt idx="10">
                  <c:v>517.04300000000001</c:v>
                </c:pt>
                <c:pt idx="11">
                  <c:v>639.52800000000002</c:v>
                </c:pt>
                <c:pt idx="12">
                  <c:v>489.97399999999999</c:v>
                </c:pt>
                <c:pt idx="13">
                  <c:v>621.73599999999999</c:v>
                </c:pt>
                <c:pt idx="14">
                  <c:v>666.45899999999995</c:v>
                </c:pt>
                <c:pt idx="15">
                  <c:v>664.73400000000004</c:v>
                </c:pt>
                <c:pt idx="16">
                  <c:v>615.01400000000001</c:v>
                </c:pt>
                <c:pt idx="19">
                  <c:v>495.18599999999998</c:v>
                </c:pt>
                <c:pt idx="20">
                  <c:v>535.12900000000002</c:v>
                </c:pt>
                <c:pt idx="21">
                  <c:v>548.74300000000005</c:v>
                </c:pt>
                <c:pt idx="22">
                  <c:v>594.66999999999996</c:v>
                </c:pt>
                <c:pt idx="23">
                  <c:v>660.17100000000005</c:v>
                </c:pt>
                <c:pt idx="24">
                  <c:v>589.78099999999995</c:v>
                </c:pt>
                <c:pt idx="27">
                  <c:v>563.577</c:v>
                </c:pt>
                <c:pt idx="28">
                  <c:v>607.12300000000005</c:v>
                </c:pt>
                <c:pt idx="29">
                  <c:v>578.79100000000005</c:v>
                </c:pt>
                <c:pt idx="30">
                  <c:v>584.48699999999997</c:v>
                </c:pt>
                <c:pt idx="31">
                  <c:v>577.57799999999997</c:v>
                </c:pt>
                <c:pt idx="32">
                  <c:v>621.95699999999999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8-44A3-B5CE-FB65AE170B36}"/>
            </c:ext>
          </c:extLst>
        </c:ser>
        <c:ser>
          <c:idx val="1"/>
          <c:order val="1"/>
          <c:tx>
            <c:strRef>
              <c:f>All!$AM$5</c:f>
              <c:strCache>
                <c:ptCount val="1"/>
                <c:pt idx="0">
                  <c:v>Ave CPL_FR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All!$AM$6:$AM$170</c:f>
              <c:numCache>
                <c:formatCode>General</c:formatCode>
                <c:ptCount val="165"/>
                <c:pt idx="0">
                  <c:v>547.08299999999997</c:v>
                </c:pt>
                <c:pt idx="1">
                  <c:v>608.577</c:v>
                </c:pt>
                <c:pt idx="2">
                  <c:v>609.86</c:v>
                </c:pt>
                <c:pt idx="3">
                  <c:v>606.50599999999997</c:v>
                </c:pt>
                <c:pt idx="4">
                  <c:v>582.822</c:v>
                </c:pt>
                <c:pt idx="7">
                  <c:v>523.08100000000002</c:v>
                </c:pt>
                <c:pt idx="8">
                  <c:v>636.11800000000005</c:v>
                </c:pt>
                <c:pt idx="9">
                  <c:v>579.36199999999997</c:v>
                </c:pt>
                <c:pt idx="10">
                  <c:v>523.08100000000002</c:v>
                </c:pt>
                <c:pt idx="11">
                  <c:v>636.11800000000005</c:v>
                </c:pt>
                <c:pt idx="12">
                  <c:v>492.36900000000003</c:v>
                </c:pt>
                <c:pt idx="13">
                  <c:v>616.71400000000006</c:v>
                </c:pt>
                <c:pt idx="14">
                  <c:v>631.66899999999998</c:v>
                </c:pt>
                <c:pt idx="15">
                  <c:v>653.58600000000001</c:v>
                </c:pt>
                <c:pt idx="16">
                  <c:v>593.33199999999999</c:v>
                </c:pt>
                <c:pt idx="19">
                  <c:v>492.96499999999997</c:v>
                </c:pt>
                <c:pt idx="20">
                  <c:v>528.94299999999998</c:v>
                </c:pt>
                <c:pt idx="21">
                  <c:v>534.17499999999995</c:v>
                </c:pt>
                <c:pt idx="22">
                  <c:v>576.35299999999995</c:v>
                </c:pt>
                <c:pt idx="23">
                  <c:v>632.73500000000001</c:v>
                </c:pt>
                <c:pt idx="24">
                  <c:v>584.38400000000001</c:v>
                </c:pt>
                <c:pt idx="27">
                  <c:v>562.29300000000001</c:v>
                </c:pt>
                <c:pt idx="28">
                  <c:v>597.04100000000005</c:v>
                </c:pt>
                <c:pt idx="29">
                  <c:v>586.95899999999995</c:v>
                </c:pt>
                <c:pt idx="30">
                  <c:v>601.00599999999997</c:v>
                </c:pt>
                <c:pt idx="31">
                  <c:v>558.31399999999996</c:v>
                </c:pt>
                <c:pt idx="32">
                  <c:v>609.98199999999997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C8-44A3-B5CE-FB65AE170B36}"/>
            </c:ext>
          </c:extLst>
        </c:ser>
        <c:ser>
          <c:idx val="2"/>
          <c:order val="2"/>
          <c:tx>
            <c:strRef>
              <c:f>All!$AN$5</c:f>
              <c:strCache>
                <c:ptCount val="1"/>
                <c:pt idx="0">
                  <c:v>Ave CPL_RL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All!$AN$6:$AN$170</c:f>
              <c:numCache>
                <c:formatCode>General</c:formatCode>
                <c:ptCount val="165"/>
                <c:pt idx="0">
                  <c:v>704.13099999999997</c:v>
                </c:pt>
                <c:pt idx="1">
                  <c:v>750.55600000000004</c:v>
                </c:pt>
                <c:pt idx="2">
                  <c:v>778.75</c:v>
                </c:pt>
                <c:pt idx="3">
                  <c:v>781.70899999999995</c:v>
                </c:pt>
                <c:pt idx="4">
                  <c:v>761.93</c:v>
                </c:pt>
                <c:pt idx="7">
                  <c:v>715.40300000000002</c:v>
                </c:pt>
                <c:pt idx="8">
                  <c:v>822.52300000000002</c:v>
                </c:pt>
                <c:pt idx="9">
                  <c:v>803.30700000000002</c:v>
                </c:pt>
                <c:pt idx="10">
                  <c:v>715.40300000000002</c:v>
                </c:pt>
                <c:pt idx="11">
                  <c:v>822.52300000000002</c:v>
                </c:pt>
                <c:pt idx="12">
                  <c:v>652.34900000000005</c:v>
                </c:pt>
                <c:pt idx="13">
                  <c:v>763.41399999999999</c:v>
                </c:pt>
                <c:pt idx="14">
                  <c:v>826.923</c:v>
                </c:pt>
                <c:pt idx="15">
                  <c:v>831.04399999999998</c:v>
                </c:pt>
                <c:pt idx="16">
                  <c:v>824.39800000000002</c:v>
                </c:pt>
                <c:pt idx="19">
                  <c:v>644.99800000000005</c:v>
                </c:pt>
                <c:pt idx="20">
                  <c:v>694.35299999999995</c:v>
                </c:pt>
                <c:pt idx="21">
                  <c:v>722.45</c:v>
                </c:pt>
                <c:pt idx="22">
                  <c:v>735.97299999999996</c:v>
                </c:pt>
                <c:pt idx="23">
                  <c:v>773.21500000000003</c:v>
                </c:pt>
                <c:pt idx="24">
                  <c:v>718.10699999999997</c:v>
                </c:pt>
                <c:pt idx="27">
                  <c:v>699.846</c:v>
                </c:pt>
                <c:pt idx="28">
                  <c:v>775.97</c:v>
                </c:pt>
                <c:pt idx="29">
                  <c:v>781.2</c:v>
                </c:pt>
                <c:pt idx="30">
                  <c:v>724.54</c:v>
                </c:pt>
                <c:pt idx="31">
                  <c:v>743.13599999999997</c:v>
                </c:pt>
                <c:pt idx="32">
                  <c:v>766.33100000000002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C8-44A3-B5CE-FB65AE170B36}"/>
            </c:ext>
          </c:extLst>
        </c:ser>
        <c:ser>
          <c:idx val="3"/>
          <c:order val="3"/>
          <c:tx>
            <c:strRef>
              <c:f>All!$AO$5</c:f>
              <c:strCache>
                <c:ptCount val="1"/>
                <c:pt idx="0">
                  <c:v>Ave CPL_RR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All!$AO$6:$AO$170</c:f>
              <c:numCache>
                <c:formatCode>General</c:formatCode>
                <c:ptCount val="165"/>
                <c:pt idx="0">
                  <c:v>763.99</c:v>
                </c:pt>
                <c:pt idx="1">
                  <c:v>782.06799999999998</c:v>
                </c:pt>
                <c:pt idx="2">
                  <c:v>841.351</c:v>
                </c:pt>
                <c:pt idx="3">
                  <c:v>811.245</c:v>
                </c:pt>
                <c:pt idx="4">
                  <c:v>790.99900000000002</c:v>
                </c:pt>
                <c:pt idx="7">
                  <c:v>729.59199999999998</c:v>
                </c:pt>
                <c:pt idx="8">
                  <c:v>816.76400000000001</c:v>
                </c:pt>
                <c:pt idx="9">
                  <c:v>789.24900000000002</c:v>
                </c:pt>
                <c:pt idx="10">
                  <c:v>729.59199999999998</c:v>
                </c:pt>
                <c:pt idx="11">
                  <c:v>816.76400000000001</c:v>
                </c:pt>
                <c:pt idx="12">
                  <c:v>724.46699999999998</c:v>
                </c:pt>
                <c:pt idx="13">
                  <c:v>798.39499999999998</c:v>
                </c:pt>
                <c:pt idx="14">
                  <c:v>846.39</c:v>
                </c:pt>
                <c:pt idx="15">
                  <c:v>828.93200000000002</c:v>
                </c:pt>
                <c:pt idx="16">
                  <c:v>741.42399999999998</c:v>
                </c:pt>
                <c:pt idx="19">
                  <c:v>655.86699999999996</c:v>
                </c:pt>
                <c:pt idx="20">
                  <c:v>727.43399999999997</c:v>
                </c:pt>
                <c:pt idx="21">
                  <c:v>726.98299999999995</c:v>
                </c:pt>
                <c:pt idx="22">
                  <c:v>750.15499999999997</c:v>
                </c:pt>
                <c:pt idx="23">
                  <c:v>698.26300000000003</c:v>
                </c:pt>
                <c:pt idx="24">
                  <c:v>703.10799999999995</c:v>
                </c:pt>
                <c:pt idx="27">
                  <c:v>668.02700000000004</c:v>
                </c:pt>
                <c:pt idx="28">
                  <c:v>758.31100000000004</c:v>
                </c:pt>
                <c:pt idx="29">
                  <c:v>752.60799999999995</c:v>
                </c:pt>
                <c:pt idx="30">
                  <c:v>694.90099999999995</c:v>
                </c:pt>
                <c:pt idx="31">
                  <c:v>793.35599999999999</c:v>
                </c:pt>
                <c:pt idx="32">
                  <c:v>807.82500000000005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C8-44A3-B5CE-FB65AE170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425136367"/>
        <c:scaling>
          <c:orientation val="minMax"/>
          <c:max val="1200"/>
          <c:min val="2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Tyre Temp IR2 [N]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All!$AH$5</c:f>
              <c:strCache>
                <c:ptCount val="1"/>
                <c:pt idx="0">
                  <c:v>Ave FL_IR_Temp_Ch2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All!$AH$6:$AH$170</c:f>
              <c:numCache>
                <c:formatCode>General</c:formatCode>
                <c:ptCount val="165"/>
                <c:pt idx="0">
                  <c:v>63.84</c:v>
                </c:pt>
                <c:pt idx="1">
                  <c:v>72.459999999999994</c:v>
                </c:pt>
                <c:pt idx="2">
                  <c:v>77.650000000000006</c:v>
                </c:pt>
                <c:pt idx="3">
                  <c:v>80.67</c:v>
                </c:pt>
                <c:pt idx="4">
                  <c:v>78.94</c:v>
                </c:pt>
                <c:pt idx="7">
                  <c:v>67.599999999999994</c:v>
                </c:pt>
                <c:pt idx="8">
                  <c:v>77.790000000000006</c:v>
                </c:pt>
                <c:pt idx="9">
                  <c:v>82.46</c:v>
                </c:pt>
                <c:pt idx="10">
                  <c:v>67.599999999999994</c:v>
                </c:pt>
                <c:pt idx="11">
                  <c:v>77.790000000000006</c:v>
                </c:pt>
                <c:pt idx="12">
                  <c:v>55.31</c:v>
                </c:pt>
                <c:pt idx="13">
                  <c:v>73.2</c:v>
                </c:pt>
                <c:pt idx="14">
                  <c:v>84.37</c:v>
                </c:pt>
                <c:pt idx="15">
                  <c:v>86.06</c:v>
                </c:pt>
                <c:pt idx="16">
                  <c:v>86.64</c:v>
                </c:pt>
                <c:pt idx="19">
                  <c:v>75.97</c:v>
                </c:pt>
                <c:pt idx="20">
                  <c:v>73.62</c:v>
                </c:pt>
                <c:pt idx="21">
                  <c:v>80.45</c:v>
                </c:pt>
                <c:pt idx="22">
                  <c:v>77.7</c:v>
                </c:pt>
                <c:pt idx="23">
                  <c:v>79.25</c:v>
                </c:pt>
                <c:pt idx="24">
                  <c:v>78.73</c:v>
                </c:pt>
                <c:pt idx="27">
                  <c:v>71.48</c:v>
                </c:pt>
                <c:pt idx="28">
                  <c:v>82.49</c:v>
                </c:pt>
                <c:pt idx="29">
                  <c:v>88.4</c:v>
                </c:pt>
                <c:pt idx="30">
                  <c:v>78.680000000000007</c:v>
                </c:pt>
                <c:pt idx="31">
                  <c:v>66.709999999999994</c:v>
                </c:pt>
                <c:pt idx="32">
                  <c:v>83.25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F-4C80-8D3A-7FA0542FAF02}"/>
            </c:ext>
          </c:extLst>
        </c:ser>
        <c:ser>
          <c:idx val="1"/>
          <c:order val="1"/>
          <c:tx>
            <c:strRef>
              <c:f>All!$AI$5</c:f>
              <c:strCache>
                <c:ptCount val="1"/>
                <c:pt idx="0">
                  <c:v>Ave FR_IR_Temp_Ch2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All!$AI$6:$AI$170</c:f>
              <c:numCache>
                <c:formatCode>General</c:formatCode>
                <c:ptCount val="165"/>
                <c:pt idx="0">
                  <c:v>64.33</c:v>
                </c:pt>
                <c:pt idx="1">
                  <c:v>70.56</c:v>
                </c:pt>
                <c:pt idx="2">
                  <c:v>74.319999999999993</c:v>
                </c:pt>
                <c:pt idx="3">
                  <c:v>76.38</c:v>
                </c:pt>
                <c:pt idx="4">
                  <c:v>75.819999999999993</c:v>
                </c:pt>
                <c:pt idx="7">
                  <c:v>65.760000000000005</c:v>
                </c:pt>
                <c:pt idx="8">
                  <c:v>73.63</c:v>
                </c:pt>
                <c:pt idx="9">
                  <c:v>79.62</c:v>
                </c:pt>
                <c:pt idx="10">
                  <c:v>65.760000000000005</c:v>
                </c:pt>
                <c:pt idx="11">
                  <c:v>73.63</c:v>
                </c:pt>
                <c:pt idx="12">
                  <c:v>55.12</c:v>
                </c:pt>
                <c:pt idx="13">
                  <c:v>72.03</c:v>
                </c:pt>
                <c:pt idx="14">
                  <c:v>82.19</c:v>
                </c:pt>
                <c:pt idx="15">
                  <c:v>86.11</c:v>
                </c:pt>
                <c:pt idx="16">
                  <c:v>84.67</c:v>
                </c:pt>
                <c:pt idx="19">
                  <c:v>75.48</c:v>
                </c:pt>
                <c:pt idx="20">
                  <c:v>75.45</c:v>
                </c:pt>
                <c:pt idx="21">
                  <c:v>81.849999999999994</c:v>
                </c:pt>
                <c:pt idx="22">
                  <c:v>80.03</c:v>
                </c:pt>
                <c:pt idx="23">
                  <c:v>78.709999999999994</c:v>
                </c:pt>
                <c:pt idx="24">
                  <c:v>76.989999999999995</c:v>
                </c:pt>
                <c:pt idx="27">
                  <c:v>70.489999999999995</c:v>
                </c:pt>
                <c:pt idx="28">
                  <c:v>79.709999999999994</c:v>
                </c:pt>
                <c:pt idx="29">
                  <c:v>83.32</c:v>
                </c:pt>
                <c:pt idx="30">
                  <c:v>76.69</c:v>
                </c:pt>
                <c:pt idx="31">
                  <c:v>66.010000000000005</c:v>
                </c:pt>
                <c:pt idx="32">
                  <c:v>79.98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F-4C80-8D3A-7FA0542FAF02}"/>
            </c:ext>
          </c:extLst>
        </c:ser>
        <c:ser>
          <c:idx val="2"/>
          <c:order val="2"/>
          <c:tx>
            <c:strRef>
              <c:f>All!$AJ$5</c:f>
              <c:strCache>
                <c:ptCount val="1"/>
                <c:pt idx="0">
                  <c:v>Ave RL_IR_Temp_Ch2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All!$AJ$6:$AJ$170</c:f>
              <c:numCache>
                <c:formatCode>General</c:formatCode>
                <c:ptCount val="165"/>
                <c:pt idx="0">
                  <c:v>72.33</c:v>
                </c:pt>
                <c:pt idx="1">
                  <c:v>89.05</c:v>
                </c:pt>
                <c:pt idx="2">
                  <c:v>98.89</c:v>
                </c:pt>
                <c:pt idx="3">
                  <c:v>105.03</c:v>
                </c:pt>
                <c:pt idx="4">
                  <c:v>104.46</c:v>
                </c:pt>
                <c:pt idx="7">
                  <c:v>80.010000000000005</c:v>
                </c:pt>
                <c:pt idx="8">
                  <c:v>99.4</c:v>
                </c:pt>
                <c:pt idx="9">
                  <c:v>109.08</c:v>
                </c:pt>
                <c:pt idx="10">
                  <c:v>80.010000000000005</c:v>
                </c:pt>
                <c:pt idx="11">
                  <c:v>99.4</c:v>
                </c:pt>
                <c:pt idx="12">
                  <c:v>63.89</c:v>
                </c:pt>
                <c:pt idx="13">
                  <c:v>91.44</c:v>
                </c:pt>
                <c:pt idx="14">
                  <c:v>106.54</c:v>
                </c:pt>
                <c:pt idx="15">
                  <c:v>111.34</c:v>
                </c:pt>
                <c:pt idx="16">
                  <c:v>113.85</c:v>
                </c:pt>
                <c:pt idx="19">
                  <c:v>87.68</c:v>
                </c:pt>
                <c:pt idx="20">
                  <c:v>90.27</c:v>
                </c:pt>
                <c:pt idx="21">
                  <c:v>100.28</c:v>
                </c:pt>
                <c:pt idx="22">
                  <c:v>96.04</c:v>
                </c:pt>
                <c:pt idx="23">
                  <c:v>97.49</c:v>
                </c:pt>
                <c:pt idx="24">
                  <c:v>98.53</c:v>
                </c:pt>
                <c:pt idx="27">
                  <c:v>81.209999999999994</c:v>
                </c:pt>
                <c:pt idx="28">
                  <c:v>100.36</c:v>
                </c:pt>
                <c:pt idx="29">
                  <c:v>109.76</c:v>
                </c:pt>
                <c:pt idx="30">
                  <c:v>96.93</c:v>
                </c:pt>
                <c:pt idx="31">
                  <c:v>83.22</c:v>
                </c:pt>
                <c:pt idx="32">
                  <c:v>105.88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FF-4C80-8D3A-7FA0542FAF02}"/>
            </c:ext>
          </c:extLst>
        </c:ser>
        <c:ser>
          <c:idx val="3"/>
          <c:order val="3"/>
          <c:tx>
            <c:strRef>
              <c:f>All!$AK$5</c:f>
              <c:strCache>
                <c:ptCount val="1"/>
                <c:pt idx="0">
                  <c:v>Ave RR_IR_Temp_Ch2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All!$AK$6:$AK$170</c:f>
              <c:numCache>
                <c:formatCode>General</c:formatCode>
                <c:ptCount val="165"/>
                <c:pt idx="0">
                  <c:v>71.58</c:v>
                </c:pt>
                <c:pt idx="1">
                  <c:v>85.14</c:v>
                </c:pt>
                <c:pt idx="2">
                  <c:v>93.07</c:v>
                </c:pt>
                <c:pt idx="3">
                  <c:v>98.54</c:v>
                </c:pt>
                <c:pt idx="4">
                  <c:v>99.24</c:v>
                </c:pt>
                <c:pt idx="7">
                  <c:v>77.67</c:v>
                </c:pt>
                <c:pt idx="8">
                  <c:v>93.58</c:v>
                </c:pt>
                <c:pt idx="9">
                  <c:v>103.04</c:v>
                </c:pt>
                <c:pt idx="10">
                  <c:v>77.67</c:v>
                </c:pt>
                <c:pt idx="11">
                  <c:v>93.58</c:v>
                </c:pt>
                <c:pt idx="12">
                  <c:v>62.43</c:v>
                </c:pt>
                <c:pt idx="13">
                  <c:v>87.73</c:v>
                </c:pt>
                <c:pt idx="14">
                  <c:v>102.32</c:v>
                </c:pt>
                <c:pt idx="15">
                  <c:v>107.67</c:v>
                </c:pt>
                <c:pt idx="16">
                  <c:v>110.02</c:v>
                </c:pt>
                <c:pt idx="19">
                  <c:v>86.32</c:v>
                </c:pt>
                <c:pt idx="20">
                  <c:v>88.04</c:v>
                </c:pt>
                <c:pt idx="21">
                  <c:v>97.45</c:v>
                </c:pt>
                <c:pt idx="22">
                  <c:v>95.14</c:v>
                </c:pt>
                <c:pt idx="23">
                  <c:v>95.86</c:v>
                </c:pt>
                <c:pt idx="24">
                  <c:v>96.07</c:v>
                </c:pt>
                <c:pt idx="27">
                  <c:v>78.64</c:v>
                </c:pt>
                <c:pt idx="28">
                  <c:v>96.9</c:v>
                </c:pt>
                <c:pt idx="29">
                  <c:v>104.82</c:v>
                </c:pt>
                <c:pt idx="30">
                  <c:v>93.37</c:v>
                </c:pt>
                <c:pt idx="31">
                  <c:v>79.45</c:v>
                </c:pt>
                <c:pt idx="32">
                  <c:v>100.47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FF-4C80-8D3A-7FA0542FA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425136367"/>
        <c:scaling>
          <c:orientation val="minMax"/>
          <c:max val="150"/>
          <c:min val="5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Tyre Pressure [bar]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All!$AD$5</c:f>
              <c:strCache>
                <c:ptCount val="1"/>
                <c:pt idx="0">
                  <c:v>Ave Pres_Rel_FL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All!$AD$6:$AD$170</c:f>
              <c:numCache>
                <c:formatCode>General</c:formatCode>
                <c:ptCount val="165"/>
                <c:pt idx="0">
                  <c:v>1.6040000000000001</c:v>
                </c:pt>
                <c:pt idx="1">
                  <c:v>1.635</c:v>
                </c:pt>
                <c:pt idx="2">
                  <c:v>1.6739999999999999</c:v>
                </c:pt>
                <c:pt idx="3">
                  <c:v>1.694</c:v>
                </c:pt>
                <c:pt idx="4">
                  <c:v>1.6830000000000001</c:v>
                </c:pt>
                <c:pt idx="7">
                  <c:v>1.64</c:v>
                </c:pt>
                <c:pt idx="8">
                  <c:v>1.6659999999999999</c:v>
                </c:pt>
                <c:pt idx="9">
                  <c:v>1.7</c:v>
                </c:pt>
                <c:pt idx="10">
                  <c:v>1.64</c:v>
                </c:pt>
                <c:pt idx="11">
                  <c:v>1.6659999999999999</c:v>
                </c:pt>
                <c:pt idx="12">
                  <c:v>1.476</c:v>
                </c:pt>
                <c:pt idx="13">
                  <c:v>1.587</c:v>
                </c:pt>
                <c:pt idx="14">
                  <c:v>1.655</c:v>
                </c:pt>
                <c:pt idx="15">
                  <c:v>1.677</c:v>
                </c:pt>
                <c:pt idx="16">
                  <c:v>1.6819999999999999</c:v>
                </c:pt>
                <c:pt idx="19">
                  <c:v>1.768</c:v>
                </c:pt>
                <c:pt idx="20">
                  <c:v>1.6990000000000001</c:v>
                </c:pt>
                <c:pt idx="21">
                  <c:v>1.7410000000000001</c:v>
                </c:pt>
                <c:pt idx="22">
                  <c:v>1.7350000000000001</c:v>
                </c:pt>
                <c:pt idx="23">
                  <c:v>1.738</c:v>
                </c:pt>
                <c:pt idx="24">
                  <c:v>1.7390000000000001</c:v>
                </c:pt>
                <c:pt idx="27">
                  <c:v>1.7210000000000001</c:v>
                </c:pt>
                <c:pt idx="28">
                  <c:v>1.7509999999999999</c:v>
                </c:pt>
                <c:pt idx="29">
                  <c:v>1.7849999999999999</c:v>
                </c:pt>
                <c:pt idx="30">
                  <c:v>1.746</c:v>
                </c:pt>
                <c:pt idx="31">
                  <c:v>1.655</c:v>
                </c:pt>
                <c:pt idx="32">
                  <c:v>1.748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85-4991-A5B3-C09E0D4FC4C5}"/>
            </c:ext>
          </c:extLst>
        </c:ser>
        <c:ser>
          <c:idx val="1"/>
          <c:order val="1"/>
          <c:tx>
            <c:strRef>
              <c:f>All!$AE$5</c:f>
              <c:strCache>
                <c:ptCount val="1"/>
                <c:pt idx="0">
                  <c:v>Ave Pres_Rel_FR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All!$AE$6:$AE$170</c:f>
              <c:numCache>
                <c:formatCode>General</c:formatCode>
                <c:ptCount val="165"/>
                <c:pt idx="0">
                  <c:v>1.667</c:v>
                </c:pt>
                <c:pt idx="1">
                  <c:v>1.6739999999999999</c:v>
                </c:pt>
                <c:pt idx="2">
                  <c:v>1.6990000000000001</c:v>
                </c:pt>
                <c:pt idx="3">
                  <c:v>1.7090000000000001</c:v>
                </c:pt>
                <c:pt idx="4">
                  <c:v>1.7050000000000001</c:v>
                </c:pt>
                <c:pt idx="7">
                  <c:v>1.649</c:v>
                </c:pt>
                <c:pt idx="8">
                  <c:v>1.5649999999999999</c:v>
                </c:pt>
                <c:pt idx="9">
                  <c:v>1.4790000000000001</c:v>
                </c:pt>
                <c:pt idx="10">
                  <c:v>1.649</c:v>
                </c:pt>
                <c:pt idx="11">
                  <c:v>1.5649999999999999</c:v>
                </c:pt>
                <c:pt idx="12">
                  <c:v>1.3280000000000001</c:v>
                </c:pt>
                <c:pt idx="13">
                  <c:v>1.419</c:v>
                </c:pt>
                <c:pt idx="14">
                  <c:v>1.478</c:v>
                </c:pt>
                <c:pt idx="15">
                  <c:v>1.4950000000000001</c:v>
                </c:pt>
                <c:pt idx="16">
                  <c:v>1.502</c:v>
                </c:pt>
                <c:pt idx="19">
                  <c:v>1.597</c:v>
                </c:pt>
                <c:pt idx="20">
                  <c:v>1.5489999999999999</c:v>
                </c:pt>
                <c:pt idx="21">
                  <c:v>1.5820000000000001</c:v>
                </c:pt>
                <c:pt idx="22">
                  <c:v>1.5840000000000001</c:v>
                </c:pt>
                <c:pt idx="23">
                  <c:v>1.579</c:v>
                </c:pt>
                <c:pt idx="24">
                  <c:v>1.571</c:v>
                </c:pt>
                <c:pt idx="27">
                  <c:v>1.556</c:v>
                </c:pt>
                <c:pt idx="28">
                  <c:v>1.5680000000000001</c:v>
                </c:pt>
                <c:pt idx="29">
                  <c:v>1.6</c:v>
                </c:pt>
                <c:pt idx="30">
                  <c:v>1.5680000000000001</c:v>
                </c:pt>
                <c:pt idx="31">
                  <c:v>1.4830000000000001</c:v>
                </c:pt>
                <c:pt idx="32">
                  <c:v>1.5660000000000001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85-4991-A5B3-C09E0D4FC4C5}"/>
            </c:ext>
          </c:extLst>
        </c:ser>
        <c:ser>
          <c:idx val="2"/>
          <c:order val="2"/>
          <c:tx>
            <c:strRef>
              <c:f>All!$AF$5</c:f>
              <c:strCache>
                <c:ptCount val="1"/>
                <c:pt idx="0">
                  <c:v>Ave Pres_Rel_RL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All!$AF$6:$AF$170</c:f>
              <c:numCache>
                <c:formatCode>General</c:formatCode>
                <c:ptCount val="165"/>
                <c:pt idx="0">
                  <c:v>1.5</c:v>
                </c:pt>
                <c:pt idx="1">
                  <c:v>1.5609999999999999</c:v>
                </c:pt>
                <c:pt idx="2">
                  <c:v>1.625</c:v>
                </c:pt>
                <c:pt idx="3">
                  <c:v>1.675</c:v>
                </c:pt>
                <c:pt idx="4">
                  <c:v>1.6870000000000001</c:v>
                </c:pt>
                <c:pt idx="7">
                  <c:v>1.5529999999999999</c:v>
                </c:pt>
                <c:pt idx="8">
                  <c:v>1.5649999999999999</c:v>
                </c:pt>
                <c:pt idx="9">
                  <c:v>1.5589999999999999</c:v>
                </c:pt>
                <c:pt idx="10">
                  <c:v>1.5529999999999999</c:v>
                </c:pt>
                <c:pt idx="11">
                  <c:v>1.5649999999999999</c:v>
                </c:pt>
                <c:pt idx="12">
                  <c:v>1.357</c:v>
                </c:pt>
                <c:pt idx="13">
                  <c:v>1.5249999999999999</c:v>
                </c:pt>
                <c:pt idx="14">
                  <c:v>1.633</c:v>
                </c:pt>
                <c:pt idx="15">
                  <c:v>1.6739999999999999</c:v>
                </c:pt>
                <c:pt idx="16">
                  <c:v>1.7030000000000001</c:v>
                </c:pt>
                <c:pt idx="19">
                  <c:v>1.6519999999999999</c:v>
                </c:pt>
                <c:pt idx="20">
                  <c:v>1.6220000000000001</c:v>
                </c:pt>
                <c:pt idx="21">
                  <c:v>1.69</c:v>
                </c:pt>
                <c:pt idx="22">
                  <c:v>1.68</c:v>
                </c:pt>
                <c:pt idx="23">
                  <c:v>1.6879999999999999</c:v>
                </c:pt>
                <c:pt idx="24">
                  <c:v>1.696</c:v>
                </c:pt>
                <c:pt idx="27">
                  <c:v>1.603</c:v>
                </c:pt>
                <c:pt idx="28">
                  <c:v>1.6859999999999999</c:v>
                </c:pt>
                <c:pt idx="29">
                  <c:v>1.7490000000000001</c:v>
                </c:pt>
                <c:pt idx="30">
                  <c:v>1.6970000000000001</c:v>
                </c:pt>
                <c:pt idx="31">
                  <c:v>1.597</c:v>
                </c:pt>
                <c:pt idx="32">
                  <c:v>1.724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85-4991-A5B3-C09E0D4FC4C5}"/>
            </c:ext>
          </c:extLst>
        </c:ser>
        <c:ser>
          <c:idx val="3"/>
          <c:order val="3"/>
          <c:tx>
            <c:strRef>
              <c:f>All!$AG$5</c:f>
              <c:strCache>
                <c:ptCount val="1"/>
                <c:pt idx="0">
                  <c:v>Ave Pres_Rel_RR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All!$AG$6:$AG$170</c:f>
              <c:numCache>
                <c:formatCode>General</c:formatCode>
                <c:ptCount val="165"/>
                <c:pt idx="0">
                  <c:v>1.595</c:v>
                </c:pt>
                <c:pt idx="1">
                  <c:v>1.6419999999999999</c:v>
                </c:pt>
                <c:pt idx="2">
                  <c:v>1.6970000000000001</c:v>
                </c:pt>
                <c:pt idx="3">
                  <c:v>1.742</c:v>
                </c:pt>
                <c:pt idx="4">
                  <c:v>1.7589999999999999</c:v>
                </c:pt>
                <c:pt idx="7">
                  <c:v>1.6279999999999999</c:v>
                </c:pt>
                <c:pt idx="8">
                  <c:v>1.5980000000000001</c:v>
                </c:pt>
                <c:pt idx="9">
                  <c:v>1.5469999999999999</c:v>
                </c:pt>
                <c:pt idx="10">
                  <c:v>1.6279999999999999</c:v>
                </c:pt>
                <c:pt idx="11">
                  <c:v>1.5980000000000001</c:v>
                </c:pt>
                <c:pt idx="12">
                  <c:v>1.351</c:v>
                </c:pt>
                <c:pt idx="13">
                  <c:v>1.4370000000000001</c:v>
                </c:pt>
                <c:pt idx="14">
                  <c:v>1.4630000000000001</c:v>
                </c:pt>
                <c:pt idx="15">
                  <c:v>1.4410000000000001</c:v>
                </c:pt>
                <c:pt idx="16">
                  <c:v>1.4</c:v>
                </c:pt>
                <c:pt idx="19">
                  <c:v>1.3859999999999999</c:v>
                </c:pt>
                <c:pt idx="20">
                  <c:v>1.4139999999999999</c:v>
                </c:pt>
                <c:pt idx="21">
                  <c:v>1.474</c:v>
                </c:pt>
                <c:pt idx="22">
                  <c:v>1.4670000000000001</c:v>
                </c:pt>
                <c:pt idx="23">
                  <c:v>1.476</c:v>
                </c:pt>
                <c:pt idx="24">
                  <c:v>1.476</c:v>
                </c:pt>
                <c:pt idx="27">
                  <c:v>1.6830000000000001</c:v>
                </c:pt>
                <c:pt idx="28">
                  <c:v>1.78</c:v>
                </c:pt>
                <c:pt idx="29">
                  <c:v>1.8340000000000001</c:v>
                </c:pt>
                <c:pt idx="30">
                  <c:v>1.7889999999999999</c:v>
                </c:pt>
                <c:pt idx="31">
                  <c:v>1.69</c:v>
                </c:pt>
                <c:pt idx="32">
                  <c:v>1.8109999999999999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85-4991-A5B3-C09E0D4FC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425136367"/>
        <c:scaling>
          <c:orientation val="minMax"/>
          <c:min val="1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RH Rear - Pitlane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All!$BL$5</c:f>
              <c:strCache>
                <c:ptCount val="1"/>
                <c:pt idx="0">
                  <c:v>Ave Ride_RL_pit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val>
            <c:numRef>
              <c:f>All!$BL$6:$BL$180</c:f>
              <c:numCache>
                <c:formatCode>General</c:formatCode>
                <c:ptCount val="175"/>
                <c:pt idx="0">
                  <c:v>75.188000000000002</c:v>
                </c:pt>
                <c:pt idx="4">
                  <c:v>59.57</c:v>
                </c:pt>
                <c:pt idx="7">
                  <c:v>76.182000000000002</c:v>
                </c:pt>
                <c:pt idx="9">
                  <c:v>62.771000000000001</c:v>
                </c:pt>
                <c:pt idx="10">
                  <c:v>76.182000000000002</c:v>
                </c:pt>
                <c:pt idx="12">
                  <c:v>74.686999999999998</c:v>
                </c:pt>
                <c:pt idx="16">
                  <c:v>39.866999999999997</c:v>
                </c:pt>
                <c:pt idx="19">
                  <c:v>69.391000000000005</c:v>
                </c:pt>
                <c:pt idx="24">
                  <c:v>52.863</c:v>
                </c:pt>
                <c:pt idx="27">
                  <c:v>77.677999999999997</c:v>
                </c:pt>
                <c:pt idx="32">
                  <c:v>5.0469999999999997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0B-4477-89C2-48FF5A51D642}"/>
            </c:ext>
          </c:extLst>
        </c:ser>
        <c:ser>
          <c:idx val="2"/>
          <c:order val="2"/>
          <c:tx>
            <c:strRef>
              <c:f>All!$BM$5</c:f>
              <c:strCache>
                <c:ptCount val="1"/>
                <c:pt idx="0">
                  <c:v>Ave Ride_RR_pit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val>
            <c:numRef>
              <c:f>All!$BM$6:$BM$180</c:f>
              <c:numCache>
                <c:formatCode>General</c:formatCode>
                <c:ptCount val="175"/>
                <c:pt idx="0">
                  <c:v>74.5</c:v>
                </c:pt>
                <c:pt idx="4">
                  <c:v>75.72</c:v>
                </c:pt>
                <c:pt idx="7">
                  <c:v>74.587000000000003</c:v>
                </c:pt>
                <c:pt idx="9">
                  <c:v>74.754999999999995</c:v>
                </c:pt>
                <c:pt idx="10">
                  <c:v>74.587000000000003</c:v>
                </c:pt>
                <c:pt idx="12">
                  <c:v>73.388999999999996</c:v>
                </c:pt>
                <c:pt idx="16">
                  <c:v>73.212000000000003</c:v>
                </c:pt>
                <c:pt idx="19">
                  <c:v>74.117999999999995</c:v>
                </c:pt>
                <c:pt idx="24">
                  <c:v>75.125</c:v>
                </c:pt>
                <c:pt idx="27">
                  <c:v>76.102000000000004</c:v>
                </c:pt>
                <c:pt idx="32">
                  <c:v>77.408000000000001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0B-4477-89C2-48FF5A51D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All!$BK$5</c15:sqref>
                        </c15:formulaRef>
                      </c:ext>
                    </c:extLst>
                    <c:strCache>
                      <c:ptCount val="1"/>
                      <c:pt idx="0">
                        <c:v>Ave Ride_F_pit</c:v>
                      </c:pt>
                    </c:strCache>
                  </c:strRef>
                </c:tx>
                <c:spPr>
                  <a:ln w="2222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6"/>
                  <c:spPr>
                    <a:solidFill>
                      <a:schemeClr val="lt1"/>
                    </a:solidFill>
                    <a:ln w="1587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All!$BK$6:$BK$180</c15:sqref>
                        </c15:formulaRef>
                      </c:ext>
                    </c:extLst>
                    <c:numCache>
                      <c:formatCode>General</c:formatCode>
                      <c:ptCount val="175"/>
                      <c:pt idx="0">
                        <c:v>58.034999999999997</c:v>
                      </c:pt>
                      <c:pt idx="4">
                        <c:v>60.238</c:v>
                      </c:pt>
                      <c:pt idx="7">
                        <c:v>60.350999999999999</c:v>
                      </c:pt>
                      <c:pt idx="9">
                        <c:v>60.338000000000001</c:v>
                      </c:pt>
                      <c:pt idx="10">
                        <c:v>60.350999999999999</c:v>
                      </c:pt>
                      <c:pt idx="12">
                        <c:v>58.856000000000002</c:v>
                      </c:pt>
                      <c:pt idx="16">
                        <c:v>59.420999999999999</c:v>
                      </c:pt>
                      <c:pt idx="19">
                        <c:v>59.878999999999998</c:v>
                      </c:pt>
                      <c:pt idx="24">
                        <c:v>61.792000000000002</c:v>
                      </c:pt>
                      <c:pt idx="27">
                        <c:v>61.173000000000002</c:v>
                      </c:pt>
                      <c:pt idx="32">
                        <c:v>61.881999999999998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A0B-4477-89C2-48FF5A51D642}"/>
                  </c:ext>
                </c:extLst>
              </c15:ser>
            </c15:filteredLineSeries>
          </c:ext>
        </c:extLst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noMultiLvlLbl val="0"/>
      </c:catAx>
      <c:valAx>
        <c:axId val="1425136367"/>
        <c:scaling>
          <c:orientation val="minMax"/>
          <c:max val="80"/>
          <c:min val="7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RH EoS front, rear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cap="none" spc="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All!$AR$5</c:f>
              <c:strCache>
                <c:ptCount val="1"/>
                <c:pt idx="0">
                  <c:v>Ave Ride_AxleFront_TS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All!$AR$6:$AR$170</c:f>
              <c:numCache>
                <c:formatCode>General</c:formatCode>
                <c:ptCount val="165"/>
                <c:pt idx="0">
                  <c:v>37.718000000000004</c:v>
                </c:pt>
                <c:pt idx="1">
                  <c:v>36.57</c:v>
                </c:pt>
                <c:pt idx="2">
                  <c:v>37.542999999999999</c:v>
                </c:pt>
                <c:pt idx="3">
                  <c:v>33.485999999999997</c:v>
                </c:pt>
                <c:pt idx="4">
                  <c:v>38.231000000000002</c:v>
                </c:pt>
                <c:pt idx="7">
                  <c:v>12.932</c:v>
                </c:pt>
                <c:pt idx="8">
                  <c:v>38.094000000000001</c:v>
                </c:pt>
                <c:pt idx="9">
                  <c:v>37.637</c:v>
                </c:pt>
                <c:pt idx="10">
                  <c:v>12.932</c:v>
                </c:pt>
                <c:pt idx="11">
                  <c:v>38.094000000000001</c:v>
                </c:pt>
                <c:pt idx="12">
                  <c:v>36.304000000000002</c:v>
                </c:pt>
                <c:pt idx="13">
                  <c:v>38.709000000000003</c:v>
                </c:pt>
                <c:pt idx="14">
                  <c:v>38.155000000000001</c:v>
                </c:pt>
                <c:pt idx="15">
                  <c:v>39.058999999999997</c:v>
                </c:pt>
                <c:pt idx="16">
                  <c:v>38.713999999999999</c:v>
                </c:pt>
                <c:pt idx="19">
                  <c:v>40.411000000000001</c:v>
                </c:pt>
                <c:pt idx="20">
                  <c:v>37.987000000000002</c:v>
                </c:pt>
                <c:pt idx="21">
                  <c:v>39.070999999999998</c:v>
                </c:pt>
                <c:pt idx="22">
                  <c:v>40.319000000000003</c:v>
                </c:pt>
                <c:pt idx="23">
                  <c:v>40.063000000000002</c:v>
                </c:pt>
                <c:pt idx="24">
                  <c:v>38.508000000000003</c:v>
                </c:pt>
                <c:pt idx="27">
                  <c:v>40.429000000000002</c:v>
                </c:pt>
                <c:pt idx="28">
                  <c:v>38.582999999999998</c:v>
                </c:pt>
                <c:pt idx="29">
                  <c:v>39.405999999999999</c:v>
                </c:pt>
                <c:pt idx="30">
                  <c:v>39.552</c:v>
                </c:pt>
                <c:pt idx="31">
                  <c:v>38.695</c:v>
                </c:pt>
                <c:pt idx="32">
                  <c:v>37.56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F4-455E-B1FE-0711AD3EBD89}"/>
            </c:ext>
          </c:extLst>
        </c:ser>
        <c:ser>
          <c:idx val="1"/>
          <c:order val="1"/>
          <c:tx>
            <c:strRef>
              <c:f>All!$AS$5</c:f>
              <c:strCache>
                <c:ptCount val="1"/>
                <c:pt idx="0">
                  <c:v>Ave Ride_AxleRear_TS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All!$AS$6:$AS$170</c:f>
              <c:numCache>
                <c:formatCode>General</c:formatCode>
                <c:ptCount val="165"/>
                <c:pt idx="0">
                  <c:v>31.806000000000001</c:v>
                </c:pt>
                <c:pt idx="1">
                  <c:v>28.975999999999999</c:v>
                </c:pt>
                <c:pt idx="2">
                  <c:v>28.972000000000001</c:v>
                </c:pt>
                <c:pt idx="3">
                  <c:v>30.562999999999999</c:v>
                </c:pt>
                <c:pt idx="4">
                  <c:v>31.855</c:v>
                </c:pt>
                <c:pt idx="7">
                  <c:v>36.283999999999999</c:v>
                </c:pt>
                <c:pt idx="8">
                  <c:v>27.454999999999998</c:v>
                </c:pt>
                <c:pt idx="9">
                  <c:v>27.806999999999999</c:v>
                </c:pt>
                <c:pt idx="10">
                  <c:v>36.283999999999999</c:v>
                </c:pt>
                <c:pt idx="11">
                  <c:v>27.454999999999998</c:v>
                </c:pt>
                <c:pt idx="12">
                  <c:v>28.760999999999999</c:v>
                </c:pt>
                <c:pt idx="13">
                  <c:v>27.103999999999999</c:v>
                </c:pt>
                <c:pt idx="14">
                  <c:v>30.215</c:v>
                </c:pt>
                <c:pt idx="15">
                  <c:v>27.800999999999998</c:v>
                </c:pt>
                <c:pt idx="16">
                  <c:v>26.414000000000001</c:v>
                </c:pt>
                <c:pt idx="19">
                  <c:v>32.860999999999997</c:v>
                </c:pt>
                <c:pt idx="20">
                  <c:v>25.809000000000001</c:v>
                </c:pt>
                <c:pt idx="21">
                  <c:v>30.253</c:v>
                </c:pt>
                <c:pt idx="22">
                  <c:v>29.911000000000001</c:v>
                </c:pt>
                <c:pt idx="23">
                  <c:v>29.527000000000001</c:v>
                </c:pt>
                <c:pt idx="24">
                  <c:v>30.661000000000001</c:v>
                </c:pt>
                <c:pt idx="27">
                  <c:v>31.577000000000002</c:v>
                </c:pt>
                <c:pt idx="28">
                  <c:v>31.029</c:v>
                </c:pt>
                <c:pt idx="29">
                  <c:v>33.44</c:v>
                </c:pt>
                <c:pt idx="30">
                  <c:v>30.07</c:v>
                </c:pt>
                <c:pt idx="31">
                  <c:v>30.507999999999999</c:v>
                </c:pt>
                <c:pt idx="32">
                  <c:v>29.094000000000001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F4-455E-B1FE-0711AD3EB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noMultiLvlLbl val="0"/>
      </c:catAx>
      <c:valAx>
        <c:axId val="1425136367"/>
        <c:scaling>
          <c:orientation val="minMax"/>
          <c:max val="55"/>
          <c:min val="3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RH Front - Pitlane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All!$BK$5</c:f>
              <c:strCache>
                <c:ptCount val="1"/>
                <c:pt idx="0">
                  <c:v>Ave Ride_F_pit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All!$BK$6:$BK$180</c:f>
              <c:numCache>
                <c:formatCode>General</c:formatCode>
                <c:ptCount val="175"/>
                <c:pt idx="0">
                  <c:v>58.034999999999997</c:v>
                </c:pt>
                <c:pt idx="4">
                  <c:v>60.238</c:v>
                </c:pt>
                <c:pt idx="7">
                  <c:v>60.350999999999999</c:v>
                </c:pt>
                <c:pt idx="9">
                  <c:v>60.338000000000001</c:v>
                </c:pt>
                <c:pt idx="10">
                  <c:v>60.350999999999999</c:v>
                </c:pt>
                <c:pt idx="12">
                  <c:v>58.856000000000002</c:v>
                </c:pt>
                <c:pt idx="16">
                  <c:v>59.420999999999999</c:v>
                </c:pt>
                <c:pt idx="19">
                  <c:v>59.878999999999998</c:v>
                </c:pt>
                <c:pt idx="24">
                  <c:v>61.792000000000002</c:v>
                </c:pt>
                <c:pt idx="27">
                  <c:v>61.173000000000002</c:v>
                </c:pt>
                <c:pt idx="32">
                  <c:v>61.881999999999998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D-4ED7-AAD5-1FA79F9A7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All!$BL$5</c15:sqref>
                        </c15:formulaRef>
                      </c:ext>
                    </c:extLst>
                    <c:strCache>
                      <c:ptCount val="1"/>
                      <c:pt idx="0">
                        <c:v>Ave Ride_RL_pit</c:v>
                      </c:pt>
                    </c:strCache>
                  </c:strRef>
                </c:tx>
                <c:spPr>
                  <a:ln w="2222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6"/>
                  <c:spPr>
                    <a:solidFill>
                      <a:schemeClr val="lt1"/>
                    </a:solidFill>
                    <a:ln w="15875">
                      <a:solidFill>
                        <a:schemeClr val="accent2"/>
                      </a:solidFill>
                      <a:round/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All!$BL$6:$BL$180</c15:sqref>
                        </c15:formulaRef>
                      </c:ext>
                    </c:extLst>
                    <c:numCache>
                      <c:formatCode>General</c:formatCode>
                      <c:ptCount val="175"/>
                      <c:pt idx="0">
                        <c:v>75.188000000000002</c:v>
                      </c:pt>
                      <c:pt idx="4">
                        <c:v>59.57</c:v>
                      </c:pt>
                      <c:pt idx="7">
                        <c:v>76.182000000000002</c:v>
                      </c:pt>
                      <c:pt idx="9">
                        <c:v>62.771000000000001</c:v>
                      </c:pt>
                      <c:pt idx="10">
                        <c:v>76.182000000000002</c:v>
                      </c:pt>
                      <c:pt idx="12">
                        <c:v>74.686999999999998</c:v>
                      </c:pt>
                      <c:pt idx="16">
                        <c:v>39.866999999999997</c:v>
                      </c:pt>
                      <c:pt idx="19">
                        <c:v>69.391000000000005</c:v>
                      </c:pt>
                      <c:pt idx="24">
                        <c:v>52.863</c:v>
                      </c:pt>
                      <c:pt idx="27">
                        <c:v>77.677999999999997</c:v>
                      </c:pt>
                      <c:pt idx="32">
                        <c:v>5.0469999999999997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EAD-4ED7-AAD5-1FA79F9A757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All!$BM$5</c15:sqref>
                        </c15:formulaRef>
                      </c:ext>
                    </c:extLst>
                    <c:strCache>
                      <c:ptCount val="1"/>
                      <c:pt idx="0">
                        <c:v>Ave Ride_RR_pit</c:v>
                      </c:pt>
                    </c:strCache>
                  </c:strRef>
                </c:tx>
                <c:spPr>
                  <a:ln w="222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6"/>
                  <c:spPr>
                    <a:solidFill>
                      <a:schemeClr val="lt1"/>
                    </a:solidFill>
                    <a:ln w="1587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All!$BM$6:$BM$180</c15:sqref>
                        </c15:formulaRef>
                      </c:ext>
                    </c:extLst>
                    <c:numCache>
                      <c:formatCode>General</c:formatCode>
                      <c:ptCount val="175"/>
                      <c:pt idx="0">
                        <c:v>74.5</c:v>
                      </c:pt>
                      <c:pt idx="4">
                        <c:v>75.72</c:v>
                      </c:pt>
                      <c:pt idx="7">
                        <c:v>74.587000000000003</c:v>
                      </c:pt>
                      <c:pt idx="9">
                        <c:v>74.754999999999995</c:v>
                      </c:pt>
                      <c:pt idx="10">
                        <c:v>74.587000000000003</c:v>
                      </c:pt>
                      <c:pt idx="12">
                        <c:v>73.388999999999996</c:v>
                      </c:pt>
                      <c:pt idx="16">
                        <c:v>73.212000000000003</c:v>
                      </c:pt>
                      <c:pt idx="19">
                        <c:v>74.117999999999995</c:v>
                      </c:pt>
                      <c:pt idx="24">
                        <c:v>75.125</c:v>
                      </c:pt>
                      <c:pt idx="27">
                        <c:v>76.102000000000004</c:v>
                      </c:pt>
                      <c:pt idx="32">
                        <c:v>77.408000000000001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EAD-4ED7-AAD5-1FA79F9A757B}"/>
                  </c:ext>
                </c:extLst>
              </c15:ser>
            </c15:filteredLineSeries>
          </c:ext>
        </c:extLst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noMultiLvlLbl val="0"/>
      </c:catAx>
      <c:valAx>
        <c:axId val="1425136367"/>
        <c:scaling>
          <c:orientation val="minMax"/>
          <c:max val="70"/>
          <c:min val="5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1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Pitlane</a:t>
            </a:r>
            <a:r>
              <a:rPr lang="en-GB" b="1" baseline="0"/>
              <a:t> RH [mm]</a:t>
            </a:r>
            <a:endParaRPr lang="en-GB" b="1"/>
          </a:p>
        </c:rich>
      </c:tx>
      <c:layout>
        <c:manualLayout>
          <c:xMode val="edge"/>
          <c:yMode val="edge"/>
          <c:x val="5.4812885638136036E-2"/>
          <c:y val="2.35185185185185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1" i="0" u="none" strike="noStrike" kern="1200" cap="none" spc="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All!$BI$5</c:f>
              <c:strCache>
                <c:ptCount val="1"/>
                <c:pt idx="0">
                  <c:v>Ave frh_pitlane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All!$BI$6:$BI$400</c:f>
              <c:numCache>
                <c:formatCode>General</c:formatCode>
                <c:ptCount val="395"/>
                <c:pt idx="0">
                  <c:v>59.914000000000001</c:v>
                </c:pt>
                <c:pt idx="4">
                  <c:v>61.066000000000003</c:v>
                </c:pt>
                <c:pt idx="7">
                  <c:v>62.030999999999999</c:v>
                </c:pt>
                <c:pt idx="9">
                  <c:v>61.28</c:v>
                </c:pt>
                <c:pt idx="10">
                  <c:v>62.030999999999999</c:v>
                </c:pt>
                <c:pt idx="12">
                  <c:v>60.552999999999997</c:v>
                </c:pt>
                <c:pt idx="16">
                  <c:v>59.098999999999997</c:v>
                </c:pt>
                <c:pt idx="19">
                  <c:v>61.206000000000003</c:v>
                </c:pt>
                <c:pt idx="24">
                  <c:v>62.039000000000001</c:v>
                </c:pt>
                <c:pt idx="27">
                  <c:v>62.93</c:v>
                </c:pt>
                <c:pt idx="32">
                  <c:v>59.573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7-47E9-9857-9D31F2C3C492}"/>
            </c:ext>
          </c:extLst>
        </c:ser>
        <c:ser>
          <c:idx val="1"/>
          <c:order val="1"/>
          <c:tx>
            <c:strRef>
              <c:f>All!$BJ$5</c:f>
              <c:strCache>
                <c:ptCount val="1"/>
                <c:pt idx="0">
                  <c:v>Ave rrh_pitlane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val>
            <c:numRef>
              <c:f>All!$BJ$6:$BJ$400</c:f>
              <c:numCache>
                <c:formatCode>General</c:formatCode>
                <c:ptCount val="395"/>
                <c:pt idx="0">
                  <c:v>77.686000000000007</c:v>
                </c:pt>
                <c:pt idx="4">
                  <c:v>68.897000000000006</c:v>
                </c:pt>
                <c:pt idx="7">
                  <c:v>77.926000000000002</c:v>
                </c:pt>
                <c:pt idx="9">
                  <c:v>70.186999999999998</c:v>
                </c:pt>
                <c:pt idx="10">
                  <c:v>77.926000000000002</c:v>
                </c:pt>
                <c:pt idx="12">
                  <c:v>76.603999999999999</c:v>
                </c:pt>
                <c:pt idx="16">
                  <c:v>56.052999999999997</c:v>
                </c:pt>
                <c:pt idx="19">
                  <c:v>73.762</c:v>
                </c:pt>
                <c:pt idx="24">
                  <c:v>64.366</c:v>
                </c:pt>
                <c:pt idx="27">
                  <c:v>79.546000000000006</c:v>
                </c:pt>
                <c:pt idx="32">
                  <c:v>37.737000000000002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37-47E9-9857-9D31F2C3C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noMultiLvlLbl val="0"/>
      </c:catAx>
      <c:valAx>
        <c:axId val="1425136367"/>
        <c:scaling>
          <c:orientation val="minMax"/>
          <c:max val="80"/>
          <c:min val="6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022242776067201"/>
          <c:y val="4.2354629629629645E-2"/>
          <c:w val="0.36040393521086322"/>
          <c:h val="0.101548044534177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Min disk temperature [degC]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All!$V$5</c:f>
              <c:strCache>
                <c:ptCount val="1"/>
                <c:pt idx="0">
                  <c:v>Min tdisk_fl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All!$V$6:$V$400</c:f>
              <c:numCache>
                <c:formatCode>General</c:formatCode>
                <c:ptCount val="395"/>
                <c:pt idx="0">
                  <c:v>90</c:v>
                </c:pt>
                <c:pt idx="1">
                  <c:v>238.34</c:v>
                </c:pt>
                <c:pt idx="2">
                  <c:v>268.33999999999997</c:v>
                </c:pt>
                <c:pt idx="3">
                  <c:v>266.66000000000003</c:v>
                </c:pt>
                <c:pt idx="4">
                  <c:v>241.66</c:v>
                </c:pt>
                <c:pt idx="7">
                  <c:v>122.5</c:v>
                </c:pt>
                <c:pt idx="8">
                  <c:v>228.34</c:v>
                </c:pt>
                <c:pt idx="9">
                  <c:v>215</c:v>
                </c:pt>
                <c:pt idx="10">
                  <c:v>122.5</c:v>
                </c:pt>
                <c:pt idx="11">
                  <c:v>228.34</c:v>
                </c:pt>
                <c:pt idx="12">
                  <c:v>60</c:v>
                </c:pt>
                <c:pt idx="13">
                  <c:v>215</c:v>
                </c:pt>
                <c:pt idx="14">
                  <c:v>228.34</c:v>
                </c:pt>
                <c:pt idx="15">
                  <c:v>238.34</c:v>
                </c:pt>
                <c:pt idx="16">
                  <c:v>233.34</c:v>
                </c:pt>
                <c:pt idx="19">
                  <c:v>80</c:v>
                </c:pt>
                <c:pt idx="20">
                  <c:v>185</c:v>
                </c:pt>
                <c:pt idx="21">
                  <c:v>201.66</c:v>
                </c:pt>
                <c:pt idx="22">
                  <c:v>167.5</c:v>
                </c:pt>
                <c:pt idx="23">
                  <c:v>172.5</c:v>
                </c:pt>
                <c:pt idx="24">
                  <c:v>208.34</c:v>
                </c:pt>
                <c:pt idx="27">
                  <c:v>107.5</c:v>
                </c:pt>
                <c:pt idx="28">
                  <c:v>197.5</c:v>
                </c:pt>
                <c:pt idx="29">
                  <c:v>213.34</c:v>
                </c:pt>
                <c:pt idx="30">
                  <c:v>90</c:v>
                </c:pt>
                <c:pt idx="31">
                  <c:v>105</c:v>
                </c:pt>
                <c:pt idx="32">
                  <c:v>201.66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All!$W$5</c:f>
              <c:strCache>
                <c:ptCount val="1"/>
                <c:pt idx="0">
                  <c:v>Min tdisk_fr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All!$W$6:$W$400</c:f>
              <c:numCache>
                <c:formatCode>General</c:formatCode>
                <c:ptCount val="395"/>
                <c:pt idx="0">
                  <c:v>50</c:v>
                </c:pt>
                <c:pt idx="1">
                  <c:v>160</c:v>
                </c:pt>
                <c:pt idx="2">
                  <c:v>197.5</c:v>
                </c:pt>
                <c:pt idx="3">
                  <c:v>177.5</c:v>
                </c:pt>
                <c:pt idx="4">
                  <c:v>172.5</c:v>
                </c:pt>
                <c:pt idx="7">
                  <c:v>80</c:v>
                </c:pt>
                <c:pt idx="8">
                  <c:v>170</c:v>
                </c:pt>
                <c:pt idx="9">
                  <c:v>162.5</c:v>
                </c:pt>
                <c:pt idx="10">
                  <c:v>80</c:v>
                </c:pt>
                <c:pt idx="11">
                  <c:v>170</c:v>
                </c:pt>
                <c:pt idx="12">
                  <c:v>40</c:v>
                </c:pt>
                <c:pt idx="13">
                  <c:v>155</c:v>
                </c:pt>
                <c:pt idx="14">
                  <c:v>162.5</c:v>
                </c:pt>
                <c:pt idx="15">
                  <c:v>160</c:v>
                </c:pt>
                <c:pt idx="16">
                  <c:v>162.5</c:v>
                </c:pt>
                <c:pt idx="19">
                  <c:v>50</c:v>
                </c:pt>
                <c:pt idx="20">
                  <c:v>147.5</c:v>
                </c:pt>
                <c:pt idx="21">
                  <c:v>152.5</c:v>
                </c:pt>
                <c:pt idx="22">
                  <c:v>132.5</c:v>
                </c:pt>
                <c:pt idx="23">
                  <c:v>132.5</c:v>
                </c:pt>
                <c:pt idx="24">
                  <c:v>155</c:v>
                </c:pt>
                <c:pt idx="27">
                  <c:v>60</c:v>
                </c:pt>
                <c:pt idx="28">
                  <c:v>180</c:v>
                </c:pt>
                <c:pt idx="29">
                  <c:v>200</c:v>
                </c:pt>
                <c:pt idx="30">
                  <c:v>60</c:v>
                </c:pt>
                <c:pt idx="31">
                  <c:v>70</c:v>
                </c:pt>
                <c:pt idx="32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2"/>
          <c:order val="2"/>
          <c:tx>
            <c:strRef>
              <c:f>All!$X$5</c:f>
              <c:strCache>
                <c:ptCount val="1"/>
                <c:pt idx="0">
                  <c:v>Min tdisk_rl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All!$X$6:$X$400</c:f>
              <c:numCache>
                <c:formatCode>General</c:formatCode>
                <c:ptCount val="395"/>
                <c:pt idx="0">
                  <c:v>90</c:v>
                </c:pt>
                <c:pt idx="1">
                  <c:v>122.5</c:v>
                </c:pt>
                <c:pt idx="2">
                  <c:v>150</c:v>
                </c:pt>
                <c:pt idx="3">
                  <c:v>182.5</c:v>
                </c:pt>
                <c:pt idx="4">
                  <c:v>185</c:v>
                </c:pt>
                <c:pt idx="7">
                  <c:v>102.5</c:v>
                </c:pt>
                <c:pt idx="8">
                  <c:v>167.5</c:v>
                </c:pt>
                <c:pt idx="9">
                  <c:v>210</c:v>
                </c:pt>
                <c:pt idx="10">
                  <c:v>102.5</c:v>
                </c:pt>
                <c:pt idx="11">
                  <c:v>167.5</c:v>
                </c:pt>
                <c:pt idx="12">
                  <c:v>80</c:v>
                </c:pt>
                <c:pt idx="13">
                  <c:v>140</c:v>
                </c:pt>
                <c:pt idx="14">
                  <c:v>203.34</c:v>
                </c:pt>
                <c:pt idx="15">
                  <c:v>213.34</c:v>
                </c:pt>
                <c:pt idx="16">
                  <c:v>225</c:v>
                </c:pt>
                <c:pt idx="19">
                  <c:v>100</c:v>
                </c:pt>
                <c:pt idx="20">
                  <c:v>117.5</c:v>
                </c:pt>
                <c:pt idx="21">
                  <c:v>155</c:v>
                </c:pt>
                <c:pt idx="22">
                  <c:v>125</c:v>
                </c:pt>
                <c:pt idx="23">
                  <c:v>140</c:v>
                </c:pt>
                <c:pt idx="24">
                  <c:v>142.5</c:v>
                </c:pt>
                <c:pt idx="27">
                  <c:v>100</c:v>
                </c:pt>
                <c:pt idx="28">
                  <c:v>152.5</c:v>
                </c:pt>
                <c:pt idx="29">
                  <c:v>197.5</c:v>
                </c:pt>
                <c:pt idx="30">
                  <c:v>102.5</c:v>
                </c:pt>
                <c:pt idx="31">
                  <c:v>105</c:v>
                </c:pt>
                <c:pt idx="32">
                  <c:v>172.5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ED-4908-94EC-4A17BDA27877}"/>
            </c:ext>
          </c:extLst>
        </c:ser>
        <c:ser>
          <c:idx val="3"/>
          <c:order val="3"/>
          <c:tx>
            <c:strRef>
              <c:f>All!$Y$5</c:f>
              <c:strCache>
                <c:ptCount val="1"/>
                <c:pt idx="0">
                  <c:v>Min tdisk_rr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All!$Y$6:$Y$400</c:f>
              <c:numCache>
                <c:formatCode>General</c:formatCode>
                <c:ptCount val="395"/>
                <c:pt idx="0">
                  <c:v>90</c:v>
                </c:pt>
                <c:pt idx="1">
                  <c:v>130</c:v>
                </c:pt>
                <c:pt idx="2">
                  <c:v>157.5</c:v>
                </c:pt>
                <c:pt idx="3">
                  <c:v>190</c:v>
                </c:pt>
                <c:pt idx="4">
                  <c:v>190</c:v>
                </c:pt>
                <c:pt idx="7">
                  <c:v>107.5</c:v>
                </c:pt>
                <c:pt idx="8">
                  <c:v>175</c:v>
                </c:pt>
                <c:pt idx="9">
                  <c:v>206.66</c:v>
                </c:pt>
                <c:pt idx="10">
                  <c:v>107.5</c:v>
                </c:pt>
                <c:pt idx="11">
                  <c:v>175</c:v>
                </c:pt>
                <c:pt idx="12">
                  <c:v>80</c:v>
                </c:pt>
                <c:pt idx="13">
                  <c:v>152.5</c:v>
                </c:pt>
                <c:pt idx="14">
                  <c:v>203.34</c:v>
                </c:pt>
                <c:pt idx="15">
                  <c:v>211.66</c:v>
                </c:pt>
                <c:pt idx="16">
                  <c:v>225</c:v>
                </c:pt>
                <c:pt idx="19">
                  <c:v>100</c:v>
                </c:pt>
                <c:pt idx="20">
                  <c:v>115</c:v>
                </c:pt>
                <c:pt idx="21">
                  <c:v>157.5</c:v>
                </c:pt>
                <c:pt idx="22">
                  <c:v>130</c:v>
                </c:pt>
                <c:pt idx="23">
                  <c:v>140</c:v>
                </c:pt>
                <c:pt idx="24">
                  <c:v>147.5</c:v>
                </c:pt>
                <c:pt idx="27">
                  <c:v>102.5</c:v>
                </c:pt>
                <c:pt idx="28">
                  <c:v>152.5</c:v>
                </c:pt>
                <c:pt idx="29">
                  <c:v>187.5</c:v>
                </c:pt>
                <c:pt idx="30">
                  <c:v>102.5</c:v>
                </c:pt>
                <c:pt idx="31">
                  <c:v>105</c:v>
                </c:pt>
                <c:pt idx="32">
                  <c:v>177.5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0808927738835372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Min fuel pressure [bar]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1"/>
          <c:order val="2"/>
          <c:tx>
            <c:strRef>
              <c:f>All!$BA$5</c:f>
              <c:strCache>
                <c:ptCount val="1"/>
                <c:pt idx="0">
                  <c:v>Min PRail_80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All!$BA$6:$BA$400</c:f>
              <c:numCache>
                <c:formatCode>General</c:formatCode>
                <c:ptCount val="395"/>
                <c:pt idx="0">
                  <c:v>66.599999999999994</c:v>
                </c:pt>
                <c:pt idx="1">
                  <c:v>127.32299999999999</c:v>
                </c:pt>
                <c:pt idx="2">
                  <c:v>142.03299999999999</c:v>
                </c:pt>
                <c:pt idx="3">
                  <c:v>136.80500000000001</c:v>
                </c:pt>
                <c:pt idx="4">
                  <c:v>69.400000000000006</c:v>
                </c:pt>
                <c:pt idx="7">
                  <c:v>72.673000000000002</c:v>
                </c:pt>
                <c:pt idx="8">
                  <c:v>113.46599999999999</c:v>
                </c:pt>
                <c:pt idx="9">
                  <c:v>69.7</c:v>
                </c:pt>
                <c:pt idx="10">
                  <c:v>72.673000000000002</c:v>
                </c:pt>
                <c:pt idx="11">
                  <c:v>113.46599999999999</c:v>
                </c:pt>
                <c:pt idx="12">
                  <c:v>65.203999999999994</c:v>
                </c:pt>
                <c:pt idx="13">
                  <c:v>134.43100000000001</c:v>
                </c:pt>
                <c:pt idx="14">
                  <c:v>96.191999999999993</c:v>
                </c:pt>
                <c:pt idx="15">
                  <c:v>129.31299999999999</c:v>
                </c:pt>
                <c:pt idx="16">
                  <c:v>68.599999999999994</c:v>
                </c:pt>
                <c:pt idx="19">
                  <c:v>69.5</c:v>
                </c:pt>
                <c:pt idx="20">
                  <c:v>138.28800000000001</c:v>
                </c:pt>
                <c:pt idx="21">
                  <c:v>141.803</c:v>
                </c:pt>
                <c:pt idx="22">
                  <c:v>141.91399999999999</c:v>
                </c:pt>
                <c:pt idx="23">
                  <c:v>84.406000000000006</c:v>
                </c:pt>
                <c:pt idx="24">
                  <c:v>140.04599999999999</c:v>
                </c:pt>
                <c:pt idx="27">
                  <c:v>63.015000000000001</c:v>
                </c:pt>
                <c:pt idx="28">
                  <c:v>138.63399999999999</c:v>
                </c:pt>
                <c:pt idx="29">
                  <c:v>140.602</c:v>
                </c:pt>
                <c:pt idx="30">
                  <c:v>77.102999999999994</c:v>
                </c:pt>
                <c:pt idx="31">
                  <c:v>140.024</c:v>
                </c:pt>
                <c:pt idx="32">
                  <c:v>69.697000000000003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2"/>
          <c:order val="3"/>
          <c:tx>
            <c:strRef>
              <c:f>All!$BB$5</c:f>
              <c:strCache>
                <c:ptCount val="1"/>
                <c:pt idx="0">
                  <c:v>Min PRail2_80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All!$BB$6:$BB$400</c:f>
              <c:numCache>
                <c:formatCode>General</c:formatCode>
                <c:ptCount val="395"/>
                <c:pt idx="0">
                  <c:v>67.2</c:v>
                </c:pt>
                <c:pt idx="1">
                  <c:v>127.42</c:v>
                </c:pt>
                <c:pt idx="2">
                  <c:v>142.42099999999999</c:v>
                </c:pt>
                <c:pt idx="3">
                  <c:v>136.40199999999999</c:v>
                </c:pt>
                <c:pt idx="4">
                  <c:v>69.599999999999994</c:v>
                </c:pt>
                <c:pt idx="7">
                  <c:v>72.072999999999993</c:v>
                </c:pt>
                <c:pt idx="8">
                  <c:v>112.72799999999999</c:v>
                </c:pt>
                <c:pt idx="9">
                  <c:v>69.599999999999994</c:v>
                </c:pt>
                <c:pt idx="10">
                  <c:v>72.072999999999993</c:v>
                </c:pt>
                <c:pt idx="11">
                  <c:v>112.72799999999999</c:v>
                </c:pt>
                <c:pt idx="12">
                  <c:v>68.7</c:v>
                </c:pt>
                <c:pt idx="13">
                  <c:v>135.38900000000001</c:v>
                </c:pt>
                <c:pt idx="14">
                  <c:v>95.384</c:v>
                </c:pt>
                <c:pt idx="15">
                  <c:v>124.94</c:v>
                </c:pt>
                <c:pt idx="16">
                  <c:v>69.099999999999994</c:v>
                </c:pt>
                <c:pt idx="19">
                  <c:v>69.506</c:v>
                </c:pt>
                <c:pt idx="20">
                  <c:v>138.21199999999999</c:v>
                </c:pt>
                <c:pt idx="21">
                  <c:v>142.41499999999999</c:v>
                </c:pt>
                <c:pt idx="22">
                  <c:v>141.48699999999999</c:v>
                </c:pt>
                <c:pt idx="23">
                  <c:v>85.003</c:v>
                </c:pt>
                <c:pt idx="24">
                  <c:v>140.16499999999999</c:v>
                </c:pt>
                <c:pt idx="27">
                  <c:v>63.43</c:v>
                </c:pt>
                <c:pt idx="28">
                  <c:v>141.34</c:v>
                </c:pt>
                <c:pt idx="29">
                  <c:v>140.79400000000001</c:v>
                </c:pt>
                <c:pt idx="30">
                  <c:v>78.706000000000003</c:v>
                </c:pt>
                <c:pt idx="31">
                  <c:v>141.14099999999999</c:v>
                </c:pt>
                <c:pt idx="32">
                  <c:v>69.602000000000004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0"/>
          <c:order val="0"/>
          <c:tx>
            <c:strRef>
              <c:f>All!$AZ$5</c:f>
              <c:strCache>
                <c:ptCount val="1"/>
                <c:pt idx="0">
                  <c:v>Min pfuel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All!$AZ$6:$AZ$400</c:f>
              <c:numCache>
                <c:formatCode>General</c:formatCode>
                <c:ptCount val="395"/>
                <c:pt idx="0">
                  <c:v>5.74</c:v>
                </c:pt>
                <c:pt idx="1">
                  <c:v>5.76</c:v>
                </c:pt>
                <c:pt idx="2">
                  <c:v>5.68</c:v>
                </c:pt>
                <c:pt idx="3">
                  <c:v>5.7</c:v>
                </c:pt>
                <c:pt idx="4">
                  <c:v>5.76</c:v>
                </c:pt>
                <c:pt idx="7">
                  <c:v>5.47</c:v>
                </c:pt>
                <c:pt idx="8">
                  <c:v>5.59</c:v>
                </c:pt>
                <c:pt idx="9">
                  <c:v>5.61</c:v>
                </c:pt>
                <c:pt idx="10">
                  <c:v>5.47</c:v>
                </c:pt>
                <c:pt idx="11">
                  <c:v>5.59</c:v>
                </c:pt>
                <c:pt idx="12">
                  <c:v>5.73</c:v>
                </c:pt>
                <c:pt idx="13">
                  <c:v>5.66</c:v>
                </c:pt>
                <c:pt idx="14">
                  <c:v>5.61</c:v>
                </c:pt>
                <c:pt idx="15">
                  <c:v>5.67</c:v>
                </c:pt>
                <c:pt idx="16">
                  <c:v>5.64</c:v>
                </c:pt>
                <c:pt idx="19">
                  <c:v>5.62</c:v>
                </c:pt>
                <c:pt idx="20">
                  <c:v>5.82</c:v>
                </c:pt>
                <c:pt idx="21">
                  <c:v>5.81</c:v>
                </c:pt>
                <c:pt idx="22">
                  <c:v>5.78</c:v>
                </c:pt>
                <c:pt idx="23">
                  <c:v>5.72</c:v>
                </c:pt>
                <c:pt idx="24">
                  <c:v>5.73</c:v>
                </c:pt>
                <c:pt idx="27">
                  <c:v>5.0999999999999996</c:v>
                </c:pt>
                <c:pt idx="28">
                  <c:v>5.61</c:v>
                </c:pt>
                <c:pt idx="29">
                  <c:v>5.73</c:v>
                </c:pt>
                <c:pt idx="30">
                  <c:v>5.57</c:v>
                </c:pt>
                <c:pt idx="31">
                  <c:v>5.67</c:v>
                </c:pt>
                <c:pt idx="32">
                  <c:v>5.53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3"/>
          <c:order val="1"/>
          <c:tx>
            <c:strRef>
              <c:f>All!$FO$5</c:f>
              <c:strCache>
                <c:ptCount val="1"/>
                <c:pt idx="0">
                  <c:v>Min pfuel2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All!$FO$6:$FO$400</c:f>
              <c:numCache>
                <c:formatCode>General</c:formatCode>
                <c:ptCount val="395"/>
                <c:pt idx="0">
                  <c:v>5.41</c:v>
                </c:pt>
                <c:pt idx="1">
                  <c:v>5.51</c:v>
                </c:pt>
                <c:pt idx="2">
                  <c:v>5.56</c:v>
                </c:pt>
                <c:pt idx="3">
                  <c:v>5.41</c:v>
                </c:pt>
                <c:pt idx="4">
                  <c:v>5.54</c:v>
                </c:pt>
                <c:pt idx="7">
                  <c:v>5.46</c:v>
                </c:pt>
                <c:pt idx="8">
                  <c:v>5.5</c:v>
                </c:pt>
                <c:pt idx="9">
                  <c:v>5.36</c:v>
                </c:pt>
                <c:pt idx="10">
                  <c:v>5.46</c:v>
                </c:pt>
                <c:pt idx="11">
                  <c:v>5.5</c:v>
                </c:pt>
                <c:pt idx="12">
                  <c:v>5.51</c:v>
                </c:pt>
                <c:pt idx="13">
                  <c:v>5.51</c:v>
                </c:pt>
                <c:pt idx="14">
                  <c:v>5.51</c:v>
                </c:pt>
                <c:pt idx="15">
                  <c:v>5.51</c:v>
                </c:pt>
                <c:pt idx="16">
                  <c:v>5.48</c:v>
                </c:pt>
                <c:pt idx="19">
                  <c:v>5.51</c:v>
                </c:pt>
                <c:pt idx="20">
                  <c:v>5.52</c:v>
                </c:pt>
                <c:pt idx="21">
                  <c:v>5.53</c:v>
                </c:pt>
                <c:pt idx="22">
                  <c:v>5.47</c:v>
                </c:pt>
                <c:pt idx="23">
                  <c:v>5.4</c:v>
                </c:pt>
                <c:pt idx="24">
                  <c:v>5.55</c:v>
                </c:pt>
                <c:pt idx="27">
                  <c:v>5.09</c:v>
                </c:pt>
                <c:pt idx="28">
                  <c:v>5.45</c:v>
                </c:pt>
                <c:pt idx="29">
                  <c:v>5.47</c:v>
                </c:pt>
                <c:pt idx="30">
                  <c:v>5.53</c:v>
                </c:pt>
                <c:pt idx="31">
                  <c:v>5.5</c:v>
                </c:pt>
                <c:pt idx="32">
                  <c:v>5.41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DA-4B52-A0DA-40C5D89E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694895"/>
        <c:axId val="172670612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50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1726706127"/>
        <c:scaling>
          <c:orientation val="minMax"/>
          <c:min val="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26694895"/>
        <c:crosses val="max"/>
        <c:crossBetween val="between"/>
      </c:valAx>
      <c:catAx>
        <c:axId val="1726694895"/>
        <c:scaling>
          <c:orientation val="minMax"/>
        </c:scaling>
        <c:delete val="1"/>
        <c:axPos val="b"/>
        <c:majorTickMark val="out"/>
        <c:minorTickMark val="none"/>
        <c:tickLblPos val="nextTo"/>
        <c:crossAx val="1726706127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0901870706377637"/>
          <c:h val="9.39250708336346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Max pressure</a:t>
            </a:r>
            <a:r>
              <a:rPr lang="en-GB" b="1" baseline="0"/>
              <a:t> [bar] and balance [%]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All!$T$5</c:f>
              <c:strCache>
                <c:ptCount val="1"/>
                <c:pt idx="0">
                  <c:v>Max pbrake_f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All!$T$6:$T$400</c:f>
              <c:numCache>
                <c:formatCode>General</c:formatCode>
                <c:ptCount val="395"/>
                <c:pt idx="0">
                  <c:v>54.88</c:v>
                </c:pt>
                <c:pt idx="1">
                  <c:v>66.2</c:v>
                </c:pt>
                <c:pt idx="2">
                  <c:v>72.819999999999993</c:v>
                </c:pt>
                <c:pt idx="3">
                  <c:v>74.16</c:v>
                </c:pt>
                <c:pt idx="4">
                  <c:v>67.36</c:v>
                </c:pt>
                <c:pt idx="7">
                  <c:v>62.63</c:v>
                </c:pt>
                <c:pt idx="8">
                  <c:v>77.77</c:v>
                </c:pt>
                <c:pt idx="9">
                  <c:v>77.16</c:v>
                </c:pt>
                <c:pt idx="10">
                  <c:v>62.63</c:v>
                </c:pt>
                <c:pt idx="11">
                  <c:v>77.77</c:v>
                </c:pt>
                <c:pt idx="12">
                  <c:v>52.4</c:v>
                </c:pt>
                <c:pt idx="13">
                  <c:v>70.14</c:v>
                </c:pt>
                <c:pt idx="14">
                  <c:v>68.11</c:v>
                </c:pt>
                <c:pt idx="15">
                  <c:v>81.36</c:v>
                </c:pt>
                <c:pt idx="16">
                  <c:v>80.36</c:v>
                </c:pt>
                <c:pt idx="19">
                  <c:v>49.2</c:v>
                </c:pt>
                <c:pt idx="20">
                  <c:v>67.48</c:v>
                </c:pt>
                <c:pt idx="21">
                  <c:v>74.59</c:v>
                </c:pt>
                <c:pt idx="22">
                  <c:v>69.81</c:v>
                </c:pt>
                <c:pt idx="23">
                  <c:v>72.650000000000006</c:v>
                </c:pt>
                <c:pt idx="24">
                  <c:v>80.42</c:v>
                </c:pt>
                <c:pt idx="27">
                  <c:v>62.14</c:v>
                </c:pt>
                <c:pt idx="28">
                  <c:v>76.92</c:v>
                </c:pt>
                <c:pt idx="29">
                  <c:v>83.86</c:v>
                </c:pt>
                <c:pt idx="30">
                  <c:v>79.78</c:v>
                </c:pt>
                <c:pt idx="31">
                  <c:v>70.73</c:v>
                </c:pt>
                <c:pt idx="32">
                  <c:v>81.25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All!$U$5</c:f>
              <c:strCache>
                <c:ptCount val="1"/>
                <c:pt idx="0">
                  <c:v>Ave Brake_bal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All!$U$6:$U$400</c:f>
              <c:numCache>
                <c:formatCode>General</c:formatCode>
                <c:ptCount val="395"/>
                <c:pt idx="0">
                  <c:v>63.142000000000003</c:v>
                </c:pt>
                <c:pt idx="1">
                  <c:v>62.683</c:v>
                </c:pt>
                <c:pt idx="2">
                  <c:v>62.518000000000001</c:v>
                </c:pt>
                <c:pt idx="3">
                  <c:v>62.21</c:v>
                </c:pt>
                <c:pt idx="4">
                  <c:v>62.18</c:v>
                </c:pt>
                <c:pt idx="7">
                  <c:v>62.350999999999999</c:v>
                </c:pt>
                <c:pt idx="8">
                  <c:v>61.759</c:v>
                </c:pt>
                <c:pt idx="9">
                  <c:v>61.609000000000002</c:v>
                </c:pt>
                <c:pt idx="10">
                  <c:v>62.350999999999999</c:v>
                </c:pt>
                <c:pt idx="11">
                  <c:v>61.759</c:v>
                </c:pt>
                <c:pt idx="12">
                  <c:v>61.601999999999997</c:v>
                </c:pt>
                <c:pt idx="13">
                  <c:v>61.295000000000002</c:v>
                </c:pt>
                <c:pt idx="14">
                  <c:v>61.405000000000001</c:v>
                </c:pt>
                <c:pt idx="15">
                  <c:v>61.283000000000001</c:v>
                </c:pt>
                <c:pt idx="16">
                  <c:v>61.472999999999999</c:v>
                </c:pt>
                <c:pt idx="19">
                  <c:v>62.316000000000003</c:v>
                </c:pt>
                <c:pt idx="20">
                  <c:v>61.722999999999999</c:v>
                </c:pt>
                <c:pt idx="21">
                  <c:v>61.902000000000001</c:v>
                </c:pt>
                <c:pt idx="22">
                  <c:v>61.859000000000002</c:v>
                </c:pt>
                <c:pt idx="23">
                  <c:v>61.749000000000002</c:v>
                </c:pt>
                <c:pt idx="24">
                  <c:v>61.512999999999998</c:v>
                </c:pt>
                <c:pt idx="27">
                  <c:v>61.662999999999997</c:v>
                </c:pt>
                <c:pt idx="28">
                  <c:v>61.494</c:v>
                </c:pt>
                <c:pt idx="29">
                  <c:v>61.381999999999998</c:v>
                </c:pt>
                <c:pt idx="30">
                  <c:v>61.664999999999999</c:v>
                </c:pt>
                <c:pt idx="31">
                  <c:v>61.390999999999998</c:v>
                </c:pt>
                <c:pt idx="32">
                  <c:v>61.323999999999998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405999"/>
        <c:axId val="73084735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73084735"/>
        <c:scaling>
          <c:orientation val="minMax"/>
          <c:max val="70"/>
          <c:min val="5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99405999"/>
        <c:crosses val="max"/>
        <c:crossBetween val="between"/>
      </c:valAx>
      <c:catAx>
        <c:axId val="399405999"/>
        <c:scaling>
          <c:orientation val="minMax"/>
        </c:scaling>
        <c:delete val="1"/>
        <c:axPos val="b"/>
        <c:majorTickMark val="out"/>
        <c:minorTickMark val="none"/>
        <c:tickLblPos val="nextTo"/>
        <c:crossAx val="73084735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0265969562337518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Max &amp; AVG</a:t>
            </a:r>
            <a:r>
              <a:rPr lang="en-GB" b="1" baseline="0"/>
              <a:t> Caliper T [degC]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All!$BN$5</c:f>
              <c:strCache>
                <c:ptCount val="1"/>
                <c:pt idx="0">
                  <c:v>Max tcaliper_fl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All!$BN$6:$BN$400</c:f>
              <c:numCache>
                <c:formatCode>General</c:formatCode>
                <c:ptCount val="395"/>
                <c:pt idx="0">
                  <c:v>93.48</c:v>
                </c:pt>
                <c:pt idx="1">
                  <c:v>114.776</c:v>
                </c:pt>
                <c:pt idx="2">
                  <c:v>119.464</c:v>
                </c:pt>
                <c:pt idx="3">
                  <c:v>122.34399999999999</c:v>
                </c:pt>
                <c:pt idx="4">
                  <c:v>124.34399999999999</c:v>
                </c:pt>
                <c:pt idx="7">
                  <c:v>138.82400000000001</c:v>
                </c:pt>
                <c:pt idx="8">
                  <c:v>113.96</c:v>
                </c:pt>
                <c:pt idx="9">
                  <c:v>129.624</c:v>
                </c:pt>
                <c:pt idx="10">
                  <c:v>138.82400000000001</c:v>
                </c:pt>
                <c:pt idx="11">
                  <c:v>113.96</c:v>
                </c:pt>
                <c:pt idx="12">
                  <c:v>92.408000000000001</c:v>
                </c:pt>
                <c:pt idx="13">
                  <c:v>109.544</c:v>
                </c:pt>
                <c:pt idx="14">
                  <c:v>118.28</c:v>
                </c:pt>
                <c:pt idx="15">
                  <c:v>119.01600000000001</c:v>
                </c:pt>
                <c:pt idx="16">
                  <c:v>124.2</c:v>
                </c:pt>
                <c:pt idx="19">
                  <c:v>159.63999999999999</c:v>
                </c:pt>
                <c:pt idx="20">
                  <c:v>108.68</c:v>
                </c:pt>
                <c:pt idx="21">
                  <c:v>115.592</c:v>
                </c:pt>
                <c:pt idx="22">
                  <c:v>127.896</c:v>
                </c:pt>
                <c:pt idx="23">
                  <c:v>125.52800000000001</c:v>
                </c:pt>
                <c:pt idx="24">
                  <c:v>125.928</c:v>
                </c:pt>
                <c:pt idx="27">
                  <c:v>125.928</c:v>
                </c:pt>
                <c:pt idx="28">
                  <c:v>109.08</c:v>
                </c:pt>
                <c:pt idx="29">
                  <c:v>112.824</c:v>
                </c:pt>
                <c:pt idx="30">
                  <c:v>120.84</c:v>
                </c:pt>
                <c:pt idx="31">
                  <c:v>94.632000000000005</c:v>
                </c:pt>
                <c:pt idx="32">
                  <c:v>120.6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All!$BO$5</c:f>
              <c:strCache>
                <c:ptCount val="1"/>
                <c:pt idx="0">
                  <c:v>Max tcaliper_fr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All!$BO$6:$BO$400</c:f>
              <c:numCache>
                <c:formatCode>General</c:formatCode>
                <c:ptCount val="395"/>
                <c:pt idx="0">
                  <c:v>97.048000000000002</c:v>
                </c:pt>
                <c:pt idx="1">
                  <c:v>107.128</c:v>
                </c:pt>
                <c:pt idx="2">
                  <c:v>110.21599999999999</c:v>
                </c:pt>
                <c:pt idx="3">
                  <c:v>109.176</c:v>
                </c:pt>
                <c:pt idx="4">
                  <c:v>109.44799999999999</c:v>
                </c:pt>
                <c:pt idx="7">
                  <c:v>125.48</c:v>
                </c:pt>
                <c:pt idx="8">
                  <c:v>105.896</c:v>
                </c:pt>
                <c:pt idx="9">
                  <c:v>122.616</c:v>
                </c:pt>
                <c:pt idx="10">
                  <c:v>125.48</c:v>
                </c:pt>
                <c:pt idx="11">
                  <c:v>105.896</c:v>
                </c:pt>
                <c:pt idx="12">
                  <c:v>90.695999999999998</c:v>
                </c:pt>
                <c:pt idx="13">
                  <c:v>101.384</c:v>
                </c:pt>
                <c:pt idx="14">
                  <c:v>109.27200000000001</c:v>
                </c:pt>
                <c:pt idx="15">
                  <c:v>109.27200000000001</c:v>
                </c:pt>
                <c:pt idx="16">
                  <c:v>113.14400000000001</c:v>
                </c:pt>
                <c:pt idx="19">
                  <c:v>146.024</c:v>
                </c:pt>
                <c:pt idx="20">
                  <c:v>106.392</c:v>
                </c:pt>
                <c:pt idx="21">
                  <c:v>110.904</c:v>
                </c:pt>
                <c:pt idx="22">
                  <c:v>126.664</c:v>
                </c:pt>
                <c:pt idx="23">
                  <c:v>120.008</c:v>
                </c:pt>
                <c:pt idx="24">
                  <c:v>116.376</c:v>
                </c:pt>
                <c:pt idx="27">
                  <c:v>113.14400000000001</c:v>
                </c:pt>
                <c:pt idx="28">
                  <c:v>106.85599999999999</c:v>
                </c:pt>
                <c:pt idx="29">
                  <c:v>111.27200000000001</c:v>
                </c:pt>
                <c:pt idx="30">
                  <c:v>122.968</c:v>
                </c:pt>
                <c:pt idx="31">
                  <c:v>93.256</c:v>
                </c:pt>
                <c:pt idx="32">
                  <c:v>116.776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2"/>
          <c:order val="2"/>
          <c:tx>
            <c:strRef>
              <c:f>All!$BP$5</c:f>
              <c:strCache>
                <c:ptCount val="1"/>
                <c:pt idx="0">
                  <c:v>Max tcaliper_rl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All!$BP$6:$BP$400</c:f>
              <c:numCache>
                <c:formatCode>General</c:formatCode>
                <c:ptCount val="395"/>
                <c:pt idx="0">
                  <c:v>76.087999999999994</c:v>
                </c:pt>
                <c:pt idx="1">
                  <c:v>91.4</c:v>
                </c:pt>
                <c:pt idx="2">
                  <c:v>107.768</c:v>
                </c:pt>
                <c:pt idx="3">
                  <c:v>119.512</c:v>
                </c:pt>
                <c:pt idx="4">
                  <c:v>128.71199999999999</c:v>
                </c:pt>
                <c:pt idx="7">
                  <c:v>103.304</c:v>
                </c:pt>
                <c:pt idx="8">
                  <c:v>127.4</c:v>
                </c:pt>
                <c:pt idx="9">
                  <c:v>151.49600000000001</c:v>
                </c:pt>
                <c:pt idx="10">
                  <c:v>103.304</c:v>
                </c:pt>
                <c:pt idx="11">
                  <c:v>127.4</c:v>
                </c:pt>
                <c:pt idx="12">
                  <c:v>89.224000000000004</c:v>
                </c:pt>
                <c:pt idx="13">
                  <c:v>126.16800000000001</c:v>
                </c:pt>
                <c:pt idx="14">
                  <c:v>141.608</c:v>
                </c:pt>
                <c:pt idx="15">
                  <c:v>145.16</c:v>
                </c:pt>
                <c:pt idx="16">
                  <c:v>157.768</c:v>
                </c:pt>
                <c:pt idx="19">
                  <c:v>162.696</c:v>
                </c:pt>
                <c:pt idx="20">
                  <c:v>115.91200000000001</c:v>
                </c:pt>
                <c:pt idx="21">
                  <c:v>128.34399999999999</c:v>
                </c:pt>
                <c:pt idx="22">
                  <c:v>129.208</c:v>
                </c:pt>
                <c:pt idx="23">
                  <c:v>134.04</c:v>
                </c:pt>
                <c:pt idx="24">
                  <c:v>129.17599999999999</c:v>
                </c:pt>
                <c:pt idx="27">
                  <c:v>111.08</c:v>
                </c:pt>
                <c:pt idx="28">
                  <c:v>131.72</c:v>
                </c:pt>
                <c:pt idx="29">
                  <c:v>136.28</c:v>
                </c:pt>
                <c:pt idx="30">
                  <c:v>143.75200000000001</c:v>
                </c:pt>
                <c:pt idx="31">
                  <c:v>115.592</c:v>
                </c:pt>
                <c:pt idx="32">
                  <c:v>141.928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91-4EE5-BCE2-E1B2BE2F6FB9}"/>
            </c:ext>
          </c:extLst>
        </c:ser>
        <c:ser>
          <c:idx val="3"/>
          <c:order val="3"/>
          <c:tx>
            <c:strRef>
              <c:f>All!$BQ$5</c:f>
              <c:strCache>
                <c:ptCount val="1"/>
                <c:pt idx="0">
                  <c:v>Max tcaliper_rr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All!$BQ$6:$BQ$400</c:f>
              <c:numCache>
                <c:formatCode>General</c:formatCode>
                <c:ptCount val="395"/>
                <c:pt idx="0">
                  <c:v>80.727999999999994</c:v>
                </c:pt>
                <c:pt idx="1">
                  <c:v>101.288</c:v>
                </c:pt>
                <c:pt idx="2">
                  <c:v>115.416</c:v>
                </c:pt>
                <c:pt idx="3">
                  <c:v>129.08000000000001</c:v>
                </c:pt>
                <c:pt idx="4">
                  <c:v>136.40799999999999</c:v>
                </c:pt>
                <c:pt idx="7">
                  <c:v>109.624</c:v>
                </c:pt>
                <c:pt idx="8">
                  <c:v>133.17599999999999</c:v>
                </c:pt>
                <c:pt idx="9">
                  <c:v>152.12</c:v>
                </c:pt>
                <c:pt idx="10">
                  <c:v>109.624</c:v>
                </c:pt>
                <c:pt idx="11">
                  <c:v>133.17599999999999</c:v>
                </c:pt>
                <c:pt idx="12">
                  <c:v>91.927999999999997</c:v>
                </c:pt>
                <c:pt idx="13">
                  <c:v>128.66399999999999</c:v>
                </c:pt>
                <c:pt idx="14">
                  <c:v>144.96799999999999</c:v>
                </c:pt>
                <c:pt idx="15">
                  <c:v>150.024</c:v>
                </c:pt>
                <c:pt idx="16">
                  <c:v>157.416</c:v>
                </c:pt>
                <c:pt idx="19">
                  <c:v>165.976</c:v>
                </c:pt>
                <c:pt idx="20">
                  <c:v>115.512</c:v>
                </c:pt>
                <c:pt idx="21">
                  <c:v>130.08799999999999</c:v>
                </c:pt>
                <c:pt idx="22">
                  <c:v>132.85599999999999</c:v>
                </c:pt>
                <c:pt idx="23">
                  <c:v>135.14400000000001</c:v>
                </c:pt>
                <c:pt idx="24">
                  <c:v>132.40799999999999</c:v>
                </c:pt>
                <c:pt idx="27">
                  <c:v>111.768</c:v>
                </c:pt>
                <c:pt idx="28">
                  <c:v>130.31200000000001</c:v>
                </c:pt>
                <c:pt idx="29">
                  <c:v>135.91200000000001</c:v>
                </c:pt>
                <c:pt idx="30">
                  <c:v>141.512</c:v>
                </c:pt>
                <c:pt idx="31">
                  <c:v>115.224</c:v>
                </c:pt>
                <c:pt idx="32">
                  <c:v>140.96799999999999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91-4EE5-BCE2-E1B2BE2F6FB9}"/>
            </c:ext>
          </c:extLst>
        </c:ser>
        <c:ser>
          <c:idx val="4"/>
          <c:order val="4"/>
          <c:tx>
            <c:strRef>
              <c:f>All!$CP$5</c:f>
              <c:strCache>
                <c:ptCount val="1"/>
                <c:pt idx="0">
                  <c:v>Ave tcaliper_fl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All!$CP$6:$CP$400</c:f>
              <c:numCache>
                <c:formatCode>General</c:formatCode>
                <c:ptCount val="395"/>
                <c:pt idx="0">
                  <c:v>72.435000000000002</c:v>
                </c:pt>
                <c:pt idx="1">
                  <c:v>103.339</c:v>
                </c:pt>
                <c:pt idx="2">
                  <c:v>115.017</c:v>
                </c:pt>
                <c:pt idx="3">
                  <c:v>117.238</c:v>
                </c:pt>
                <c:pt idx="4">
                  <c:v>116.441</c:v>
                </c:pt>
                <c:pt idx="7">
                  <c:v>105.866</c:v>
                </c:pt>
                <c:pt idx="8">
                  <c:v>107.611</c:v>
                </c:pt>
                <c:pt idx="9">
                  <c:v>111.012</c:v>
                </c:pt>
                <c:pt idx="10">
                  <c:v>105.866</c:v>
                </c:pt>
                <c:pt idx="11">
                  <c:v>107.611</c:v>
                </c:pt>
                <c:pt idx="12">
                  <c:v>64.305999999999997</c:v>
                </c:pt>
                <c:pt idx="13">
                  <c:v>100.262</c:v>
                </c:pt>
                <c:pt idx="14">
                  <c:v>110.607</c:v>
                </c:pt>
                <c:pt idx="15">
                  <c:v>112.581</c:v>
                </c:pt>
                <c:pt idx="16">
                  <c:v>110.905</c:v>
                </c:pt>
                <c:pt idx="19">
                  <c:v>134.26</c:v>
                </c:pt>
                <c:pt idx="20">
                  <c:v>96.991</c:v>
                </c:pt>
                <c:pt idx="21">
                  <c:v>107.711</c:v>
                </c:pt>
                <c:pt idx="22">
                  <c:v>109.121</c:v>
                </c:pt>
                <c:pt idx="23">
                  <c:v>111.66</c:v>
                </c:pt>
                <c:pt idx="24">
                  <c:v>112.426</c:v>
                </c:pt>
                <c:pt idx="27">
                  <c:v>99.885000000000005</c:v>
                </c:pt>
                <c:pt idx="28">
                  <c:v>101.371</c:v>
                </c:pt>
                <c:pt idx="29">
                  <c:v>108.206</c:v>
                </c:pt>
                <c:pt idx="30">
                  <c:v>108.767</c:v>
                </c:pt>
                <c:pt idx="31">
                  <c:v>82.114999999999995</c:v>
                </c:pt>
                <c:pt idx="32">
                  <c:v>100.51300000000001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11-49C5-A75C-3880CDFCA386}"/>
            </c:ext>
          </c:extLst>
        </c:ser>
        <c:ser>
          <c:idx val="5"/>
          <c:order val="5"/>
          <c:tx>
            <c:strRef>
              <c:f>All!$CQ$5</c:f>
              <c:strCache>
                <c:ptCount val="1"/>
                <c:pt idx="0">
                  <c:v>Ave tcaliper_fr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All!$CQ$6:$CQ$400</c:f>
              <c:numCache>
                <c:formatCode>General</c:formatCode>
                <c:ptCount val="395"/>
                <c:pt idx="0">
                  <c:v>81.981999999999999</c:v>
                </c:pt>
                <c:pt idx="1">
                  <c:v>101.753</c:v>
                </c:pt>
                <c:pt idx="2">
                  <c:v>105.937</c:v>
                </c:pt>
                <c:pt idx="3">
                  <c:v>102.88500000000001</c:v>
                </c:pt>
                <c:pt idx="4">
                  <c:v>102.53100000000001</c:v>
                </c:pt>
                <c:pt idx="7">
                  <c:v>98.736000000000004</c:v>
                </c:pt>
                <c:pt idx="8">
                  <c:v>100.765</c:v>
                </c:pt>
                <c:pt idx="9">
                  <c:v>103.724</c:v>
                </c:pt>
                <c:pt idx="10">
                  <c:v>98.736000000000004</c:v>
                </c:pt>
                <c:pt idx="11">
                  <c:v>100.765</c:v>
                </c:pt>
                <c:pt idx="12">
                  <c:v>63.075000000000003</c:v>
                </c:pt>
                <c:pt idx="13">
                  <c:v>96.138000000000005</c:v>
                </c:pt>
                <c:pt idx="14">
                  <c:v>102.283</c:v>
                </c:pt>
                <c:pt idx="15">
                  <c:v>102.149</c:v>
                </c:pt>
                <c:pt idx="16">
                  <c:v>101.04600000000001</c:v>
                </c:pt>
                <c:pt idx="19">
                  <c:v>123.041</c:v>
                </c:pt>
                <c:pt idx="20">
                  <c:v>98.251000000000005</c:v>
                </c:pt>
                <c:pt idx="21">
                  <c:v>104.682</c:v>
                </c:pt>
                <c:pt idx="22">
                  <c:v>106.57599999999999</c:v>
                </c:pt>
                <c:pt idx="23">
                  <c:v>105.59099999999999</c:v>
                </c:pt>
                <c:pt idx="24">
                  <c:v>104.33799999999999</c:v>
                </c:pt>
                <c:pt idx="27">
                  <c:v>93.460999999999999</c:v>
                </c:pt>
                <c:pt idx="28">
                  <c:v>100.86199999999999</c:v>
                </c:pt>
                <c:pt idx="29">
                  <c:v>107.974</c:v>
                </c:pt>
                <c:pt idx="30">
                  <c:v>110.84699999999999</c:v>
                </c:pt>
                <c:pt idx="31">
                  <c:v>82.63</c:v>
                </c:pt>
                <c:pt idx="32">
                  <c:v>98.733999999999995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11-49C5-A75C-3880CDFCA386}"/>
            </c:ext>
          </c:extLst>
        </c:ser>
        <c:ser>
          <c:idx val="6"/>
          <c:order val="6"/>
          <c:tx>
            <c:strRef>
              <c:f>All!$CR$5</c:f>
              <c:strCache>
                <c:ptCount val="1"/>
                <c:pt idx="0">
                  <c:v>Ave tcaliper_rl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All!$CR$6:$CR$400</c:f>
              <c:numCache>
                <c:formatCode>General</c:formatCode>
                <c:ptCount val="395"/>
                <c:pt idx="0">
                  <c:v>63.927999999999997</c:v>
                </c:pt>
                <c:pt idx="1">
                  <c:v>83.066999999999993</c:v>
                </c:pt>
                <c:pt idx="2">
                  <c:v>97.472999999999999</c:v>
                </c:pt>
                <c:pt idx="3">
                  <c:v>111.03100000000001</c:v>
                </c:pt>
                <c:pt idx="4">
                  <c:v>118.907</c:v>
                </c:pt>
                <c:pt idx="7">
                  <c:v>93.841999999999999</c:v>
                </c:pt>
                <c:pt idx="8">
                  <c:v>111.518</c:v>
                </c:pt>
                <c:pt idx="9">
                  <c:v>133.506</c:v>
                </c:pt>
                <c:pt idx="10">
                  <c:v>93.841999999999999</c:v>
                </c:pt>
                <c:pt idx="11">
                  <c:v>111.518</c:v>
                </c:pt>
                <c:pt idx="12">
                  <c:v>63.323</c:v>
                </c:pt>
                <c:pt idx="13">
                  <c:v>103.845</c:v>
                </c:pt>
                <c:pt idx="14">
                  <c:v>130.81299999999999</c:v>
                </c:pt>
                <c:pt idx="15">
                  <c:v>137.79400000000001</c:v>
                </c:pt>
                <c:pt idx="16">
                  <c:v>146.304</c:v>
                </c:pt>
                <c:pt idx="19">
                  <c:v>122.14700000000001</c:v>
                </c:pt>
                <c:pt idx="20">
                  <c:v>95.61</c:v>
                </c:pt>
                <c:pt idx="21">
                  <c:v>118.97499999999999</c:v>
                </c:pt>
                <c:pt idx="22">
                  <c:v>112.098</c:v>
                </c:pt>
                <c:pt idx="23">
                  <c:v>118.873</c:v>
                </c:pt>
                <c:pt idx="24">
                  <c:v>119.379</c:v>
                </c:pt>
                <c:pt idx="27">
                  <c:v>92.671999999999997</c:v>
                </c:pt>
                <c:pt idx="28">
                  <c:v>117.09099999999999</c:v>
                </c:pt>
                <c:pt idx="29">
                  <c:v>131.54</c:v>
                </c:pt>
                <c:pt idx="30">
                  <c:v>127.752</c:v>
                </c:pt>
                <c:pt idx="31">
                  <c:v>98.766999999999996</c:v>
                </c:pt>
                <c:pt idx="32">
                  <c:v>124.31100000000001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11-49C5-A75C-3880CDFCA386}"/>
            </c:ext>
          </c:extLst>
        </c:ser>
        <c:ser>
          <c:idx val="7"/>
          <c:order val="7"/>
          <c:tx>
            <c:strRef>
              <c:f>All!$CS$5</c:f>
              <c:strCache>
                <c:ptCount val="1"/>
                <c:pt idx="0">
                  <c:v>Ave tcaliper_rr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All!$CS$6:$CS$400</c:f>
              <c:numCache>
                <c:formatCode>General</c:formatCode>
                <c:ptCount val="395"/>
                <c:pt idx="0">
                  <c:v>65.034999999999997</c:v>
                </c:pt>
                <c:pt idx="1">
                  <c:v>91.305000000000007</c:v>
                </c:pt>
                <c:pt idx="2">
                  <c:v>107.71299999999999</c:v>
                </c:pt>
                <c:pt idx="3">
                  <c:v>121.18899999999999</c:v>
                </c:pt>
                <c:pt idx="4">
                  <c:v>129.554</c:v>
                </c:pt>
                <c:pt idx="7">
                  <c:v>99.447000000000003</c:v>
                </c:pt>
                <c:pt idx="8">
                  <c:v>120.142</c:v>
                </c:pt>
                <c:pt idx="9">
                  <c:v>138.20599999999999</c:v>
                </c:pt>
                <c:pt idx="10">
                  <c:v>99.447000000000003</c:v>
                </c:pt>
                <c:pt idx="11">
                  <c:v>120.142</c:v>
                </c:pt>
                <c:pt idx="12">
                  <c:v>63.991999999999997</c:v>
                </c:pt>
                <c:pt idx="13">
                  <c:v>109.745</c:v>
                </c:pt>
                <c:pt idx="14">
                  <c:v>135.685</c:v>
                </c:pt>
                <c:pt idx="15">
                  <c:v>143.501</c:v>
                </c:pt>
                <c:pt idx="16">
                  <c:v>148.709</c:v>
                </c:pt>
                <c:pt idx="19">
                  <c:v>123.748</c:v>
                </c:pt>
                <c:pt idx="20">
                  <c:v>95.834000000000003</c:v>
                </c:pt>
                <c:pt idx="21">
                  <c:v>121.361</c:v>
                </c:pt>
                <c:pt idx="22">
                  <c:v>117.43300000000001</c:v>
                </c:pt>
                <c:pt idx="23">
                  <c:v>122.94</c:v>
                </c:pt>
                <c:pt idx="24">
                  <c:v>123.74299999999999</c:v>
                </c:pt>
                <c:pt idx="27">
                  <c:v>94.424000000000007</c:v>
                </c:pt>
                <c:pt idx="28">
                  <c:v>118.688</c:v>
                </c:pt>
                <c:pt idx="29">
                  <c:v>131.703</c:v>
                </c:pt>
                <c:pt idx="30">
                  <c:v>127.82</c:v>
                </c:pt>
                <c:pt idx="31">
                  <c:v>98.039000000000001</c:v>
                </c:pt>
                <c:pt idx="32">
                  <c:v>125.036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11-49C5-A75C-3880CDFCA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2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527162770541365"/>
          <c:y val="5.0049426666435434E-3"/>
          <c:w val="0.70149686107843257"/>
          <c:h val="0.161436055237668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Lap time [s]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All!$D$5</c:f>
              <c:strCache>
                <c:ptCount val="1"/>
                <c:pt idx="0">
                  <c:v>Laptime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All!$D$6:$D$400</c:f>
              <c:numCache>
                <c:formatCode>mm:ss.0</c:formatCode>
                <c:ptCount val="395"/>
                <c:pt idx="0" formatCode="General">
                  <c:v>0</c:v>
                </c:pt>
                <c:pt idx="1">
                  <c:v>2.5804398148148149E-3</c:v>
                </c:pt>
                <c:pt idx="2">
                  <c:v>2.515046296296296E-3</c:v>
                </c:pt>
                <c:pt idx="3">
                  <c:v>2.5226851851851851E-3</c:v>
                </c:pt>
                <c:pt idx="4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>
                  <c:v>2.5858796296296294E-3</c:v>
                </c:pt>
                <c:pt idx="14">
                  <c:v>2.5594907407407406E-3</c:v>
                </c:pt>
                <c:pt idx="15" formatCode="General">
                  <c:v>0</c:v>
                </c:pt>
                <c:pt idx="16" formatCode="General">
                  <c:v>0</c:v>
                </c:pt>
                <c:pt idx="19" formatCode="General">
                  <c:v>0</c:v>
                </c:pt>
                <c:pt idx="20">
                  <c:v>2.6614583333333334E-3</c:v>
                </c:pt>
                <c:pt idx="21">
                  <c:v>2.633333333333333E-3</c:v>
                </c:pt>
                <c:pt idx="22">
                  <c:v>2.8973379629629627E-3</c:v>
                </c:pt>
                <c:pt idx="23">
                  <c:v>3.2273148148148148E-3</c:v>
                </c:pt>
                <c:pt idx="24" formatCode="General">
                  <c:v>0</c:v>
                </c:pt>
                <c:pt idx="27" formatCode="General">
                  <c:v>0</c:v>
                </c:pt>
                <c:pt idx="28">
                  <c:v>2.5423611111111111E-3</c:v>
                </c:pt>
                <c:pt idx="29" formatCode="General">
                  <c:v>0</c:v>
                </c:pt>
                <c:pt idx="30">
                  <c:v>4.3160879629629634E-3</c:v>
                </c:pt>
                <c:pt idx="31">
                  <c:v>2.5858796296296294E-3</c:v>
                </c:pt>
                <c:pt idx="32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6F-476D-8E8A-927311FCD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noMultiLvlLbl val="0"/>
      </c:catAx>
      <c:valAx>
        <c:axId val="1425136367"/>
        <c:scaling>
          <c:orientation val="minMax"/>
          <c:max val="1.2732000000000002E-3"/>
          <c:min val="1.0417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:ss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5.787000000000002E-5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12001362287879298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Top speed [km/h]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All!$F$5</c:f>
              <c:strCache>
                <c:ptCount val="1"/>
                <c:pt idx="0">
                  <c:v>Max speed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All!$F$6:$F$400</c:f>
              <c:numCache>
                <c:formatCode>General</c:formatCode>
                <c:ptCount val="395"/>
                <c:pt idx="0">
                  <c:v>329.53</c:v>
                </c:pt>
                <c:pt idx="1">
                  <c:v>331</c:v>
                </c:pt>
                <c:pt idx="2">
                  <c:v>332.89</c:v>
                </c:pt>
                <c:pt idx="3">
                  <c:v>333.73</c:v>
                </c:pt>
                <c:pt idx="4">
                  <c:v>327.78</c:v>
                </c:pt>
                <c:pt idx="7">
                  <c:v>327.52999999999997</c:v>
                </c:pt>
                <c:pt idx="8">
                  <c:v>332.88</c:v>
                </c:pt>
                <c:pt idx="9">
                  <c:v>332.54</c:v>
                </c:pt>
                <c:pt idx="10">
                  <c:v>327.52999999999997</c:v>
                </c:pt>
                <c:pt idx="11">
                  <c:v>332.88</c:v>
                </c:pt>
                <c:pt idx="12">
                  <c:v>324.8</c:v>
                </c:pt>
                <c:pt idx="13">
                  <c:v>330</c:v>
                </c:pt>
                <c:pt idx="14">
                  <c:v>332.13</c:v>
                </c:pt>
                <c:pt idx="15">
                  <c:v>329.56</c:v>
                </c:pt>
                <c:pt idx="16">
                  <c:v>331.9</c:v>
                </c:pt>
                <c:pt idx="19">
                  <c:v>316.19</c:v>
                </c:pt>
                <c:pt idx="20">
                  <c:v>326.19</c:v>
                </c:pt>
                <c:pt idx="21">
                  <c:v>328.62</c:v>
                </c:pt>
                <c:pt idx="22">
                  <c:v>329.02</c:v>
                </c:pt>
                <c:pt idx="23">
                  <c:v>326.47000000000003</c:v>
                </c:pt>
                <c:pt idx="24">
                  <c:v>328.42</c:v>
                </c:pt>
                <c:pt idx="27">
                  <c:v>326.97000000000003</c:v>
                </c:pt>
                <c:pt idx="28">
                  <c:v>328.76</c:v>
                </c:pt>
                <c:pt idx="29">
                  <c:v>333.67</c:v>
                </c:pt>
                <c:pt idx="30">
                  <c:v>331.99</c:v>
                </c:pt>
                <c:pt idx="31">
                  <c:v>326.79000000000002</c:v>
                </c:pt>
                <c:pt idx="32">
                  <c:v>328.38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All!$IA$5</c:f>
              <c:strCache>
                <c:ptCount val="1"/>
                <c:pt idx="0">
                  <c:v>Max accy_filtered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All!$IA$6:$IA$400</c:f>
              <c:numCache>
                <c:formatCode>General</c:formatCode>
                <c:ptCount val="395"/>
                <c:pt idx="0">
                  <c:v>2.4540000000000002</c:v>
                </c:pt>
                <c:pt idx="1">
                  <c:v>2.4950000000000001</c:v>
                </c:pt>
                <c:pt idx="2">
                  <c:v>2.7410000000000001</c:v>
                </c:pt>
                <c:pt idx="3">
                  <c:v>2.9729999999999999</c:v>
                </c:pt>
                <c:pt idx="4">
                  <c:v>2.9750000000000001</c:v>
                </c:pt>
                <c:pt idx="7">
                  <c:v>2.41</c:v>
                </c:pt>
                <c:pt idx="8">
                  <c:v>2.6520000000000001</c:v>
                </c:pt>
                <c:pt idx="9">
                  <c:v>2.7709999999999999</c:v>
                </c:pt>
                <c:pt idx="10">
                  <c:v>2.41</c:v>
                </c:pt>
                <c:pt idx="11">
                  <c:v>2.6520000000000001</c:v>
                </c:pt>
                <c:pt idx="12">
                  <c:v>2.0619999999999998</c:v>
                </c:pt>
                <c:pt idx="13">
                  <c:v>2.536</c:v>
                </c:pt>
                <c:pt idx="14">
                  <c:v>2.6829999999999998</c:v>
                </c:pt>
                <c:pt idx="15">
                  <c:v>3.0270000000000001</c:v>
                </c:pt>
                <c:pt idx="16">
                  <c:v>2.8330000000000002</c:v>
                </c:pt>
                <c:pt idx="19">
                  <c:v>1.6579999999999999</c:v>
                </c:pt>
                <c:pt idx="20">
                  <c:v>2.077</c:v>
                </c:pt>
                <c:pt idx="21">
                  <c:v>2.0369999999999999</c:v>
                </c:pt>
                <c:pt idx="22">
                  <c:v>2.2759999999999998</c:v>
                </c:pt>
                <c:pt idx="23">
                  <c:v>2.0859999999999999</c:v>
                </c:pt>
                <c:pt idx="24">
                  <c:v>2.1120000000000001</c:v>
                </c:pt>
                <c:pt idx="27">
                  <c:v>2.0179999999999998</c:v>
                </c:pt>
                <c:pt idx="28">
                  <c:v>2.4</c:v>
                </c:pt>
                <c:pt idx="29">
                  <c:v>2.504</c:v>
                </c:pt>
                <c:pt idx="30">
                  <c:v>2.597</c:v>
                </c:pt>
                <c:pt idx="31">
                  <c:v>2.3159999999999998</c:v>
                </c:pt>
                <c:pt idx="32">
                  <c:v>2.4660000000000002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33-47FC-8AEA-2F8DD0C9D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6287"/>
        <c:axId val="1627536383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330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1627536383"/>
        <c:scaling>
          <c:orientation val="minMax"/>
          <c:min val="1.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96287"/>
        <c:crosses val="max"/>
        <c:crossBetween val="between"/>
      </c:valAx>
      <c:catAx>
        <c:axId val="12296287"/>
        <c:scaling>
          <c:orientation val="minMax"/>
        </c:scaling>
        <c:delete val="1"/>
        <c:axPos val="b"/>
        <c:majorTickMark val="out"/>
        <c:minorTickMark val="none"/>
        <c:tickLblPos val="nextTo"/>
        <c:crossAx val="1627536383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34357396006833307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Fuel</a:t>
            </a:r>
            <a:r>
              <a:rPr lang="en-GB" b="1" baseline="0"/>
              <a:t> [kg] and </a:t>
            </a:r>
            <a:r>
              <a:rPr lang="en-GB" b="1" baseline="0">
                <a:solidFill>
                  <a:srgbClr val="FF0000"/>
                </a:solidFill>
              </a:rPr>
              <a:t>Energy</a:t>
            </a:r>
            <a:r>
              <a:rPr lang="en-GB" b="1"/>
              <a:t> [MJ]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All!$G$5</c:f>
              <c:strCache>
                <c:ptCount val="1"/>
                <c:pt idx="0">
                  <c:v>Lap-Diff fuelcons_kg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All!$G$6:$G$400</c:f>
              <c:numCache>
                <c:formatCode>General</c:formatCode>
                <c:ptCount val="395"/>
                <c:pt idx="0">
                  <c:v>5.16</c:v>
                </c:pt>
                <c:pt idx="1">
                  <c:v>5.59</c:v>
                </c:pt>
                <c:pt idx="2">
                  <c:v>5.72</c:v>
                </c:pt>
                <c:pt idx="3">
                  <c:v>5.69</c:v>
                </c:pt>
                <c:pt idx="4">
                  <c:v>5.5</c:v>
                </c:pt>
                <c:pt idx="7">
                  <c:v>5.5</c:v>
                </c:pt>
                <c:pt idx="8">
                  <c:v>5.74</c:v>
                </c:pt>
                <c:pt idx="9">
                  <c:v>5.59</c:v>
                </c:pt>
                <c:pt idx="10">
                  <c:v>5.5</c:v>
                </c:pt>
                <c:pt idx="11">
                  <c:v>5.74</c:v>
                </c:pt>
                <c:pt idx="12">
                  <c:v>5.07</c:v>
                </c:pt>
                <c:pt idx="13">
                  <c:v>5.67</c:v>
                </c:pt>
                <c:pt idx="14">
                  <c:v>5.69</c:v>
                </c:pt>
                <c:pt idx="15">
                  <c:v>5.83</c:v>
                </c:pt>
                <c:pt idx="16">
                  <c:v>5.68</c:v>
                </c:pt>
                <c:pt idx="19">
                  <c:v>-26.88</c:v>
                </c:pt>
                <c:pt idx="20">
                  <c:v>5.54</c:v>
                </c:pt>
                <c:pt idx="21">
                  <c:v>5.37</c:v>
                </c:pt>
                <c:pt idx="22">
                  <c:v>5.22</c:v>
                </c:pt>
                <c:pt idx="23">
                  <c:v>5.2</c:v>
                </c:pt>
                <c:pt idx="24">
                  <c:v>5.39</c:v>
                </c:pt>
                <c:pt idx="27">
                  <c:v>5.34</c:v>
                </c:pt>
                <c:pt idx="28">
                  <c:v>5.67</c:v>
                </c:pt>
                <c:pt idx="29">
                  <c:v>5.51</c:v>
                </c:pt>
                <c:pt idx="30">
                  <c:v>4.28</c:v>
                </c:pt>
                <c:pt idx="31">
                  <c:v>5.57</c:v>
                </c:pt>
                <c:pt idx="32">
                  <c:v>5.66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All!$EX$5</c:f>
              <c:strCache>
                <c:ptCount val="1"/>
                <c:pt idx="0">
                  <c:v>Lap-Diff FIA_PPUEnergy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All!$EX$6:$EX$400</c:f>
              <c:numCache>
                <c:formatCode>General</c:formatCode>
                <c:ptCount val="395"/>
                <c:pt idx="0">
                  <c:v>13.5</c:v>
                </c:pt>
                <c:pt idx="1">
                  <c:v>70.62</c:v>
                </c:pt>
                <c:pt idx="2">
                  <c:v>73.02</c:v>
                </c:pt>
                <c:pt idx="3">
                  <c:v>72.64</c:v>
                </c:pt>
                <c:pt idx="4">
                  <c:v>69.86</c:v>
                </c:pt>
                <c:pt idx="7">
                  <c:v>-280.66000000000003</c:v>
                </c:pt>
                <c:pt idx="8">
                  <c:v>73.38</c:v>
                </c:pt>
                <c:pt idx="9">
                  <c:v>70</c:v>
                </c:pt>
                <c:pt idx="10">
                  <c:v>-280.66000000000003</c:v>
                </c:pt>
                <c:pt idx="11">
                  <c:v>73.38</c:v>
                </c:pt>
                <c:pt idx="12">
                  <c:v>59.98</c:v>
                </c:pt>
                <c:pt idx="13">
                  <c:v>71.52</c:v>
                </c:pt>
                <c:pt idx="14">
                  <c:v>71.56</c:v>
                </c:pt>
                <c:pt idx="15">
                  <c:v>74.36</c:v>
                </c:pt>
                <c:pt idx="16">
                  <c:v>71.7</c:v>
                </c:pt>
                <c:pt idx="19">
                  <c:v>-327.88</c:v>
                </c:pt>
                <c:pt idx="20">
                  <c:v>68.900000000000006</c:v>
                </c:pt>
                <c:pt idx="21">
                  <c:v>66.900000000000006</c:v>
                </c:pt>
                <c:pt idx="22">
                  <c:v>64.099999999999994</c:v>
                </c:pt>
                <c:pt idx="23">
                  <c:v>62.7</c:v>
                </c:pt>
                <c:pt idx="24">
                  <c:v>65.900000000000006</c:v>
                </c:pt>
                <c:pt idx="27">
                  <c:v>63.96</c:v>
                </c:pt>
                <c:pt idx="28">
                  <c:v>70.98</c:v>
                </c:pt>
                <c:pt idx="29">
                  <c:v>68.099999999999994</c:v>
                </c:pt>
                <c:pt idx="30">
                  <c:v>44.48</c:v>
                </c:pt>
                <c:pt idx="31">
                  <c:v>68.48</c:v>
                </c:pt>
                <c:pt idx="32">
                  <c:v>69.22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4-4AF0-B3A4-D3D5BA7AC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207951"/>
        <c:axId val="373187983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2.8"/>
          <c:min val="2.2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37318798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3207951"/>
        <c:crosses val="max"/>
        <c:crossBetween val="between"/>
      </c:valAx>
      <c:catAx>
        <c:axId val="373207951"/>
        <c:scaling>
          <c:orientation val="minMax"/>
        </c:scaling>
        <c:delete val="1"/>
        <c:axPos val="b"/>
        <c:majorTickMark val="out"/>
        <c:minorTickMark val="none"/>
        <c:tickLblPos val="nextTo"/>
        <c:crossAx val="373187983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46926255348872042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>
      <c:oddHeader>&amp;L&amp;"-,Bold Italic"&amp;14SCG 007 LMH&amp;C&amp;14KISKPI r02 Track Report&amp;R&amp;G</c:oddHeader>
    </c:headerFooter>
    <c:pageMargins b="0.75" l="0.25" r="0.25" t="0.75" header="0.3" footer="0.3"/>
    <c:pageSetup orientation="portrait"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Cross and Coast time [s]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All!$I$5</c:f>
              <c:strCache>
                <c:ptCount val="1"/>
                <c:pt idx="0">
                  <c:v>Max CrossTimeLap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All!$I$6:$I$400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2.5299999999999998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ser>
          <c:idx val="1"/>
          <c:order val="1"/>
          <c:tx>
            <c:strRef>
              <c:f>All!$J$5</c:f>
              <c:strCache>
                <c:ptCount val="1"/>
                <c:pt idx="0">
                  <c:v>Max CoastTimeLap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All!$J$6:$J$400</c:f>
              <c:numCache>
                <c:formatCode>General</c:formatCode>
                <c:ptCount val="395"/>
                <c:pt idx="0">
                  <c:v>15.6</c:v>
                </c:pt>
                <c:pt idx="1">
                  <c:v>9.8000000000000007</c:v>
                </c:pt>
                <c:pt idx="2">
                  <c:v>10.8</c:v>
                </c:pt>
                <c:pt idx="3">
                  <c:v>11.9</c:v>
                </c:pt>
                <c:pt idx="4">
                  <c:v>9.8000000000000007</c:v>
                </c:pt>
                <c:pt idx="7">
                  <c:v>535.9</c:v>
                </c:pt>
                <c:pt idx="8">
                  <c:v>8.6</c:v>
                </c:pt>
                <c:pt idx="9">
                  <c:v>17.2</c:v>
                </c:pt>
                <c:pt idx="10">
                  <c:v>535.9</c:v>
                </c:pt>
                <c:pt idx="11">
                  <c:v>8.6</c:v>
                </c:pt>
                <c:pt idx="12">
                  <c:v>47.3</c:v>
                </c:pt>
                <c:pt idx="13">
                  <c:v>11.2</c:v>
                </c:pt>
                <c:pt idx="14">
                  <c:v>8.4</c:v>
                </c:pt>
                <c:pt idx="15">
                  <c:v>9.5</c:v>
                </c:pt>
                <c:pt idx="16">
                  <c:v>11.6</c:v>
                </c:pt>
                <c:pt idx="19">
                  <c:v>1325.5</c:v>
                </c:pt>
                <c:pt idx="20">
                  <c:v>17.3</c:v>
                </c:pt>
                <c:pt idx="21">
                  <c:v>19.399999999999999</c:v>
                </c:pt>
                <c:pt idx="22">
                  <c:v>22.1</c:v>
                </c:pt>
                <c:pt idx="23">
                  <c:v>14</c:v>
                </c:pt>
                <c:pt idx="24">
                  <c:v>15.3</c:v>
                </c:pt>
                <c:pt idx="27">
                  <c:v>879.9</c:v>
                </c:pt>
                <c:pt idx="28">
                  <c:v>12.1</c:v>
                </c:pt>
                <c:pt idx="29">
                  <c:v>17.5</c:v>
                </c:pt>
                <c:pt idx="30">
                  <c:v>10.5</c:v>
                </c:pt>
                <c:pt idx="31">
                  <c:v>17.399999999999999</c:v>
                </c:pt>
                <c:pt idx="32">
                  <c:v>12.6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C3-4EA1-8C03-A1726802589D}"/>
            </c:ext>
          </c:extLst>
        </c:ser>
        <c:ser>
          <c:idx val="2"/>
          <c:order val="2"/>
          <c:tx>
            <c:strRef>
              <c:f>All!$EY$5</c:f>
              <c:strCache>
                <c:ptCount val="1"/>
                <c:pt idx="0">
                  <c:v>Max Time_Brake_Leaning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All!$EY$6:$EY$400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0.06</c:v>
                </c:pt>
                <c:pt idx="7">
                  <c:v>1.9E-2</c:v>
                </c:pt>
                <c:pt idx="8">
                  <c:v>0</c:v>
                </c:pt>
                <c:pt idx="9">
                  <c:v>0.04</c:v>
                </c:pt>
                <c:pt idx="10">
                  <c:v>1.9E-2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0.08</c:v>
                </c:pt>
                <c:pt idx="15">
                  <c:v>0</c:v>
                </c:pt>
                <c:pt idx="16">
                  <c:v>0.122</c:v>
                </c:pt>
                <c:pt idx="19">
                  <c:v>4.7</c:v>
                </c:pt>
                <c:pt idx="20">
                  <c:v>0</c:v>
                </c:pt>
                <c:pt idx="21">
                  <c:v>0</c:v>
                </c:pt>
                <c:pt idx="22">
                  <c:v>4.9000000000000004</c:v>
                </c:pt>
                <c:pt idx="23">
                  <c:v>0.18</c:v>
                </c:pt>
                <c:pt idx="24">
                  <c:v>2.1000000000000001E-2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B3-45C8-B6E5-EF1B4B630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0.25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279825951638347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SW</a:t>
            </a:r>
            <a:r>
              <a:rPr lang="en-GB" b="1" baseline="0"/>
              <a:t> Knobs </a:t>
            </a:r>
            <a:r>
              <a:rPr lang="en-GB" b="1"/>
              <a:t>[s]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All!$K$5</c:f>
              <c:strCache>
                <c:ptCount val="1"/>
                <c:pt idx="0">
                  <c:v>Max TC_gain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All!$K$6:$K$400</c:f>
              <c:numCache>
                <c:formatCode>General</c:formatCode>
                <c:ptCount val="39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7">
                  <c:v>6</c:v>
                </c:pt>
                <c:pt idx="8">
                  <c:v>5</c:v>
                </c:pt>
                <c:pt idx="9">
                  <c:v>6</c:v>
                </c:pt>
                <c:pt idx="10">
                  <c:v>6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8</c:v>
                </c:pt>
                <c:pt idx="19">
                  <c:v>8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ser>
          <c:idx val="1"/>
          <c:order val="1"/>
          <c:tx>
            <c:strRef>
              <c:f>All!$L$5</c:f>
              <c:strCache>
                <c:ptCount val="1"/>
                <c:pt idx="0">
                  <c:v>Max TC_slip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All!$L$6:$L$400</c:f>
              <c:numCache>
                <c:formatCode>General</c:formatCode>
                <c:ptCount val="39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5</c:v>
                </c:pt>
                <c:pt idx="10">
                  <c:v>8</c:v>
                </c:pt>
                <c:pt idx="11">
                  <c:v>5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6</c:v>
                </c:pt>
                <c:pt idx="19">
                  <c:v>6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C3-4EA1-8C03-A1726802589D}"/>
            </c:ext>
          </c:extLst>
        </c:ser>
        <c:ser>
          <c:idx val="2"/>
          <c:order val="2"/>
          <c:tx>
            <c:strRef>
              <c:f>All!$M$5</c:f>
              <c:strCache>
                <c:ptCount val="1"/>
                <c:pt idx="0">
                  <c:v>Max EngineMap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All!$M$6:$M$400</c:f>
              <c:numCache>
                <c:formatCode>General</c:formatCode>
                <c:ptCount val="39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5</c:v>
                </c:pt>
                <c:pt idx="16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1E-4F83-801D-81A56D9B25C2}"/>
            </c:ext>
          </c:extLst>
        </c:ser>
        <c:ser>
          <c:idx val="3"/>
          <c:order val="3"/>
          <c:tx>
            <c:strRef>
              <c:f>All!$N$5</c:f>
              <c:strCache>
                <c:ptCount val="1"/>
                <c:pt idx="0">
                  <c:v>Max PedalMap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All!$N$6:$N$400</c:f>
              <c:numCache>
                <c:formatCode>General</c:formatCode>
                <c:ptCount val="395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1E-4F83-801D-81A56D9B25C2}"/>
            </c:ext>
          </c:extLst>
        </c:ser>
        <c:ser>
          <c:idx val="4"/>
          <c:order val="4"/>
          <c:tx>
            <c:strRef>
              <c:f>All!$O$5</c:f>
              <c:strCache>
                <c:ptCount val="1"/>
                <c:pt idx="0">
                  <c:v>Max SteerMap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All!$O$6:$O$400</c:f>
              <c:numCache>
                <c:formatCode>General</c:formatCode>
                <c:ptCount val="39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1E-4F83-801D-81A56D9B2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7684239020897"/>
          <c:y val="2.4715740740740736E-2"/>
          <c:w val="0.81482584545738834"/>
          <c:h val="0.128617592592592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SCz</a:t>
            </a:r>
            <a:r>
              <a:rPr lang="en-GB" b="1" baseline="0"/>
              <a:t> front</a:t>
            </a:r>
            <a:r>
              <a:rPr lang="en-GB" b="1"/>
              <a:t>, rear @160kph [m^2]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All!$CC$5</c:f>
              <c:strCache>
                <c:ptCount val="1"/>
                <c:pt idx="0">
                  <c:v>Ave CzF_160kph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All!$CC$6:$CC$400</c:f>
              <c:numCache>
                <c:formatCode>General</c:formatCode>
                <c:ptCount val="395"/>
                <c:pt idx="0">
                  <c:v>1.109</c:v>
                </c:pt>
                <c:pt idx="1">
                  <c:v>1.1339999999999999</c:v>
                </c:pt>
                <c:pt idx="2">
                  <c:v>0.91500000000000004</c:v>
                </c:pt>
                <c:pt idx="3">
                  <c:v>1.353</c:v>
                </c:pt>
                <c:pt idx="4">
                  <c:v>1.262</c:v>
                </c:pt>
                <c:pt idx="7">
                  <c:v>1.0189999999999999</c:v>
                </c:pt>
                <c:pt idx="8">
                  <c:v>0.83299999999999996</c:v>
                </c:pt>
                <c:pt idx="9">
                  <c:v>1.1060000000000001</c:v>
                </c:pt>
                <c:pt idx="10">
                  <c:v>1.0189999999999999</c:v>
                </c:pt>
                <c:pt idx="11">
                  <c:v>0.83299999999999996</c:v>
                </c:pt>
                <c:pt idx="12">
                  <c:v>1.2689999999999999</c:v>
                </c:pt>
                <c:pt idx="13">
                  <c:v>1.327</c:v>
                </c:pt>
                <c:pt idx="14">
                  <c:v>0.875</c:v>
                </c:pt>
                <c:pt idx="15">
                  <c:v>0.93500000000000005</c:v>
                </c:pt>
                <c:pt idx="16">
                  <c:v>0.79700000000000004</c:v>
                </c:pt>
                <c:pt idx="19">
                  <c:v>1.149</c:v>
                </c:pt>
                <c:pt idx="20">
                  <c:v>1.0449999999999999</c:v>
                </c:pt>
                <c:pt idx="21">
                  <c:v>0.74299999999999999</c:v>
                </c:pt>
                <c:pt idx="22">
                  <c:v>0.85199999999999998</c:v>
                </c:pt>
                <c:pt idx="23">
                  <c:v>0.83</c:v>
                </c:pt>
                <c:pt idx="24">
                  <c:v>0.91300000000000003</c:v>
                </c:pt>
                <c:pt idx="27">
                  <c:v>0.84599999999999997</c:v>
                </c:pt>
                <c:pt idx="28">
                  <c:v>0.64300000000000002</c:v>
                </c:pt>
                <c:pt idx="29">
                  <c:v>0.65200000000000002</c:v>
                </c:pt>
                <c:pt idx="30">
                  <c:v>0.91100000000000003</c:v>
                </c:pt>
                <c:pt idx="31">
                  <c:v>0.81499999999999995</c:v>
                </c:pt>
                <c:pt idx="32">
                  <c:v>0.95899999999999996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All!$CD$5</c:f>
              <c:strCache>
                <c:ptCount val="1"/>
                <c:pt idx="0">
                  <c:v>Ave CzR_160kph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All!$CD$6:$CD$400</c:f>
              <c:numCache>
                <c:formatCode>General</c:formatCode>
                <c:ptCount val="395"/>
                <c:pt idx="0">
                  <c:v>1.3859999999999999</c:v>
                </c:pt>
                <c:pt idx="1">
                  <c:v>1.7250000000000001</c:v>
                </c:pt>
                <c:pt idx="2">
                  <c:v>1.651</c:v>
                </c:pt>
                <c:pt idx="3">
                  <c:v>2.0259999999999998</c:v>
                </c:pt>
                <c:pt idx="4">
                  <c:v>1.7210000000000001</c:v>
                </c:pt>
                <c:pt idx="7">
                  <c:v>1.7929999999999999</c:v>
                </c:pt>
                <c:pt idx="8">
                  <c:v>1.8580000000000001</c:v>
                </c:pt>
                <c:pt idx="9">
                  <c:v>2.0259999999999998</c:v>
                </c:pt>
                <c:pt idx="10">
                  <c:v>1.7929999999999999</c:v>
                </c:pt>
                <c:pt idx="11">
                  <c:v>1.8580000000000001</c:v>
                </c:pt>
                <c:pt idx="12">
                  <c:v>1.506</c:v>
                </c:pt>
                <c:pt idx="13">
                  <c:v>1.9279999999999999</c:v>
                </c:pt>
                <c:pt idx="14">
                  <c:v>1.607</c:v>
                </c:pt>
                <c:pt idx="15">
                  <c:v>1.639</c:v>
                </c:pt>
                <c:pt idx="16">
                  <c:v>1.5</c:v>
                </c:pt>
                <c:pt idx="19">
                  <c:v>1.421</c:v>
                </c:pt>
                <c:pt idx="20">
                  <c:v>1.53</c:v>
                </c:pt>
                <c:pt idx="21">
                  <c:v>1.5940000000000001</c:v>
                </c:pt>
                <c:pt idx="22">
                  <c:v>1.843</c:v>
                </c:pt>
                <c:pt idx="23">
                  <c:v>1.8260000000000001</c:v>
                </c:pt>
                <c:pt idx="24">
                  <c:v>1.6619999999999999</c:v>
                </c:pt>
                <c:pt idx="27">
                  <c:v>1.3620000000000001</c:v>
                </c:pt>
                <c:pt idx="28">
                  <c:v>1.4550000000000001</c:v>
                </c:pt>
                <c:pt idx="29">
                  <c:v>1.5329999999999999</c:v>
                </c:pt>
                <c:pt idx="30">
                  <c:v>1.8129999999999999</c:v>
                </c:pt>
                <c:pt idx="31">
                  <c:v>1.5609999999999999</c:v>
                </c:pt>
                <c:pt idx="32">
                  <c:v>1.726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0.2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37536752866876888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SCz front, rear @220kph [m^2]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All!$CE$5</c:f>
              <c:strCache>
                <c:ptCount val="1"/>
                <c:pt idx="0">
                  <c:v>Ave CzF_220kph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All!$CE$6:$CE$400</c:f>
              <c:numCache>
                <c:formatCode>General</c:formatCode>
                <c:ptCount val="395"/>
                <c:pt idx="0">
                  <c:v>1.3380000000000001</c:v>
                </c:pt>
                <c:pt idx="1">
                  <c:v>1.343</c:v>
                </c:pt>
                <c:pt idx="2">
                  <c:v>1.379</c:v>
                </c:pt>
                <c:pt idx="3">
                  <c:v>1.294</c:v>
                </c:pt>
                <c:pt idx="4">
                  <c:v>1.26</c:v>
                </c:pt>
                <c:pt idx="7">
                  <c:v>1.2310000000000001</c:v>
                </c:pt>
                <c:pt idx="8">
                  <c:v>1.1990000000000001</c:v>
                </c:pt>
                <c:pt idx="9">
                  <c:v>1.2190000000000001</c:v>
                </c:pt>
                <c:pt idx="10">
                  <c:v>1.2310000000000001</c:v>
                </c:pt>
                <c:pt idx="11">
                  <c:v>1.1990000000000001</c:v>
                </c:pt>
                <c:pt idx="12">
                  <c:v>1.2989999999999999</c:v>
                </c:pt>
                <c:pt idx="13">
                  <c:v>1.2370000000000001</c:v>
                </c:pt>
                <c:pt idx="14">
                  <c:v>1.258</c:v>
                </c:pt>
                <c:pt idx="15">
                  <c:v>1.204</c:v>
                </c:pt>
                <c:pt idx="16">
                  <c:v>1.151</c:v>
                </c:pt>
                <c:pt idx="19">
                  <c:v>1.3540000000000001</c:v>
                </c:pt>
                <c:pt idx="20">
                  <c:v>1.246</c:v>
                </c:pt>
                <c:pt idx="21">
                  <c:v>1.224</c:v>
                </c:pt>
                <c:pt idx="22">
                  <c:v>1.234</c:v>
                </c:pt>
                <c:pt idx="23">
                  <c:v>1.161</c:v>
                </c:pt>
                <c:pt idx="24">
                  <c:v>1.2609999999999999</c:v>
                </c:pt>
                <c:pt idx="27">
                  <c:v>1.1759999999999999</c:v>
                </c:pt>
                <c:pt idx="28">
                  <c:v>1.329</c:v>
                </c:pt>
                <c:pt idx="29">
                  <c:v>1.2410000000000001</c:v>
                </c:pt>
                <c:pt idx="30">
                  <c:v>1.06</c:v>
                </c:pt>
                <c:pt idx="31">
                  <c:v>1.286</c:v>
                </c:pt>
                <c:pt idx="32">
                  <c:v>1.238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All!$CF$5</c:f>
              <c:strCache>
                <c:ptCount val="1"/>
                <c:pt idx="0">
                  <c:v>Ave CzR_220kph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All!$CF$6:$CF$400</c:f>
              <c:numCache>
                <c:formatCode>General</c:formatCode>
                <c:ptCount val="395"/>
                <c:pt idx="0">
                  <c:v>1.738</c:v>
                </c:pt>
                <c:pt idx="1">
                  <c:v>1.6950000000000001</c:v>
                </c:pt>
                <c:pt idx="2">
                  <c:v>1.766</c:v>
                </c:pt>
                <c:pt idx="3">
                  <c:v>1.651</c:v>
                </c:pt>
                <c:pt idx="4">
                  <c:v>1.585</c:v>
                </c:pt>
                <c:pt idx="7">
                  <c:v>1.81</c:v>
                </c:pt>
                <c:pt idx="8">
                  <c:v>1.802</c:v>
                </c:pt>
                <c:pt idx="9">
                  <c:v>1.736</c:v>
                </c:pt>
                <c:pt idx="10">
                  <c:v>1.81</c:v>
                </c:pt>
                <c:pt idx="11">
                  <c:v>1.802</c:v>
                </c:pt>
                <c:pt idx="12">
                  <c:v>1.6919999999999999</c:v>
                </c:pt>
                <c:pt idx="13">
                  <c:v>1.635</c:v>
                </c:pt>
                <c:pt idx="14">
                  <c:v>1.623</c:v>
                </c:pt>
                <c:pt idx="15">
                  <c:v>1.585</c:v>
                </c:pt>
                <c:pt idx="16">
                  <c:v>1.5840000000000001</c:v>
                </c:pt>
                <c:pt idx="19">
                  <c:v>1.704</c:v>
                </c:pt>
                <c:pt idx="20">
                  <c:v>1.6319999999999999</c:v>
                </c:pt>
                <c:pt idx="21">
                  <c:v>1.6379999999999999</c:v>
                </c:pt>
                <c:pt idx="22">
                  <c:v>1.6339999999999999</c:v>
                </c:pt>
                <c:pt idx="23">
                  <c:v>1.615</c:v>
                </c:pt>
                <c:pt idx="24">
                  <c:v>1.595</c:v>
                </c:pt>
                <c:pt idx="27">
                  <c:v>1.6890000000000001</c:v>
                </c:pt>
                <c:pt idx="28">
                  <c:v>1.6819999999999999</c:v>
                </c:pt>
                <c:pt idx="29">
                  <c:v>1.6240000000000001</c:v>
                </c:pt>
                <c:pt idx="30">
                  <c:v>1.621</c:v>
                </c:pt>
                <c:pt idx="31">
                  <c:v>1.607</c:v>
                </c:pt>
                <c:pt idx="32">
                  <c:v>1.649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0.2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37279758459001833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Roll Balance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All!$BU$5</c:f>
              <c:strCache>
                <c:ptCount val="1"/>
                <c:pt idx="0">
                  <c:v>Ave Fz_balance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All!$BU$6:$BU$400</c:f>
              <c:numCache>
                <c:formatCode>General</c:formatCode>
                <c:ptCount val="395"/>
                <c:pt idx="0">
                  <c:v>46.822000000000003</c:v>
                </c:pt>
                <c:pt idx="1">
                  <c:v>49.866</c:v>
                </c:pt>
                <c:pt idx="2">
                  <c:v>50.072000000000003</c:v>
                </c:pt>
                <c:pt idx="3">
                  <c:v>49.972999999999999</c:v>
                </c:pt>
                <c:pt idx="4">
                  <c:v>49.47</c:v>
                </c:pt>
                <c:pt idx="7">
                  <c:v>48.29</c:v>
                </c:pt>
                <c:pt idx="8">
                  <c:v>49.747</c:v>
                </c:pt>
                <c:pt idx="9">
                  <c:v>48.828000000000003</c:v>
                </c:pt>
                <c:pt idx="10">
                  <c:v>48.29</c:v>
                </c:pt>
                <c:pt idx="11">
                  <c:v>49.747</c:v>
                </c:pt>
                <c:pt idx="12">
                  <c:v>47.399000000000001</c:v>
                </c:pt>
                <c:pt idx="13">
                  <c:v>50.570999999999998</c:v>
                </c:pt>
                <c:pt idx="14">
                  <c:v>49.058999999999997</c:v>
                </c:pt>
                <c:pt idx="15">
                  <c:v>49.179000000000002</c:v>
                </c:pt>
                <c:pt idx="16">
                  <c:v>47.765000000000001</c:v>
                </c:pt>
                <c:pt idx="19">
                  <c:v>14.456</c:v>
                </c:pt>
                <c:pt idx="20">
                  <c:v>48.238</c:v>
                </c:pt>
                <c:pt idx="21">
                  <c:v>48.018999999999998</c:v>
                </c:pt>
                <c:pt idx="22">
                  <c:v>46.935000000000002</c:v>
                </c:pt>
                <c:pt idx="23">
                  <c:v>45.981999999999999</c:v>
                </c:pt>
                <c:pt idx="24">
                  <c:v>48.320999999999998</c:v>
                </c:pt>
                <c:pt idx="27">
                  <c:v>47.640999999999998</c:v>
                </c:pt>
                <c:pt idx="28">
                  <c:v>50.610999999999997</c:v>
                </c:pt>
                <c:pt idx="29">
                  <c:v>51.125</c:v>
                </c:pt>
                <c:pt idx="30">
                  <c:v>42.604999999999997</c:v>
                </c:pt>
                <c:pt idx="31">
                  <c:v>50.710999999999999</c:v>
                </c:pt>
                <c:pt idx="32">
                  <c:v>49.357999999999997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All!$BV$5</c:f>
              <c:strCache>
                <c:ptCount val="1"/>
                <c:pt idx="0">
                  <c:v>Ave RollBalance_LS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All!$BV$6:$BV$400</c:f>
              <c:numCache>
                <c:formatCode>General</c:formatCode>
                <c:ptCount val="395"/>
                <c:pt idx="0">
                  <c:v>58.656999999999996</c:v>
                </c:pt>
                <c:pt idx="1">
                  <c:v>57.965000000000003</c:v>
                </c:pt>
                <c:pt idx="2">
                  <c:v>56.500999999999998</c:v>
                </c:pt>
                <c:pt idx="3">
                  <c:v>56.033999999999999</c:v>
                </c:pt>
                <c:pt idx="4">
                  <c:v>54.353000000000002</c:v>
                </c:pt>
                <c:pt idx="7">
                  <c:v>56.31</c:v>
                </c:pt>
                <c:pt idx="8">
                  <c:v>56.027999999999999</c:v>
                </c:pt>
                <c:pt idx="9">
                  <c:v>55.441000000000003</c:v>
                </c:pt>
                <c:pt idx="10">
                  <c:v>56.31</c:v>
                </c:pt>
                <c:pt idx="11">
                  <c:v>56.027999999999999</c:v>
                </c:pt>
                <c:pt idx="12">
                  <c:v>55.256</c:v>
                </c:pt>
                <c:pt idx="13">
                  <c:v>57.283000000000001</c:v>
                </c:pt>
                <c:pt idx="14">
                  <c:v>54.521999999999998</c:v>
                </c:pt>
                <c:pt idx="15">
                  <c:v>54.982999999999997</c:v>
                </c:pt>
                <c:pt idx="16">
                  <c:v>55.145000000000003</c:v>
                </c:pt>
                <c:pt idx="19">
                  <c:v>57.94</c:v>
                </c:pt>
                <c:pt idx="20">
                  <c:v>56.701999999999998</c:v>
                </c:pt>
                <c:pt idx="21">
                  <c:v>54.731999999999999</c:v>
                </c:pt>
                <c:pt idx="22">
                  <c:v>55.49</c:v>
                </c:pt>
                <c:pt idx="23">
                  <c:v>56.277000000000001</c:v>
                </c:pt>
                <c:pt idx="24">
                  <c:v>54.83</c:v>
                </c:pt>
                <c:pt idx="27">
                  <c:v>56.691000000000003</c:v>
                </c:pt>
                <c:pt idx="28">
                  <c:v>55.988</c:v>
                </c:pt>
                <c:pt idx="29">
                  <c:v>56.265000000000001</c:v>
                </c:pt>
                <c:pt idx="30">
                  <c:v>54.167000000000002</c:v>
                </c:pt>
                <c:pt idx="31">
                  <c:v>55.396000000000001</c:v>
                </c:pt>
                <c:pt idx="32">
                  <c:v>55.170999999999999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ser>
          <c:idx val="2"/>
          <c:order val="2"/>
          <c:tx>
            <c:strRef>
              <c:f>All!$BW$5</c:f>
              <c:strCache>
                <c:ptCount val="1"/>
                <c:pt idx="0">
                  <c:v>Ave RollBalance_MS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All!$BW$6:$BW$400</c:f>
              <c:numCache>
                <c:formatCode>General</c:formatCode>
                <c:ptCount val="395"/>
                <c:pt idx="0">
                  <c:v>58.265000000000001</c:v>
                </c:pt>
                <c:pt idx="1">
                  <c:v>57.271999999999998</c:v>
                </c:pt>
                <c:pt idx="2">
                  <c:v>58.341000000000001</c:v>
                </c:pt>
                <c:pt idx="3">
                  <c:v>57.48</c:v>
                </c:pt>
                <c:pt idx="4">
                  <c:v>59.07</c:v>
                </c:pt>
                <c:pt idx="7">
                  <c:v>57.76</c:v>
                </c:pt>
                <c:pt idx="8">
                  <c:v>57.908999999999999</c:v>
                </c:pt>
                <c:pt idx="9">
                  <c:v>57.579000000000001</c:v>
                </c:pt>
                <c:pt idx="10">
                  <c:v>57.76</c:v>
                </c:pt>
                <c:pt idx="11">
                  <c:v>57.908999999999999</c:v>
                </c:pt>
                <c:pt idx="12">
                  <c:v>58.47</c:v>
                </c:pt>
                <c:pt idx="13">
                  <c:v>57.186999999999998</c:v>
                </c:pt>
                <c:pt idx="14">
                  <c:v>55.923000000000002</c:v>
                </c:pt>
                <c:pt idx="15">
                  <c:v>58.463999999999999</c:v>
                </c:pt>
                <c:pt idx="16">
                  <c:v>59.280999999999999</c:v>
                </c:pt>
                <c:pt idx="19">
                  <c:v>59.451999999999998</c:v>
                </c:pt>
                <c:pt idx="20">
                  <c:v>57.820999999999998</c:v>
                </c:pt>
                <c:pt idx="21">
                  <c:v>57.865000000000002</c:v>
                </c:pt>
                <c:pt idx="22">
                  <c:v>57.082999999999998</c:v>
                </c:pt>
                <c:pt idx="23">
                  <c:v>58.372999999999998</c:v>
                </c:pt>
                <c:pt idx="24">
                  <c:v>56.51</c:v>
                </c:pt>
                <c:pt idx="27">
                  <c:v>57.68</c:v>
                </c:pt>
                <c:pt idx="28">
                  <c:v>56.658000000000001</c:v>
                </c:pt>
                <c:pt idx="29">
                  <c:v>56.533000000000001</c:v>
                </c:pt>
                <c:pt idx="30">
                  <c:v>55.88</c:v>
                </c:pt>
                <c:pt idx="31">
                  <c:v>57.725999999999999</c:v>
                </c:pt>
                <c:pt idx="32">
                  <c:v>55.643000000000001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7E-4BD6-AB95-D1E71933DE5E}"/>
            </c:ext>
          </c:extLst>
        </c:ser>
        <c:ser>
          <c:idx val="3"/>
          <c:order val="3"/>
          <c:tx>
            <c:strRef>
              <c:f>All!$BX$5</c:f>
              <c:strCache>
                <c:ptCount val="1"/>
                <c:pt idx="0">
                  <c:v>Ave RollBalance_HS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All!$BX$6:$BX$400</c:f>
              <c:numCache>
                <c:formatCode>General</c:formatCode>
                <c:ptCount val="395"/>
                <c:pt idx="0">
                  <c:v>60.811</c:v>
                </c:pt>
                <c:pt idx="1">
                  <c:v>56.792999999999999</c:v>
                </c:pt>
                <c:pt idx="2">
                  <c:v>57.646999999999998</c:v>
                </c:pt>
                <c:pt idx="3">
                  <c:v>58.084000000000003</c:v>
                </c:pt>
                <c:pt idx="4">
                  <c:v>57.554000000000002</c:v>
                </c:pt>
                <c:pt idx="7">
                  <c:v>59.408999999999999</c:v>
                </c:pt>
                <c:pt idx="8">
                  <c:v>57.86</c:v>
                </c:pt>
                <c:pt idx="9">
                  <c:v>57.552</c:v>
                </c:pt>
                <c:pt idx="10">
                  <c:v>59.408999999999999</c:v>
                </c:pt>
                <c:pt idx="11">
                  <c:v>57.86</c:v>
                </c:pt>
                <c:pt idx="12">
                  <c:v>58.567999999999998</c:v>
                </c:pt>
                <c:pt idx="13">
                  <c:v>57.55</c:v>
                </c:pt>
                <c:pt idx="14">
                  <c:v>56.999000000000002</c:v>
                </c:pt>
                <c:pt idx="15">
                  <c:v>57.796999999999997</c:v>
                </c:pt>
                <c:pt idx="16">
                  <c:v>56.627000000000002</c:v>
                </c:pt>
                <c:pt idx="19">
                  <c:v>59.453000000000003</c:v>
                </c:pt>
                <c:pt idx="20">
                  <c:v>56.43</c:v>
                </c:pt>
                <c:pt idx="21">
                  <c:v>58.320999999999998</c:v>
                </c:pt>
                <c:pt idx="22">
                  <c:v>58.024000000000001</c:v>
                </c:pt>
                <c:pt idx="23">
                  <c:v>57.018999999999998</c:v>
                </c:pt>
                <c:pt idx="24">
                  <c:v>58.19</c:v>
                </c:pt>
                <c:pt idx="27">
                  <c:v>55.92</c:v>
                </c:pt>
                <c:pt idx="28">
                  <c:v>58.018000000000001</c:v>
                </c:pt>
                <c:pt idx="29">
                  <c:v>58.683999999999997</c:v>
                </c:pt>
                <c:pt idx="30">
                  <c:v>57.386000000000003</c:v>
                </c:pt>
                <c:pt idx="31">
                  <c:v>58.011000000000003</c:v>
                </c:pt>
                <c:pt idx="32">
                  <c:v>57.616999999999997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7E-4BD6-AB95-D1E71933D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6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2.5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427978056323163"/>
          <c:y val="3.6475E-2"/>
          <c:w val="0.63572027101649997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Avg</a:t>
            </a:r>
            <a:r>
              <a:rPr lang="en-GB" b="1" baseline="0"/>
              <a:t> Tyre pressure Lap [bar]</a:t>
            </a:r>
            <a:endParaRPr lang="en-GB" b="1"/>
          </a:p>
        </c:rich>
      </c:tx>
      <c:layout>
        <c:manualLayout>
          <c:xMode val="edge"/>
          <c:yMode val="edge"/>
          <c:x val="3.8888894559477187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2"/>
          <c:order val="0"/>
          <c:tx>
            <c:strRef>
              <c:f>All!$AD$5</c:f>
              <c:strCache>
                <c:ptCount val="1"/>
                <c:pt idx="0">
                  <c:v>Ave Pres_Rel_FL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All!$AD$6:$AD$400</c:f>
              <c:numCache>
                <c:formatCode>General</c:formatCode>
                <c:ptCount val="395"/>
                <c:pt idx="0">
                  <c:v>1.6040000000000001</c:v>
                </c:pt>
                <c:pt idx="1">
                  <c:v>1.635</c:v>
                </c:pt>
                <c:pt idx="2">
                  <c:v>1.6739999999999999</c:v>
                </c:pt>
                <c:pt idx="3">
                  <c:v>1.694</c:v>
                </c:pt>
                <c:pt idx="4">
                  <c:v>1.6830000000000001</c:v>
                </c:pt>
                <c:pt idx="7">
                  <c:v>1.64</c:v>
                </c:pt>
                <c:pt idx="8">
                  <c:v>1.6659999999999999</c:v>
                </c:pt>
                <c:pt idx="9">
                  <c:v>1.7</c:v>
                </c:pt>
                <c:pt idx="10">
                  <c:v>1.64</c:v>
                </c:pt>
                <c:pt idx="11">
                  <c:v>1.6659999999999999</c:v>
                </c:pt>
                <c:pt idx="12">
                  <c:v>1.476</c:v>
                </c:pt>
                <c:pt idx="13">
                  <c:v>1.587</c:v>
                </c:pt>
                <c:pt idx="14">
                  <c:v>1.655</c:v>
                </c:pt>
                <c:pt idx="15">
                  <c:v>1.677</c:v>
                </c:pt>
                <c:pt idx="16">
                  <c:v>1.6819999999999999</c:v>
                </c:pt>
                <c:pt idx="19">
                  <c:v>1.768</c:v>
                </c:pt>
                <c:pt idx="20">
                  <c:v>1.6990000000000001</c:v>
                </c:pt>
                <c:pt idx="21">
                  <c:v>1.7410000000000001</c:v>
                </c:pt>
                <c:pt idx="22">
                  <c:v>1.7350000000000001</c:v>
                </c:pt>
                <c:pt idx="23">
                  <c:v>1.738</c:v>
                </c:pt>
                <c:pt idx="24">
                  <c:v>1.7390000000000001</c:v>
                </c:pt>
                <c:pt idx="27">
                  <c:v>1.7210000000000001</c:v>
                </c:pt>
                <c:pt idx="28">
                  <c:v>1.7509999999999999</c:v>
                </c:pt>
                <c:pt idx="29">
                  <c:v>1.7849999999999999</c:v>
                </c:pt>
                <c:pt idx="30">
                  <c:v>1.746</c:v>
                </c:pt>
                <c:pt idx="31">
                  <c:v>1.655</c:v>
                </c:pt>
                <c:pt idx="32">
                  <c:v>1.748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E9-438D-A718-76D3A412B111}"/>
            </c:ext>
          </c:extLst>
        </c:ser>
        <c:ser>
          <c:idx val="3"/>
          <c:order val="1"/>
          <c:tx>
            <c:strRef>
              <c:f>All!$AE$5</c:f>
              <c:strCache>
                <c:ptCount val="1"/>
                <c:pt idx="0">
                  <c:v>Ave Pres_Rel_FR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All!$AE$6:$AE$400</c:f>
              <c:numCache>
                <c:formatCode>General</c:formatCode>
                <c:ptCount val="395"/>
                <c:pt idx="0">
                  <c:v>1.667</c:v>
                </c:pt>
                <c:pt idx="1">
                  <c:v>1.6739999999999999</c:v>
                </c:pt>
                <c:pt idx="2">
                  <c:v>1.6990000000000001</c:v>
                </c:pt>
                <c:pt idx="3">
                  <c:v>1.7090000000000001</c:v>
                </c:pt>
                <c:pt idx="4">
                  <c:v>1.7050000000000001</c:v>
                </c:pt>
                <c:pt idx="7">
                  <c:v>1.649</c:v>
                </c:pt>
                <c:pt idx="8">
                  <c:v>1.5649999999999999</c:v>
                </c:pt>
                <c:pt idx="9">
                  <c:v>1.4790000000000001</c:v>
                </c:pt>
                <c:pt idx="10">
                  <c:v>1.649</c:v>
                </c:pt>
                <c:pt idx="11">
                  <c:v>1.5649999999999999</c:v>
                </c:pt>
                <c:pt idx="12">
                  <c:v>1.3280000000000001</c:v>
                </c:pt>
                <c:pt idx="13">
                  <c:v>1.419</c:v>
                </c:pt>
                <c:pt idx="14">
                  <c:v>1.478</c:v>
                </c:pt>
                <c:pt idx="15">
                  <c:v>1.4950000000000001</c:v>
                </c:pt>
                <c:pt idx="16">
                  <c:v>1.502</c:v>
                </c:pt>
                <c:pt idx="19">
                  <c:v>1.597</c:v>
                </c:pt>
                <c:pt idx="20">
                  <c:v>1.5489999999999999</c:v>
                </c:pt>
                <c:pt idx="21">
                  <c:v>1.5820000000000001</c:v>
                </c:pt>
                <c:pt idx="22">
                  <c:v>1.5840000000000001</c:v>
                </c:pt>
                <c:pt idx="23">
                  <c:v>1.579</c:v>
                </c:pt>
                <c:pt idx="24">
                  <c:v>1.571</c:v>
                </c:pt>
                <c:pt idx="27">
                  <c:v>1.556</c:v>
                </c:pt>
                <c:pt idx="28">
                  <c:v>1.5680000000000001</c:v>
                </c:pt>
                <c:pt idx="29">
                  <c:v>1.6</c:v>
                </c:pt>
                <c:pt idx="30">
                  <c:v>1.5680000000000001</c:v>
                </c:pt>
                <c:pt idx="31">
                  <c:v>1.4830000000000001</c:v>
                </c:pt>
                <c:pt idx="32">
                  <c:v>1.5660000000000001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E9-438D-A718-76D3A412B111}"/>
            </c:ext>
          </c:extLst>
        </c:ser>
        <c:ser>
          <c:idx val="0"/>
          <c:order val="2"/>
          <c:tx>
            <c:strRef>
              <c:f>All!$AF$5</c:f>
              <c:strCache>
                <c:ptCount val="1"/>
                <c:pt idx="0">
                  <c:v>Ave Pres_Rel_RL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All!$AF$6:$AF$400</c:f>
              <c:numCache>
                <c:formatCode>General</c:formatCode>
                <c:ptCount val="395"/>
                <c:pt idx="0">
                  <c:v>1.5</c:v>
                </c:pt>
                <c:pt idx="1">
                  <c:v>1.5609999999999999</c:v>
                </c:pt>
                <c:pt idx="2">
                  <c:v>1.625</c:v>
                </c:pt>
                <c:pt idx="3">
                  <c:v>1.675</c:v>
                </c:pt>
                <c:pt idx="4">
                  <c:v>1.6870000000000001</c:v>
                </c:pt>
                <c:pt idx="7">
                  <c:v>1.5529999999999999</c:v>
                </c:pt>
                <c:pt idx="8">
                  <c:v>1.5649999999999999</c:v>
                </c:pt>
                <c:pt idx="9">
                  <c:v>1.5589999999999999</c:v>
                </c:pt>
                <c:pt idx="10">
                  <c:v>1.5529999999999999</c:v>
                </c:pt>
                <c:pt idx="11">
                  <c:v>1.5649999999999999</c:v>
                </c:pt>
                <c:pt idx="12">
                  <c:v>1.357</c:v>
                </c:pt>
                <c:pt idx="13">
                  <c:v>1.5249999999999999</c:v>
                </c:pt>
                <c:pt idx="14">
                  <c:v>1.633</c:v>
                </c:pt>
                <c:pt idx="15">
                  <c:v>1.6739999999999999</c:v>
                </c:pt>
                <c:pt idx="16">
                  <c:v>1.7030000000000001</c:v>
                </c:pt>
                <c:pt idx="19">
                  <c:v>1.6519999999999999</c:v>
                </c:pt>
                <c:pt idx="20">
                  <c:v>1.6220000000000001</c:v>
                </c:pt>
                <c:pt idx="21">
                  <c:v>1.69</c:v>
                </c:pt>
                <c:pt idx="22">
                  <c:v>1.68</c:v>
                </c:pt>
                <c:pt idx="23">
                  <c:v>1.6879999999999999</c:v>
                </c:pt>
                <c:pt idx="24">
                  <c:v>1.696</c:v>
                </c:pt>
                <c:pt idx="27">
                  <c:v>1.603</c:v>
                </c:pt>
                <c:pt idx="28">
                  <c:v>1.6859999999999999</c:v>
                </c:pt>
                <c:pt idx="29">
                  <c:v>1.7490000000000001</c:v>
                </c:pt>
                <c:pt idx="30">
                  <c:v>1.6970000000000001</c:v>
                </c:pt>
                <c:pt idx="31">
                  <c:v>1.597</c:v>
                </c:pt>
                <c:pt idx="32">
                  <c:v>1.724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6D-4C76-A1C4-9C00A9051DD3}"/>
            </c:ext>
          </c:extLst>
        </c:ser>
        <c:ser>
          <c:idx val="1"/>
          <c:order val="3"/>
          <c:tx>
            <c:strRef>
              <c:f>All!$AG$5</c:f>
              <c:strCache>
                <c:ptCount val="1"/>
                <c:pt idx="0">
                  <c:v>Ave Pres_Rel_RR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All!$AG$6:$AG$400</c:f>
              <c:numCache>
                <c:formatCode>General</c:formatCode>
                <c:ptCount val="395"/>
                <c:pt idx="0">
                  <c:v>1.595</c:v>
                </c:pt>
                <c:pt idx="1">
                  <c:v>1.6419999999999999</c:v>
                </c:pt>
                <c:pt idx="2">
                  <c:v>1.6970000000000001</c:v>
                </c:pt>
                <c:pt idx="3">
                  <c:v>1.742</c:v>
                </c:pt>
                <c:pt idx="4">
                  <c:v>1.7589999999999999</c:v>
                </c:pt>
                <c:pt idx="7">
                  <c:v>1.6279999999999999</c:v>
                </c:pt>
                <c:pt idx="8">
                  <c:v>1.5980000000000001</c:v>
                </c:pt>
                <c:pt idx="9">
                  <c:v>1.5469999999999999</c:v>
                </c:pt>
                <c:pt idx="10">
                  <c:v>1.6279999999999999</c:v>
                </c:pt>
                <c:pt idx="11">
                  <c:v>1.5980000000000001</c:v>
                </c:pt>
                <c:pt idx="12">
                  <c:v>1.351</c:v>
                </c:pt>
                <c:pt idx="13">
                  <c:v>1.4370000000000001</c:v>
                </c:pt>
                <c:pt idx="14">
                  <c:v>1.4630000000000001</c:v>
                </c:pt>
                <c:pt idx="15">
                  <c:v>1.4410000000000001</c:v>
                </c:pt>
                <c:pt idx="16">
                  <c:v>1.4</c:v>
                </c:pt>
                <c:pt idx="19">
                  <c:v>1.3859999999999999</c:v>
                </c:pt>
                <c:pt idx="20">
                  <c:v>1.4139999999999999</c:v>
                </c:pt>
                <c:pt idx="21">
                  <c:v>1.474</c:v>
                </c:pt>
                <c:pt idx="22">
                  <c:v>1.4670000000000001</c:v>
                </c:pt>
                <c:pt idx="23">
                  <c:v>1.476</c:v>
                </c:pt>
                <c:pt idx="24">
                  <c:v>1.476</c:v>
                </c:pt>
                <c:pt idx="27">
                  <c:v>1.6830000000000001</c:v>
                </c:pt>
                <c:pt idx="28">
                  <c:v>1.78</c:v>
                </c:pt>
                <c:pt idx="29">
                  <c:v>1.8340000000000001</c:v>
                </c:pt>
                <c:pt idx="30">
                  <c:v>1.7889999999999999</c:v>
                </c:pt>
                <c:pt idx="31">
                  <c:v>1.69</c:v>
                </c:pt>
                <c:pt idx="32">
                  <c:v>1.8109999999999999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6D-4C76-A1C4-9C00A9051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.9"/>
          <c:min val="1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0.1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423961712447033"/>
          <c:y val="4.2354629629629631E-2"/>
          <c:w val="0.68724186165673107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Temperature</a:t>
            </a:r>
            <a:r>
              <a:rPr lang="en-GB" b="1" baseline="0"/>
              <a:t> IR2 [degC]</a:t>
            </a:r>
            <a:endParaRPr lang="en-GB" b="1"/>
          </a:p>
        </c:rich>
      </c:tx>
      <c:layout>
        <c:manualLayout>
          <c:xMode val="edge"/>
          <c:yMode val="edge"/>
          <c:x val="2.5925929706318126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2"/>
          <c:order val="0"/>
          <c:tx>
            <c:strRef>
              <c:f>All!$AH$5</c:f>
              <c:strCache>
                <c:ptCount val="1"/>
                <c:pt idx="0">
                  <c:v>Ave FL_IR_Temp_Ch2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All!$AH$6:$AH$400</c:f>
              <c:numCache>
                <c:formatCode>General</c:formatCode>
                <c:ptCount val="395"/>
                <c:pt idx="0">
                  <c:v>63.84</c:v>
                </c:pt>
                <c:pt idx="1">
                  <c:v>72.459999999999994</c:v>
                </c:pt>
                <c:pt idx="2">
                  <c:v>77.650000000000006</c:v>
                </c:pt>
                <c:pt idx="3">
                  <c:v>80.67</c:v>
                </c:pt>
                <c:pt idx="4">
                  <c:v>78.94</c:v>
                </c:pt>
                <c:pt idx="7">
                  <c:v>67.599999999999994</c:v>
                </c:pt>
                <c:pt idx="8">
                  <c:v>77.790000000000006</c:v>
                </c:pt>
                <c:pt idx="9">
                  <c:v>82.46</c:v>
                </c:pt>
                <c:pt idx="10">
                  <c:v>67.599999999999994</c:v>
                </c:pt>
                <c:pt idx="11">
                  <c:v>77.790000000000006</c:v>
                </c:pt>
                <c:pt idx="12">
                  <c:v>55.31</c:v>
                </c:pt>
                <c:pt idx="13">
                  <c:v>73.2</c:v>
                </c:pt>
                <c:pt idx="14">
                  <c:v>84.37</c:v>
                </c:pt>
                <c:pt idx="15">
                  <c:v>86.06</c:v>
                </c:pt>
                <c:pt idx="16">
                  <c:v>86.64</c:v>
                </c:pt>
                <c:pt idx="19">
                  <c:v>75.97</c:v>
                </c:pt>
                <c:pt idx="20">
                  <c:v>73.62</c:v>
                </c:pt>
                <c:pt idx="21">
                  <c:v>80.45</c:v>
                </c:pt>
                <c:pt idx="22">
                  <c:v>77.7</c:v>
                </c:pt>
                <c:pt idx="23">
                  <c:v>79.25</c:v>
                </c:pt>
                <c:pt idx="24">
                  <c:v>78.73</c:v>
                </c:pt>
                <c:pt idx="27">
                  <c:v>71.48</c:v>
                </c:pt>
                <c:pt idx="28">
                  <c:v>82.49</c:v>
                </c:pt>
                <c:pt idx="29">
                  <c:v>88.4</c:v>
                </c:pt>
                <c:pt idx="30">
                  <c:v>78.680000000000007</c:v>
                </c:pt>
                <c:pt idx="31">
                  <c:v>66.709999999999994</c:v>
                </c:pt>
                <c:pt idx="32">
                  <c:v>83.25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E9-438D-A718-76D3A412B111}"/>
            </c:ext>
          </c:extLst>
        </c:ser>
        <c:ser>
          <c:idx val="3"/>
          <c:order val="1"/>
          <c:tx>
            <c:strRef>
              <c:f>All!$AI$5</c:f>
              <c:strCache>
                <c:ptCount val="1"/>
                <c:pt idx="0">
                  <c:v>Ave FR_IR_Temp_Ch2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All!$AI$6:$AI$400</c:f>
              <c:numCache>
                <c:formatCode>General</c:formatCode>
                <c:ptCount val="395"/>
                <c:pt idx="0">
                  <c:v>64.33</c:v>
                </c:pt>
                <c:pt idx="1">
                  <c:v>70.56</c:v>
                </c:pt>
                <c:pt idx="2">
                  <c:v>74.319999999999993</c:v>
                </c:pt>
                <c:pt idx="3">
                  <c:v>76.38</c:v>
                </c:pt>
                <c:pt idx="4">
                  <c:v>75.819999999999993</c:v>
                </c:pt>
                <c:pt idx="7">
                  <c:v>65.760000000000005</c:v>
                </c:pt>
                <c:pt idx="8">
                  <c:v>73.63</c:v>
                </c:pt>
                <c:pt idx="9">
                  <c:v>79.62</c:v>
                </c:pt>
                <c:pt idx="10">
                  <c:v>65.760000000000005</c:v>
                </c:pt>
                <c:pt idx="11">
                  <c:v>73.63</c:v>
                </c:pt>
                <c:pt idx="12">
                  <c:v>55.12</c:v>
                </c:pt>
                <c:pt idx="13">
                  <c:v>72.03</c:v>
                </c:pt>
                <c:pt idx="14">
                  <c:v>82.19</c:v>
                </c:pt>
                <c:pt idx="15">
                  <c:v>86.11</c:v>
                </c:pt>
                <c:pt idx="16">
                  <c:v>84.67</c:v>
                </c:pt>
                <c:pt idx="19">
                  <c:v>75.48</c:v>
                </c:pt>
                <c:pt idx="20">
                  <c:v>75.45</c:v>
                </c:pt>
                <c:pt idx="21">
                  <c:v>81.849999999999994</c:v>
                </c:pt>
                <c:pt idx="22">
                  <c:v>80.03</c:v>
                </c:pt>
                <c:pt idx="23">
                  <c:v>78.709999999999994</c:v>
                </c:pt>
                <c:pt idx="24">
                  <c:v>76.989999999999995</c:v>
                </c:pt>
                <c:pt idx="27">
                  <c:v>70.489999999999995</c:v>
                </c:pt>
                <c:pt idx="28">
                  <c:v>79.709999999999994</c:v>
                </c:pt>
                <c:pt idx="29">
                  <c:v>83.32</c:v>
                </c:pt>
                <c:pt idx="30">
                  <c:v>76.69</c:v>
                </c:pt>
                <c:pt idx="31">
                  <c:v>66.010000000000005</c:v>
                </c:pt>
                <c:pt idx="32">
                  <c:v>79.98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E9-438D-A718-76D3A412B111}"/>
            </c:ext>
          </c:extLst>
        </c:ser>
        <c:ser>
          <c:idx val="0"/>
          <c:order val="2"/>
          <c:tx>
            <c:strRef>
              <c:f>All!$AJ$5</c:f>
              <c:strCache>
                <c:ptCount val="1"/>
                <c:pt idx="0">
                  <c:v>Ave RL_IR_Temp_Ch2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All!$AJ$6:$AJ$400</c:f>
              <c:numCache>
                <c:formatCode>General</c:formatCode>
                <c:ptCount val="395"/>
                <c:pt idx="0">
                  <c:v>72.33</c:v>
                </c:pt>
                <c:pt idx="1">
                  <c:v>89.05</c:v>
                </c:pt>
                <c:pt idx="2">
                  <c:v>98.89</c:v>
                </c:pt>
                <c:pt idx="3">
                  <c:v>105.03</c:v>
                </c:pt>
                <c:pt idx="4">
                  <c:v>104.46</c:v>
                </c:pt>
                <c:pt idx="7">
                  <c:v>80.010000000000005</c:v>
                </c:pt>
                <c:pt idx="8">
                  <c:v>99.4</c:v>
                </c:pt>
                <c:pt idx="9">
                  <c:v>109.08</c:v>
                </c:pt>
                <c:pt idx="10">
                  <c:v>80.010000000000005</c:v>
                </c:pt>
                <c:pt idx="11">
                  <c:v>99.4</c:v>
                </c:pt>
                <c:pt idx="12">
                  <c:v>63.89</c:v>
                </c:pt>
                <c:pt idx="13">
                  <c:v>91.44</c:v>
                </c:pt>
                <c:pt idx="14">
                  <c:v>106.54</c:v>
                </c:pt>
                <c:pt idx="15">
                  <c:v>111.34</c:v>
                </c:pt>
                <c:pt idx="16">
                  <c:v>113.85</c:v>
                </c:pt>
                <c:pt idx="19">
                  <c:v>87.68</c:v>
                </c:pt>
                <c:pt idx="20">
                  <c:v>90.27</c:v>
                </c:pt>
                <c:pt idx="21">
                  <c:v>100.28</c:v>
                </c:pt>
                <c:pt idx="22">
                  <c:v>96.04</c:v>
                </c:pt>
                <c:pt idx="23">
                  <c:v>97.49</c:v>
                </c:pt>
                <c:pt idx="24">
                  <c:v>98.53</c:v>
                </c:pt>
                <c:pt idx="27">
                  <c:v>81.209999999999994</c:v>
                </c:pt>
                <c:pt idx="28">
                  <c:v>100.36</c:v>
                </c:pt>
                <c:pt idx="29">
                  <c:v>109.76</c:v>
                </c:pt>
                <c:pt idx="30">
                  <c:v>96.93</c:v>
                </c:pt>
                <c:pt idx="31">
                  <c:v>83.22</c:v>
                </c:pt>
                <c:pt idx="32">
                  <c:v>105.88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6D-4C76-A1C4-9C00A9051DD3}"/>
            </c:ext>
          </c:extLst>
        </c:ser>
        <c:ser>
          <c:idx val="1"/>
          <c:order val="3"/>
          <c:tx>
            <c:strRef>
              <c:f>All!$AK$5</c:f>
              <c:strCache>
                <c:ptCount val="1"/>
                <c:pt idx="0">
                  <c:v>Ave RR_IR_Temp_Ch2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All!$AK$6:$AK$400</c:f>
              <c:numCache>
                <c:formatCode>General</c:formatCode>
                <c:ptCount val="395"/>
                <c:pt idx="0">
                  <c:v>71.58</c:v>
                </c:pt>
                <c:pt idx="1">
                  <c:v>85.14</c:v>
                </c:pt>
                <c:pt idx="2">
                  <c:v>93.07</c:v>
                </c:pt>
                <c:pt idx="3">
                  <c:v>98.54</c:v>
                </c:pt>
                <c:pt idx="4">
                  <c:v>99.24</c:v>
                </c:pt>
                <c:pt idx="7">
                  <c:v>77.67</c:v>
                </c:pt>
                <c:pt idx="8">
                  <c:v>93.58</c:v>
                </c:pt>
                <c:pt idx="9">
                  <c:v>103.04</c:v>
                </c:pt>
                <c:pt idx="10">
                  <c:v>77.67</c:v>
                </c:pt>
                <c:pt idx="11">
                  <c:v>93.58</c:v>
                </c:pt>
                <c:pt idx="12">
                  <c:v>62.43</c:v>
                </c:pt>
                <c:pt idx="13">
                  <c:v>87.73</c:v>
                </c:pt>
                <c:pt idx="14">
                  <c:v>102.32</c:v>
                </c:pt>
                <c:pt idx="15">
                  <c:v>107.67</c:v>
                </c:pt>
                <c:pt idx="16">
                  <c:v>110.02</c:v>
                </c:pt>
                <c:pt idx="19">
                  <c:v>86.32</c:v>
                </c:pt>
                <c:pt idx="20">
                  <c:v>88.04</c:v>
                </c:pt>
                <c:pt idx="21">
                  <c:v>97.45</c:v>
                </c:pt>
                <c:pt idx="22">
                  <c:v>95.14</c:v>
                </c:pt>
                <c:pt idx="23">
                  <c:v>95.86</c:v>
                </c:pt>
                <c:pt idx="24">
                  <c:v>96.07</c:v>
                </c:pt>
                <c:pt idx="27">
                  <c:v>78.64</c:v>
                </c:pt>
                <c:pt idx="28">
                  <c:v>96.9</c:v>
                </c:pt>
                <c:pt idx="29">
                  <c:v>104.82</c:v>
                </c:pt>
                <c:pt idx="30">
                  <c:v>93.37</c:v>
                </c:pt>
                <c:pt idx="31">
                  <c:v>79.45</c:v>
                </c:pt>
                <c:pt idx="32">
                  <c:v>100.47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6D-4C76-A1C4-9C00A9051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10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79516619935352"/>
          <c:y val="7.0768518518518533E-3"/>
          <c:w val="0.75020483380064651"/>
          <c:h val="0.152136111111111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Lateral Acceleration </a:t>
            </a:r>
            <a:r>
              <a:rPr lang="en-GB" b="1" baseline="0"/>
              <a:t>[g]</a:t>
            </a:r>
            <a:endParaRPr lang="en-GB" b="1"/>
          </a:p>
        </c:rich>
      </c:tx>
      <c:layout>
        <c:manualLayout>
          <c:xMode val="edge"/>
          <c:yMode val="edge"/>
          <c:x val="3.0738849626545585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All!$CA$5</c:f>
              <c:strCache>
                <c:ptCount val="1"/>
                <c:pt idx="0">
                  <c:v>Max accy_LeftCorners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All!$CA$6:$CA$400</c:f>
              <c:numCache>
                <c:formatCode>General</c:formatCode>
                <c:ptCount val="395"/>
                <c:pt idx="0">
                  <c:v>2.7679999999999998</c:v>
                </c:pt>
                <c:pt idx="1">
                  <c:v>2.9609999999999999</c:v>
                </c:pt>
                <c:pt idx="2">
                  <c:v>2.996</c:v>
                </c:pt>
                <c:pt idx="3">
                  <c:v>2.9159999999999999</c:v>
                </c:pt>
                <c:pt idx="4">
                  <c:v>3.08</c:v>
                </c:pt>
                <c:pt idx="7">
                  <c:v>2.6019999999999999</c:v>
                </c:pt>
                <c:pt idx="8">
                  <c:v>3.0640000000000001</c:v>
                </c:pt>
                <c:pt idx="9">
                  <c:v>2.7589999999999999</c:v>
                </c:pt>
                <c:pt idx="10">
                  <c:v>2.6019999999999999</c:v>
                </c:pt>
                <c:pt idx="11">
                  <c:v>3.0640000000000001</c:v>
                </c:pt>
                <c:pt idx="12">
                  <c:v>2.2669999999999999</c:v>
                </c:pt>
                <c:pt idx="13">
                  <c:v>2.8570000000000002</c:v>
                </c:pt>
                <c:pt idx="14">
                  <c:v>2.95</c:v>
                </c:pt>
                <c:pt idx="15">
                  <c:v>3.2839999999999998</c:v>
                </c:pt>
                <c:pt idx="16">
                  <c:v>2.6379999999999999</c:v>
                </c:pt>
                <c:pt idx="19">
                  <c:v>2.3959999999999999</c:v>
                </c:pt>
                <c:pt idx="20">
                  <c:v>2.3359999999999999</c:v>
                </c:pt>
                <c:pt idx="21">
                  <c:v>2.524</c:v>
                </c:pt>
                <c:pt idx="22">
                  <c:v>2.6989999999999998</c:v>
                </c:pt>
                <c:pt idx="23">
                  <c:v>2.7639999999999998</c:v>
                </c:pt>
                <c:pt idx="24">
                  <c:v>2.4860000000000002</c:v>
                </c:pt>
                <c:pt idx="27">
                  <c:v>2.4260000000000002</c:v>
                </c:pt>
                <c:pt idx="28">
                  <c:v>3.234</c:v>
                </c:pt>
                <c:pt idx="29">
                  <c:v>3.3460000000000001</c:v>
                </c:pt>
                <c:pt idx="30">
                  <c:v>2.7890000000000001</c:v>
                </c:pt>
                <c:pt idx="31">
                  <c:v>3.4169999999999998</c:v>
                </c:pt>
                <c:pt idx="32">
                  <c:v>2.7160000000000002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6C-4F2E-AF58-CF56AC67A61F}"/>
            </c:ext>
          </c:extLst>
        </c:ser>
        <c:ser>
          <c:idx val="1"/>
          <c:order val="1"/>
          <c:tx>
            <c:strRef>
              <c:f>All!$CB$5</c:f>
              <c:strCache>
                <c:ptCount val="1"/>
                <c:pt idx="0">
                  <c:v>Max accy_RightCorners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All!$CB$6:$CB$400</c:f>
              <c:numCache>
                <c:formatCode>General</c:formatCode>
                <c:ptCount val="395"/>
                <c:pt idx="0">
                  <c:v>2.6589999999999998</c:v>
                </c:pt>
                <c:pt idx="1">
                  <c:v>3.246</c:v>
                </c:pt>
                <c:pt idx="2">
                  <c:v>3.0049999999999999</c:v>
                </c:pt>
                <c:pt idx="3">
                  <c:v>3.47</c:v>
                </c:pt>
                <c:pt idx="4">
                  <c:v>3.2690000000000001</c:v>
                </c:pt>
                <c:pt idx="7">
                  <c:v>2.7909999999999999</c:v>
                </c:pt>
                <c:pt idx="8">
                  <c:v>3.649</c:v>
                </c:pt>
                <c:pt idx="9">
                  <c:v>3.181</c:v>
                </c:pt>
                <c:pt idx="10">
                  <c:v>2.7909999999999999</c:v>
                </c:pt>
                <c:pt idx="11">
                  <c:v>3.649</c:v>
                </c:pt>
                <c:pt idx="12">
                  <c:v>2.9329999999999998</c:v>
                </c:pt>
                <c:pt idx="13">
                  <c:v>3.14</c:v>
                </c:pt>
                <c:pt idx="14">
                  <c:v>3.1259999999999999</c:v>
                </c:pt>
                <c:pt idx="15">
                  <c:v>3.492</c:v>
                </c:pt>
                <c:pt idx="16">
                  <c:v>3.343</c:v>
                </c:pt>
                <c:pt idx="19">
                  <c:v>1.8779999999999999</c:v>
                </c:pt>
                <c:pt idx="20">
                  <c:v>2.4580000000000002</c:v>
                </c:pt>
                <c:pt idx="21">
                  <c:v>2.63</c:v>
                </c:pt>
                <c:pt idx="22">
                  <c:v>2.5790000000000002</c:v>
                </c:pt>
                <c:pt idx="23">
                  <c:v>2.5859999999999999</c:v>
                </c:pt>
                <c:pt idx="24">
                  <c:v>2.4089999999999998</c:v>
                </c:pt>
                <c:pt idx="27">
                  <c:v>2.4620000000000002</c:v>
                </c:pt>
                <c:pt idx="28">
                  <c:v>3.496</c:v>
                </c:pt>
                <c:pt idx="29">
                  <c:v>3.7530000000000001</c:v>
                </c:pt>
                <c:pt idx="30">
                  <c:v>3.0150000000000001</c:v>
                </c:pt>
                <c:pt idx="31">
                  <c:v>3.3090000000000002</c:v>
                </c:pt>
                <c:pt idx="32">
                  <c:v>2.8250000000000002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6C-4F2E-AF58-CF56AC67A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4.5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0.5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859483220927821"/>
          <c:y val="7.0768518518518498E-3"/>
          <c:w val="0.76140516779072176"/>
          <c:h val="0.158015740740740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Wheel Locking Times [s]</a:t>
            </a:r>
            <a:endParaRPr lang="en-GB" b="1"/>
          </a:p>
        </c:rich>
      </c:tx>
      <c:layout>
        <c:manualLayout>
          <c:xMode val="edge"/>
          <c:yMode val="edge"/>
          <c:x val="5.2127023405082434E-2"/>
          <c:y val="4.70370370370370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2"/>
          <c:order val="0"/>
          <c:tx>
            <c:strRef>
              <c:f>All!$CL$5</c:f>
              <c:strCache>
                <c:ptCount val="1"/>
                <c:pt idx="0">
                  <c:v>Max time_FL_Locking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All!$CL$6:$CL$400</c:f>
              <c:numCache>
                <c:formatCode>General</c:formatCode>
                <c:ptCount val="395"/>
                <c:pt idx="0">
                  <c:v>0</c:v>
                </c:pt>
                <c:pt idx="1">
                  <c:v>0.5</c:v>
                </c:pt>
                <c:pt idx="2">
                  <c:v>0.4</c:v>
                </c:pt>
                <c:pt idx="3">
                  <c:v>0.2</c:v>
                </c:pt>
                <c:pt idx="4">
                  <c:v>0</c:v>
                </c:pt>
                <c:pt idx="7">
                  <c:v>0</c:v>
                </c:pt>
                <c:pt idx="8">
                  <c:v>0.7</c:v>
                </c:pt>
                <c:pt idx="9">
                  <c:v>0.5</c:v>
                </c:pt>
                <c:pt idx="10">
                  <c:v>0</c:v>
                </c:pt>
                <c:pt idx="11">
                  <c:v>0.7</c:v>
                </c:pt>
                <c:pt idx="12">
                  <c:v>0</c:v>
                </c:pt>
                <c:pt idx="13">
                  <c:v>0.2</c:v>
                </c:pt>
                <c:pt idx="14">
                  <c:v>0.1</c:v>
                </c:pt>
                <c:pt idx="15">
                  <c:v>0.2</c:v>
                </c:pt>
                <c:pt idx="16">
                  <c:v>0</c:v>
                </c:pt>
                <c:pt idx="19">
                  <c:v>0</c:v>
                </c:pt>
                <c:pt idx="20">
                  <c:v>0.6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1.4</c:v>
                </c:pt>
                <c:pt idx="27">
                  <c:v>0</c:v>
                </c:pt>
                <c:pt idx="28">
                  <c:v>0.4</c:v>
                </c:pt>
                <c:pt idx="29">
                  <c:v>0.1</c:v>
                </c:pt>
                <c:pt idx="30">
                  <c:v>0</c:v>
                </c:pt>
                <c:pt idx="31">
                  <c:v>1.1000000000000001</c:v>
                </c:pt>
                <c:pt idx="32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E9-438D-A718-76D3A412B111}"/>
            </c:ext>
          </c:extLst>
        </c:ser>
        <c:ser>
          <c:idx val="3"/>
          <c:order val="1"/>
          <c:tx>
            <c:strRef>
              <c:f>All!$CM$5</c:f>
              <c:strCache>
                <c:ptCount val="1"/>
                <c:pt idx="0">
                  <c:v>Max time_FR_Locking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All!$CM$6:$CM$400</c:f>
              <c:numCache>
                <c:formatCode>General</c:formatCode>
                <c:ptCount val="395"/>
                <c:pt idx="0">
                  <c:v>0.5</c:v>
                </c:pt>
                <c:pt idx="1">
                  <c:v>0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0.1</c:v>
                </c:pt>
                <c:pt idx="10">
                  <c:v>0</c:v>
                </c:pt>
                <c:pt idx="11">
                  <c:v>0.1</c:v>
                </c:pt>
                <c:pt idx="12">
                  <c:v>0.9</c:v>
                </c:pt>
                <c:pt idx="13">
                  <c:v>0.3</c:v>
                </c:pt>
                <c:pt idx="14">
                  <c:v>0</c:v>
                </c:pt>
                <c:pt idx="15">
                  <c:v>0.1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0.2</c:v>
                </c:pt>
                <c:pt idx="24">
                  <c:v>0</c:v>
                </c:pt>
                <c:pt idx="27">
                  <c:v>0</c:v>
                </c:pt>
                <c:pt idx="28">
                  <c:v>0.6</c:v>
                </c:pt>
                <c:pt idx="29">
                  <c:v>0.9</c:v>
                </c:pt>
                <c:pt idx="30">
                  <c:v>0.1</c:v>
                </c:pt>
                <c:pt idx="31">
                  <c:v>0.7</c:v>
                </c:pt>
                <c:pt idx="32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E9-438D-A718-76D3A412B111}"/>
            </c:ext>
          </c:extLst>
        </c:ser>
        <c:ser>
          <c:idx val="0"/>
          <c:order val="2"/>
          <c:tx>
            <c:strRef>
              <c:f>All!$CN$5</c:f>
              <c:strCache>
                <c:ptCount val="1"/>
                <c:pt idx="0">
                  <c:v>Max time_RL_Locking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All!$CN$6:$CN$400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6D-4C76-A1C4-9C00A9051DD3}"/>
            </c:ext>
          </c:extLst>
        </c:ser>
        <c:ser>
          <c:idx val="1"/>
          <c:order val="3"/>
          <c:tx>
            <c:strRef>
              <c:f>All!$CO$5</c:f>
              <c:strCache>
                <c:ptCount val="1"/>
                <c:pt idx="0">
                  <c:v>Max time_RR_Locking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All!$CO$6:$CO$400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0.1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6D-4C76-A1C4-9C00A9051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0.2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79516619935352"/>
          <c:y val="7.0768518518518533E-3"/>
          <c:w val="0.75020483380064651"/>
          <c:h val="0.152136111111111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Throttle, Brake and SW smoothness</a:t>
            </a:r>
          </a:p>
        </c:rich>
      </c:tx>
      <c:layout>
        <c:manualLayout>
          <c:xMode val="edge"/>
          <c:yMode val="edge"/>
          <c:x val="3.8012065096429494E-2"/>
          <c:y val="2.9398148148148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All!$CI$5</c:f>
              <c:strCache>
                <c:ptCount val="1"/>
                <c:pt idx="0">
                  <c:v>Ave LAP_Throttle_Smoothness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All!$CI$6:$CI$400</c:f>
              <c:numCache>
                <c:formatCode>General</c:formatCode>
                <c:ptCount val="395"/>
                <c:pt idx="0">
                  <c:v>4.3659999999999997</c:v>
                </c:pt>
                <c:pt idx="1">
                  <c:v>3.5779999999999998</c:v>
                </c:pt>
                <c:pt idx="2">
                  <c:v>3.4039999999999999</c:v>
                </c:pt>
                <c:pt idx="3">
                  <c:v>3.6280000000000001</c:v>
                </c:pt>
                <c:pt idx="7">
                  <c:v>4.17</c:v>
                </c:pt>
                <c:pt idx="8">
                  <c:v>4.5940000000000003</c:v>
                </c:pt>
                <c:pt idx="10">
                  <c:v>4.17</c:v>
                </c:pt>
                <c:pt idx="11">
                  <c:v>4.5940000000000003</c:v>
                </c:pt>
                <c:pt idx="12">
                  <c:v>4.1609999999999996</c:v>
                </c:pt>
                <c:pt idx="13">
                  <c:v>3.6259999999999999</c:v>
                </c:pt>
                <c:pt idx="14">
                  <c:v>4.1589999999999998</c:v>
                </c:pt>
                <c:pt idx="15">
                  <c:v>4.391</c:v>
                </c:pt>
                <c:pt idx="19">
                  <c:v>4.8680000000000003</c:v>
                </c:pt>
                <c:pt idx="20">
                  <c:v>2.5880000000000001</c:v>
                </c:pt>
                <c:pt idx="21">
                  <c:v>2.427</c:v>
                </c:pt>
                <c:pt idx="22">
                  <c:v>2.161</c:v>
                </c:pt>
                <c:pt idx="23">
                  <c:v>2.4119999999999999</c:v>
                </c:pt>
                <c:pt idx="27">
                  <c:v>3.456</c:v>
                </c:pt>
                <c:pt idx="28">
                  <c:v>3.3660000000000001</c:v>
                </c:pt>
                <c:pt idx="29">
                  <c:v>2.5259999999999998</c:v>
                </c:pt>
                <c:pt idx="30">
                  <c:v>2.319</c:v>
                </c:pt>
                <c:pt idx="31">
                  <c:v>3.3239999999999998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ser>
          <c:idx val="1"/>
          <c:order val="1"/>
          <c:tx>
            <c:strRef>
              <c:f>All!$CJ$5</c:f>
              <c:strCache>
                <c:ptCount val="1"/>
                <c:pt idx="0">
                  <c:v>Ave LAP_BrakeRelease_Smoothness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All!$CJ$6:$CJ$400</c:f>
              <c:numCache>
                <c:formatCode>General</c:formatCode>
                <c:ptCount val="395"/>
                <c:pt idx="0">
                  <c:v>3.1030000000000002</c:v>
                </c:pt>
                <c:pt idx="1">
                  <c:v>3.0449999999999999</c:v>
                </c:pt>
                <c:pt idx="2">
                  <c:v>3.1059999999999999</c:v>
                </c:pt>
                <c:pt idx="3">
                  <c:v>3.0310000000000001</c:v>
                </c:pt>
                <c:pt idx="7">
                  <c:v>3.157</c:v>
                </c:pt>
                <c:pt idx="8">
                  <c:v>3.1520000000000001</c:v>
                </c:pt>
                <c:pt idx="10">
                  <c:v>3.157</c:v>
                </c:pt>
                <c:pt idx="11">
                  <c:v>3.1520000000000001</c:v>
                </c:pt>
                <c:pt idx="12">
                  <c:v>3.0750000000000002</c:v>
                </c:pt>
                <c:pt idx="13">
                  <c:v>3.2810000000000001</c:v>
                </c:pt>
                <c:pt idx="14">
                  <c:v>3.6720000000000002</c:v>
                </c:pt>
                <c:pt idx="15">
                  <c:v>3.6930000000000001</c:v>
                </c:pt>
                <c:pt idx="19">
                  <c:v>13.016999999999999</c:v>
                </c:pt>
                <c:pt idx="20">
                  <c:v>3.3479999999999999</c:v>
                </c:pt>
                <c:pt idx="21">
                  <c:v>3.2469999999999999</c:v>
                </c:pt>
                <c:pt idx="22">
                  <c:v>3.069</c:v>
                </c:pt>
                <c:pt idx="23">
                  <c:v>3.2789999999999999</c:v>
                </c:pt>
                <c:pt idx="27">
                  <c:v>3.464</c:v>
                </c:pt>
                <c:pt idx="28">
                  <c:v>3.6779999999999999</c:v>
                </c:pt>
                <c:pt idx="29">
                  <c:v>2.9620000000000002</c:v>
                </c:pt>
                <c:pt idx="30">
                  <c:v>2.9220000000000002</c:v>
                </c:pt>
                <c:pt idx="31">
                  <c:v>3.536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C3-4EA1-8C03-A1726802589D}"/>
            </c:ext>
          </c:extLst>
        </c:ser>
        <c:ser>
          <c:idx val="2"/>
          <c:order val="2"/>
          <c:tx>
            <c:strRef>
              <c:f>All!$CK$5</c:f>
              <c:strCache>
                <c:ptCount val="1"/>
                <c:pt idx="0">
                  <c:v>Ave LAP_SW_Smoothness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All!$CK$6:$CK$400</c:f>
              <c:numCache>
                <c:formatCode>General</c:formatCode>
                <c:ptCount val="395"/>
                <c:pt idx="0">
                  <c:v>0.91800000000000004</c:v>
                </c:pt>
                <c:pt idx="1">
                  <c:v>1.125</c:v>
                </c:pt>
                <c:pt idx="2">
                  <c:v>1.161</c:v>
                </c:pt>
                <c:pt idx="3">
                  <c:v>1.1519999999999999</c:v>
                </c:pt>
                <c:pt idx="7">
                  <c:v>1.27</c:v>
                </c:pt>
                <c:pt idx="8">
                  <c:v>1.349</c:v>
                </c:pt>
                <c:pt idx="10">
                  <c:v>1.27</c:v>
                </c:pt>
                <c:pt idx="11">
                  <c:v>1.349</c:v>
                </c:pt>
                <c:pt idx="12">
                  <c:v>1.22</c:v>
                </c:pt>
                <c:pt idx="13">
                  <c:v>1.4279999999999999</c:v>
                </c:pt>
                <c:pt idx="14">
                  <c:v>1.756</c:v>
                </c:pt>
                <c:pt idx="15">
                  <c:v>1.746</c:v>
                </c:pt>
                <c:pt idx="19">
                  <c:v>1.149</c:v>
                </c:pt>
                <c:pt idx="20">
                  <c:v>0.89400000000000002</c:v>
                </c:pt>
                <c:pt idx="21">
                  <c:v>0.86699999999999999</c:v>
                </c:pt>
                <c:pt idx="22">
                  <c:v>0.83599999999999997</c:v>
                </c:pt>
                <c:pt idx="23">
                  <c:v>1.0940000000000001</c:v>
                </c:pt>
                <c:pt idx="27">
                  <c:v>1.1839999999999999</c:v>
                </c:pt>
                <c:pt idx="28">
                  <c:v>1.3859999999999999</c:v>
                </c:pt>
                <c:pt idx="29">
                  <c:v>1.008</c:v>
                </c:pt>
                <c:pt idx="30">
                  <c:v>0.93899999999999995</c:v>
                </c:pt>
                <c:pt idx="31">
                  <c:v>1.282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1E-4F83-801D-81A56D9B2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12862758021483"/>
          <c:y val="1.2956481481481484E-2"/>
          <c:w val="0.66687137241978511"/>
          <c:h val="0.14037685185185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RPM @Upshift</a:t>
            </a:r>
          </a:p>
        </c:rich>
      </c:tx>
      <c:layout>
        <c:manualLayout>
          <c:xMode val="edge"/>
          <c:yMode val="edge"/>
          <c:x val="5.4812831669988848E-2"/>
          <c:y val="2.9398148148148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All!$BT$5</c:f>
              <c:strCache>
                <c:ptCount val="1"/>
                <c:pt idx="0">
                  <c:v>Ave Rpm_Upshift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All!$BT$6:$BT$400</c:f>
              <c:numCache>
                <c:formatCode>General</c:formatCode>
                <c:ptCount val="395"/>
                <c:pt idx="0">
                  <c:v>7163.1959999999999</c:v>
                </c:pt>
                <c:pt idx="1">
                  <c:v>7406.741</c:v>
                </c:pt>
                <c:pt idx="2">
                  <c:v>7439.1390000000001</c:v>
                </c:pt>
                <c:pt idx="3">
                  <c:v>7403.5940000000001</c:v>
                </c:pt>
                <c:pt idx="4">
                  <c:v>7422.8410000000003</c:v>
                </c:pt>
                <c:pt idx="7">
                  <c:v>7335.2020000000002</c:v>
                </c:pt>
                <c:pt idx="8">
                  <c:v>7426.6570000000002</c:v>
                </c:pt>
                <c:pt idx="9">
                  <c:v>7401.5309999999999</c:v>
                </c:pt>
                <c:pt idx="10">
                  <c:v>7335.2020000000002</c:v>
                </c:pt>
                <c:pt idx="11">
                  <c:v>7426.6570000000002</c:v>
                </c:pt>
                <c:pt idx="12">
                  <c:v>6724.0649999999996</c:v>
                </c:pt>
                <c:pt idx="13">
                  <c:v>7393.8149999999996</c:v>
                </c:pt>
                <c:pt idx="14">
                  <c:v>7444.6670000000004</c:v>
                </c:pt>
                <c:pt idx="15">
                  <c:v>7414.2950000000001</c:v>
                </c:pt>
                <c:pt idx="16">
                  <c:v>7366.2979999999998</c:v>
                </c:pt>
                <c:pt idx="19">
                  <c:v>6605.2849999999999</c:v>
                </c:pt>
                <c:pt idx="20">
                  <c:v>7444.7190000000001</c:v>
                </c:pt>
                <c:pt idx="21">
                  <c:v>7389.848</c:v>
                </c:pt>
                <c:pt idx="22">
                  <c:v>7383.2529999999997</c:v>
                </c:pt>
                <c:pt idx="23">
                  <c:v>7340.9350000000004</c:v>
                </c:pt>
                <c:pt idx="24">
                  <c:v>7401.4579999999996</c:v>
                </c:pt>
                <c:pt idx="27">
                  <c:v>7178.5140000000001</c:v>
                </c:pt>
                <c:pt idx="28">
                  <c:v>7387.3639999999996</c:v>
                </c:pt>
                <c:pt idx="29">
                  <c:v>7434.2510000000002</c:v>
                </c:pt>
                <c:pt idx="30">
                  <c:v>6970.9430000000002</c:v>
                </c:pt>
                <c:pt idx="31">
                  <c:v>7347.97</c:v>
                </c:pt>
                <c:pt idx="32">
                  <c:v>7423.3670000000002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All!$EZ$5</c:f>
              <c:strCache>
                <c:ptCount val="1"/>
                <c:pt idx="0">
                  <c:v>Lap-Begin Upshift_RPM_Err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All!$EZ$6:$EZ$400</c:f>
              <c:numCache>
                <c:formatCode>General</c:formatCode>
                <c:ptCount val="395"/>
                <c:pt idx="0">
                  <c:v>0</c:v>
                </c:pt>
                <c:pt idx="1">
                  <c:v>2.6579999999999999</c:v>
                </c:pt>
                <c:pt idx="2">
                  <c:v>0.3</c:v>
                </c:pt>
                <c:pt idx="3">
                  <c:v>0.217</c:v>
                </c:pt>
                <c:pt idx="4">
                  <c:v>0.20100000000000001</c:v>
                </c:pt>
                <c:pt idx="7">
                  <c:v>0</c:v>
                </c:pt>
                <c:pt idx="8">
                  <c:v>0.41</c:v>
                </c:pt>
                <c:pt idx="9">
                  <c:v>0</c:v>
                </c:pt>
                <c:pt idx="10">
                  <c:v>0</c:v>
                </c:pt>
                <c:pt idx="11">
                  <c:v>0.41</c:v>
                </c:pt>
                <c:pt idx="12">
                  <c:v>0</c:v>
                </c:pt>
                <c:pt idx="13">
                  <c:v>0.20200000000000001</c:v>
                </c:pt>
                <c:pt idx="14">
                  <c:v>0.16300000000000001</c:v>
                </c:pt>
                <c:pt idx="15">
                  <c:v>0.114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C2-4502-A745-471FC684FF4F}"/>
            </c:ext>
          </c:extLst>
        </c:ser>
        <c:ser>
          <c:idx val="2"/>
          <c:order val="2"/>
          <c:tx>
            <c:strRef>
              <c:f>All!$FA$5</c:f>
              <c:strCache>
                <c:ptCount val="1"/>
                <c:pt idx="0">
                  <c:v>Lap-Begin Upshift_7_RPM_Err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All!$FA$6:$FA$400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C2-4502-A745-471FC684F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509343"/>
        <c:axId val="372530559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372530559"/>
        <c:scaling>
          <c:orientation val="minMax"/>
          <c:max val="2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2509343"/>
        <c:crosses val="max"/>
        <c:crossBetween val="between"/>
      </c:valAx>
      <c:catAx>
        <c:axId val="372509343"/>
        <c:scaling>
          <c:orientation val="minMax"/>
        </c:scaling>
        <c:delete val="1"/>
        <c:axPos val="b"/>
        <c:majorTickMark val="out"/>
        <c:minorTickMark val="none"/>
        <c:tickLblPos val="nextTo"/>
        <c:crossAx val="372530559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12862758021483"/>
          <c:y val="1.2956481481481484E-2"/>
          <c:w val="0.66687137241978511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Cockpit Temperature [degC]</a:t>
            </a:r>
          </a:p>
        </c:rich>
      </c:tx>
      <c:layout>
        <c:manualLayout>
          <c:xMode val="edge"/>
          <c:yMode val="edge"/>
          <c:x val="4.177202062050147E-2"/>
          <c:y val="2.9398148148148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All!$BS$5</c:f>
              <c:strCache>
                <c:ptCount val="1"/>
                <c:pt idx="0">
                  <c:v>Ave FIA_TCockpit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All!$BS$6:$BS$400</c:f>
              <c:numCache>
                <c:formatCode>General</c:formatCode>
                <c:ptCount val="395"/>
                <c:pt idx="0">
                  <c:v>26.4</c:v>
                </c:pt>
                <c:pt idx="1">
                  <c:v>28.2</c:v>
                </c:pt>
                <c:pt idx="2">
                  <c:v>29.1</c:v>
                </c:pt>
                <c:pt idx="3">
                  <c:v>29.8</c:v>
                </c:pt>
                <c:pt idx="4">
                  <c:v>30.3</c:v>
                </c:pt>
                <c:pt idx="7">
                  <c:v>29.4</c:v>
                </c:pt>
                <c:pt idx="8">
                  <c:v>30.9</c:v>
                </c:pt>
                <c:pt idx="9">
                  <c:v>31.6</c:v>
                </c:pt>
                <c:pt idx="10">
                  <c:v>29.4</c:v>
                </c:pt>
                <c:pt idx="11">
                  <c:v>30.9</c:v>
                </c:pt>
                <c:pt idx="12">
                  <c:v>30.2</c:v>
                </c:pt>
                <c:pt idx="13">
                  <c:v>32</c:v>
                </c:pt>
                <c:pt idx="14">
                  <c:v>32.9</c:v>
                </c:pt>
                <c:pt idx="15">
                  <c:v>33.299999999999997</c:v>
                </c:pt>
                <c:pt idx="16">
                  <c:v>33.6</c:v>
                </c:pt>
                <c:pt idx="19">
                  <c:v>31.7</c:v>
                </c:pt>
                <c:pt idx="20">
                  <c:v>33.700000000000003</c:v>
                </c:pt>
                <c:pt idx="21">
                  <c:v>34.6</c:v>
                </c:pt>
                <c:pt idx="22">
                  <c:v>35.1</c:v>
                </c:pt>
                <c:pt idx="23">
                  <c:v>35.299999999999997</c:v>
                </c:pt>
                <c:pt idx="24">
                  <c:v>35.5</c:v>
                </c:pt>
                <c:pt idx="27">
                  <c:v>32.5</c:v>
                </c:pt>
                <c:pt idx="28">
                  <c:v>34.799999999999997</c:v>
                </c:pt>
                <c:pt idx="29">
                  <c:v>35.5</c:v>
                </c:pt>
                <c:pt idx="30">
                  <c:v>35.5</c:v>
                </c:pt>
                <c:pt idx="31">
                  <c:v>35.200000000000003</c:v>
                </c:pt>
                <c:pt idx="32">
                  <c:v>35.5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All!$EJ$5</c:f>
              <c:strCache>
                <c:ptCount val="1"/>
                <c:pt idx="0">
                  <c:v>Ave Delta_Amb_TCockpit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All!$EJ$6:$EJ$400</c:f>
              <c:numCache>
                <c:formatCode>General</c:formatCode>
                <c:ptCount val="395"/>
                <c:pt idx="0">
                  <c:v>4.8109999999999999</c:v>
                </c:pt>
                <c:pt idx="1">
                  <c:v>6.8869999999999996</c:v>
                </c:pt>
                <c:pt idx="2">
                  <c:v>7.5620000000000003</c:v>
                </c:pt>
                <c:pt idx="3">
                  <c:v>7.6689999999999996</c:v>
                </c:pt>
                <c:pt idx="4">
                  <c:v>8.0129999999999999</c:v>
                </c:pt>
                <c:pt idx="7">
                  <c:v>6.5579999999999998</c:v>
                </c:pt>
                <c:pt idx="8">
                  <c:v>7.77</c:v>
                </c:pt>
                <c:pt idx="9">
                  <c:v>7.8659999999999997</c:v>
                </c:pt>
                <c:pt idx="10">
                  <c:v>6.5579999999999998</c:v>
                </c:pt>
                <c:pt idx="11">
                  <c:v>7.77</c:v>
                </c:pt>
                <c:pt idx="12">
                  <c:v>5.5309999999999997</c:v>
                </c:pt>
                <c:pt idx="13">
                  <c:v>7.0750000000000002</c:v>
                </c:pt>
                <c:pt idx="14">
                  <c:v>7.2089999999999996</c:v>
                </c:pt>
                <c:pt idx="15">
                  <c:v>8.2880000000000003</c:v>
                </c:pt>
                <c:pt idx="16">
                  <c:v>8.2750000000000004</c:v>
                </c:pt>
                <c:pt idx="19">
                  <c:v>5.923</c:v>
                </c:pt>
                <c:pt idx="20">
                  <c:v>7.1660000000000004</c:v>
                </c:pt>
                <c:pt idx="21">
                  <c:v>7.3710000000000004</c:v>
                </c:pt>
                <c:pt idx="22">
                  <c:v>7.7119999999999997</c:v>
                </c:pt>
                <c:pt idx="23">
                  <c:v>8.0830000000000002</c:v>
                </c:pt>
                <c:pt idx="24">
                  <c:v>8.1050000000000004</c:v>
                </c:pt>
                <c:pt idx="27">
                  <c:v>4.76</c:v>
                </c:pt>
                <c:pt idx="28">
                  <c:v>7.0359999999999996</c:v>
                </c:pt>
                <c:pt idx="29">
                  <c:v>7.1509999999999998</c:v>
                </c:pt>
                <c:pt idx="30">
                  <c:v>8.1880000000000006</c:v>
                </c:pt>
                <c:pt idx="31">
                  <c:v>7.5949999999999998</c:v>
                </c:pt>
                <c:pt idx="32">
                  <c:v>7.8479999999999999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B-47D5-B1A8-8FE5DED29D97}"/>
            </c:ext>
          </c:extLst>
        </c:ser>
        <c:ser>
          <c:idx val="2"/>
          <c:order val="2"/>
          <c:tx>
            <c:strRef>
              <c:f>All!$FB$5</c:f>
              <c:strCache>
                <c:ptCount val="1"/>
                <c:pt idx="0">
                  <c:v>Ave cu_out_fan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All!$FB$6:$FB$400</c:f>
              <c:numCache>
                <c:formatCode>General</c:formatCode>
                <c:ptCount val="395"/>
                <c:pt idx="0">
                  <c:v>8.5739999999999998</c:v>
                </c:pt>
                <c:pt idx="1">
                  <c:v>9.94</c:v>
                </c:pt>
                <c:pt idx="2">
                  <c:v>10.013</c:v>
                </c:pt>
                <c:pt idx="3">
                  <c:v>9.9770000000000003</c:v>
                </c:pt>
                <c:pt idx="4">
                  <c:v>10.042999999999999</c:v>
                </c:pt>
                <c:pt idx="7">
                  <c:v>8.4749999999999996</c:v>
                </c:pt>
                <c:pt idx="8">
                  <c:v>9.5660000000000007</c:v>
                </c:pt>
                <c:pt idx="9">
                  <c:v>9.5410000000000004</c:v>
                </c:pt>
                <c:pt idx="10">
                  <c:v>8.4749999999999996</c:v>
                </c:pt>
                <c:pt idx="11">
                  <c:v>9.5660000000000007</c:v>
                </c:pt>
                <c:pt idx="12">
                  <c:v>8.5619999999999994</c:v>
                </c:pt>
                <c:pt idx="13">
                  <c:v>9.5660000000000007</c:v>
                </c:pt>
                <c:pt idx="14">
                  <c:v>9.6270000000000007</c:v>
                </c:pt>
                <c:pt idx="15">
                  <c:v>9.6449999999999996</c:v>
                </c:pt>
                <c:pt idx="16">
                  <c:v>9.7460000000000004</c:v>
                </c:pt>
                <c:pt idx="19">
                  <c:v>5.3559999999999999</c:v>
                </c:pt>
                <c:pt idx="20">
                  <c:v>9.7530000000000001</c:v>
                </c:pt>
                <c:pt idx="21">
                  <c:v>9.6780000000000008</c:v>
                </c:pt>
                <c:pt idx="22">
                  <c:v>9.6760000000000002</c:v>
                </c:pt>
                <c:pt idx="23">
                  <c:v>9.6829999999999998</c:v>
                </c:pt>
                <c:pt idx="24">
                  <c:v>9.6839999999999993</c:v>
                </c:pt>
                <c:pt idx="27">
                  <c:v>8.6159999999999997</c:v>
                </c:pt>
                <c:pt idx="28">
                  <c:v>9.9369999999999994</c:v>
                </c:pt>
                <c:pt idx="29">
                  <c:v>9.9589999999999996</c:v>
                </c:pt>
                <c:pt idx="30">
                  <c:v>9.6549999999999994</c:v>
                </c:pt>
                <c:pt idx="31">
                  <c:v>9.9610000000000003</c:v>
                </c:pt>
                <c:pt idx="32">
                  <c:v>9.9440000000000008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06-447C-BB21-A19C6E75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831791"/>
        <c:axId val="371845519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371845519"/>
        <c:scaling>
          <c:orientation val="minMax"/>
          <c:max val="1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1831791"/>
        <c:crosses val="max"/>
        <c:crossBetween val="between"/>
      </c:valAx>
      <c:catAx>
        <c:axId val="371831791"/>
        <c:scaling>
          <c:orientation val="minMax"/>
        </c:scaling>
        <c:delete val="1"/>
        <c:axPos val="b"/>
        <c:majorTickMark val="out"/>
        <c:minorTickMark val="none"/>
        <c:tickLblPos val="nextTo"/>
        <c:crossAx val="371845519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12865193830982"/>
          <c:y val="3.059537037037037E-2"/>
          <c:w val="0.64067128984173916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>
      <c:oddHeader>&amp;L&amp;"-,Bold Italic"&amp;14SCG 007 LMH&amp;C&amp;14KISKPI r02 Track Report</c:oddHeader>
      <c:oddFooter>&amp;C&amp;"+,Regular"&amp;12&amp;D&amp;R&amp;"-,Bold"&amp;P</c:oddFooter>
    </c:headerFooter>
    <c:pageMargins b="0.74803149606299213" l="0.23622047244094491" r="0.23622047244094491" t="0.74803149606299213" header="0.31496062992125984" footer="0.31496062992125984"/>
    <c:pageSetup paperSize="9" orientation="portrait"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DCPL</a:t>
            </a:r>
            <a:r>
              <a:rPr lang="en-GB" b="1" baseline="0"/>
              <a:t> [N]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All!$AL$5</c:f>
              <c:strCache>
                <c:ptCount val="1"/>
                <c:pt idx="0">
                  <c:v>Ave CPL_FL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All!$AL$6:$AL$400</c:f>
              <c:numCache>
                <c:formatCode>General</c:formatCode>
                <c:ptCount val="395"/>
                <c:pt idx="0">
                  <c:v>528.49900000000002</c:v>
                </c:pt>
                <c:pt idx="1">
                  <c:v>585.54999999999995</c:v>
                </c:pt>
                <c:pt idx="2">
                  <c:v>602.87599999999998</c:v>
                </c:pt>
                <c:pt idx="3">
                  <c:v>609.05899999999997</c:v>
                </c:pt>
                <c:pt idx="4">
                  <c:v>579.39599999999996</c:v>
                </c:pt>
                <c:pt idx="7">
                  <c:v>517.04300000000001</c:v>
                </c:pt>
                <c:pt idx="8">
                  <c:v>639.52800000000002</c:v>
                </c:pt>
                <c:pt idx="9">
                  <c:v>589.91499999999996</c:v>
                </c:pt>
                <c:pt idx="10">
                  <c:v>517.04300000000001</c:v>
                </c:pt>
                <c:pt idx="11">
                  <c:v>639.52800000000002</c:v>
                </c:pt>
                <c:pt idx="12">
                  <c:v>489.97399999999999</c:v>
                </c:pt>
                <c:pt idx="13">
                  <c:v>621.73599999999999</c:v>
                </c:pt>
                <c:pt idx="14">
                  <c:v>666.45899999999995</c:v>
                </c:pt>
                <c:pt idx="15">
                  <c:v>664.73400000000004</c:v>
                </c:pt>
                <c:pt idx="16">
                  <c:v>615.01400000000001</c:v>
                </c:pt>
                <c:pt idx="19">
                  <c:v>495.18599999999998</c:v>
                </c:pt>
                <c:pt idx="20">
                  <c:v>535.12900000000002</c:v>
                </c:pt>
                <c:pt idx="21">
                  <c:v>548.74300000000005</c:v>
                </c:pt>
                <c:pt idx="22">
                  <c:v>594.66999999999996</c:v>
                </c:pt>
                <c:pt idx="23">
                  <c:v>660.17100000000005</c:v>
                </c:pt>
                <c:pt idx="24">
                  <c:v>589.78099999999995</c:v>
                </c:pt>
                <c:pt idx="27">
                  <c:v>563.577</c:v>
                </c:pt>
                <c:pt idx="28">
                  <c:v>607.12300000000005</c:v>
                </c:pt>
                <c:pt idx="29">
                  <c:v>578.79100000000005</c:v>
                </c:pt>
                <c:pt idx="30">
                  <c:v>584.48699999999997</c:v>
                </c:pt>
                <c:pt idx="31">
                  <c:v>577.57799999999997</c:v>
                </c:pt>
                <c:pt idx="32">
                  <c:v>621.95699999999999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All!$AM$5</c:f>
              <c:strCache>
                <c:ptCount val="1"/>
                <c:pt idx="0">
                  <c:v>Ave CPL_FR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All!$AM$6:$AM$400</c:f>
              <c:numCache>
                <c:formatCode>General</c:formatCode>
                <c:ptCount val="395"/>
                <c:pt idx="0">
                  <c:v>547.08299999999997</c:v>
                </c:pt>
                <c:pt idx="1">
                  <c:v>608.577</c:v>
                </c:pt>
                <c:pt idx="2">
                  <c:v>609.86</c:v>
                </c:pt>
                <c:pt idx="3">
                  <c:v>606.50599999999997</c:v>
                </c:pt>
                <c:pt idx="4">
                  <c:v>582.822</c:v>
                </c:pt>
                <c:pt idx="7">
                  <c:v>523.08100000000002</c:v>
                </c:pt>
                <c:pt idx="8">
                  <c:v>636.11800000000005</c:v>
                </c:pt>
                <c:pt idx="9">
                  <c:v>579.36199999999997</c:v>
                </c:pt>
                <c:pt idx="10">
                  <c:v>523.08100000000002</c:v>
                </c:pt>
                <c:pt idx="11">
                  <c:v>636.11800000000005</c:v>
                </c:pt>
                <c:pt idx="12">
                  <c:v>492.36900000000003</c:v>
                </c:pt>
                <c:pt idx="13">
                  <c:v>616.71400000000006</c:v>
                </c:pt>
                <c:pt idx="14">
                  <c:v>631.66899999999998</c:v>
                </c:pt>
                <c:pt idx="15">
                  <c:v>653.58600000000001</c:v>
                </c:pt>
                <c:pt idx="16">
                  <c:v>593.33199999999999</c:v>
                </c:pt>
                <c:pt idx="19">
                  <c:v>492.96499999999997</c:v>
                </c:pt>
                <c:pt idx="20">
                  <c:v>528.94299999999998</c:v>
                </c:pt>
                <c:pt idx="21">
                  <c:v>534.17499999999995</c:v>
                </c:pt>
                <c:pt idx="22">
                  <c:v>576.35299999999995</c:v>
                </c:pt>
                <c:pt idx="23">
                  <c:v>632.73500000000001</c:v>
                </c:pt>
                <c:pt idx="24">
                  <c:v>584.38400000000001</c:v>
                </c:pt>
                <c:pt idx="27">
                  <c:v>562.29300000000001</c:v>
                </c:pt>
                <c:pt idx="28">
                  <c:v>597.04100000000005</c:v>
                </c:pt>
                <c:pt idx="29">
                  <c:v>586.95899999999995</c:v>
                </c:pt>
                <c:pt idx="30">
                  <c:v>601.00599999999997</c:v>
                </c:pt>
                <c:pt idx="31">
                  <c:v>558.31399999999996</c:v>
                </c:pt>
                <c:pt idx="32">
                  <c:v>609.98199999999997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ser>
          <c:idx val="2"/>
          <c:order val="2"/>
          <c:tx>
            <c:strRef>
              <c:f>All!$AN$5</c:f>
              <c:strCache>
                <c:ptCount val="1"/>
                <c:pt idx="0">
                  <c:v>Ave CPL_RL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All!$AN$6:$AN$400</c:f>
              <c:numCache>
                <c:formatCode>General</c:formatCode>
                <c:ptCount val="395"/>
                <c:pt idx="0">
                  <c:v>704.13099999999997</c:v>
                </c:pt>
                <c:pt idx="1">
                  <c:v>750.55600000000004</c:v>
                </c:pt>
                <c:pt idx="2">
                  <c:v>778.75</c:v>
                </c:pt>
                <c:pt idx="3">
                  <c:v>781.70899999999995</c:v>
                </c:pt>
                <c:pt idx="4">
                  <c:v>761.93</c:v>
                </c:pt>
                <c:pt idx="7">
                  <c:v>715.40300000000002</c:v>
                </c:pt>
                <c:pt idx="8">
                  <c:v>822.52300000000002</c:v>
                </c:pt>
                <c:pt idx="9">
                  <c:v>803.30700000000002</c:v>
                </c:pt>
                <c:pt idx="10">
                  <c:v>715.40300000000002</c:v>
                </c:pt>
                <c:pt idx="11">
                  <c:v>822.52300000000002</c:v>
                </c:pt>
                <c:pt idx="12">
                  <c:v>652.34900000000005</c:v>
                </c:pt>
                <c:pt idx="13">
                  <c:v>763.41399999999999</c:v>
                </c:pt>
                <c:pt idx="14">
                  <c:v>826.923</c:v>
                </c:pt>
                <c:pt idx="15">
                  <c:v>831.04399999999998</c:v>
                </c:pt>
                <c:pt idx="16">
                  <c:v>824.39800000000002</c:v>
                </c:pt>
                <c:pt idx="19">
                  <c:v>644.99800000000005</c:v>
                </c:pt>
                <c:pt idx="20">
                  <c:v>694.35299999999995</c:v>
                </c:pt>
                <c:pt idx="21">
                  <c:v>722.45</c:v>
                </c:pt>
                <c:pt idx="22">
                  <c:v>735.97299999999996</c:v>
                </c:pt>
                <c:pt idx="23">
                  <c:v>773.21500000000003</c:v>
                </c:pt>
                <c:pt idx="24">
                  <c:v>718.10699999999997</c:v>
                </c:pt>
                <c:pt idx="27">
                  <c:v>699.846</c:v>
                </c:pt>
                <c:pt idx="28">
                  <c:v>775.97</c:v>
                </c:pt>
                <c:pt idx="29">
                  <c:v>781.2</c:v>
                </c:pt>
                <c:pt idx="30">
                  <c:v>724.54</c:v>
                </c:pt>
                <c:pt idx="31">
                  <c:v>743.13599999999997</c:v>
                </c:pt>
                <c:pt idx="32">
                  <c:v>766.33100000000002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F-4FD4-93B2-6E67A2350723}"/>
            </c:ext>
          </c:extLst>
        </c:ser>
        <c:ser>
          <c:idx val="3"/>
          <c:order val="3"/>
          <c:tx>
            <c:strRef>
              <c:f>All!$AO$5</c:f>
              <c:strCache>
                <c:ptCount val="1"/>
                <c:pt idx="0">
                  <c:v>Ave CPL_RR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All!$AO$6:$AO$400</c:f>
              <c:numCache>
                <c:formatCode>General</c:formatCode>
                <c:ptCount val="395"/>
                <c:pt idx="0">
                  <c:v>763.99</c:v>
                </c:pt>
                <c:pt idx="1">
                  <c:v>782.06799999999998</c:v>
                </c:pt>
                <c:pt idx="2">
                  <c:v>841.351</c:v>
                </c:pt>
                <c:pt idx="3">
                  <c:v>811.245</c:v>
                </c:pt>
                <c:pt idx="4">
                  <c:v>790.99900000000002</c:v>
                </c:pt>
                <c:pt idx="7">
                  <c:v>729.59199999999998</c:v>
                </c:pt>
                <c:pt idx="8">
                  <c:v>816.76400000000001</c:v>
                </c:pt>
                <c:pt idx="9">
                  <c:v>789.24900000000002</c:v>
                </c:pt>
                <c:pt idx="10">
                  <c:v>729.59199999999998</c:v>
                </c:pt>
                <c:pt idx="11">
                  <c:v>816.76400000000001</c:v>
                </c:pt>
                <c:pt idx="12">
                  <c:v>724.46699999999998</c:v>
                </c:pt>
                <c:pt idx="13">
                  <c:v>798.39499999999998</c:v>
                </c:pt>
                <c:pt idx="14">
                  <c:v>846.39</c:v>
                </c:pt>
                <c:pt idx="15">
                  <c:v>828.93200000000002</c:v>
                </c:pt>
                <c:pt idx="16">
                  <c:v>741.42399999999998</c:v>
                </c:pt>
                <c:pt idx="19">
                  <c:v>655.86699999999996</c:v>
                </c:pt>
                <c:pt idx="20">
                  <c:v>727.43399999999997</c:v>
                </c:pt>
                <c:pt idx="21">
                  <c:v>726.98299999999995</c:v>
                </c:pt>
                <c:pt idx="22">
                  <c:v>750.15499999999997</c:v>
                </c:pt>
                <c:pt idx="23">
                  <c:v>698.26300000000003</c:v>
                </c:pt>
                <c:pt idx="24">
                  <c:v>703.10799999999995</c:v>
                </c:pt>
                <c:pt idx="27">
                  <c:v>668.02700000000004</c:v>
                </c:pt>
                <c:pt idx="28">
                  <c:v>758.31100000000004</c:v>
                </c:pt>
                <c:pt idx="29">
                  <c:v>752.60799999999995</c:v>
                </c:pt>
                <c:pt idx="30">
                  <c:v>694.90099999999995</c:v>
                </c:pt>
                <c:pt idx="31">
                  <c:v>793.35599999999999</c:v>
                </c:pt>
                <c:pt idx="32">
                  <c:v>807.82500000000005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3F-4FD4-93B2-6E67A2350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6831371658117776"/>
          <c:y val="3.6475E-2"/>
          <c:w val="0.53168630586589094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Average</a:t>
            </a:r>
            <a:r>
              <a:rPr lang="en-GB" b="1" baseline="0"/>
              <a:t> Disk Temperatures [degC]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All!$Z$5</c:f>
              <c:strCache>
                <c:ptCount val="1"/>
                <c:pt idx="0">
                  <c:v>Ave tdisk_fl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All!$Z$6:$Z$400</c:f>
              <c:numCache>
                <c:formatCode>General</c:formatCode>
                <c:ptCount val="395"/>
                <c:pt idx="0">
                  <c:v>221.98</c:v>
                </c:pt>
                <c:pt idx="1">
                  <c:v>367.99</c:v>
                </c:pt>
                <c:pt idx="2">
                  <c:v>388.55</c:v>
                </c:pt>
                <c:pt idx="3">
                  <c:v>385.9</c:v>
                </c:pt>
                <c:pt idx="4">
                  <c:v>365.16</c:v>
                </c:pt>
                <c:pt idx="7">
                  <c:v>246.54</c:v>
                </c:pt>
                <c:pt idx="8">
                  <c:v>339.33</c:v>
                </c:pt>
                <c:pt idx="9">
                  <c:v>327.86</c:v>
                </c:pt>
                <c:pt idx="10">
                  <c:v>246.54</c:v>
                </c:pt>
                <c:pt idx="11">
                  <c:v>339.33</c:v>
                </c:pt>
                <c:pt idx="12">
                  <c:v>199.93</c:v>
                </c:pt>
                <c:pt idx="13">
                  <c:v>342.5</c:v>
                </c:pt>
                <c:pt idx="14">
                  <c:v>350.6</c:v>
                </c:pt>
                <c:pt idx="15">
                  <c:v>354.24</c:v>
                </c:pt>
                <c:pt idx="16">
                  <c:v>349.59</c:v>
                </c:pt>
                <c:pt idx="19">
                  <c:v>197.3</c:v>
                </c:pt>
                <c:pt idx="20">
                  <c:v>305.27999999999997</c:v>
                </c:pt>
                <c:pt idx="21">
                  <c:v>320.19</c:v>
                </c:pt>
                <c:pt idx="22">
                  <c:v>288.22000000000003</c:v>
                </c:pt>
                <c:pt idx="23">
                  <c:v>303.45</c:v>
                </c:pt>
                <c:pt idx="24">
                  <c:v>316.14</c:v>
                </c:pt>
                <c:pt idx="27">
                  <c:v>216.43</c:v>
                </c:pt>
                <c:pt idx="28">
                  <c:v>312.83</c:v>
                </c:pt>
                <c:pt idx="29">
                  <c:v>315.02</c:v>
                </c:pt>
                <c:pt idx="30">
                  <c:v>212.9</c:v>
                </c:pt>
                <c:pt idx="31">
                  <c:v>241.52</c:v>
                </c:pt>
                <c:pt idx="32">
                  <c:v>311.89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All!$AA$5</c:f>
              <c:strCache>
                <c:ptCount val="1"/>
                <c:pt idx="0">
                  <c:v>Ave tdisk_fr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All!$AA$6:$AA$400</c:f>
              <c:numCache>
                <c:formatCode>General</c:formatCode>
                <c:ptCount val="395"/>
                <c:pt idx="0">
                  <c:v>184.06</c:v>
                </c:pt>
                <c:pt idx="1">
                  <c:v>274.39999999999998</c:v>
                </c:pt>
                <c:pt idx="2">
                  <c:v>291.60000000000002</c:v>
                </c:pt>
                <c:pt idx="3">
                  <c:v>275.25</c:v>
                </c:pt>
                <c:pt idx="4">
                  <c:v>260.5</c:v>
                </c:pt>
                <c:pt idx="7">
                  <c:v>191.11</c:v>
                </c:pt>
                <c:pt idx="8">
                  <c:v>256.27999999999997</c:v>
                </c:pt>
                <c:pt idx="9">
                  <c:v>254</c:v>
                </c:pt>
                <c:pt idx="10">
                  <c:v>191.11</c:v>
                </c:pt>
                <c:pt idx="11">
                  <c:v>256.27999999999997</c:v>
                </c:pt>
                <c:pt idx="12">
                  <c:v>160.25</c:v>
                </c:pt>
                <c:pt idx="13">
                  <c:v>257.48</c:v>
                </c:pt>
                <c:pt idx="14">
                  <c:v>261.39</c:v>
                </c:pt>
                <c:pt idx="15">
                  <c:v>259.79000000000002</c:v>
                </c:pt>
                <c:pt idx="16">
                  <c:v>265.2</c:v>
                </c:pt>
                <c:pt idx="19">
                  <c:v>163.62</c:v>
                </c:pt>
                <c:pt idx="20">
                  <c:v>251.34</c:v>
                </c:pt>
                <c:pt idx="21">
                  <c:v>255.43</c:v>
                </c:pt>
                <c:pt idx="22">
                  <c:v>231</c:v>
                </c:pt>
                <c:pt idx="23">
                  <c:v>235.24</c:v>
                </c:pt>
                <c:pt idx="24">
                  <c:v>240.71</c:v>
                </c:pt>
                <c:pt idx="27">
                  <c:v>186.43</c:v>
                </c:pt>
                <c:pt idx="28">
                  <c:v>274.69</c:v>
                </c:pt>
                <c:pt idx="29">
                  <c:v>281.74</c:v>
                </c:pt>
                <c:pt idx="30">
                  <c:v>197.21</c:v>
                </c:pt>
                <c:pt idx="31">
                  <c:v>212.31</c:v>
                </c:pt>
                <c:pt idx="32">
                  <c:v>266.93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2"/>
          <c:order val="2"/>
          <c:tx>
            <c:strRef>
              <c:f>All!$AB$5</c:f>
              <c:strCache>
                <c:ptCount val="1"/>
                <c:pt idx="0">
                  <c:v>Ave tdisk_rl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All!$AB$6:$AB$400</c:f>
              <c:numCache>
                <c:formatCode>General</c:formatCode>
                <c:ptCount val="395"/>
                <c:pt idx="0">
                  <c:v>139.59</c:v>
                </c:pt>
                <c:pt idx="1">
                  <c:v>206.59</c:v>
                </c:pt>
                <c:pt idx="2">
                  <c:v>255.13</c:v>
                </c:pt>
                <c:pt idx="3">
                  <c:v>289.38</c:v>
                </c:pt>
                <c:pt idx="4">
                  <c:v>291.06</c:v>
                </c:pt>
                <c:pt idx="7">
                  <c:v>180.23</c:v>
                </c:pt>
                <c:pt idx="8">
                  <c:v>309.25</c:v>
                </c:pt>
                <c:pt idx="9">
                  <c:v>333.15</c:v>
                </c:pt>
                <c:pt idx="10">
                  <c:v>180.23</c:v>
                </c:pt>
                <c:pt idx="11">
                  <c:v>309.25</c:v>
                </c:pt>
                <c:pt idx="12">
                  <c:v>154.03</c:v>
                </c:pt>
                <c:pt idx="13">
                  <c:v>295.73</c:v>
                </c:pt>
                <c:pt idx="14">
                  <c:v>338.36</c:v>
                </c:pt>
                <c:pt idx="15">
                  <c:v>341.18</c:v>
                </c:pt>
                <c:pt idx="16">
                  <c:v>353.51</c:v>
                </c:pt>
                <c:pt idx="19">
                  <c:v>184.15</c:v>
                </c:pt>
                <c:pt idx="20">
                  <c:v>244.46</c:v>
                </c:pt>
                <c:pt idx="21">
                  <c:v>280.47000000000003</c:v>
                </c:pt>
                <c:pt idx="22">
                  <c:v>222.1</c:v>
                </c:pt>
                <c:pt idx="23">
                  <c:v>258.07</c:v>
                </c:pt>
                <c:pt idx="24">
                  <c:v>255.18</c:v>
                </c:pt>
                <c:pt idx="27">
                  <c:v>195.39</c:v>
                </c:pt>
                <c:pt idx="28">
                  <c:v>294.76</c:v>
                </c:pt>
                <c:pt idx="29">
                  <c:v>299.01</c:v>
                </c:pt>
                <c:pt idx="30">
                  <c:v>208.41</c:v>
                </c:pt>
                <c:pt idx="31">
                  <c:v>230.72</c:v>
                </c:pt>
                <c:pt idx="32">
                  <c:v>295.44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E-42B6-BBA3-F889A46ACEE7}"/>
            </c:ext>
          </c:extLst>
        </c:ser>
        <c:ser>
          <c:idx val="3"/>
          <c:order val="3"/>
          <c:tx>
            <c:strRef>
              <c:f>All!$AC$5</c:f>
              <c:strCache>
                <c:ptCount val="1"/>
                <c:pt idx="0">
                  <c:v>Ave tdisk_rr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All!$AC$6:$AC$400</c:f>
              <c:numCache>
                <c:formatCode>General</c:formatCode>
                <c:ptCount val="395"/>
                <c:pt idx="0">
                  <c:v>145.44999999999999</c:v>
                </c:pt>
                <c:pt idx="1">
                  <c:v>226.34</c:v>
                </c:pt>
                <c:pt idx="2">
                  <c:v>260.62</c:v>
                </c:pt>
                <c:pt idx="3">
                  <c:v>292.91000000000003</c:v>
                </c:pt>
                <c:pt idx="4">
                  <c:v>297.33</c:v>
                </c:pt>
                <c:pt idx="7">
                  <c:v>188.64</c:v>
                </c:pt>
                <c:pt idx="8">
                  <c:v>298.08</c:v>
                </c:pt>
                <c:pt idx="9">
                  <c:v>317.55</c:v>
                </c:pt>
                <c:pt idx="10">
                  <c:v>188.64</c:v>
                </c:pt>
                <c:pt idx="11">
                  <c:v>298.08</c:v>
                </c:pt>
                <c:pt idx="12">
                  <c:v>155.24</c:v>
                </c:pt>
                <c:pt idx="13">
                  <c:v>285.17</c:v>
                </c:pt>
                <c:pt idx="14">
                  <c:v>323.04000000000002</c:v>
                </c:pt>
                <c:pt idx="15">
                  <c:v>336.22</c:v>
                </c:pt>
                <c:pt idx="16">
                  <c:v>345.08</c:v>
                </c:pt>
                <c:pt idx="19">
                  <c:v>176.83</c:v>
                </c:pt>
                <c:pt idx="20">
                  <c:v>232.67</c:v>
                </c:pt>
                <c:pt idx="21">
                  <c:v>273.25</c:v>
                </c:pt>
                <c:pt idx="22">
                  <c:v>224.32</c:v>
                </c:pt>
                <c:pt idx="23">
                  <c:v>252.83</c:v>
                </c:pt>
                <c:pt idx="24">
                  <c:v>251.69</c:v>
                </c:pt>
                <c:pt idx="27">
                  <c:v>187.02</c:v>
                </c:pt>
                <c:pt idx="28">
                  <c:v>279.47000000000003</c:v>
                </c:pt>
                <c:pt idx="29">
                  <c:v>283.13</c:v>
                </c:pt>
                <c:pt idx="30">
                  <c:v>202.79</c:v>
                </c:pt>
                <c:pt idx="31">
                  <c:v>223.96</c:v>
                </c:pt>
                <c:pt idx="32">
                  <c:v>286.68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7E-42B6-BBA3-F889A46AC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0399047268604333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ysClr val="windowText" lastClr="000000"/>
                </a:solidFill>
              </a:rPr>
              <a:t>Misfire</a:t>
            </a:r>
            <a:r>
              <a:rPr lang="en-GB" b="1" baseline="0">
                <a:solidFill>
                  <a:sysClr val="windowText" lastClr="000000"/>
                </a:solidFill>
              </a:rPr>
              <a:t> Times [s]</a:t>
            </a:r>
            <a:endParaRPr lang="en-GB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All!$CU$5</c:f>
              <c:strCache>
                <c:ptCount val="1"/>
                <c:pt idx="0">
                  <c:v>Max time_ign01_E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All!$CU$6:$CU$400</c:f>
              <c:numCache>
                <c:formatCode>General</c:formatCode>
                <c:ptCount val="395"/>
                <c:pt idx="0">
                  <c:v>0.20100000000000001</c:v>
                </c:pt>
                <c:pt idx="1">
                  <c:v>0</c:v>
                </c:pt>
                <c:pt idx="2">
                  <c:v>0.20100000000000001</c:v>
                </c:pt>
                <c:pt idx="3">
                  <c:v>0.1</c:v>
                </c:pt>
                <c:pt idx="4">
                  <c:v>0.10100000000000001</c:v>
                </c:pt>
                <c:pt idx="7">
                  <c:v>0.20100000000000001</c:v>
                </c:pt>
                <c:pt idx="8">
                  <c:v>0.19900000000000001</c:v>
                </c:pt>
                <c:pt idx="9">
                  <c:v>0.1</c:v>
                </c:pt>
                <c:pt idx="10">
                  <c:v>0.20100000000000001</c:v>
                </c:pt>
                <c:pt idx="11">
                  <c:v>0.19900000000000001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9.9000000000000005E-2</c:v>
                </c:pt>
                <c:pt idx="16">
                  <c:v>0.10100000000000001</c:v>
                </c:pt>
                <c:pt idx="19">
                  <c:v>0.79800000000000004</c:v>
                </c:pt>
                <c:pt idx="20">
                  <c:v>0.59799999999999998</c:v>
                </c:pt>
                <c:pt idx="21">
                  <c:v>0.4</c:v>
                </c:pt>
                <c:pt idx="22">
                  <c:v>0</c:v>
                </c:pt>
                <c:pt idx="23">
                  <c:v>0.1</c:v>
                </c:pt>
                <c:pt idx="24">
                  <c:v>0.6</c:v>
                </c:pt>
                <c:pt idx="27">
                  <c:v>0.5</c:v>
                </c:pt>
                <c:pt idx="28">
                  <c:v>0.20200000000000001</c:v>
                </c:pt>
                <c:pt idx="29">
                  <c:v>0.40100000000000002</c:v>
                </c:pt>
                <c:pt idx="30">
                  <c:v>0.9</c:v>
                </c:pt>
                <c:pt idx="31">
                  <c:v>0.29899999999999999</c:v>
                </c:pt>
                <c:pt idx="32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All!$CV$5</c:f>
              <c:strCache>
                <c:ptCount val="1"/>
                <c:pt idx="0">
                  <c:v>Max time_ign02_E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All!$CV$6:$CV$400</c:f>
              <c:numCache>
                <c:formatCode>General</c:formatCode>
                <c:ptCount val="395"/>
                <c:pt idx="0">
                  <c:v>0.39900000000000002</c:v>
                </c:pt>
                <c:pt idx="1">
                  <c:v>0.29899999999999999</c:v>
                </c:pt>
                <c:pt idx="2">
                  <c:v>0.19900000000000001</c:v>
                </c:pt>
                <c:pt idx="3">
                  <c:v>0.19900000000000001</c:v>
                </c:pt>
                <c:pt idx="4">
                  <c:v>0.29899999999999999</c:v>
                </c:pt>
                <c:pt idx="7">
                  <c:v>9.8000000000000004E-2</c:v>
                </c:pt>
                <c:pt idx="8">
                  <c:v>9.9000000000000005E-2</c:v>
                </c:pt>
                <c:pt idx="9">
                  <c:v>9.9000000000000005E-2</c:v>
                </c:pt>
                <c:pt idx="10">
                  <c:v>9.8000000000000004E-2</c:v>
                </c:pt>
                <c:pt idx="11">
                  <c:v>9.9000000000000005E-2</c:v>
                </c:pt>
                <c:pt idx="12">
                  <c:v>0.40400000000000003</c:v>
                </c:pt>
                <c:pt idx="13">
                  <c:v>0.20100000000000001</c:v>
                </c:pt>
                <c:pt idx="14">
                  <c:v>0.4</c:v>
                </c:pt>
                <c:pt idx="15">
                  <c:v>0.2</c:v>
                </c:pt>
                <c:pt idx="16">
                  <c:v>0.29899999999999999</c:v>
                </c:pt>
                <c:pt idx="19">
                  <c:v>1.2969999999999999</c:v>
                </c:pt>
                <c:pt idx="20">
                  <c:v>0.4</c:v>
                </c:pt>
                <c:pt idx="21">
                  <c:v>0.6</c:v>
                </c:pt>
                <c:pt idx="22">
                  <c:v>0.497</c:v>
                </c:pt>
                <c:pt idx="23">
                  <c:v>0.499</c:v>
                </c:pt>
                <c:pt idx="24">
                  <c:v>1.296</c:v>
                </c:pt>
                <c:pt idx="27">
                  <c:v>0.69899999999999995</c:v>
                </c:pt>
                <c:pt idx="28">
                  <c:v>0.30299999999999999</c:v>
                </c:pt>
                <c:pt idx="29">
                  <c:v>0.3</c:v>
                </c:pt>
                <c:pt idx="30">
                  <c:v>0.19900000000000001</c:v>
                </c:pt>
                <c:pt idx="31">
                  <c:v>0.89800000000000002</c:v>
                </c:pt>
                <c:pt idx="32">
                  <c:v>0.70199999999999996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2"/>
          <c:order val="2"/>
          <c:tx>
            <c:strRef>
              <c:f>All!$CW$5</c:f>
              <c:strCache>
                <c:ptCount val="1"/>
                <c:pt idx="0">
                  <c:v>Max time_ign03_E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All!$CW$6:$CW$400</c:f>
              <c:numCache>
                <c:formatCode>General</c:formatCode>
                <c:ptCount val="395"/>
                <c:pt idx="0">
                  <c:v>0.20100000000000001</c:v>
                </c:pt>
                <c:pt idx="1">
                  <c:v>9.9000000000000005E-2</c:v>
                </c:pt>
                <c:pt idx="2">
                  <c:v>0.19900000000000001</c:v>
                </c:pt>
                <c:pt idx="3">
                  <c:v>0.7</c:v>
                </c:pt>
                <c:pt idx="4">
                  <c:v>0.2</c:v>
                </c:pt>
                <c:pt idx="7">
                  <c:v>0</c:v>
                </c:pt>
                <c:pt idx="8">
                  <c:v>0</c:v>
                </c:pt>
                <c:pt idx="9">
                  <c:v>0.1</c:v>
                </c:pt>
                <c:pt idx="10">
                  <c:v>0</c:v>
                </c:pt>
                <c:pt idx="11">
                  <c:v>0</c:v>
                </c:pt>
                <c:pt idx="12">
                  <c:v>0.497</c:v>
                </c:pt>
                <c:pt idx="13">
                  <c:v>0.30099999999999999</c:v>
                </c:pt>
                <c:pt idx="14">
                  <c:v>0.19900000000000001</c:v>
                </c:pt>
                <c:pt idx="15">
                  <c:v>0</c:v>
                </c:pt>
                <c:pt idx="16">
                  <c:v>0.60199999999999998</c:v>
                </c:pt>
                <c:pt idx="19">
                  <c:v>0.6</c:v>
                </c:pt>
                <c:pt idx="20">
                  <c:v>1.099</c:v>
                </c:pt>
                <c:pt idx="21">
                  <c:v>0.59899999999999998</c:v>
                </c:pt>
                <c:pt idx="22">
                  <c:v>0.499</c:v>
                </c:pt>
                <c:pt idx="23">
                  <c:v>1.607</c:v>
                </c:pt>
                <c:pt idx="24">
                  <c:v>0.79800000000000004</c:v>
                </c:pt>
                <c:pt idx="27">
                  <c:v>0.80100000000000005</c:v>
                </c:pt>
                <c:pt idx="28">
                  <c:v>0.3</c:v>
                </c:pt>
                <c:pt idx="29">
                  <c:v>0.3</c:v>
                </c:pt>
                <c:pt idx="30">
                  <c:v>0.7</c:v>
                </c:pt>
                <c:pt idx="31">
                  <c:v>0.40100000000000002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ED-4908-94EC-4A17BDA27877}"/>
            </c:ext>
          </c:extLst>
        </c:ser>
        <c:ser>
          <c:idx val="3"/>
          <c:order val="3"/>
          <c:tx>
            <c:strRef>
              <c:f>All!$CX$5</c:f>
              <c:strCache>
                <c:ptCount val="1"/>
                <c:pt idx="0">
                  <c:v>Max time_ign04_E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All!$CX$6:$CX$400</c:f>
              <c:numCache>
                <c:formatCode>General</c:formatCode>
                <c:ptCount val="395"/>
                <c:pt idx="0">
                  <c:v>0.4</c:v>
                </c:pt>
                <c:pt idx="1">
                  <c:v>0.60099999999999998</c:v>
                </c:pt>
                <c:pt idx="2">
                  <c:v>0.29899999999999999</c:v>
                </c:pt>
                <c:pt idx="3">
                  <c:v>0.1</c:v>
                </c:pt>
                <c:pt idx="4">
                  <c:v>0.1</c:v>
                </c:pt>
                <c:pt idx="7">
                  <c:v>0.498</c:v>
                </c:pt>
                <c:pt idx="8">
                  <c:v>0.29899999999999999</c:v>
                </c:pt>
                <c:pt idx="9">
                  <c:v>0.5</c:v>
                </c:pt>
                <c:pt idx="10">
                  <c:v>0.498</c:v>
                </c:pt>
                <c:pt idx="11">
                  <c:v>0.29899999999999999</c:v>
                </c:pt>
                <c:pt idx="12">
                  <c:v>0.3</c:v>
                </c:pt>
                <c:pt idx="13">
                  <c:v>9.9000000000000005E-2</c:v>
                </c:pt>
                <c:pt idx="14">
                  <c:v>0.70099999999999996</c:v>
                </c:pt>
                <c:pt idx="15">
                  <c:v>0.40200000000000002</c:v>
                </c:pt>
                <c:pt idx="16">
                  <c:v>0.19900000000000001</c:v>
                </c:pt>
                <c:pt idx="19">
                  <c:v>1.0980000000000001</c:v>
                </c:pt>
                <c:pt idx="20">
                  <c:v>0.497</c:v>
                </c:pt>
                <c:pt idx="21">
                  <c:v>0.5</c:v>
                </c:pt>
                <c:pt idx="22">
                  <c:v>2.3029999999999999</c:v>
                </c:pt>
                <c:pt idx="23">
                  <c:v>1.0009999999999999</c:v>
                </c:pt>
                <c:pt idx="24">
                  <c:v>0.501</c:v>
                </c:pt>
                <c:pt idx="27">
                  <c:v>0.7</c:v>
                </c:pt>
                <c:pt idx="28">
                  <c:v>0.79800000000000004</c:v>
                </c:pt>
                <c:pt idx="29">
                  <c:v>0.40100000000000002</c:v>
                </c:pt>
                <c:pt idx="30">
                  <c:v>1.099</c:v>
                </c:pt>
                <c:pt idx="31">
                  <c:v>0.70099999999999996</c:v>
                </c:pt>
                <c:pt idx="3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98-4918-9D4F-258E5320708E}"/>
            </c:ext>
          </c:extLst>
        </c:ser>
        <c:ser>
          <c:idx val="4"/>
          <c:order val="4"/>
          <c:tx>
            <c:strRef>
              <c:f>All!$CY$5</c:f>
              <c:strCache>
                <c:ptCount val="1"/>
                <c:pt idx="0">
                  <c:v>Max time_ign05_E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All!$CY$6:$CY$400</c:f>
              <c:numCache>
                <c:formatCode>General</c:formatCode>
                <c:ptCount val="395"/>
                <c:pt idx="0">
                  <c:v>0.2</c:v>
                </c:pt>
                <c:pt idx="1">
                  <c:v>0.19900000000000001</c:v>
                </c:pt>
                <c:pt idx="2">
                  <c:v>0.1</c:v>
                </c:pt>
                <c:pt idx="3">
                  <c:v>0.3</c:v>
                </c:pt>
                <c:pt idx="4">
                  <c:v>0.1</c:v>
                </c:pt>
                <c:pt idx="7">
                  <c:v>0.1</c:v>
                </c:pt>
                <c:pt idx="8">
                  <c:v>0</c:v>
                </c:pt>
                <c:pt idx="9">
                  <c:v>0.20100000000000001</c:v>
                </c:pt>
                <c:pt idx="10">
                  <c:v>0.1</c:v>
                </c:pt>
                <c:pt idx="11">
                  <c:v>0</c:v>
                </c:pt>
                <c:pt idx="12">
                  <c:v>0.20100000000000001</c:v>
                </c:pt>
                <c:pt idx="13">
                  <c:v>0.2</c:v>
                </c:pt>
                <c:pt idx="14">
                  <c:v>9.9000000000000005E-2</c:v>
                </c:pt>
                <c:pt idx="15">
                  <c:v>0</c:v>
                </c:pt>
                <c:pt idx="16">
                  <c:v>0.20100000000000001</c:v>
                </c:pt>
                <c:pt idx="19">
                  <c:v>0.2</c:v>
                </c:pt>
                <c:pt idx="20">
                  <c:v>0.40100000000000002</c:v>
                </c:pt>
                <c:pt idx="21">
                  <c:v>9.9000000000000005E-2</c:v>
                </c:pt>
                <c:pt idx="22">
                  <c:v>9.9000000000000005E-2</c:v>
                </c:pt>
                <c:pt idx="23">
                  <c:v>0.29799999999999999</c:v>
                </c:pt>
                <c:pt idx="24">
                  <c:v>0.1</c:v>
                </c:pt>
                <c:pt idx="27">
                  <c:v>9.9000000000000005E-2</c:v>
                </c:pt>
                <c:pt idx="28">
                  <c:v>0.39800000000000002</c:v>
                </c:pt>
                <c:pt idx="29">
                  <c:v>0.3</c:v>
                </c:pt>
                <c:pt idx="30">
                  <c:v>0.19900000000000001</c:v>
                </c:pt>
                <c:pt idx="31">
                  <c:v>0.29899999999999999</c:v>
                </c:pt>
                <c:pt idx="32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98-4918-9D4F-258E5320708E}"/>
            </c:ext>
          </c:extLst>
        </c:ser>
        <c:ser>
          <c:idx val="5"/>
          <c:order val="5"/>
          <c:tx>
            <c:strRef>
              <c:f>All!$CZ$5</c:f>
              <c:strCache>
                <c:ptCount val="1"/>
                <c:pt idx="0">
                  <c:v>Max time_ign06_E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All!$CZ$6:$CZ$400</c:f>
              <c:numCache>
                <c:formatCode>General</c:formatCode>
                <c:ptCount val="395"/>
                <c:pt idx="0">
                  <c:v>0.2</c:v>
                </c:pt>
                <c:pt idx="1">
                  <c:v>0.1</c:v>
                </c:pt>
                <c:pt idx="2">
                  <c:v>0.2</c:v>
                </c:pt>
                <c:pt idx="3">
                  <c:v>0.19900000000000001</c:v>
                </c:pt>
                <c:pt idx="4">
                  <c:v>9.9000000000000005E-2</c:v>
                </c:pt>
                <c:pt idx="7">
                  <c:v>0.30099999999999999</c:v>
                </c:pt>
                <c:pt idx="8">
                  <c:v>0</c:v>
                </c:pt>
                <c:pt idx="9">
                  <c:v>0.19900000000000001</c:v>
                </c:pt>
                <c:pt idx="10">
                  <c:v>0.30099999999999999</c:v>
                </c:pt>
                <c:pt idx="11">
                  <c:v>0</c:v>
                </c:pt>
                <c:pt idx="12">
                  <c:v>0.1</c:v>
                </c:pt>
                <c:pt idx="13">
                  <c:v>0.10100000000000001</c:v>
                </c:pt>
                <c:pt idx="14">
                  <c:v>0.498</c:v>
                </c:pt>
                <c:pt idx="15">
                  <c:v>0</c:v>
                </c:pt>
                <c:pt idx="16">
                  <c:v>0.10100000000000001</c:v>
                </c:pt>
                <c:pt idx="19">
                  <c:v>0.5</c:v>
                </c:pt>
                <c:pt idx="20">
                  <c:v>0.2</c:v>
                </c:pt>
                <c:pt idx="21">
                  <c:v>0.30099999999999999</c:v>
                </c:pt>
                <c:pt idx="22">
                  <c:v>0.30299999999999999</c:v>
                </c:pt>
                <c:pt idx="23">
                  <c:v>0.79900000000000004</c:v>
                </c:pt>
                <c:pt idx="24">
                  <c:v>0.10199999999999999</c:v>
                </c:pt>
                <c:pt idx="27">
                  <c:v>0.29899999999999999</c:v>
                </c:pt>
                <c:pt idx="28">
                  <c:v>0.2</c:v>
                </c:pt>
                <c:pt idx="29">
                  <c:v>0.20100000000000001</c:v>
                </c:pt>
                <c:pt idx="30">
                  <c:v>0.20200000000000001</c:v>
                </c:pt>
                <c:pt idx="31">
                  <c:v>0.502</c:v>
                </c:pt>
                <c:pt idx="32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98-4918-9D4F-258E5320708E}"/>
            </c:ext>
          </c:extLst>
        </c:ser>
        <c:ser>
          <c:idx val="6"/>
          <c:order val="6"/>
          <c:tx>
            <c:strRef>
              <c:f>All!$DA$5</c:f>
              <c:strCache>
                <c:ptCount val="1"/>
                <c:pt idx="0">
                  <c:v>Max time_ign07_E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All!$DA$6:$DA$400</c:f>
              <c:numCache>
                <c:formatCode>General</c:formatCode>
                <c:ptCount val="395"/>
                <c:pt idx="0">
                  <c:v>0.30099999999999999</c:v>
                </c:pt>
                <c:pt idx="1">
                  <c:v>0</c:v>
                </c:pt>
                <c:pt idx="2">
                  <c:v>0.502</c:v>
                </c:pt>
                <c:pt idx="3">
                  <c:v>0.2</c:v>
                </c:pt>
                <c:pt idx="4">
                  <c:v>0.1</c:v>
                </c:pt>
                <c:pt idx="7">
                  <c:v>0</c:v>
                </c:pt>
                <c:pt idx="8">
                  <c:v>0.40100000000000002</c:v>
                </c:pt>
                <c:pt idx="9">
                  <c:v>0.19900000000000001</c:v>
                </c:pt>
                <c:pt idx="10">
                  <c:v>0</c:v>
                </c:pt>
                <c:pt idx="11">
                  <c:v>0.40100000000000002</c:v>
                </c:pt>
                <c:pt idx="12">
                  <c:v>0.20300000000000001</c:v>
                </c:pt>
                <c:pt idx="13">
                  <c:v>0.4</c:v>
                </c:pt>
                <c:pt idx="14">
                  <c:v>0.39800000000000002</c:v>
                </c:pt>
                <c:pt idx="15">
                  <c:v>0.40100000000000002</c:v>
                </c:pt>
                <c:pt idx="16">
                  <c:v>0.30099999999999999</c:v>
                </c:pt>
                <c:pt idx="19">
                  <c:v>0.80100000000000005</c:v>
                </c:pt>
                <c:pt idx="20">
                  <c:v>0.39900000000000002</c:v>
                </c:pt>
                <c:pt idx="21">
                  <c:v>0.6</c:v>
                </c:pt>
                <c:pt idx="22">
                  <c:v>0.498</c:v>
                </c:pt>
                <c:pt idx="23">
                  <c:v>0.5</c:v>
                </c:pt>
                <c:pt idx="24">
                  <c:v>0.1</c:v>
                </c:pt>
                <c:pt idx="27">
                  <c:v>0.60199999999999998</c:v>
                </c:pt>
                <c:pt idx="28">
                  <c:v>0.501</c:v>
                </c:pt>
                <c:pt idx="29">
                  <c:v>0.40200000000000002</c:v>
                </c:pt>
                <c:pt idx="30">
                  <c:v>0.30199999999999999</c:v>
                </c:pt>
                <c:pt idx="31">
                  <c:v>0.39800000000000002</c:v>
                </c:pt>
                <c:pt idx="32">
                  <c:v>0.501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98-4918-9D4F-258E5320708E}"/>
            </c:ext>
          </c:extLst>
        </c:ser>
        <c:ser>
          <c:idx val="7"/>
          <c:order val="7"/>
          <c:tx>
            <c:strRef>
              <c:f>All!$DB$5</c:f>
              <c:strCache>
                <c:ptCount val="1"/>
                <c:pt idx="0">
                  <c:v>Max time_ign08_E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All!$DB$6:$DB$400</c:f>
              <c:numCache>
                <c:formatCode>General</c:formatCode>
                <c:ptCount val="395"/>
                <c:pt idx="0">
                  <c:v>0.498</c:v>
                </c:pt>
                <c:pt idx="1">
                  <c:v>9.9000000000000005E-2</c:v>
                </c:pt>
                <c:pt idx="2">
                  <c:v>0.1</c:v>
                </c:pt>
                <c:pt idx="3">
                  <c:v>0</c:v>
                </c:pt>
                <c:pt idx="4">
                  <c:v>0.20100000000000001</c:v>
                </c:pt>
                <c:pt idx="7">
                  <c:v>0.4</c:v>
                </c:pt>
                <c:pt idx="8">
                  <c:v>0.59899999999999998</c:v>
                </c:pt>
                <c:pt idx="9">
                  <c:v>0.496</c:v>
                </c:pt>
                <c:pt idx="10">
                  <c:v>0.4</c:v>
                </c:pt>
                <c:pt idx="11">
                  <c:v>0.59899999999999998</c:v>
                </c:pt>
                <c:pt idx="12">
                  <c:v>0</c:v>
                </c:pt>
                <c:pt idx="13">
                  <c:v>0.4</c:v>
                </c:pt>
                <c:pt idx="14">
                  <c:v>0.29899999999999999</c:v>
                </c:pt>
                <c:pt idx="15">
                  <c:v>0.19900000000000001</c:v>
                </c:pt>
                <c:pt idx="16">
                  <c:v>0.2</c:v>
                </c:pt>
                <c:pt idx="19">
                  <c:v>1.3979999999999999</c:v>
                </c:pt>
                <c:pt idx="20">
                  <c:v>0.79800000000000004</c:v>
                </c:pt>
                <c:pt idx="21">
                  <c:v>0.6</c:v>
                </c:pt>
                <c:pt idx="22">
                  <c:v>0.998</c:v>
                </c:pt>
                <c:pt idx="23">
                  <c:v>0.999</c:v>
                </c:pt>
                <c:pt idx="24">
                  <c:v>0.90100000000000002</c:v>
                </c:pt>
                <c:pt idx="27">
                  <c:v>1.2989999999999999</c:v>
                </c:pt>
                <c:pt idx="28">
                  <c:v>0.20100000000000001</c:v>
                </c:pt>
                <c:pt idx="29">
                  <c:v>0.6</c:v>
                </c:pt>
                <c:pt idx="30">
                  <c:v>0.80100000000000005</c:v>
                </c:pt>
                <c:pt idx="31">
                  <c:v>0.2</c:v>
                </c:pt>
                <c:pt idx="3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98-4918-9D4F-258E53207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0.5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074099769929973"/>
          <c:y val="1.2320609457322493E-3"/>
          <c:w val="0.68842290313761345"/>
          <c:h val="0.165776957303259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Gearbox and Engine</a:t>
            </a:r>
            <a:r>
              <a:rPr lang="en-GB" b="1" baseline="0"/>
              <a:t> Temperatures </a:t>
            </a:r>
            <a:r>
              <a:rPr lang="en-GB" b="1"/>
              <a:t>[degC]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All!$AT$5</c:f>
              <c:strCache>
                <c:ptCount val="1"/>
                <c:pt idx="0">
                  <c:v>Max tmot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All!$AT$6:$AT$400</c:f>
              <c:numCache>
                <c:formatCode>General</c:formatCode>
                <c:ptCount val="395"/>
                <c:pt idx="0">
                  <c:v>83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7">
                  <c:v>86</c:v>
                </c:pt>
                <c:pt idx="8">
                  <c:v>82</c:v>
                </c:pt>
                <c:pt idx="9">
                  <c:v>83</c:v>
                </c:pt>
                <c:pt idx="10">
                  <c:v>86</c:v>
                </c:pt>
                <c:pt idx="11">
                  <c:v>82</c:v>
                </c:pt>
                <c:pt idx="12">
                  <c:v>83</c:v>
                </c:pt>
                <c:pt idx="13">
                  <c:v>82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9">
                  <c:v>85</c:v>
                </c:pt>
                <c:pt idx="20">
                  <c:v>82</c:v>
                </c:pt>
                <c:pt idx="21">
                  <c:v>83</c:v>
                </c:pt>
                <c:pt idx="22">
                  <c:v>82</c:v>
                </c:pt>
                <c:pt idx="23">
                  <c:v>82</c:v>
                </c:pt>
                <c:pt idx="24">
                  <c:v>83</c:v>
                </c:pt>
                <c:pt idx="27">
                  <c:v>86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2"/>
          <c:order val="1"/>
          <c:tx>
            <c:strRef>
              <c:f>All!$FL$5</c:f>
              <c:strCache>
                <c:ptCount val="1"/>
                <c:pt idx="0">
                  <c:v>Max tmot2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All!$FL$6:$FL$400</c:f>
              <c:numCache>
                <c:formatCode>General</c:formatCode>
                <c:ptCount val="395"/>
                <c:pt idx="0">
                  <c:v>83</c:v>
                </c:pt>
                <c:pt idx="1">
                  <c:v>82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7">
                  <c:v>87</c:v>
                </c:pt>
                <c:pt idx="8">
                  <c:v>82</c:v>
                </c:pt>
                <c:pt idx="9">
                  <c:v>83</c:v>
                </c:pt>
                <c:pt idx="10">
                  <c:v>87</c:v>
                </c:pt>
                <c:pt idx="11">
                  <c:v>82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9">
                  <c:v>86</c:v>
                </c:pt>
                <c:pt idx="20">
                  <c:v>82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7">
                  <c:v>86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4D-432C-9C41-D56B7FAB5217}"/>
            </c:ext>
          </c:extLst>
        </c:ser>
        <c:ser>
          <c:idx val="1"/>
          <c:order val="2"/>
          <c:tx>
            <c:strRef>
              <c:f>All!$AU$5</c:f>
              <c:strCache>
                <c:ptCount val="1"/>
                <c:pt idx="0">
                  <c:v>Max tgear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All!$AU$6:$AU$400</c:f>
              <c:numCache>
                <c:formatCode>General</c:formatCode>
                <c:ptCount val="395"/>
                <c:pt idx="0">
                  <c:v>89</c:v>
                </c:pt>
                <c:pt idx="1">
                  <c:v>101</c:v>
                </c:pt>
                <c:pt idx="2">
                  <c:v>108</c:v>
                </c:pt>
                <c:pt idx="3">
                  <c:v>113</c:v>
                </c:pt>
                <c:pt idx="4">
                  <c:v>114</c:v>
                </c:pt>
                <c:pt idx="7">
                  <c:v>105</c:v>
                </c:pt>
                <c:pt idx="8">
                  <c:v>111</c:v>
                </c:pt>
                <c:pt idx="9">
                  <c:v>114</c:v>
                </c:pt>
                <c:pt idx="10">
                  <c:v>105</c:v>
                </c:pt>
                <c:pt idx="11">
                  <c:v>111</c:v>
                </c:pt>
                <c:pt idx="12">
                  <c:v>93</c:v>
                </c:pt>
                <c:pt idx="13">
                  <c:v>105</c:v>
                </c:pt>
                <c:pt idx="14">
                  <c:v>110</c:v>
                </c:pt>
                <c:pt idx="15">
                  <c:v>113</c:v>
                </c:pt>
                <c:pt idx="16">
                  <c:v>115</c:v>
                </c:pt>
                <c:pt idx="19">
                  <c:v>110</c:v>
                </c:pt>
                <c:pt idx="20">
                  <c:v>106</c:v>
                </c:pt>
                <c:pt idx="21">
                  <c:v>109</c:v>
                </c:pt>
                <c:pt idx="22">
                  <c:v>108</c:v>
                </c:pt>
                <c:pt idx="23">
                  <c:v>108</c:v>
                </c:pt>
                <c:pt idx="24">
                  <c:v>109</c:v>
                </c:pt>
                <c:pt idx="27">
                  <c:v>104</c:v>
                </c:pt>
                <c:pt idx="28">
                  <c:v>110</c:v>
                </c:pt>
                <c:pt idx="29">
                  <c:v>113</c:v>
                </c:pt>
                <c:pt idx="30">
                  <c:v>114</c:v>
                </c:pt>
                <c:pt idx="31">
                  <c:v>103</c:v>
                </c:pt>
                <c:pt idx="32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3"/>
          <c:order val="3"/>
          <c:tx>
            <c:strRef>
              <c:f>All!$EK$5</c:f>
              <c:strCache>
                <c:ptCount val="1"/>
                <c:pt idx="0">
                  <c:v>Ave Delta_TmotvsAMB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All!$EK$6:$EK$400</c:f>
              <c:numCache>
                <c:formatCode>General</c:formatCode>
                <c:ptCount val="395"/>
                <c:pt idx="0">
                  <c:v>57.347999999999999</c:v>
                </c:pt>
                <c:pt idx="1">
                  <c:v>59.636000000000003</c:v>
                </c:pt>
                <c:pt idx="2">
                  <c:v>59.636000000000003</c:v>
                </c:pt>
                <c:pt idx="3">
                  <c:v>58.951999999999998</c:v>
                </c:pt>
                <c:pt idx="4">
                  <c:v>58.652999999999999</c:v>
                </c:pt>
                <c:pt idx="7">
                  <c:v>57.253999999999998</c:v>
                </c:pt>
                <c:pt idx="8">
                  <c:v>57.917000000000002</c:v>
                </c:pt>
                <c:pt idx="9">
                  <c:v>57.183</c:v>
                </c:pt>
                <c:pt idx="10">
                  <c:v>57.253999999999998</c:v>
                </c:pt>
                <c:pt idx="11">
                  <c:v>57.917000000000002</c:v>
                </c:pt>
                <c:pt idx="12">
                  <c:v>54.789000000000001</c:v>
                </c:pt>
                <c:pt idx="13">
                  <c:v>56.023000000000003</c:v>
                </c:pt>
                <c:pt idx="14">
                  <c:v>55.421999999999997</c:v>
                </c:pt>
                <c:pt idx="15">
                  <c:v>56.149000000000001</c:v>
                </c:pt>
                <c:pt idx="16">
                  <c:v>55.863999999999997</c:v>
                </c:pt>
                <c:pt idx="19">
                  <c:v>52.408000000000001</c:v>
                </c:pt>
                <c:pt idx="20">
                  <c:v>54.3</c:v>
                </c:pt>
                <c:pt idx="21">
                  <c:v>53.661000000000001</c:v>
                </c:pt>
                <c:pt idx="22">
                  <c:v>53.146999999999998</c:v>
                </c:pt>
                <c:pt idx="23">
                  <c:v>53.101999999999997</c:v>
                </c:pt>
                <c:pt idx="24">
                  <c:v>53.545999999999999</c:v>
                </c:pt>
                <c:pt idx="27">
                  <c:v>52.19</c:v>
                </c:pt>
                <c:pt idx="28">
                  <c:v>53.734000000000002</c:v>
                </c:pt>
                <c:pt idx="29">
                  <c:v>53.274000000000001</c:v>
                </c:pt>
                <c:pt idx="30">
                  <c:v>52.048999999999999</c:v>
                </c:pt>
                <c:pt idx="31">
                  <c:v>53.216999999999999</c:v>
                </c:pt>
                <c:pt idx="32">
                  <c:v>53.911999999999999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4D-432C-9C41-D56B7FAB5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0896132793080386"/>
          <c:y val="3.0669323270014349E-2"/>
          <c:w val="0.59103867206919614"/>
          <c:h val="9.85939661490093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Oil level [litres], pcrank</a:t>
            </a:r>
            <a:r>
              <a:rPr lang="en-GB" b="1" baseline="0"/>
              <a:t> [mbar]</a:t>
            </a:r>
            <a:endParaRPr lang="en-GB" b="1"/>
          </a:p>
        </c:rich>
      </c:tx>
      <c:layout>
        <c:manualLayout>
          <c:xMode val="edge"/>
          <c:yMode val="edge"/>
          <c:x val="2.8952199599202828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All!$AV$5</c:f>
              <c:strCache>
                <c:ptCount val="1"/>
                <c:pt idx="0">
                  <c:v>Min Oil_level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All!$AV$6:$AV$400</c:f>
              <c:numCache>
                <c:formatCode>General</c:formatCode>
                <c:ptCount val="395"/>
                <c:pt idx="0">
                  <c:v>2.6145</c:v>
                </c:pt>
                <c:pt idx="1">
                  <c:v>2.4380000000000002</c:v>
                </c:pt>
                <c:pt idx="2">
                  <c:v>2.3029999999999999</c:v>
                </c:pt>
                <c:pt idx="3">
                  <c:v>2.4569999999999999</c:v>
                </c:pt>
                <c:pt idx="4">
                  <c:v>2.1084999999999998</c:v>
                </c:pt>
                <c:pt idx="7">
                  <c:v>2.9195000000000002</c:v>
                </c:pt>
                <c:pt idx="8">
                  <c:v>2.1539999999999999</c:v>
                </c:pt>
                <c:pt idx="9">
                  <c:v>2.4115000000000002</c:v>
                </c:pt>
                <c:pt idx="10">
                  <c:v>2.9195000000000002</c:v>
                </c:pt>
                <c:pt idx="11">
                  <c:v>2.1539999999999999</c:v>
                </c:pt>
                <c:pt idx="12">
                  <c:v>2.6284999999999998</c:v>
                </c:pt>
                <c:pt idx="13">
                  <c:v>2.2765</c:v>
                </c:pt>
                <c:pt idx="14">
                  <c:v>2.1785000000000001</c:v>
                </c:pt>
                <c:pt idx="15">
                  <c:v>2.1924999999999999</c:v>
                </c:pt>
                <c:pt idx="16">
                  <c:v>2.7214999999999998</c:v>
                </c:pt>
                <c:pt idx="19">
                  <c:v>2.9685000000000001</c:v>
                </c:pt>
                <c:pt idx="20">
                  <c:v>2.6459999999999999</c:v>
                </c:pt>
                <c:pt idx="21">
                  <c:v>2.718</c:v>
                </c:pt>
                <c:pt idx="22">
                  <c:v>2.3744999999999998</c:v>
                </c:pt>
                <c:pt idx="23">
                  <c:v>3.1640000000000001</c:v>
                </c:pt>
                <c:pt idx="24">
                  <c:v>2.3290000000000002</c:v>
                </c:pt>
                <c:pt idx="27">
                  <c:v>2.8494999999999999</c:v>
                </c:pt>
                <c:pt idx="28">
                  <c:v>2.2869999999999999</c:v>
                </c:pt>
                <c:pt idx="29">
                  <c:v>2.1665000000000001</c:v>
                </c:pt>
                <c:pt idx="30">
                  <c:v>2.8704999999999998</c:v>
                </c:pt>
                <c:pt idx="31">
                  <c:v>2.2029999999999998</c:v>
                </c:pt>
                <c:pt idx="32">
                  <c:v>2.0594999999999999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All!$AW$5</c:f>
              <c:strCache>
                <c:ptCount val="1"/>
                <c:pt idx="0">
                  <c:v>Ave Oil_level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All!$AW$6:$AW$400</c:f>
              <c:numCache>
                <c:formatCode>General</c:formatCode>
                <c:ptCount val="395"/>
                <c:pt idx="0">
                  <c:v>5.2346000000000004</c:v>
                </c:pt>
                <c:pt idx="1">
                  <c:v>5.3667999999999996</c:v>
                </c:pt>
                <c:pt idx="2">
                  <c:v>5.3964999999999996</c:v>
                </c:pt>
                <c:pt idx="3">
                  <c:v>5.3882000000000003</c:v>
                </c:pt>
                <c:pt idx="4">
                  <c:v>5.2812000000000001</c:v>
                </c:pt>
                <c:pt idx="7">
                  <c:v>5.2496</c:v>
                </c:pt>
                <c:pt idx="8">
                  <c:v>5.3895999999999997</c:v>
                </c:pt>
                <c:pt idx="9">
                  <c:v>5.2328999999999999</c:v>
                </c:pt>
                <c:pt idx="10">
                  <c:v>5.2496</c:v>
                </c:pt>
                <c:pt idx="11">
                  <c:v>5.3895999999999997</c:v>
                </c:pt>
                <c:pt idx="12">
                  <c:v>5.3806000000000003</c:v>
                </c:pt>
                <c:pt idx="13">
                  <c:v>5.2831000000000001</c:v>
                </c:pt>
                <c:pt idx="14">
                  <c:v>5.3227000000000002</c:v>
                </c:pt>
                <c:pt idx="15">
                  <c:v>5.3422999999999998</c:v>
                </c:pt>
                <c:pt idx="16">
                  <c:v>5.3175999999999997</c:v>
                </c:pt>
                <c:pt idx="19">
                  <c:v>4.3746999999999998</c:v>
                </c:pt>
                <c:pt idx="20">
                  <c:v>5.2386999999999997</c:v>
                </c:pt>
                <c:pt idx="21">
                  <c:v>5.2786</c:v>
                </c:pt>
                <c:pt idx="22">
                  <c:v>5.0597000000000003</c:v>
                </c:pt>
                <c:pt idx="23">
                  <c:v>4.8992000000000004</c:v>
                </c:pt>
                <c:pt idx="24">
                  <c:v>5.1234000000000002</c:v>
                </c:pt>
                <c:pt idx="27">
                  <c:v>5.1539999999999999</c:v>
                </c:pt>
                <c:pt idx="28">
                  <c:v>5.2851999999999997</c:v>
                </c:pt>
                <c:pt idx="29">
                  <c:v>5.2595000000000001</c:v>
                </c:pt>
                <c:pt idx="30">
                  <c:v>4.9842000000000004</c:v>
                </c:pt>
                <c:pt idx="31">
                  <c:v>5.2558999999999996</c:v>
                </c:pt>
                <c:pt idx="32">
                  <c:v>5.1420000000000003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2"/>
          <c:order val="2"/>
          <c:tx>
            <c:strRef>
              <c:f>All!$FS$5</c:f>
              <c:strCache>
                <c:ptCount val="1"/>
                <c:pt idx="0">
                  <c:v>Max Oil_level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All!$FS$6:$FS$400</c:f>
              <c:numCache>
                <c:formatCode>General</c:formatCode>
                <c:ptCount val="395"/>
                <c:pt idx="0">
                  <c:v>6.859</c:v>
                </c:pt>
                <c:pt idx="1">
                  <c:v>6.8155000000000001</c:v>
                </c:pt>
                <c:pt idx="2">
                  <c:v>6.8280000000000003</c:v>
                </c:pt>
                <c:pt idx="3">
                  <c:v>6.8730000000000002</c:v>
                </c:pt>
                <c:pt idx="4">
                  <c:v>6.819</c:v>
                </c:pt>
                <c:pt idx="7">
                  <c:v>6.5674999999999999</c:v>
                </c:pt>
                <c:pt idx="8">
                  <c:v>6.7445000000000004</c:v>
                </c:pt>
                <c:pt idx="9">
                  <c:v>6.7859999999999996</c:v>
                </c:pt>
                <c:pt idx="10">
                  <c:v>6.5674999999999999</c:v>
                </c:pt>
                <c:pt idx="11">
                  <c:v>6.7445000000000004</c:v>
                </c:pt>
                <c:pt idx="12">
                  <c:v>6.6524999999999999</c:v>
                </c:pt>
                <c:pt idx="13">
                  <c:v>6.8</c:v>
                </c:pt>
                <c:pt idx="14">
                  <c:v>6.6559999999999997</c:v>
                </c:pt>
                <c:pt idx="15">
                  <c:v>6.774</c:v>
                </c:pt>
                <c:pt idx="16">
                  <c:v>6.7290000000000001</c:v>
                </c:pt>
                <c:pt idx="19">
                  <c:v>6.3224999999999998</c:v>
                </c:pt>
                <c:pt idx="20">
                  <c:v>6.8</c:v>
                </c:pt>
                <c:pt idx="21">
                  <c:v>6.7755000000000001</c:v>
                </c:pt>
                <c:pt idx="22">
                  <c:v>6.8155000000000001</c:v>
                </c:pt>
                <c:pt idx="23">
                  <c:v>6.7530000000000001</c:v>
                </c:pt>
                <c:pt idx="24">
                  <c:v>6.8070000000000004</c:v>
                </c:pt>
                <c:pt idx="27">
                  <c:v>6.7634999999999996</c:v>
                </c:pt>
                <c:pt idx="28">
                  <c:v>6.7809999999999997</c:v>
                </c:pt>
                <c:pt idx="29">
                  <c:v>6.7565</c:v>
                </c:pt>
                <c:pt idx="30">
                  <c:v>6.8140000000000001</c:v>
                </c:pt>
                <c:pt idx="31">
                  <c:v>6.7774999999999999</c:v>
                </c:pt>
                <c:pt idx="32">
                  <c:v>6.9165000000000001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2E-4B63-AC78-7FE238929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3"/>
          <c:order val="3"/>
          <c:tx>
            <c:strRef>
              <c:f>All!$FT$5</c:f>
              <c:strCache>
                <c:ptCount val="1"/>
                <c:pt idx="0">
                  <c:v>Max pcrank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All!$FT$6:$FT$400</c:f>
              <c:numCache>
                <c:formatCode>General</c:formatCode>
                <c:ptCount val="395"/>
                <c:pt idx="0">
                  <c:v>1070.5</c:v>
                </c:pt>
                <c:pt idx="1">
                  <c:v>1064.4000000000001</c:v>
                </c:pt>
                <c:pt idx="2">
                  <c:v>1070.4000000000001</c:v>
                </c:pt>
                <c:pt idx="3">
                  <c:v>1069.0999999999999</c:v>
                </c:pt>
                <c:pt idx="4">
                  <c:v>1069.0999999999999</c:v>
                </c:pt>
                <c:pt idx="7">
                  <c:v>1068.0999999999999</c:v>
                </c:pt>
                <c:pt idx="8">
                  <c:v>1072.3</c:v>
                </c:pt>
                <c:pt idx="9">
                  <c:v>1068.7</c:v>
                </c:pt>
                <c:pt idx="10">
                  <c:v>1068.0999999999999</c:v>
                </c:pt>
                <c:pt idx="11">
                  <c:v>1072.3</c:v>
                </c:pt>
                <c:pt idx="12">
                  <c:v>1067.7</c:v>
                </c:pt>
                <c:pt idx="13">
                  <c:v>1069.7</c:v>
                </c:pt>
                <c:pt idx="14">
                  <c:v>1071</c:v>
                </c:pt>
                <c:pt idx="15">
                  <c:v>1067.9000000000001</c:v>
                </c:pt>
                <c:pt idx="16">
                  <c:v>1068.5</c:v>
                </c:pt>
                <c:pt idx="19">
                  <c:v>1069.3</c:v>
                </c:pt>
                <c:pt idx="20">
                  <c:v>1076.0999999999999</c:v>
                </c:pt>
                <c:pt idx="21">
                  <c:v>1068.3</c:v>
                </c:pt>
                <c:pt idx="22">
                  <c:v>1069.5999999999999</c:v>
                </c:pt>
                <c:pt idx="23">
                  <c:v>1070.4000000000001</c:v>
                </c:pt>
                <c:pt idx="24">
                  <c:v>1068.8</c:v>
                </c:pt>
                <c:pt idx="27">
                  <c:v>1065.4000000000001</c:v>
                </c:pt>
                <c:pt idx="28">
                  <c:v>1069.3</c:v>
                </c:pt>
                <c:pt idx="29">
                  <c:v>1070.8</c:v>
                </c:pt>
                <c:pt idx="30">
                  <c:v>1065.0999999999999</c:v>
                </c:pt>
                <c:pt idx="31">
                  <c:v>1069.7</c:v>
                </c:pt>
                <c:pt idx="32">
                  <c:v>1065.9000000000001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2E-4B63-AC78-7FE238929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365951"/>
        <c:axId val="318361375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31836137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8365951"/>
        <c:crosses val="max"/>
        <c:crossBetween val="between"/>
      </c:valAx>
      <c:catAx>
        <c:axId val="318365951"/>
        <c:scaling>
          <c:orientation val="minMax"/>
        </c:scaling>
        <c:delete val="1"/>
        <c:axPos val="b"/>
        <c:majorTickMark val="out"/>
        <c:minorTickMark val="none"/>
        <c:tickLblPos val="nextTo"/>
        <c:crossAx val="318361375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2798255953506987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SCz</a:t>
            </a:r>
            <a:r>
              <a:rPr lang="en-GB" b="1" baseline="0"/>
              <a:t> front, rear TopSpeed [m^2]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All!$AP$5</c:f>
              <c:strCache>
                <c:ptCount val="1"/>
                <c:pt idx="0">
                  <c:v>CzF_TS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All!$AP$6:$AP$400</c:f>
              <c:numCache>
                <c:formatCode>General</c:formatCode>
                <c:ptCount val="395"/>
                <c:pt idx="0">
                  <c:v>1.3819999999999999</c:v>
                </c:pt>
                <c:pt idx="1">
                  <c:v>1.357</c:v>
                </c:pt>
                <c:pt idx="2">
                  <c:v>1.355</c:v>
                </c:pt>
                <c:pt idx="3">
                  <c:v>1.3560000000000001</c:v>
                </c:pt>
                <c:pt idx="4">
                  <c:v>1.341</c:v>
                </c:pt>
                <c:pt idx="7">
                  <c:v>1.288</c:v>
                </c:pt>
                <c:pt idx="8">
                  <c:v>1.2769999999999999</c:v>
                </c:pt>
                <c:pt idx="9">
                  <c:v>1.2589999999999999</c:v>
                </c:pt>
                <c:pt idx="10">
                  <c:v>1.288</c:v>
                </c:pt>
                <c:pt idx="11">
                  <c:v>1.2769999999999999</c:v>
                </c:pt>
                <c:pt idx="12">
                  <c:v>1.335</c:v>
                </c:pt>
                <c:pt idx="13">
                  <c:v>1.33</c:v>
                </c:pt>
                <c:pt idx="14">
                  <c:v>1.2869999999999999</c:v>
                </c:pt>
                <c:pt idx="15">
                  <c:v>1.2729999999999999</c:v>
                </c:pt>
                <c:pt idx="16">
                  <c:v>1.2569999999999999</c:v>
                </c:pt>
                <c:pt idx="19">
                  <c:v>1.244</c:v>
                </c:pt>
                <c:pt idx="20">
                  <c:v>1.286</c:v>
                </c:pt>
                <c:pt idx="21">
                  <c:v>1.2729999999999999</c:v>
                </c:pt>
                <c:pt idx="22">
                  <c:v>1.262</c:v>
                </c:pt>
                <c:pt idx="23">
                  <c:v>1.272</c:v>
                </c:pt>
                <c:pt idx="24">
                  <c:v>1.2509999999999999</c:v>
                </c:pt>
                <c:pt idx="27">
                  <c:v>1.282</c:v>
                </c:pt>
                <c:pt idx="28">
                  <c:v>1.2729999999999999</c:v>
                </c:pt>
                <c:pt idx="29">
                  <c:v>1.264</c:v>
                </c:pt>
                <c:pt idx="30">
                  <c:v>1.262</c:v>
                </c:pt>
                <c:pt idx="31">
                  <c:v>1.2709999999999999</c:v>
                </c:pt>
                <c:pt idx="32">
                  <c:v>1.264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All!$AQ$5</c:f>
              <c:strCache>
                <c:ptCount val="1"/>
                <c:pt idx="0">
                  <c:v>CzR_TS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All!$AQ$6:$AQ$400</c:f>
              <c:numCache>
                <c:formatCode>General</c:formatCode>
                <c:ptCount val="395"/>
                <c:pt idx="0">
                  <c:v>1.69</c:v>
                </c:pt>
                <c:pt idx="1">
                  <c:v>1.6639999999999999</c:v>
                </c:pt>
                <c:pt idx="2">
                  <c:v>1.66</c:v>
                </c:pt>
                <c:pt idx="3">
                  <c:v>1.6319999999999999</c:v>
                </c:pt>
                <c:pt idx="4">
                  <c:v>1.6220000000000001</c:v>
                </c:pt>
                <c:pt idx="7">
                  <c:v>1.7150000000000001</c:v>
                </c:pt>
                <c:pt idx="8">
                  <c:v>1.6950000000000001</c:v>
                </c:pt>
                <c:pt idx="9">
                  <c:v>1.6779999999999999</c:v>
                </c:pt>
                <c:pt idx="10">
                  <c:v>1.7150000000000001</c:v>
                </c:pt>
                <c:pt idx="11">
                  <c:v>1.6950000000000001</c:v>
                </c:pt>
                <c:pt idx="12">
                  <c:v>1.6279999999999999</c:v>
                </c:pt>
                <c:pt idx="13">
                  <c:v>1.673</c:v>
                </c:pt>
                <c:pt idx="14">
                  <c:v>1.643</c:v>
                </c:pt>
                <c:pt idx="15">
                  <c:v>1.6080000000000001</c:v>
                </c:pt>
                <c:pt idx="16">
                  <c:v>1.593</c:v>
                </c:pt>
                <c:pt idx="19">
                  <c:v>1.6439999999999999</c:v>
                </c:pt>
                <c:pt idx="20">
                  <c:v>1.6859999999999999</c:v>
                </c:pt>
                <c:pt idx="21">
                  <c:v>1.6719999999999999</c:v>
                </c:pt>
                <c:pt idx="22">
                  <c:v>1.631</c:v>
                </c:pt>
                <c:pt idx="23">
                  <c:v>1.6279999999999999</c:v>
                </c:pt>
                <c:pt idx="24">
                  <c:v>1.6339999999999999</c:v>
                </c:pt>
                <c:pt idx="27">
                  <c:v>1.671</c:v>
                </c:pt>
                <c:pt idx="28">
                  <c:v>1.6439999999999999</c:v>
                </c:pt>
                <c:pt idx="29">
                  <c:v>1.635</c:v>
                </c:pt>
                <c:pt idx="30">
                  <c:v>1.6</c:v>
                </c:pt>
                <c:pt idx="31">
                  <c:v>1.621</c:v>
                </c:pt>
                <c:pt idx="32">
                  <c:v>1.615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57-4043-B3B9-841A9806A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2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53240935888775365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RH</a:t>
            </a:r>
            <a:r>
              <a:rPr lang="en-GB" b="1" baseline="0"/>
              <a:t> front, rear TopSpeed [mm]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All!$AR$5</c:f>
              <c:strCache>
                <c:ptCount val="1"/>
                <c:pt idx="0">
                  <c:v>Ave Ride_AxleFront_TS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All!$AR$6:$AR$400</c:f>
              <c:numCache>
                <c:formatCode>General</c:formatCode>
                <c:ptCount val="395"/>
                <c:pt idx="0">
                  <c:v>37.718000000000004</c:v>
                </c:pt>
                <c:pt idx="1">
                  <c:v>36.57</c:v>
                </c:pt>
                <c:pt idx="2">
                  <c:v>37.542999999999999</c:v>
                </c:pt>
                <c:pt idx="3">
                  <c:v>33.485999999999997</c:v>
                </c:pt>
                <c:pt idx="4">
                  <c:v>38.231000000000002</c:v>
                </c:pt>
                <c:pt idx="7">
                  <c:v>12.932</c:v>
                </c:pt>
                <c:pt idx="8">
                  <c:v>38.094000000000001</c:v>
                </c:pt>
                <c:pt idx="9">
                  <c:v>37.637</c:v>
                </c:pt>
                <c:pt idx="10">
                  <c:v>12.932</c:v>
                </c:pt>
                <c:pt idx="11">
                  <c:v>38.094000000000001</c:v>
                </c:pt>
                <c:pt idx="12">
                  <c:v>36.304000000000002</c:v>
                </c:pt>
                <c:pt idx="13">
                  <c:v>38.709000000000003</c:v>
                </c:pt>
                <c:pt idx="14">
                  <c:v>38.155000000000001</c:v>
                </c:pt>
                <c:pt idx="15">
                  <c:v>39.058999999999997</c:v>
                </c:pt>
                <c:pt idx="16">
                  <c:v>38.713999999999999</c:v>
                </c:pt>
                <c:pt idx="19">
                  <c:v>40.411000000000001</c:v>
                </c:pt>
                <c:pt idx="20">
                  <c:v>37.987000000000002</c:v>
                </c:pt>
                <c:pt idx="21">
                  <c:v>39.070999999999998</c:v>
                </c:pt>
                <c:pt idx="22">
                  <c:v>40.319000000000003</c:v>
                </c:pt>
                <c:pt idx="23">
                  <c:v>40.063000000000002</c:v>
                </c:pt>
                <c:pt idx="24">
                  <c:v>38.508000000000003</c:v>
                </c:pt>
                <c:pt idx="27">
                  <c:v>40.429000000000002</c:v>
                </c:pt>
                <c:pt idx="28">
                  <c:v>38.582999999999998</c:v>
                </c:pt>
                <c:pt idx="29">
                  <c:v>39.405999999999999</c:v>
                </c:pt>
                <c:pt idx="30">
                  <c:v>39.552</c:v>
                </c:pt>
                <c:pt idx="31">
                  <c:v>38.695</c:v>
                </c:pt>
                <c:pt idx="32">
                  <c:v>37.56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ser>
          <c:idx val="1"/>
          <c:order val="1"/>
          <c:tx>
            <c:strRef>
              <c:f>All!$AS$5</c:f>
              <c:strCache>
                <c:ptCount val="1"/>
                <c:pt idx="0">
                  <c:v>Ave Ride_AxleRear_TS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All!$AS$6:$AS$400</c:f>
              <c:numCache>
                <c:formatCode>General</c:formatCode>
                <c:ptCount val="395"/>
                <c:pt idx="0">
                  <c:v>31.806000000000001</c:v>
                </c:pt>
                <c:pt idx="1">
                  <c:v>28.975999999999999</c:v>
                </c:pt>
                <c:pt idx="2">
                  <c:v>28.972000000000001</c:v>
                </c:pt>
                <c:pt idx="3">
                  <c:v>30.562999999999999</c:v>
                </c:pt>
                <c:pt idx="4">
                  <c:v>31.855</c:v>
                </c:pt>
                <c:pt idx="7">
                  <c:v>36.283999999999999</c:v>
                </c:pt>
                <c:pt idx="8">
                  <c:v>27.454999999999998</c:v>
                </c:pt>
                <c:pt idx="9">
                  <c:v>27.806999999999999</c:v>
                </c:pt>
                <c:pt idx="10">
                  <c:v>36.283999999999999</c:v>
                </c:pt>
                <c:pt idx="11">
                  <c:v>27.454999999999998</c:v>
                </c:pt>
                <c:pt idx="12">
                  <c:v>28.760999999999999</c:v>
                </c:pt>
                <c:pt idx="13">
                  <c:v>27.103999999999999</c:v>
                </c:pt>
                <c:pt idx="14">
                  <c:v>30.215</c:v>
                </c:pt>
                <c:pt idx="15">
                  <c:v>27.800999999999998</c:v>
                </c:pt>
                <c:pt idx="16">
                  <c:v>26.414000000000001</c:v>
                </c:pt>
                <c:pt idx="19">
                  <c:v>32.860999999999997</c:v>
                </c:pt>
                <c:pt idx="20">
                  <c:v>25.809000000000001</c:v>
                </c:pt>
                <c:pt idx="21">
                  <c:v>30.253</c:v>
                </c:pt>
                <c:pt idx="22">
                  <c:v>29.911000000000001</c:v>
                </c:pt>
                <c:pt idx="23">
                  <c:v>29.527000000000001</c:v>
                </c:pt>
                <c:pt idx="24">
                  <c:v>30.661000000000001</c:v>
                </c:pt>
                <c:pt idx="27">
                  <c:v>31.577000000000002</c:v>
                </c:pt>
                <c:pt idx="28">
                  <c:v>31.029</c:v>
                </c:pt>
                <c:pt idx="29">
                  <c:v>33.44</c:v>
                </c:pt>
                <c:pt idx="30">
                  <c:v>30.07</c:v>
                </c:pt>
                <c:pt idx="31">
                  <c:v>30.507999999999999</c:v>
                </c:pt>
                <c:pt idx="32">
                  <c:v>29.094000000000001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C3-4EA1-8C03-A17268025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0488003810160373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Battery</a:t>
            </a:r>
            <a:r>
              <a:rPr lang="en-GB" b="1" baseline="0"/>
              <a:t> Voltage [V]</a:t>
            </a:r>
            <a:endParaRPr lang="en-GB" b="1"/>
          </a:p>
        </c:rich>
      </c:tx>
      <c:layout>
        <c:manualLayout>
          <c:xMode val="edge"/>
          <c:yMode val="edge"/>
          <c:x val="3.6145313254922901E-2"/>
          <c:y val="2.9398148148148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20890324074074076"/>
          <c:w val="0.92284900305349837"/>
          <c:h val="0.65722731481481478"/>
        </c:manualLayout>
      </c:layout>
      <c:lineChart>
        <c:grouping val="standard"/>
        <c:varyColors val="0"/>
        <c:ser>
          <c:idx val="0"/>
          <c:order val="0"/>
          <c:tx>
            <c:strRef>
              <c:f>All!$CG$5</c:f>
              <c:strCache>
                <c:ptCount val="1"/>
                <c:pt idx="0">
                  <c:v>Ave ub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All!$CG$6:$CG$400</c:f>
              <c:numCache>
                <c:formatCode>General</c:formatCode>
                <c:ptCount val="395"/>
                <c:pt idx="0">
                  <c:v>13.725</c:v>
                </c:pt>
                <c:pt idx="1">
                  <c:v>13.975</c:v>
                </c:pt>
                <c:pt idx="2">
                  <c:v>13.978999999999999</c:v>
                </c:pt>
                <c:pt idx="3">
                  <c:v>13.981</c:v>
                </c:pt>
                <c:pt idx="4">
                  <c:v>13.976000000000001</c:v>
                </c:pt>
                <c:pt idx="7">
                  <c:v>13.718</c:v>
                </c:pt>
                <c:pt idx="8">
                  <c:v>13.968</c:v>
                </c:pt>
                <c:pt idx="9">
                  <c:v>13.978</c:v>
                </c:pt>
                <c:pt idx="10">
                  <c:v>13.718</c:v>
                </c:pt>
                <c:pt idx="11">
                  <c:v>13.968</c:v>
                </c:pt>
                <c:pt idx="12">
                  <c:v>13.784000000000001</c:v>
                </c:pt>
                <c:pt idx="13">
                  <c:v>13.968999999999999</c:v>
                </c:pt>
                <c:pt idx="14">
                  <c:v>13.968</c:v>
                </c:pt>
                <c:pt idx="15">
                  <c:v>13.962999999999999</c:v>
                </c:pt>
                <c:pt idx="16">
                  <c:v>13.964</c:v>
                </c:pt>
                <c:pt idx="19">
                  <c:v>13.085000000000001</c:v>
                </c:pt>
                <c:pt idx="20">
                  <c:v>13.975</c:v>
                </c:pt>
                <c:pt idx="21">
                  <c:v>13.975</c:v>
                </c:pt>
                <c:pt idx="22">
                  <c:v>13.983000000000001</c:v>
                </c:pt>
                <c:pt idx="23">
                  <c:v>13.991</c:v>
                </c:pt>
                <c:pt idx="24">
                  <c:v>13.967000000000001</c:v>
                </c:pt>
                <c:pt idx="27">
                  <c:v>13.756</c:v>
                </c:pt>
                <c:pt idx="28">
                  <c:v>13.97</c:v>
                </c:pt>
                <c:pt idx="29">
                  <c:v>13.968</c:v>
                </c:pt>
                <c:pt idx="30">
                  <c:v>14.010999999999999</c:v>
                </c:pt>
                <c:pt idx="31">
                  <c:v>13.97</c:v>
                </c:pt>
                <c:pt idx="32">
                  <c:v>13.967000000000001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All!$CH$5</c:f>
              <c:strCache>
                <c:ptCount val="1"/>
                <c:pt idx="0">
                  <c:v>Min ub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All!$CH$6:$CH$400</c:f>
              <c:numCache>
                <c:formatCode>General</c:formatCode>
                <c:ptCount val="395"/>
                <c:pt idx="0">
                  <c:v>9.8919999999999995</c:v>
                </c:pt>
                <c:pt idx="1">
                  <c:v>13.875</c:v>
                </c:pt>
                <c:pt idx="2">
                  <c:v>13.888</c:v>
                </c:pt>
                <c:pt idx="3">
                  <c:v>13.871</c:v>
                </c:pt>
                <c:pt idx="4">
                  <c:v>13.33</c:v>
                </c:pt>
                <c:pt idx="7">
                  <c:v>9.9440000000000008</c:v>
                </c:pt>
                <c:pt idx="8">
                  <c:v>13.840999999999999</c:v>
                </c:pt>
                <c:pt idx="9">
                  <c:v>13.832000000000001</c:v>
                </c:pt>
                <c:pt idx="10">
                  <c:v>9.9440000000000008</c:v>
                </c:pt>
                <c:pt idx="11">
                  <c:v>13.840999999999999</c:v>
                </c:pt>
                <c:pt idx="12">
                  <c:v>10.013999999999999</c:v>
                </c:pt>
                <c:pt idx="13">
                  <c:v>13.858000000000001</c:v>
                </c:pt>
                <c:pt idx="14">
                  <c:v>13.84</c:v>
                </c:pt>
                <c:pt idx="15">
                  <c:v>13.827999999999999</c:v>
                </c:pt>
                <c:pt idx="16">
                  <c:v>13.298</c:v>
                </c:pt>
                <c:pt idx="19">
                  <c:v>10.068</c:v>
                </c:pt>
                <c:pt idx="20">
                  <c:v>13.87</c:v>
                </c:pt>
                <c:pt idx="21">
                  <c:v>13.856999999999999</c:v>
                </c:pt>
                <c:pt idx="22">
                  <c:v>13.863</c:v>
                </c:pt>
                <c:pt idx="23">
                  <c:v>13.866</c:v>
                </c:pt>
                <c:pt idx="24">
                  <c:v>13.319000000000001</c:v>
                </c:pt>
                <c:pt idx="27">
                  <c:v>9.8930000000000007</c:v>
                </c:pt>
                <c:pt idx="28">
                  <c:v>13.869</c:v>
                </c:pt>
                <c:pt idx="29">
                  <c:v>13.867000000000001</c:v>
                </c:pt>
                <c:pt idx="30">
                  <c:v>13.863</c:v>
                </c:pt>
                <c:pt idx="31">
                  <c:v>13.849</c:v>
                </c:pt>
                <c:pt idx="32">
                  <c:v>13.552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4"/>
          <c:order val="4"/>
          <c:tx>
            <c:strRef>
              <c:f>All!$GM$5</c:f>
              <c:strCache>
                <c:ptCount val="1"/>
                <c:pt idx="0">
                  <c:v>Max DeviceInfo_PowerstageCurrentSumL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All!$GM$6:$GM$400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C3-4E89-BC75-93007DF90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2"/>
          <c:order val="2"/>
          <c:tx>
            <c:strRef>
              <c:f>All!$GK$5</c:f>
              <c:strCache>
                <c:ptCount val="1"/>
                <c:pt idx="0">
                  <c:v>Min SOC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All!$GK$6:$GK$400</c:f>
              <c:numCache>
                <c:formatCode>General</c:formatCode>
                <c:ptCount val="395"/>
                <c:pt idx="0">
                  <c:v>89.5</c:v>
                </c:pt>
                <c:pt idx="1">
                  <c:v>99.5</c:v>
                </c:pt>
                <c:pt idx="2">
                  <c:v>99.5</c:v>
                </c:pt>
                <c:pt idx="3">
                  <c:v>99.5</c:v>
                </c:pt>
                <c:pt idx="4">
                  <c:v>99.5</c:v>
                </c:pt>
                <c:pt idx="7">
                  <c:v>93.5</c:v>
                </c:pt>
                <c:pt idx="8">
                  <c:v>99.5</c:v>
                </c:pt>
                <c:pt idx="9">
                  <c:v>99.5</c:v>
                </c:pt>
                <c:pt idx="10">
                  <c:v>93.5</c:v>
                </c:pt>
                <c:pt idx="11">
                  <c:v>99.5</c:v>
                </c:pt>
                <c:pt idx="12">
                  <c:v>96.5</c:v>
                </c:pt>
                <c:pt idx="13">
                  <c:v>99.5</c:v>
                </c:pt>
                <c:pt idx="14">
                  <c:v>99.5</c:v>
                </c:pt>
                <c:pt idx="15">
                  <c:v>99.5</c:v>
                </c:pt>
                <c:pt idx="16">
                  <c:v>99.5</c:v>
                </c:pt>
                <c:pt idx="19">
                  <c:v>96</c:v>
                </c:pt>
                <c:pt idx="20">
                  <c:v>99.5</c:v>
                </c:pt>
                <c:pt idx="21">
                  <c:v>99.5</c:v>
                </c:pt>
                <c:pt idx="22">
                  <c:v>99.5</c:v>
                </c:pt>
                <c:pt idx="23">
                  <c:v>99.5</c:v>
                </c:pt>
                <c:pt idx="24">
                  <c:v>99.5</c:v>
                </c:pt>
                <c:pt idx="27">
                  <c:v>96</c:v>
                </c:pt>
                <c:pt idx="28">
                  <c:v>99.5</c:v>
                </c:pt>
                <c:pt idx="29">
                  <c:v>99.5</c:v>
                </c:pt>
                <c:pt idx="30">
                  <c:v>99.5</c:v>
                </c:pt>
                <c:pt idx="31">
                  <c:v>99.5</c:v>
                </c:pt>
                <c:pt idx="32">
                  <c:v>99.5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C3-4E89-BC75-93007DF908FA}"/>
            </c:ext>
          </c:extLst>
        </c:ser>
        <c:ser>
          <c:idx val="3"/>
          <c:order val="3"/>
          <c:tx>
            <c:strRef>
              <c:f>All!$GL$5</c:f>
              <c:strCache>
                <c:ptCount val="1"/>
                <c:pt idx="0">
                  <c:v>Max DeviceInfo_PowerstageCurrentSumH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All!$GL$6:$GL$400</c:f>
              <c:numCache>
                <c:formatCode>General</c:formatCode>
                <c:ptCount val="395"/>
                <c:pt idx="0">
                  <c:v>84.4</c:v>
                </c:pt>
                <c:pt idx="1">
                  <c:v>78.2</c:v>
                </c:pt>
                <c:pt idx="2">
                  <c:v>74.8</c:v>
                </c:pt>
                <c:pt idx="3">
                  <c:v>77.599999999999994</c:v>
                </c:pt>
                <c:pt idx="4">
                  <c:v>77.2</c:v>
                </c:pt>
                <c:pt idx="7">
                  <c:v>77</c:v>
                </c:pt>
                <c:pt idx="8">
                  <c:v>92</c:v>
                </c:pt>
                <c:pt idx="9">
                  <c:v>90.4</c:v>
                </c:pt>
                <c:pt idx="10">
                  <c:v>77</c:v>
                </c:pt>
                <c:pt idx="11">
                  <c:v>92</c:v>
                </c:pt>
                <c:pt idx="12">
                  <c:v>84.4</c:v>
                </c:pt>
                <c:pt idx="13">
                  <c:v>77.8</c:v>
                </c:pt>
                <c:pt idx="14">
                  <c:v>89.6</c:v>
                </c:pt>
                <c:pt idx="15">
                  <c:v>90.2</c:v>
                </c:pt>
                <c:pt idx="16">
                  <c:v>78</c:v>
                </c:pt>
                <c:pt idx="19">
                  <c:v>79.599999999999994</c:v>
                </c:pt>
                <c:pt idx="20">
                  <c:v>79.099999999999994</c:v>
                </c:pt>
                <c:pt idx="21">
                  <c:v>79.599999999999994</c:v>
                </c:pt>
                <c:pt idx="22">
                  <c:v>78.8</c:v>
                </c:pt>
                <c:pt idx="23">
                  <c:v>81.5</c:v>
                </c:pt>
                <c:pt idx="24">
                  <c:v>78.099999999999994</c:v>
                </c:pt>
                <c:pt idx="27">
                  <c:v>80.8</c:v>
                </c:pt>
                <c:pt idx="28">
                  <c:v>77.2</c:v>
                </c:pt>
                <c:pt idx="29">
                  <c:v>78.900000000000006</c:v>
                </c:pt>
                <c:pt idx="30">
                  <c:v>77.2</c:v>
                </c:pt>
                <c:pt idx="31">
                  <c:v>77.099999999999994</c:v>
                </c:pt>
                <c:pt idx="32">
                  <c:v>78.3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C3-4E89-BC75-93007DF90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5167023"/>
        <c:axId val="181516660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1815166607"/>
        <c:scaling>
          <c:orientation val="minMax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5167023"/>
        <c:crosses val="max"/>
        <c:crossBetween val="between"/>
      </c:valAx>
      <c:catAx>
        <c:axId val="1815167023"/>
        <c:scaling>
          <c:orientation val="minMax"/>
        </c:scaling>
        <c:delete val="1"/>
        <c:axPos val="b"/>
        <c:majorTickMark val="out"/>
        <c:minorTickMark val="none"/>
        <c:tickLblPos val="nextTo"/>
        <c:crossAx val="1815166607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00127762259893"/>
          <c:y val="1.1972222222222204E-3"/>
          <c:w val="0.67091781426583519"/>
          <c:h val="0.205789814814814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FuelConsumption_vs_Laptime  [kg/lap vs s]</a:t>
            </a:r>
          </a:p>
        </c:rich>
      </c:tx>
      <c:layout>
        <c:manualLayout>
          <c:xMode val="edge"/>
          <c:yMode val="edge"/>
          <c:x val="0.30414761134581692"/>
          <c:y val="3.03452946360851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All!$E$6:$E$56</c:f>
              <c:numCache>
                <c:formatCode>General</c:formatCode>
                <c:ptCount val="51"/>
                <c:pt idx="0">
                  <c:v>269.428</c:v>
                </c:pt>
                <c:pt idx="1">
                  <c:v>222.99</c:v>
                </c:pt>
                <c:pt idx="2">
                  <c:v>217.34</c:v>
                </c:pt>
                <c:pt idx="3">
                  <c:v>218</c:v>
                </c:pt>
                <c:pt idx="4">
                  <c:v>231.34200000000001</c:v>
                </c:pt>
                <c:pt idx="7">
                  <c:v>776.23299999999995</c:v>
                </c:pt>
                <c:pt idx="8">
                  <c:v>217.12</c:v>
                </c:pt>
                <c:pt idx="9">
                  <c:v>245.49100000000001</c:v>
                </c:pt>
                <c:pt idx="10">
                  <c:v>776.23299999999995</c:v>
                </c:pt>
                <c:pt idx="11">
                  <c:v>217.12</c:v>
                </c:pt>
                <c:pt idx="12">
                  <c:v>301.69799999999998</c:v>
                </c:pt>
                <c:pt idx="13">
                  <c:v>223.46</c:v>
                </c:pt>
                <c:pt idx="14">
                  <c:v>221.18</c:v>
                </c:pt>
                <c:pt idx="15">
                  <c:v>216.11</c:v>
                </c:pt>
                <c:pt idx="16">
                  <c:v>230.65899999999999</c:v>
                </c:pt>
                <c:pt idx="19">
                  <c:v>1597.175</c:v>
                </c:pt>
                <c:pt idx="20">
                  <c:v>230</c:v>
                </c:pt>
                <c:pt idx="21">
                  <c:v>227.57</c:v>
                </c:pt>
                <c:pt idx="22">
                  <c:v>250.39</c:v>
                </c:pt>
                <c:pt idx="23">
                  <c:v>278.88</c:v>
                </c:pt>
                <c:pt idx="24">
                  <c:v>254.929</c:v>
                </c:pt>
                <c:pt idx="27">
                  <c:v>1106.8430000000001</c:v>
                </c:pt>
                <c:pt idx="28">
                  <c:v>219.7</c:v>
                </c:pt>
                <c:pt idx="29">
                  <c:v>217.68</c:v>
                </c:pt>
                <c:pt idx="30">
                  <c:v>372.86</c:v>
                </c:pt>
                <c:pt idx="31">
                  <c:v>223.46</c:v>
                </c:pt>
                <c:pt idx="32">
                  <c:v>241.1</c:v>
                </c:pt>
              </c:numCache>
            </c:numRef>
          </c:xVal>
          <c:yVal>
            <c:numRef>
              <c:f>All!$G$6:$G$56</c:f>
              <c:numCache>
                <c:formatCode>General</c:formatCode>
                <c:ptCount val="51"/>
                <c:pt idx="0">
                  <c:v>5.16</c:v>
                </c:pt>
                <c:pt idx="1">
                  <c:v>5.59</c:v>
                </c:pt>
                <c:pt idx="2">
                  <c:v>5.72</c:v>
                </c:pt>
                <c:pt idx="3">
                  <c:v>5.69</c:v>
                </c:pt>
                <c:pt idx="4">
                  <c:v>5.5</c:v>
                </c:pt>
                <c:pt idx="7">
                  <c:v>5.5</c:v>
                </c:pt>
                <c:pt idx="8">
                  <c:v>5.74</c:v>
                </c:pt>
                <c:pt idx="9">
                  <c:v>5.59</c:v>
                </c:pt>
                <c:pt idx="10">
                  <c:v>5.5</c:v>
                </c:pt>
                <c:pt idx="11">
                  <c:v>5.74</c:v>
                </c:pt>
                <c:pt idx="12">
                  <c:v>5.07</c:v>
                </c:pt>
                <c:pt idx="13">
                  <c:v>5.67</c:v>
                </c:pt>
                <c:pt idx="14">
                  <c:v>5.69</c:v>
                </c:pt>
                <c:pt idx="15">
                  <c:v>5.83</c:v>
                </c:pt>
                <c:pt idx="16">
                  <c:v>5.68</c:v>
                </c:pt>
                <c:pt idx="19">
                  <c:v>-26.88</c:v>
                </c:pt>
                <c:pt idx="20">
                  <c:v>5.54</c:v>
                </c:pt>
                <c:pt idx="21">
                  <c:v>5.37</c:v>
                </c:pt>
                <c:pt idx="22">
                  <c:v>5.22</c:v>
                </c:pt>
                <c:pt idx="23">
                  <c:v>5.2</c:v>
                </c:pt>
                <c:pt idx="24">
                  <c:v>5.39</c:v>
                </c:pt>
                <c:pt idx="27">
                  <c:v>5.34</c:v>
                </c:pt>
                <c:pt idx="28">
                  <c:v>5.67</c:v>
                </c:pt>
                <c:pt idx="29">
                  <c:v>5.51</c:v>
                </c:pt>
                <c:pt idx="30">
                  <c:v>4.28</c:v>
                </c:pt>
                <c:pt idx="31">
                  <c:v>5.57</c:v>
                </c:pt>
                <c:pt idx="32">
                  <c:v>5.66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8-4845-B27B-D36491410E05}"/>
            </c:ext>
          </c:extLst>
        </c:ser>
        <c:ser>
          <c:idx val="1"/>
          <c:order val="1"/>
          <c:tx>
            <c:v>RD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All!$E$57:$E$117</c:f>
              <c:numCache>
                <c:formatCode>General</c:formatCode>
                <c:ptCount val="61"/>
              </c:numCache>
            </c:numRef>
          </c:xVal>
          <c:yVal>
            <c:numRef>
              <c:f>All!$G$57:$G$117</c:f>
              <c:numCache>
                <c:formatCode>General</c:formatCode>
                <c:ptCount val="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68-4845-B27B-D36491410E05}"/>
            </c:ext>
          </c:extLst>
        </c:ser>
        <c:ser>
          <c:idx val="2"/>
          <c:order val="2"/>
          <c:tx>
            <c:v>FM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All!$E$118:$E$176</c:f>
              <c:numCache>
                <c:formatCode>General</c:formatCode>
                <c:ptCount val="59"/>
              </c:numCache>
            </c:numRef>
          </c:xVal>
          <c:yVal>
            <c:numRef>
              <c:f>All!$G$118:$G$176</c:f>
              <c:numCache>
                <c:formatCode>General</c:formatCode>
                <c:ptCount val="5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68-4845-B27B-D36491410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71728"/>
        <c:axId val="518183376"/>
      </c:scatterChart>
      <c:valAx>
        <c:axId val="518171728"/>
        <c:scaling>
          <c:orientation val="minMax"/>
          <c:max val="105"/>
          <c:min val="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Laptime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83376"/>
        <c:crosses val="autoZero"/>
        <c:crossBetween val="midCat"/>
      </c:valAx>
      <c:valAx>
        <c:axId val="518183376"/>
        <c:scaling>
          <c:orientation val="minMax"/>
          <c:max val="3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FuelConsumption</a:t>
                </a:r>
                <a:r>
                  <a:rPr lang="it-IT" baseline="0"/>
                  <a:t> [kg/lap]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7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SW_Smoothness_vs_Laptime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All!$E$6:$E$56</c:f>
              <c:numCache>
                <c:formatCode>General</c:formatCode>
                <c:ptCount val="51"/>
                <c:pt idx="0">
                  <c:v>269.428</c:v>
                </c:pt>
                <c:pt idx="1">
                  <c:v>222.99</c:v>
                </c:pt>
                <c:pt idx="2">
                  <c:v>217.34</c:v>
                </c:pt>
                <c:pt idx="3">
                  <c:v>218</c:v>
                </c:pt>
                <c:pt idx="4">
                  <c:v>231.34200000000001</c:v>
                </c:pt>
                <c:pt idx="7">
                  <c:v>776.23299999999995</c:v>
                </c:pt>
                <c:pt idx="8">
                  <c:v>217.12</c:v>
                </c:pt>
                <c:pt idx="9">
                  <c:v>245.49100000000001</c:v>
                </c:pt>
                <c:pt idx="10">
                  <c:v>776.23299999999995</c:v>
                </c:pt>
                <c:pt idx="11">
                  <c:v>217.12</c:v>
                </c:pt>
                <c:pt idx="12">
                  <c:v>301.69799999999998</c:v>
                </c:pt>
                <c:pt idx="13">
                  <c:v>223.46</c:v>
                </c:pt>
                <c:pt idx="14">
                  <c:v>221.18</c:v>
                </c:pt>
                <c:pt idx="15">
                  <c:v>216.11</c:v>
                </c:pt>
                <c:pt idx="16">
                  <c:v>230.65899999999999</c:v>
                </c:pt>
                <c:pt idx="19">
                  <c:v>1597.175</c:v>
                </c:pt>
                <c:pt idx="20">
                  <c:v>230</c:v>
                </c:pt>
                <c:pt idx="21">
                  <c:v>227.57</c:v>
                </c:pt>
                <c:pt idx="22">
                  <c:v>250.39</c:v>
                </c:pt>
                <c:pt idx="23">
                  <c:v>278.88</c:v>
                </c:pt>
                <c:pt idx="24">
                  <c:v>254.929</c:v>
                </c:pt>
                <c:pt idx="27">
                  <c:v>1106.8430000000001</c:v>
                </c:pt>
                <c:pt idx="28">
                  <c:v>219.7</c:v>
                </c:pt>
                <c:pt idx="29">
                  <c:v>217.68</c:v>
                </c:pt>
                <c:pt idx="30">
                  <c:v>372.86</c:v>
                </c:pt>
                <c:pt idx="31">
                  <c:v>223.46</c:v>
                </c:pt>
                <c:pt idx="32">
                  <c:v>241.1</c:v>
                </c:pt>
              </c:numCache>
            </c:numRef>
          </c:xVal>
          <c:yVal>
            <c:numRef>
              <c:f>All!$CK$6:$CK$56</c:f>
              <c:numCache>
                <c:formatCode>General</c:formatCode>
                <c:ptCount val="51"/>
                <c:pt idx="0">
                  <c:v>0.91800000000000004</c:v>
                </c:pt>
                <c:pt idx="1">
                  <c:v>1.125</c:v>
                </c:pt>
                <c:pt idx="2">
                  <c:v>1.161</c:v>
                </c:pt>
                <c:pt idx="3">
                  <c:v>1.1519999999999999</c:v>
                </c:pt>
                <c:pt idx="7">
                  <c:v>1.27</c:v>
                </c:pt>
                <c:pt idx="8">
                  <c:v>1.349</c:v>
                </c:pt>
                <c:pt idx="10">
                  <c:v>1.27</c:v>
                </c:pt>
                <c:pt idx="11">
                  <c:v>1.349</c:v>
                </c:pt>
                <c:pt idx="12">
                  <c:v>1.22</c:v>
                </c:pt>
                <c:pt idx="13">
                  <c:v>1.4279999999999999</c:v>
                </c:pt>
                <c:pt idx="14">
                  <c:v>1.756</c:v>
                </c:pt>
                <c:pt idx="15">
                  <c:v>1.746</c:v>
                </c:pt>
                <c:pt idx="19">
                  <c:v>1.149</c:v>
                </c:pt>
                <c:pt idx="20">
                  <c:v>0.89400000000000002</c:v>
                </c:pt>
                <c:pt idx="21">
                  <c:v>0.86699999999999999</c:v>
                </c:pt>
                <c:pt idx="22">
                  <c:v>0.83599999999999997</c:v>
                </c:pt>
                <c:pt idx="23">
                  <c:v>1.0940000000000001</c:v>
                </c:pt>
                <c:pt idx="27">
                  <c:v>1.1839999999999999</c:v>
                </c:pt>
                <c:pt idx="28">
                  <c:v>1.3859999999999999</c:v>
                </c:pt>
                <c:pt idx="29">
                  <c:v>1.008</c:v>
                </c:pt>
                <c:pt idx="30">
                  <c:v>0.93899999999999995</c:v>
                </c:pt>
                <c:pt idx="31">
                  <c:v>1.282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8-4845-B27B-D36491410E05}"/>
            </c:ext>
          </c:extLst>
        </c:ser>
        <c:ser>
          <c:idx val="1"/>
          <c:order val="1"/>
          <c:tx>
            <c:v>RD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All!$E$57:$E$117</c:f>
              <c:numCache>
                <c:formatCode>General</c:formatCode>
                <c:ptCount val="61"/>
              </c:numCache>
            </c:numRef>
          </c:xVal>
          <c:yVal>
            <c:numRef>
              <c:f>All!$CK$57:$CK$117</c:f>
              <c:numCache>
                <c:formatCode>General</c:formatCode>
                <c:ptCount val="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68-4845-B27B-D36491410E05}"/>
            </c:ext>
          </c:extLst>
        </c:ser>
        <c:ser>
          <c:idx val="2"/>
          <c:order val="2"/>
          <c:tx>
            <c:v>FM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All!$E$118:$E$176</c:f>
              <c:numCache>
                <c:formatCode>General</c:formatCode>
                <c:ptCount val="59"/>
              </c:numCache>
            </c:numRef>
          </c:xVal>
          <c:yVal>
            <c:numRef>
              <c:f>All!$CK$118:$CK$176</c:f>
              <c:numCache>
                <c:formatCode>General</c:formatCode>
                <c:ptCount val="5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68-4845-B27B-D36491410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71728"/>
        <c:axId val="518183376"/>
      </c:scatterChart>
      <c:valAx>
        <c:axId val="518171728"/>
        <c:scaling>
          <c:orientation val="minMax"/>
          <c:max val="105"/>
          <c:min val="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Laptime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83376"/>
        <c:crosses val="autoZero"/>
        <c:crossBetween val="midCat"/>
      </c:valAx>
      <c:valAx>
        <c:axId val="5181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SW_Smoothness [deg]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7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Throttle_Smoothness_vs_Laptime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All!$E$6:$E$56</c:f>
              <c:numCache>
                <c:formatCode>General</c:formatCode>
                <c:ptCount val="51"/>
                <c:pt idx="0">
                  <c:v>269.428</c:v>
                </c:pt>
                <c:pt idx="1">
                  <c:v>222.99</c:v>
                </c:pt>
                <c:pt idx="2">
                  <c:v>217.34</c:v>
                </c:pt>
                <c:pt idx="3">
                  <c:v>218</c:v>
                </c:pt>
                <c:pt idx="4">
                  <c:v>231.34200000000001</c:v>
                </c:pt>
                <c:pt idx="7">
                  <c:v>776.23299999999995</c:v>
                </c:pt>
                <c:pt idx="8">
                  <c:v>217.12</c:v>
                </c:pt>
                <c:pt idx="9">
                  <c:v>245.49100000000001</c:v>
                </c:pt>
                <c:pt idx="10">
                  <c:v>776.23299999999995</c:v>
                </c:pt>
                <c:pt idx="11">
                  <c:v>217.12</c:v>
                </c:pt>
                <c:pt idx="12">
                  <c:v>301.69799999999998</c:v>
                </c:pt>
                <c:pt idx="13">
                  <c:v>223.46</c:v>
                </c:pt>
                <c:pt idx="14">
                  <c:v>221.18</c:v>
                </c:pt>
                <c:pt idx="15">
                  <c:v>216.11</c:v>
                </c:pt>
                <c:pt idx="16">
                  <c:v>230.65899999999999</c:v>
                </c:pt>
                <c:pt idx="19">
                  <c:v>1597.175</c:v>
                </c:pt>
                <c:pt idx="20">
                  <c:v>230</c:v>
                </c:pt>
                <c:pt idx="21">
                  <c:v>227.57</c:v>
                </c:pt>
                <c:pt idx="22">
                  <c:v>250.39</c:v>
                </c:pt>
                <c:pt idx="23">
                  <c:v>278.88</c:v>
                </c:pt>
                <c:pt idx="24">
                  <c:v>254.929</c:v>
                </c:pt>
                <c:pt idx="27">
                  <c:v>1106.8430000000001</c:v>
                </c:pt>
                <c:pt idx="28">
                  <c:v>219.7</c:v>
                </c:pt>
                <c:pt idx="29">
                  <c:v>217.68</c:v>
                </c:pt>
                <c:pt idx="30">
                  <c:v>372.86</c:v>
                </c:pt>
                <c:pt idx="31">
                  <c:v>223.46</c:v>
                </c:pt>
                <c:pt idx="32">
                  <c:v>241.1</c:v>
                </c:pt>
              </c:numCache>
            </c:numRef>
          </c:xVal>
          <c:yVal>
            <c:numRef>
              <c:f>All!$CI$6:$CI$56</c:f>
              <c:numCache>
                <c:formatCode>General</c:formatCode>
                <c:ptCount val="51"/>
                <c:pt idx="0">
                  <c:v>4.3659999999999997</c:v>
                </c:pt>
                <c:pt idx="1">
                  <c:v>3.5779999999999998</c:v>
                </c:pt>
                <c:pt idx="2">
                  <c:v>3.4039999999999999</c:v>
                </c:pt>
                <c:pt idx="3">
                  <c:v>3.6280000000000001</c:v>
                </c:pt>
                <c:pt idx="7">
                  <c:v>4.17</c:v>
                </c:pt>
                <c:pt idx="8">
                  <c:v>4.5940000000000003</c:v>
                </c:pt>
                <c:pt idx="10">
                  <c:v>4.17</c:v>
                </c:pt>
                <c:pt idx="11">
                  <c:v>4.5940000000000003</c:v>
                </c:pt>
                <c:pt idx="12">
                  <c:v>4.1609999999999996</c:v>
                </c:pt>
                <c:pt idx="13">
                  <c:v>3.6259999999999999</c:v>
                </c:pt>
                <c:pt idx="14">
                  <c:v>4.1589999999999998</c:v>
                </c:pt>
                <c:pt idx="15">
                  <c:v>4.391</c:v>
                </c:pt>
                <c:pt idx="19">
                  <c:v>4.8680000000000003</c:v>
                </c:pt>
                <c:pt idx="20">
                  <c:v>2.5880000000000001</c:v>
                </c:pt>
                <c:pt idx="21">
                  <c:v>2.427</c:v>
                </c:pt>
                <c:pt idx="22">
                  <c:v>2.161</c:v>
                </c:pt>
                <c:pt idx="23">
                  <c:v>2.4119999999999999</c:v>
                </c:pt>
                <c:pt idx="27">
                  <c:v>3.456</c:v>
                </c:pt>
                <c:pt idx="28">
                  <c:v>3.3660000000000001</c:v>
                </c:pt>
                <c:pt idx="29">
                  <c:v>2.5259999999999998</c:v>
                </c:pt>
                <c:pt idx="30">
                  <c:v>2.319</c:v>
                </c:pt>
                <c:pt idx="31">
                  <c:v>3.3239999999999998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8-4845-B27B-D36491410E05}"/>
            </c:ext>
          </c:extLst>
        </c:ser>
        <c:ser>
          <c:idx val="1"/>
          <c:order val="1"/>
          <c:tx>
            <c:v>RD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All!$E$57:$E$117</c:f>
              <c:numCache>
                <c:formatCode>General</c:formatCode>
                <c:ptCount val="61"/>
              </c:numCache>
            </c:numRef>
          </c:xVal>
          <c:yVal>
            <c:numRef>
              <c:f>All!$CI$57:$CI$117</c:f>
              <c:numCache>
                <c:formatCode>General</c:formatCode>
                <c:ptCount val="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68-4845-B27B-D36491410E05}"/>
            </c:ext>
          </c:extLst>
        </c:ser>
        <c:ser>
          <c:idx val="2"/>
          <c:order val="2"/>
          <c:tx>
            <c:v>FM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All!$E$118:$E$176</c:f>
              <c:numCache>
                <c:formatCode>General</c:formatCode>
                <c:ptCount val="59"/>
              </c:numCache>
            </c:numRef>
          </c:xVal>
          <c:yVal>
            <c:numRef>
              <c:f>All!$CI$118:$CI$176</c:f>
              <c:numCache>
                <c:formatCode>General</c:formatCode>
                <c:ptCount val="5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68-4845-B27B-D36491410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71728"/>
        <c:axId val="518183376"/>
      </c:scatterChart>
      <c:valAx>
        <c:axId val="518171728"/>
        <c:scaling>
          <c:orientation val="minMax"/>
          <c:max val="105"/>
          <c:min val="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Laptime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83376"/>
        <c:crosses val="autoZero"/>
        <c:crossBetween val="midCat"/>
      </c:valAx>
      <c:valAx>
        <c:axId val="5181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Throttle Pedal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7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,,,,,,,,,,,,,,,,,,,,,,,,,,, m,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All!$E$6:$E$56</c:f>
              <c:numCache>
                <c:formatCode>General</c:formatCode>
                <c:ptCount val="51"/>
                <c:pt idx="0">
                  <c:v>269.428</c:v>
                </c:pt>
                <c:pt idx="1">
                  <c:v>222.99</c:v>
                </c:pt>
                <c:pt idx="2">
                  <c:v>217.34</c:v>
                </c:pt>
                <c:pt idx="3">
                  <c:v>218</c:v>
                </c:pt>
                <c:pt idx="4">
                  <c:v>231.34200000000001</c:v>
                </c:pt>
                <c:pt idx="7">
                  <c:v>776.23299999999995</c:v>
                </c:pt>
                <c:pt idx="8">
                  <c:v>217.12</c:v>
                </c:pt>
                <c:pt idx="9">
                  <c:v>245.49100000000001</c:v>
                </c:pt>
                <c:pt idx="10">
                  <c:v>776.23299999999995</c:v>
                </c:pt>
                <c:pt idx="11">
                  <c:v>217.12</c:v>
                </c:pt>
                <c:pt idx="12">
                  <c:v>301.69799999999998</c:v>
                </c:pt>
                <c:pt idx="13">
                  <c:v>223.46</c:v>
                </c:pt>
                <c:pt idx="14">
                  <c:v>221.18</c:v>
                </c:pt>
                <c:pt idx="15">
                  <c:v>216.11</c:v>
                </c:pt>
                <c:pt idx="16">
                  <c:v>230.65899999999999</c:v>
                </c:pt>
                <c:pt idx="19">
                  <c:v>1597.175</c:v>
                </c:pt>
                <c:pt idx="20">
                  <c:v>230</c:v>
                </c:pt>
                <c:pt idx="21">
                  <c:v>227.57</c:v>
                </c:pt>
                <c:pt idx="22">
                  <c:v>250.39</c:v>
                </c:pt>
                <c:pt idx="23">
                  <c:v>278.88</c:v>
                </c:pt>
                <c:pt idx="24">
                  <c:v>254.929</c:v>
                </c:pt>
                <c:pt idx="27">
                  <c:v>1106.8430000000001</c:v>
                </c:pt>
                <c:pt idx="28">
                  <c:v>219.7</c:v>
                </c:pt>
                <c:pt idx="29">
                  <c:v>217.68</c:v>
                </c:pt>
                <c:pt idx="30">
                  <c:v>372.86</c:v>
                </c:pt>
                <c:pt idx="31">
                  <c:v>223.46</c:v>
                </c:pt>
                <c:pt idx="32">
                  <c:v>241.1</c:v>
                </c:pt>
              </c:numCache>
            </c:numRef>
          </c:xVal>
          <c:yVal>
            <c:numRef>
              <c:f>All!$CJ$6:$CJ$56</c:f>
              <c:numCache>
                <c:formatCode>General</c:formatCode>
                <c:ptCount val="51"/>
                <c:pt idx="0">
                  <c:v>3.1030000000000002</c:v>
                </c:pt>
                <c:pt idx="1">
                  <c:v>3.0449999999999999</c:v>
                </c:pt>
                <c:pt idx="2">
                  <c:v>3.1059999999999999</c:v>
                </c:pt>
                <c:pt idx="3">
                  <c:v>3.0310000000000001</c:v>
                </c:pt>
                <c:pt idx="7">
                  <c:v>3.157</c:v>
                </c:pt>
                <c:pt idx="8">
                  <c:v>3.1520000000000001</c:v>
                </c:pt>
                <c:pt idx="10">
                  <c:v>3.157</c:v>
                </c:pt>
                <c:pt idx="11">
                  <c:v>3.1520000000000001</c:v>
                </c:pt>
                <c:pt idx="12">
                  <c:v>3.0750000000000002</c:v>
                </c:pt>
                <c:pt idx="13">
                  <c:v>3.2810000000000001</c:v>
                </c:pt>
                <c:pt idx="14">
                  <c:v>3.6720000000000002</c:v>
                </c:pt>
                <c:pt idx="15">
                  <c:v>3.6930000000000001</c:v>
                </c:pt>
                <c:pt idx="19">
                  <c:v>13.016999999999999</c:v>
                </c:pt>
                <c:pt idx="20">
                  <c:v>3.3479999999999999</c:v>
                </c:pt>
                <c:pt idx="21">
                  <c:v>3.2469999999999999</c:v>
                </c:pt>
                <c:pt idx="22">
                  <c:v>3.069</c:v>
                </c:pt>
                <c:pt idx="23">
                  <c:v>3.2789999999999999</c:v>
                </c:pt>
                <c:pt idx="27">
                  <c:v>3.464</c:v>
                </c:pt>
                <c:pt idx="28">
                  <c:v>3.6779999999999999</c:v>
                </c:pt>
                <c:pt idx="29">
                  <c:v>2.9620000000000002</c:v>
                </c:pt>
                <c:pt idx="30">
                  <c:v>2.9220000000000002</c:v>
                </c:pt>
                <c:pt idx="31">
                  <c:v>3.536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8-4845-B27B-D36491410E05}"/>
            </c:ext>
          </c:extLst>
        </c:ser>
        <c:ser>
          <c:idx val="1"/>
          <c:order val="1"/>
          <c:tx>
            <c:v>RD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All!$E$57:$E$117</c:f>
              <c:numCache>
                <c:formatCode>General</c:formatCode>
                <c:ptCount val="61"/>
              </c:numCache>
            </c:numRef>
          </c:xVal>
          <c:yVal>
            <c:numRef>
              <c:f>All!$CJ$57:$CJ$117</c:f>
              <c:numCache>
                <c:formatCode>General</c:formatCode>
                <c:ptCount val="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68-4845-B27B-D36491410E05}"/>
            </c:ext>
          </c:extLst>
        </c:ser>
        <c:ser>
          <c:idx val="2"/>
          <c:order val="2"/>
          <c:tx>
            <c:v>FM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All!$E$118:$E$176</c:f>
              <c:numCache>
                <c:formatCode>General</c:formatCode>
                <c:ptCount val="59"/>
              </c:numCache>
            </c:numRef>
          </c:xVal>
          <c:yVal>
            <c:numRef>
              <c:f>All!$CJ$118:$CJ$176</c:f>
              <c:numCache>
                <c:formatCode>General</c:formatCode>
                <c:ptCount val="5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68-4845-B27B-D36491410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71728"/>
        <c:axId val="518183376"/>
      </c:scatterChart>
      <c:valAx>
        <c:axId val="518171728"/>
        <c:scaling>
          <c:orientation val="minMax"/>
          <c:max val="105"/>
          <c:min val="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Laptime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83376"/>
        <c:crosses val="autoZero"/>
        <c:crossBetween val="midCat"/>
      </c:valAx>
      <c:valAx>
        <c:axId val="518183376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Brake</a:t>
                </a:r>
                <a:r>
                  <a:rPr lang="it-IT" baseline="0"/>
                  <a:t> Release Smoothness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7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>
      <c:oddHeader>&amp;LSCG 007 LMH</c:oddHeader>
      <c:oddFooter>&amp;R&amp;D</c:oddFooter>
    </c:headerFooter>
    <c:pageMargins b="0.75" l="0.7" r="0.7" t="0.75" header="0.3" footer="0.3"/>
    <c:pageSetup orientation="portrait"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Gearbox</a:t>
            </a:r>
            <a:r>
              <a:rPr lang="en-GB" b="1" baseline="0"/>
              <a:t> Actuator Current [A]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All!$GN$5</c:f>
              <c:strCache>
                <c:ptCount val="1"/>
                <c:pt idx="0">
                  <c:v>Lap-Begin Ave_E-shift_Current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All!$GN$6:$GN$400</c:f>
              <c:numCache>
                <c:formatCode>General</c:formatCode>
                <c:ptCount val="395"/>
                <c:pt idx="0">
                  <c:v>37.247999999999998</c:v>
                </c:pt>
                <c:pt idx="1">
                  <c:v>34.929000000000002</c:v>
                </c:pt>
                <c:pt idx="2">
                  <c:v>36.713999999999999</c:v>
                </c:pt>
                <c:pt idx="3">
                  <c:v>38.179000000000002</c:v>
                </c:pt>
                <c:pt idx="4">
                  <c:v>38.305999999999997</c:v>
                </c:pt>
                <c:pt idx="7">
                  <c:v>37.569000000000003</c:v>
                </c:pt>
                <c:pt idx="8">
                  <c:v>35.832999999999998</c:v>
                </c:pt>
                <c:pt idx="9">
                  <c:v>37.165999999999997</c:v>
                </c:pt>
                <c:pt idx="10">
                  <c:v>37.569000000000003</c:v>
                </c:pt>
                <c:pt idx="11">
                  <c:v>35.832999999999998</c:v>
                </c:pt>
                <c:pt idx="12">
                  <c:v>41.640999999999998</c:v>
                </c:pt>
                <c:pt idx="13">
                  <c:v>37.905999999999999</c:v>
                </c:pt>
                <c:pt idx="14">
                  <c:v>37.591999999999999</c:v>
                </c:pt>
                <c:pt idx="15">
                  <c:v>38.633000000000003</c:v>
                </c:pt>
                <c:pt idx="16">
                  <c:v>37.53</c:v>
                </c:pt>
                <c:pt idx="19">
                  <c:v>42.825000000000003</c:v>
                </c:pt>
                <c:pt idx="20">
                  <c:v>40.380000000000003</c:v>
                </c:pt>
                <c:pt idx="21">
                  <c:v>39.954000000000001</c:v>
                </c:pt>
                <c:pt idx="22">
                  <c:v>37.107999999999997</c:v>
                </c:pt>
                <c:pt idx="23">
                  <c:v>40.482999999999997</c:v>
                </c:pt>
                <c:pt idx="24">
                  <c:v>43.234000000000002</c:v>
                </c:pt>
                <c:pt idx="27">
                  <c:v>38.801000000000002</c:v>
                </c:pt>
                <c:pt idx="28">
                  <c:v>38.595999999999997</c:v>
                </c:pt>
                <c:pt idx="29">
                  <c:v>37.005000000000003</c:v>
                </c:pt>
                <c:pt idx="30">
                  <c:v>36.625</c:v>
                </c:pt>
                <c:pt idx="31">
                  <c:v>39.764000000000003</c:v>
                </c:pt>
                <c:pt idx="32">
                  <c:v>36.475999999999999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0265969562337518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1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Pitlane</a:t>
            </a:r>
            <a:r>
              <a:rPr lang="en-GB" b="1" baseline="0"/>
              <a:t> Speed [km/h]</a:t>
            </a:r>
            <a:endParaRPr lang="en-GB" b="1"/>
          </a:p>
        </c:rich>
      </c:tx>
      <c:layout>
        <c:manualLayout>
          <c:xMode val="edge"/>
          <c:yMode val="edge"/>
          <c:x val="5.4812885638136036E-2"/>
          <c:y val="2.35185185185185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1" i="0" u="none" strike="noStrike" kern="1200" cap="none" spc="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All!$BR$5</c:f>
              <c:strCache>
                <c:ptCount val="1"/>
                <c:pt idx="0">
                  <c:v>Ave Pitlane_Speed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All!$BR$6:$BR$400</c:f>
              <c:numCache>
                <c:formatCode>General</c:formatCode>
                <c:ptCount val="395"/>
                <c:pt idx="0">
                  <c:v>59.908000000000001</c:v>
                </c:pt>
                <c:pt idx="4">
                  <c:v>60.252000000000002</c:v>
                </c:pt>
                <c:pt idx="7">
                  <c:v>60.426000000000002</c:v>
                </c:pt>
                <c:pt idx="9">
                  <c:v>60.826000000000001</c:v>
                </c:pt>
                <c:pt idx="10">
                  <c:v>60.426000000000002</c:v>
                </c:pt>
                <c:pt idx="12">
                  <c:v>60.326000000000001</c:v>
                </c:pt>
                <c:pt idx="16">
                  <c:v>61.018999999999998</c:v>
                </c:pt>
                <c:pt idx="19">
                  <c:v>59.210999999999999</c:v>
                </c:pt>
                <c:pt idx="24">
                  <c:v>61.39</c:v>
                </c:pt>
                <c:pt idx="27">
                  <c:v>60.222000000000001</c:v>
                </c:pt>
                <c:pt idx="32">
                  <c:v>61.441000000000003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7-47E9-9857-9D31F2C3C492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022242776067201"/>
          <c:y val="4.2354629629629645E-2"/>
          <c:w val="0.36040393521086322"/>
          <c:h val="0.101548044534177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Time</a:t>
            </a:r>
            <a:r>
              <a:rPr lang="en-GB" b="1" baseline="0"/>
              <a:t> per lap spent in Dog2Dog Condition [s]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All!$CT$5</c:f>
              <c:strCache>
                <c:ptCount val="1"/>
                <c:pt idx="0">
                  <c:v>Max time_d2d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All!$CT$6:$CT$180</c:f>
              <c:numCache>
                <c:formatCode>General</c:formatCode>
                <c:ptCount val="175"/>
                <c:pt idx="0">
                  <c:v>0.34599999999999997</c:v>
                </c:pt>
                <c:pt idx="1">
                  <c:v>0.38200000000000001</c:v>
                </c:pt>
                <c:pt idx="2">
                  <c:v>0.33100000000000002</c:v>
                </c:pt>
                <c:pt idx="3">
                  <c:v>0.38100000000000001</c:v>
                </c:pt>
                <c:pt idx="4">
                  <c:v>0.38400000000000001</c:v>
                </c:pt>
                <c:pt idx="7">
                  <c:v>0.39800000000000002</c:v>
                </c:pt>
                <c:pt idx="8">
                  <c:v>0.34699999999999998</c:v>
                </c:pt>
                <c:pt idx="9">
                  <c:v>0.36799999999999999</c:v>
                </c:pt>
                <c:pt idx="10">
                  <c:v>0.39800000000000002</c:v>
                </c:pt>
                <c:pt idx="11">
                  <c:v>0.34699999999999998</c:v>
                </c:pt>
                <c:pt idx="12">
                  <c:v>0.36099999999999999</c:v>
                </c:pt>
                <c:pt idx="13">
                  <c:v>0.308</c:v>
                </c:pt>
                <c:pt idx="14">
                  <c:v>0.30399999999999999</c:v>
                </c:pt>
                <c:pt idx="15">
                  <c:v>0.34200000000000003</c:v>
                </c:pt>
                <c:pt idx="16">
                  <c:v>0.315</c:v>
                </c:pt>
                <c:pt idx="19">
                  <c:v>0.39600000000000002</c:v>
                </c:pt>
                <c:pt idx="20">
                  <c:v>0.43099999999999999</c:v>
                </c:pt>
                <c:pt idx="21">
                  <c:v>0.36099999999999999</c:v>
                </c:pt>
                <c:pt idx="22">
                  <c:v>0.33700000000000002</c:v>
                </c:pt>
                <c:pt idx="23">
                  <c:v>0.47199999999999998</c:v>
                </c:pt>
                <c:pt idx="24">
                  <c:v>0.43</c:v>
                </c:pt>
                <c:pt idx="27">
                  <c:v>0.34100000000000003</c:v>
                </c:pt>
                <c:pt idx="28">
                  <c:v>0.34300000000000003</c:v>
                </c:pt>
                <c:pt idx="29">
                  <c:v>0.30199999999999999</c:v>
                </c:pt>
                <c:pt idx="30">
                  <c:v>0.28399999999999997</c:v>
                </c:pt>
                <c:pt idx="31">
                  <c:v>0.442</c:v>
                </c:pt>
                <c:pt idx="32">
                  <c:v>0.29299999999999998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0265969562337518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Coolant</a:t>
            </a:r>
            <a:r>
              <a:rPr lang="en-GB" b="1" baseline="0"/>
              <a:t> Pressures </a:t>
            </a:r>
            <a:r>
              <a:rPr lang="en-GB" b="1"/>
              <a:t>[bar]</a:t>
            </a:r>
          </a:p>
        </c:rich>
      </c:tx>
      <c:layout>
        <c:manualLayout>
          <c:xMode val="edge"/>
          <c:yMode val="edge"/>
          <c:x val="3.079939225907008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All!$EL$5</c:f>
              <c:strCache>
                <c:ptCount val="1"/>
                <c:pt idx="0">
                  <c:v>Max pwat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All!$EL$6:$EL$400</c:f>
              <c:numCache>
                <c:formatCode>General</c:formatCode>
                <c:ptCount val="395"/>
                <c:pt idx="0">
                  <c:v>1.2</c:v>
                </c:pt>
                <c:pt idx="1">
                  <c:v>1.1000000000000001</c:v>
                </c:pt>
                <c:pt idx="2">
                  <c:v>1.1499999999999999</c:v>
                </c:pt>
                <c:pt idx="3">
                  <c:v>1.2</c:v>
                </c:pt>
                <c:pt idx="4">
                  <c:v>1.2</c:v>
                </c:pt>
                <c:pt idx="7">
                  <c:v>1.65</c:v>
                </c:pt>
                <c:pt idx="8">
                  <c:v>1.1499999999999999</c:v>
                </c:pt>
                <c:pt idx="9">
                  <c:v>1.2</c:v>
                </c:pt>
                <c:pt idx="10">
                  <c:v>1.65</c:v>
                </c:pt>
                <c:pt idx="11">
                  <c:v>1.1499999999999999</c:v>
                </c:pt>
                <c:pt idx="12">
                  <c:v>1.35</c:v>
                </c:pt>
                <c:pt idx="13">
                  <c:v>1.25</c:v>
                </c:pt>
                <c:pt idx="14">
                  <c:v>1.25</c:v>
                </c:pt>
                <c:pt idx="15">
                  <c:v>1.2</c:v>
                </c:pt>
                <c:pt idx="16">
                  <c:v>1.25</c:v>
                </c:pt>
                <c:pt idx="19">
                  <c:v>1.45</c:v>
                </c:pt>
                <c:pt idx="20">
                  <c:v>1.25</c:v>
                </c:pt>
                <c:pt idx="21">
                  <c:v>1.25</c:v>
                </c:pt>
                <c:pt idx="22">
                  <c:v>1.2</c:v>
                </c:pt>
                <c:pt idx="23">
                  <c:v>1.3</c:v>
                </c:pt>
                <c:pt idx="24">
                  <c:v>1.25</c:v>
                </c:pt>
                <c:pt idx="27">
                  <c:v>1.45</c:v>
                </c:pt>
                <c:pt idx="28">
                  <c:v>1.25</c:v>
                </c:pt>
                <c:pt idx="29">
                  <c:v>1.3</c:v>
                </c:pt>
                <c:pt idx="30">
                  <c:v>1.25</c:v>
                </c:pt>
                <c:pt idx="31">
                  <c:v>1.3</c:v>
                </c:pt>
                <c:pt idx="32">
                  <c:v>1.35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5"/>
          <c:order val="4"/>
          <c:tx>
            <c:strRef>
              <c:f>All!$HV$5</c:f>
              <c:strCache>
                <c:ptCount val="1"/>
                <c:pt idx="0">
                  <c:v>Ave water_pres_diff_calc_pod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All!$HV$6:$HV$400</c:f>
              <c:numCache>
                <c:formatCode>General</c:formatCode>
                <c:ptCount val="395"/>
                <c:pt idx="0">
                  <c:v>0.93500000000000005</c:v>
                </c:pt>
                <c:pt idx="1">
                  <c:v>1.296</c:v>
                </c:pt>
                <c:pt idx="2">
                  <c:v>0.84399999999999997</c:v>
                </c:pt>
                <c:pt idx="3">
                  <c:v>0.89800000000000002</c:v>
                </c:pt>
                <c:pt idx="4">
                  <c:v>1.27</c:v>
                </c:pt>
                <c:pt idx="7">
                  <c:v>1.0529999999999999</c:v>
                </c:pt>
                <c:pt idx="8">
                  <c:v>0.93799999999999994</c:v>
                </c:pt>
                <c:pt idx="9">
                  <c:v>0.35899999999999999</c:v>
                </c:pt>
                <c:pt idx="10">
                  <c:v>1.0529999999999999</c:v>
                </c:pt>
                <c:pt idx="11">
                  <c:v>0.93799999999999994</c:v>
                </c:pt>
                <c:pt idx="12">
                  <c:v>2.5000000000000001E-2</c:v>
                </c:pt>
                <c:pt idx="13">
                  <c:v>0.68799999999999994</c:v>
                </c:pt>
                <c:pt idx="14">
                  <c:v>0.49099999999999999</c:v>
                </c:pt>
                <c:pt idx="15">
                  <c:v>0.61599999999999999</c:v>
                </c:pt>
                <c:pt idx="16">
                  <c:v>0.504</c:v>
                </c:pt>
                <c:pt idx="19">
                  <c:v>-1.31</c:v>
                </c:pt>
                <c:pt idx="20">
                  <c:v>0.874</c:v>
                </c:pt>
                <c:pt idx="21">
                  <c:v>1.2270000000000001</c:v>
                </c:pt>
                <c:pt idx="22">
                  <c:v>1.04</c:v>
                </c:pt>
                <c:pt idx="23">
                  <c:v>0.38200000000000001</c:v>
                </c:pt>
                <c:pt idx="24">
                  <c:v>0.187</c:v>
                </c:pt>
                <c:pt idx="27">
                  <c:v>0.35799999999999998</c:v>
                </c:pt>
                <c:pt idx="28">
                  <c:v>0.89300000000000002</c:v>
                </c:pt>
                <c:pt idx="29">
                  <c:v>0.70199999999999996</c:v>
                </c:pt>
                <c:pt idx="30">
                  <c:v>-0.29799999999999999</c:v>
                </c:pt>
                <c:pt idx="31">
                  <c:v>0.311</c:v>
                </c:pt>
                <c:pt idx="32">
                  <c:v>0.23400000000000001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D9-4C53-B464-AA6D2FCE9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2"/>
          <c:order val="1"/>
          <c:tx>
            <c:strRef>
              <c:f>All!$EM$5</c:f>
              <c:strCache>
                <c:ptCount val="1"/>
                <c:pt idx="0">
                  <c:v>Min pwat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All!$EM$6:$EM$400</c:f>
              <c:numCache>
                <c:formatCode>General</c:formatCode>
                <c:ptCount val="395"/>
                <c:pt idx="0">
                  <c:v>0.7</c:v>
                </c:pt>
                <c:pt idx="1">
                  <c:v>0.65</c:v>
                </c:pt>
                <c:pt idx="2">
                  <c:v>0.75</c:v>
                </c:pt>
                <c:pt idx="3">
                  <c:v>0.75</c:v>
                </c:pt>
                <c:pt idx="4">
                  <c:v>0.7</c:v>
                </c:pt>
                <c:pt idx="7">
                  <c:v>0.75</c:v>
                </c:pt>
                <c:pt idx="8">
                  <c:v>0.7</c:v>
                </c:pt>
                <c:pt idx="9">
                  <c:v>0.8</c:v>
                </c:pt>
                <c:pt idx="10">
                  <c:v>0.75</c:v>
                </c:pt>
                <c:pt idx="11">
                  <c:v>0.7</c:v>
                </c:pt>
                <c:pt idx="12">
                  <c:v>0.75</c:v>
                </c:pt>
                <c:pt idx="13">
                  <c:v>0.8</c:v>
                </c:pt>
                <c:pt idx="14">
                  <c:v>0.8</c:v>
                </c:pt>
                <c:pt idx="15">
                  <c:v>0.75</c:v>
                </c:pt>
                <c:pt idx="16">
                  <c:v>0.8</c:v>
                </c:pt>
                <c:pt idx="19">
                  <c:v>0.7</c:v>
                </c:pt>
                <c:pt idx="20">
                  <c:v>0.8</c:v>
                </c:pt>
                <c:pt idx="21">
                  <c:v>0.75</c:v>
                </c:pt>
                <c:pt idx="22">
                  <c:v>0.85</c:v>
                </c:pt>
                <c:pt idx="23">
                  <c:v>0.8</c:v>
                </c:pt>
                <c:pt idx="24">
                  <c:v>0.85</c:v>
                </c:pt>
                <c:pt idx="27">
                  <c:v>0.8</c:v>
                </c:pt>
                <c:pt idx="28">
                  <c:v>0.85</c:v>
                </c:pt>
                <c:pt idx="29">
                  <c:v>0.85</c:v>
                </c:pt>
                <c:pt idx="30">
                  <c:v>0.7</c:v>
                </c:pt>
                <c:pt idx="31">
                  <c:v>0.75</c:v>
                </c:pt>
                <c:pt idx="32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D9-4C53-B464-AA6D2FCE94BF}"/>
            </c:ext>
          </c:extLst>
        </c:ser>
        <c:ser>
          <c:idx val="3"/>
          <c:order val="2"/>
          <c:tx>
            <c:strRef>
              <c:f>All!$FM$5</c:f>
              <c:strCache>
                <c:ptCount val="1"/>
                <c:pt idx="0">
                  <c:v>Max pmotin_pod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All!$FM$6:$FM$400</c:f>
              <c:numCache>
                <c:formatCode>General</c:formatCode>
                <c:ptCount val="395"/>
                <c:pt idx="0">
                  <c:v>2.7</c:v>
                </c:pt>
                <c:pt idx="1">
                  <c:v>2.75</c:v>
                </c:pt>
                <c:pt idx="2">
                  <c:v>2.75</c:v>
                </c:pt>
                <c:pt idx="3">
                  <c:v>2.74</c:v>
                </c:pt>
                <c:pt idx="4">
                  <c:v>2.81</c:v>
                </c:pt>
                <c:pt idx="7">
                  <c:v>2.98</c:v>
                </c:pt>
                <c:pt idx="8">
                  <c:v>2.75</c:v>
                </c:pt>
                <c:pt idx="9">
                  <c:v>2.67</c:v>
                </c:pt>
                <c:pt idx="10">
                  <c:v>2.98</c:v>
                </c:pt>
                <c:pt idx="11">
                  <c:v>2.75</c:v>
                </c:pt>
                <c:pt idx="12">
                  <c:v>2.64</c:v>
                </c:pt>
                <c:pt idx="13">
                  <c:v>2.72</c:v>
                </c:pt>
                <c:pt idx="14">
                  <c:v>2.81</c:v>
                </c:pt>
                <c:pt idx="15">
                  <c:v>2.77</c:v>
                </c:pt>
                <c:pt idx="16">
                  <c:v>2.71</c:v>
                </c:pt>
                <c:pt idx="19">
                  <c:v>2.59</c:v>
                </c:pt>
                <c:pt idx="20">
                  <c:v>2.82</c:v>
                </c:pt>
                <c:pt idx="21">
                  <c:v>2.83</c:v>
                </c:pt>
                <c:pt idx="22">
                  <c:v>2.83</c:v>
                </c:pt>
                <c:pt idx="23">
                  <c:v>2.74</c:v>
                </c:pt>
                <c:pt idx="24">
                  <c:v>2.72</c:v>
                </c:pt>
                <c:pt idx="27">
                  <c:v>2.73</c:v>
                </c:pt>
                <c:pt idx="28">
                  <c:v>2.87</c:v>
                </c:pt>
                <c:pt idx="29">
                  <c:v>2.82</c:v>
                </c:pt>
                <c:pt idx="30">
                  <c:v>2.78</c:v>
                </c:pt>
                <c:pt idx="31">
                  <c:v>2.77</c:v>
                </c:pt>
                <c:pt idx="32">
                  <c:v>2.79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D9-4C53-B464-AA6D2FCE94BF}"/>
            </c:ext>
          </c:extLst>
        </c:ser>
        <c:ser>
          <c:idx val="4"/>
          <c:order val="3"/>
          <c:tx>
            <c:strRef>
              <c:f>All!$FN$5</c:f>
              <c:strCache>
                <c:ptCount val="1"/>
                <c:pt idx="0">
                  <c:v>Min pmotin_pod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All!$FN$6:$FN$400</c:f>
              <c:numCache>
                <c:formatCode>General</c:formatCode>
                <c:ptCount val="395"/>
                <c:pt idx="0">
                  <c:v>-0.34</c:v>
                </c:pt>
                <c:pt idx="1">
                  <c:v>1.24</c:v>
                </c:pt>
                <c:pt idx="2">
                  <c:v>0.35</c:v>
                </c:pt>
                <c:pt idx="3">
                  <c:v>0.02</c:v>
                </c:pt>
                <c:pt idx="4">
                  <c:v>1.06</c:v>
                </c:pt>
                <c:pt idx="7">
                  <c:v>1.22</c:v>
                </c:pt>
                <c:pt idx="8">
                  <c:v>-0.16</c:v>
                </c:pt>
                <c:pt idx="9">
                  <c:v>-0.06</c:v>
                </c:pt>
                <c:pt idx="10">
                  <c:v>1.22</c:v>
                </c:pt>
                <c:pt idx="11">
                  <c:v>-0.16</c:v>
                </c:pt>
                <c:pt idx="12">
                  <c:v>-0.74</c:v>
                </c:pt>
                <c:pt idx="13">
                  <c:v>-0.08</c:v>
                </c:pt>
                <c:pt idx="14">
                  <c:v>-0.62</c:v>
                </c:pt>
                <c:pt idx="15">
                  <c:v>-0.65</c:v>
                </c:pt>
                <c:pt idx="16">
                  <c:v>-0.63</c:v>
                </c:pt>
                <c:pt idx="19">
                  <c:v>-0.89</c:v>
                </c:pt>
                <c:pt idx="20">
                  <c:v>-0.82</c:v>
                </c:pt>
                <c:pt idx="21">
                  <c:v>1.43</c:v>
                </c:pt>
                <c:pt idx="22">
                  <c:v>0.78</c:v>
                </c:pt>
                <c:pt idx="23">
                  <c:v>0.01</c:v>
                </c:pt>
                <c:pt idx="24">
                  <c:v>-0.6</c:v>
                </c:pt>
                <c:pt idx="27">
                  <c:v>-0.74</c:v>
                </c:pt>
                <c:pt idx="28">
                  <c:v>-0.26</c:v>
                </c:pt>
                <c:pt idx="29">
                  <c:v>-0.68</c:v>
                </c:pt>
                <c:pt idx="30">
                  <c:v>-0.9</c:v>
                </c:pt>
                <c:pt idx="31">
                  <c:v>-0.84</c:v>
                </c:pt>
                <c:pt idx="32">
                  <c:v>-0.75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D9-4C53-B464-AA6D2FCE94BF}"/>
            </c:ext>
          </c:extLst>
        </c:ser>
        <c:ser>
          <c:idx val="1"/>
          <c:order val="5"/>
          <c:tx>
            <c:strRef>
              <c:f>All!$EK$5</c:f>
              <c:strCache>
                <c:ptCount val="1"/>
                <c:pt idx="0">
                  <c:v>Ave Delta_TmotvsAMB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All!$EK$6:$EK$26</c:f>
              <c:numCache>
                <c:formatCode>General</c:formatCode>
                <c:ptCount val="21"/>
                <c:pt idx="0">
                  <c:v>57.347999999999999</c:v>
                </c:pt>
                <c:pt idx="1">
                  <c:v>59.636000000000003</c:v>
                </c:pt>
                <c:pt idx="2">
                  <c:v>59.636000000000003</c:v>
                </c:pt>
                <c:pt idx="3">
                  <c:v>58.951999999999998</c:v>
                </c:pt>
                <c:pt idx="4">
                  <c:v>58.652999999999999</c:v>
                </c:pt>
                <c:pt idx="7">
                  <c:v>57.253999999999998</c:v>
                </c:pt>
                <c:pt idx="8">
                  <c:v>57.917000000000002</c:v>
                </c:pt>
                <c:pt idx="9">
                  <c:v>57.183</c:v>
                </c:pt>
                <c:pt idx="10">
                  <c:v>57.253999999999998</c:v>
                </c:pt>
                <c:pt idx="11">
                  <c:v>57.917000000000002</c:v>
                </c:pt>
                <c:pt idx="12">
                  <c:v>54.789000000000001</c:v>
                </c:pt>
                <c:pt idx="13">
                  <c:v>56.023000000000003</c:v>
                </c:pt>
                <c:pt idx="14">
                  <c:v>55.421999999999997</c:v>
                </c:pt>
                <c:pt idx="15">
                  <c:v>56.149000000000001</c:v>
                </c:pt>
                <c:pt idx="16">
                  <c:v>55.863999999999997</c:v>
                </c:pt>
                <c:pt idx="19">
                  <c:v>52.408000000000001</c:v>
                </c:pt>
                <c:pt idx="20">
                  <c:v>54.3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0A-4015-92CE-407C8FEA3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6557136"/>
        <c:axId val="1416558800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1416558800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16557136"/>
        <c:crosses val="max"/>
        <c:crossBetween val="between"/>
      </c:valAx>
      <c:catAx>
        <c:axId val="1416557136"/>
        <c:scaling>
          <c:orientation val="minMax"/>
        </c:scaling>
        <c:delete val="1"/>
        <c:axPos val="b"/>
        <c:majorTickMark val="out"/>
        <c:minorTickMark val="none"/>
        <c:tickLblPos val="nextTo"/>
        <c:crossAx val="1416558800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608925460394588"/>
          <c:y val="1.1972222222222221E-3"/>
          <c:w val="0.76836916741645234"/>
          <c:h val="0.163895370370370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Mixture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All!$FG$5</c:f>
              <c:strCache>
                <c:ptCount val="1"/>
                <c:pt idx="0">
                  <c:v>Lap-Begin Ave Lambda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All!$FG$6:$FG$400</c:f>
              <c:numCache>
                <c:formatCode>General</c:formatCode>
                <c:ptCount val="395"/>
                <c:pt idx="0">
                  <c:v>0.96499999999999997</c:v>
                </c:pt>
                <c:pt idx="1">
                  <c:v>0.94499999999999995</c:v>
                </c:pt>
                <c:pt idx="2">
                  <c:v>0.94099999999999995</c:v>
                </c:pt>
                <c:pt idx="3">
                  <c:v>0.94399999999999995</c:v>
                </c:pt>
                <c:pt idx="4">
                  <c:v>0.94399999999999995</c:v>
                </c:pt>
                <c:pt idx="7">
                  <c:v>0.98299999999999998</c:v>
                </c:pt>
                <c:pt idx="8">
                  <c:v>0.94199999999999995</c:v>
                </c:pt>
                <c:pt idx="9">
                  <c:v>0.94899999999999995</c:v>
                </c:pt>
                <c:pt idx="10">
                  <c:v>0.98299999999999998</c:v>
                </c:pt>
                <c:pt idx="11">
                  <c:v>0.94199999999999995</c:v>
                </c:pt>
                <c:pt idx="12">
                  <c:v>1.0129999999999999</c:v>
                </c:pt>
                <c:pt idx="13">
                  <c:v>0.94199999999999995</c:v>
                </c:pt>
                <c:pt idx="14">
                  <c:v>0.94199999999999995</c:v>
                </c:pt>
                <c:pt idx="15">
                  <c:v>0.94299999999999995</c:v>
                </c:pt>
                <c:pt idx="16">
                  <c:v>0.94799999999999995</c:v>
                </c:pt>
                <c:pt idx="19">
                  <c:v>1.046</c:v>
                </c:pt>
                <c:pt idx="20">
                  <c:v>0.94199999999999995</c:v>
                </c:pt>
                <c:pt idx="21">
                  <c:v>0.94599999999999995</c:v>
                </c:pt>
                <c:pt idx="22">
                  <c:v>0.94899999999999995</c:v>
                </c:pt>
                <c:pt idx="23">
                  <c:v>0.95299999999999996</c:v>
                </c:pt>
                <c:pt idx="24">
                  <c:v>0.95</c:v>
                </c:pt>
                <c:pt idx="27">
                  <c:v>1.0049999999999999</c:v>
                </c:pt>
                <c:pt idx="28">
                  <c:v>0.94499999999999995</c:v>
                </c:pt>
                <c:pt idx="29">
                  <c:v>0.95099999999999996</c:v>
                </c:pt>
                <c:pt idx="30">
                  <c:v>0.96099999999999997</c:v>
                </c:pt>
                <c:pt idx="31">
                  <c:v>0.95</c:v>
                </c:pt>
                <c:pt idx="32">
                  <c:v>0.94799999999999995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All!$FH$5</c:f>
              <c:strCache>
                <c:ptCount val="1"/>
                <c:pt idx="0">
                  <c:v>Lap-Begin Ave Lambda2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All!$FH$6:$FH$400</c:f>
              <c:numCache>
                <c:formatCode>General</c:formatCode>
                <c:ptCount val="395"/>
                <c:pt idx="0">
                  <c:v>0.96499999999999997</c:v>
                </c:pt>
                <c:pt idx="1">
                  <c:v>0.94499999999999995</c:v>
                </c:pt>
                <c:pt idx="2">
                  <c:v>0.94199999999999995</c:v>
                </c:pt>
                <c:pt idx="3">
                  <c:v>0.94499999999999995</c:v>
                </c:pt>
                <c:pt idx="4">
                  <c:v>0.94499999999999995</c:v>
                </c:pt>
                <c:pt idx="7">
                  <c:v>0.98299999999999998</c:v>
                </c:pt>
                <c:pt idx="8">
                  <c:v>0.94299999999999995</c:v>
                </c:pt>
                <c:pt idx="9">
                  <c:v>0.95</c:v>
                </c:pt>
                <c:pt idx="10">
                  <c:v>0.98299999999999998</c:v>
                </c:pt>
                <c:pt idx="11">
                  <c:v>0.94299999999999995</c:v>
                </c:pt>
                <c:pt idx="12">
                  <c:v>1.0129999999999999</c:v>
                </c:pt>
                <c:pt idx="13">
                  <c:v>0.94299999999999995</c:v>
                </c:pt>
                <c:pt idx="14">
                  <c:v>0.94299999999999995</c:v>
                </c:pt>
                <c:pt idx="15">
                  <c:v>0.94299999999999995</c:v>
                </c:pt>
                <c:pt idx="16">
                  <c:v>0.94899999999999995</c:v>
                </c:pt>
                <c:pt idx="19">
                  <c:v>1.06</c:v>
                </c:pt>
                <c:pt idx="20">
                  <c:v>0.94299999999999995</c:v>
                </c:pt>
                <c:pt idx="21">
                  <c:v>0.94699999999999995</c:v>
                </c:pt>
                <c:pt idx="22">
                  <c:v>0.95099999999999996</c:v>
                </c:pt>
                <c:pt idx="23">
                  <c:v>0.95199999999999996</c:v>
                </c:pt>
                <c:pt idx="24">
                  <c:v>0.95099999999999996</c:v>
                </c:pt>
                <c:pt idx="27">
                  <c:v>1.0069999999999999</c:v>
                </c:pt>
                <c:pt idx="28">
                  <c:v>0.94699999999999995</c:v>
                </c:pt>
                <c:pt idx="29">
                  <c:v>0.95199999999999996</c:v>
                </c:pt>
                <c:pt idx="30">
                  <c:v>0.96399999999999997</c:v>
                </c:pt>
                <c:pt idx="31">
                  <c:v>0.95199999999999996</c:v>
                </c:pt>
                <c:pt idx="32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85-45E9-863A-548A6366BAED}"/>
            </c:ext>
          </c:extLst>
        </c:ser>
        <c:ser>
          <c:idx val="2"/>
          <c:order val="2"/>
          <c:tx>
            <c:strRef>
              <c:f>All!$FI$5</c:f>
              <c:strCache>
                <c:ptCount val="1"/>
                <c:pt idx="0">
                  <c:v>Lap-Begin Ave flc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All!$FI$6:$FI$400</c:f>
              <c:numCache>
                <c:formatCode>General</c:formatCode>
                <c:ptCount val="395"/>
                <c:pt idx="0">
                  <c:v>1.002</c:v>
                </c:pt>
                <c:pt idx="1">
                  <c:v>0.99299999999999999</c:v>
                </c:pt>
                <c:pt idx="2">
                  <c:v>0.99</c:v>
                </c:pt>
                <c:pt idx="3">
                  <c:v>0.99099999999999999</c:v>
                </c:pt>
                <c:pt idx="4">
                  <c:v>0.98899999999999999</c:v>
                </c:pt>
                <c:pt idx="7">
                  <c:v>0.999</c:v>
                </c:pt>
                <c:pt idx="8">
                  <c:v>0.98899999999999999</c:v>
                </c:pt>
                <c:pt idx="9">
                  <c:v>0.99099999999999999</c:v>
                </c:pt>
                <c:pt idx="10">
                  <c:v>0.999</c:v>
                </c:pt>
                <c:pt idx="11">
                  <c:v>0.98899999999999999</c:v>
                </c:pt>
                <c:pt idx="12">
                  <c:v>1.0069999999999999</c:v>
                </c:pt>
                <c:pt idx="13">
                  <c:v>0.99399999999999999</c:v>
                </c:pt>
                <c:pt idx="14">
                  <c:v>0.99099999999999999</c:v>
                </c:pt>
                <c:pt idx="15">
                  <c:v>0.99099999999999999</c:v>
                </c:pt>
                <c:pt idx="16">
                  <c:v>0.99199999999999999</c:v>
                </c:pt>
                <c:pt idx="19">
                  <c:v>1.002</c:v>
                </c:pt>
                <c:pt idx="20">
                  <c:v>0.995</c:v>
                </c:pt>
                <c:pt idx="21">
                  <c:v>0.997</c:v>
                </c:pt>
                <c:pt idx="22">
                  <c:v>0.997</c:v>
                </c:pt>
                <c:pt idx="23">
                  <c:v>0.99299999999999999</c:v>
                </c:pt>
                <c:pt idx="24">
                  <c:v>0.996</c:v>
                </c:pt>
                <c:pt idx="27">
                  <c:v>1.002</c:v>
                </c:pt>
                <c:pt idx="28">
                  <c:v>0.99299999999999999</c:v>
                </c:pt>
                <c:pt idx="29">
                  <c:v>0.99199999999999999</c:v>
                </c:pt>
                <c:pt idx="30">
                  <c:v>0.99399999999999999</c:v>
                </c:pt>
                <c:pt idx="31">
                  <c:v>1</c:v>
                </c:pt>
                <c:pt idx="32">
                  <c:v>0.99399999999999999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21-4D4F-8CAE-E4A2C1A19712}"/>
            </c:ext>
          </c:extLst>
        </c:ser>
        <c:ser>
          <c:idx val="3"/>
          <c:order val="3"/>
          <c:tx>
            <c:strRef>
              <c:f>All!$FJ$5</c:f>
              <c:strCache>
                <c:ptCount val="1"/>
                <c:pt idx="0">
                  <c:v>Lap-Begin Ave flc2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All!$FJ$6:$FJ$400</c:f>
              <c:numCache>
                <c:formatCode>General</c:formatCode>
                <c:ptCount val="395"/>
                <c:pt idx="0">
                  <c:v>1.002</c:v>
                </c:pt>
                <c:pt idx="1">
                  <c:v>0.995</c:v>
                </c:pt>
                <c:pt idx="2">
                  <c:v>0.99299999999999999</c:v>
                </c:pt>
                <c:pt idx="3">
                  <c:v>0.99399999999999999</c:v>
                </c:pt>
                <c:pt idx="4">
                  <c:v>0.99199999999999999</c:v>
                </c:pt>
                <c:pt idx="7">
                  <c:v>1</c:v>
                </c:pt>
                <c:pt idx="8">
                  <c:v>0.99099999999999999</c:v>
                </c:pt>
                <c:pt idx="9">
                  <c:v>0.99399999999999999</c:v>
                </c:pt>
                <c:pt idx="10">
                  <c:v>1</c:v>
                </c:pt>
                <c:pt idx="11">
                  <c:v>0.99099999999999999</c:v>
                </c:pt>
                <c:pt idx="12">
                  <c:v>1.008</c:v>
                </c:pt>
                <c:pt idx="13">
                  <c:v>0.996</c:v>
                </c:pt>
                <c:pt idx="14">
                  <c:v>0.995</c:v>
                </c:pt>
                <c:pt idx="15">
                  <c:v>0.99299999999999999</c:v>
                </c:pt>
                <c:pt idx="16">
                  <c:v>0.995</c:v>
                </c:pt>
                <c:pt idx="19">
                  <c:v>1.002</c:v>
                </c:pt>
                <c:pt idx="20">
                  <c:v>0.999</c:v>
                </c:pt>
                <c:pt idx="21">
                  <c:v>1.0009999999999999</c:v>
                </c:pt>
                <c:pt idx="22">
                  <c:v>1.0009999999999999</c:v>
                </c:pt>
                <c:pt idx="23">
                  <c:v>0.996</c:v>
                </c:pt>
                <c:pt idx="24">
                  <c:v>1</c:v>
                </c:pt>
                <c:pt idx="27">
                  <c:v>1.0049999999999999</c:v>
                </c:pt>
                <c:pt idx="28">
                  <c:v>0.997</c:v>
                </c:pt>
                <c:pt idx="29">
                  <c:v>0.996</c:v>
                </c:pt>
                <c:pt idx="30">
                  <c:v>0.998</c:v>
                </c:pt>
                <c:pt idx="31">
                  <c:v>1.0029999999999999</c:v>
                </c:pt>
                <c:pt idx="32">
                  <c:v>0.997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21-4D4F-8CAE-E4A2C1A19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.05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20757500256716"/>
          <c:y val="4.2354629629629631E-2"/>
          <c:w val="0.79792424997432843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Poil surging time</a:t>
            </a:r>
            <a:r>
              <a:rPr lang="en-GB" b="1" baseline="0"/>
              <a:t> [s</a:t>
            </a:r>
            <a:r>
              <a:rPr lang="en-GB" b="1"/>
              <a:t>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All!$FK$5</c:f>
              <c:strCache>
                <c:ptCount val="1"/>
                <c:pt idx="0">
                  <c:v>Max Poil_Surge_Lap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All!$FK$6:$FK$400</c:f>
              <c:numCache>
                <c:formatCode>General</c:formatCode>
                <c:ptCount val="395"/>
                <c:pt idx="0">
                  <c:v>0.10100000000000001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0.20100000000000001</c:v>
                </c:pt>
                <c:pt idx="8">
                  <c:v>0</c:v>
                </c:pt>
                <c:pt idx="9">
                  <c:v>0</c:v>
                </c:pt>
                <c:pt idx="10">
                  <c:v>0.20100000000000001</c:v>
                </c:pt>
                <c:pt idx="11">
                  <c:v>0</c:v>
                </c:pt>
                <c:pt idx="12">
                  <c:v>0.10100000000000001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0.30199999999999999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0.30099999999999999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All!$FP$5</c:f>
              <c:strCache>
                <c:ptCount val="1"/>
                <c:pt idx="0">
                  <c:v>Min poil_3500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All!$FP$6:$FP$400</c:f>
              <c:numCache>
                <c:formatCode>General</c:formatCode>
                <c:ptCount val="395"/>
                <c:pt idx="0">
                  <c:v>4.3499999999999996</c:v>
                </c:pt>
                <c:pt idx="4">
                  <c:v>3.9</c:v>
                </c:pt>
                <c:pt idx="7">
                  <c:v>0.15</c:v>
                </c:pt>
                <c:pt idx="9">
                  <c:v>4.1500000000000004</c:v>
                </c:pt>
                <c:pt idx="10">
                  <c:v>0.15</c:v>
                </c:pt>
                <c:pt idx="12">
                  <c:v>0.75</c:v>
                </c:pt>
                <c:pt idx="13">
                  <c:v>4.55</c:v>
                </c:pt>
                <c:pt idx="16">
                  <c:v>3.7</c:v>
                </c:pt>
                <c:pt idx="19">
                  <c:v>0.45</c:v>
                </c:pt>
                <c:pt idx="22">
                  <c:v>4.1500000000000004</c:v>
                </c:pt>
                <c:pt idx="23">
                  <c:v>3.7</c:v>
                </c:pt>
                <c:pt idx="24">
                  <c:v>3.65</c:v>
                </c:pt>
                <c:pt idx="27">
                  <c:v>0.15</c:v>
                </c:pt>
                <c:pt idx="30">
                  <c:v>4</c:v>
                </c:pt>
                <c:pt idx="3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A9-4666-B2C3-5F428BEBBE90}"/>
            </c:ext>
          </c:extLst>
        </c:ser>
        <c:ser>
          <c:idx val="2"/>
          <c:order val="2"/>
          <c:tx>
            <c:strRef>
              <c:f>All!$FQ$5</c:f>
              <c:strCache>
                <c:ptCount val="1"/>
                <c:pt idx="0">
                  <c:v>Min poil_5500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All!$FQ$6:$FQ$400</c:f>
              <c:numCache>
                <c:formatCode>General</c:formatCode>
                <c:ptCount val="395"/>
                <c:pt idx="0">
                  <c:v>0.6</c:v>
                </c:pt>
                <c:pt idx="1">
                  <c:v>4.9000000000000004</c:v>
                </c:pt>
                <c:pt idx="2">
                  <c:v>4.9000000000000004</c:v>
                </c:pt>
                <c:pt idx="3">
                  <c:v>4.9000000000000004</c:v>
                </c:pt>
                <c:pt idx="4">
                  <c:v>4.5999999999999996</c:v>
                </c:pt>
                <c:pt idx="7">
                  <c:v>3.55</c:v>
                </c:pt>
                <c:pt idx="8">
                  <c:v>4.9000000000000004</c:v>
                </c:pt>
                <c:pt idx="9">
                  <c:v>4.5</c:v>
                </c:pt>
                <c:pt idx="10">
                  <c:v>3.55</c:v>
                </c:pt>
                <c:pt idx="11">
                  <c:v>4.9000000000000004</c:v>
                </c:pt>
                <c:pt idx="12">
                  <c:v>4.6500000000000004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4.9000000000000004</c:v>
                </c:pt>
                <c:pt idx="16">
                  <c:v>4.5</c:v>
                </c:pt>
                <c:pt idx="19">
                  <c:v>0.3</c:v>
                </c:pt>
                <c:pt idx="20">
                  <c:v>4.5999999999999996</c:v>
                </c:pt>
                <c:pt idx="21">
                  <c:v>4.6500000000000004</c:v>
                </c:pt>
                <c:pt idx="22">
                  <c:v>4.55</c:v>
                </c:pt>
                <c:pt idx="23">
                  <c:v>4.5</c:v>
                </c:pt>
                <c:pt idx="24">
                  <c:v>4.55</c:v>
                </c:pt>
                <c:pt idx="27">
                  <c:v>4.5999999999999996</c:v>
                </c:pt>
                <c:pt idx="28">
                  <c:v>4.5999999999999996</c:v>
                </c:pt>
                <c:pt idx="29">
                  <c:v>4.6500000000000004</c:v>
                </c:pt>
                <c:pt idx="30">
                  <c:v>4.5</c:v>
                </c:pt>
                <c:pt idx="31">
                  <c:v>4.5999999999999996</c:v>
                </c:pt>
                <c:pt idx="32">
                  <c:v>4.45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A9-4666-B2C3-5F428BEBBE90}"/>
            </c:ext>
          </c:extLst>
        </c:ser>
        <c:ser>
          <c:idx val="3"/>
          <c:order val="3"/>
          <c:tx>
            <c:strRef>
              <c:f>All!$FR$5</c:f>
              <c:strCache>
                <c:ptCount val="1"/>
                <c:pt idx="0">
                  <c:v>Min poil_7500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All!$FR$6:$FR$400</c:f>
              <c:numCache>
                <c:formatCode>General</c:formatCode>
                <c:ptCount val="395"/>
                <c:pt idx="0">
                  <c:v>5.3</c:v>
                </c:pt>
                <c:pt idx="1">
                  <c:v>5.2</c:v>
                </c:pt>
                <c:pt idx="2">
                  <c:v>5.2</c:v>
                </c:pt>
                <c:pt idx="3">
                  <c:v>5.2</c:v>
                </c:pt>
                <c:pt idx="4">
                  <c:v>5.15</c:v>
                </c:pt>
                <c:pt idx="7">
                  <c:v>5.2</c:v>
                </c:pt>
                <c:pt idx="8">
                  <c:v>5.2</c:v>
                </c:pt>
                <c:pt idx="9">
                  <c:v>5.0999999999999996</c:v>
                </c:pt>
                <c:pt idx="10">
                  <c:v>5.2</c:v>
                </c:pt>
                <c:pt idx="11">
                  <c:v>5.2</c:v>
                </c:pt>
                <c:pt idx="12">
                  <c:v>5.15</c:v>
                </c:pt>
                <c:pt idx="13">
                  <c:v>5.2</c:v>
                </c:pt>
                <c:pt idx="14">
                  <c:v>5.15</c:v>
                </c:pt>
                <c:pt idx="15">
                  <c:v>5.2</c:v>
                </c:pt>
                <c:pt idx="16">
                  <c:v>5.05</c:v>
                </c:pt>
                <c:pt idx="19">
                  <c:v>5.2</c:v>
                </c:pt>
                <c:pt idx="20">
                  <c:v>5.0999999999999996</c:v>
                </c:pt>
                <c:pt idx="21">
                  <c:v>5.05</c:v>
                </c:pt>
                <c:pt idx="22">
                  <c:v>5.0999999999999996</c:v>
                </c:pt>
                <c:pt idx="23">
                  <c:v>5</c:v>
                </c:pt>
                <c:pt idx="24">
                  <c:v>5.05</c:v>
                </c:pt>
                <c:pt idx="27">
                  <c:v>5.15</c:v>
                </c:pt>
                <c:pt idx="28">
                  <c:v>5.0999999999999996</c:v>
                </c:pt>
                <c:pt idx="29">
                  <c:v>5.0999999999999996</c:v>
                </c:pt>
                <c:pt idx="30">
                  <c:v>5.0999999999999996</c:v>
                </c:pt>
                <c:pt idx="31">
                  <c:v>4.95</c:v>
                </c:pt>
                <c:pt idx="32">
                  <c:v>5.05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A9-4666-B2C3-5F428BEBB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567261954895442"/>
          <c:y val="3.6475E-2"/>
          <c:w val="0.69432742538136127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EPS</a:t>
            </a:r>
            <a:r>
              <a:rPr lang="en-GB" b="1" baseline="0"/>
              <a:t> motor Current [A]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All!$ER$5</c:f>
              <c:strCache>
                <c:ptCount val="1"/>
                <c:pt idx="0">
                  <c:v>Max eps_motor_cur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All!$ER$6:$ER$400</c:f>
              <c:numCache>
                <c:formatCode>General</c:formatCode>
                <c:ptCount val="395"/>
                <c:pt idx="0">
                  <c:v>78.322000000000003</c:v>
                </c:pt>
                <c:pt idx="1">
                  <c:v>79.781999999999996</c:v>
                </c:pt>
                <c:pt idx="2">
                  <c:v>94.674000000000007</c:v>
                </c:pt>
                <c:pt idx="3">
                  <c:v>96.134</c:v>
                </c:pt>
                <c:pt idx="4">
                  <c:v>100.806</c:v>
                </c:pt>
                <c:pt idx="7">
                  <c:v>77.738</c:v>
                </c:pt>
                <c:pt idx="8">
                  <c:v>92.046000000000006</c:v>
                </c:pt>
                <c:pt idx="9">
                  <c:v>93.213999999999999</c:v>
                </c:pt>
                <c:pt idx="10">
                  <c:v>77.738</c:v>
                </c:pt>
                <c:pt idx="11">
                  <c:v>92.046000000000006</c:v>
                </c:pt>
                <c:pt idx="12">
                  <c:v>75.986000000000004</c:v>
                </c:pt>
                <c:pt idx="13">
                  <c:v>117.45</c:v>
                </c:pt>
                <c:pt idx="14">
                  <c:v>106.646</c:v>
                </c:pt>
                <c:pt idx="15">
                  <c:v>101.682</c:v>
                </c:pt>
                <c:pt idx="16">
                  <c:v>93.798000000000002</c:v>
                </c:pt>
                <c:pt idx="19">
                  <c:v>80.95</c:v>
                </c:pt>
                <c:pt idx="20">
                  <c:v>84.745999999999995</c:v>
                </c:pt>
                <c:pt idx="21">
                  <c:v>77.153999999999996</c:v>
                </c:pt>
                <c:pt idx="22">
                  <c:v>88.834000000000003</c:v>
                </c:pt>
                <c:pt idx="23">
                  <c:v>82.994</c:v>
                </c:pt>
                <c:pt idx="24">
                  <c:v>70.438000000000002</c:v>
                </c:pt>
                <c:pt idx="27">
                  <c:v>100.22199999999999</c:v>
                </c:pt>
                <c:pt idx="28">
                  <c:v>87.081999999999994</c:v>
                </c:pt>
                <c:pt idx="29">
                  <c:v>111.318</c:v>
                </c:pt>
                <c:pt idx="30">
                  <c:v>116.282</c:v>
                </c:pt>
                <c:pt idx="31">
                  <c:v>118.03400000000001</c:v>
                </c:pt>
                <c:pt idx="32">
                  <c:v>105.77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2"/>
          <c:order val="1"/>
          <c:tx>
            <c:strRef>
              <c:f>All!$EQ$5</c:f>
              <c:strCache>
                <c:ptCount val="1"/>
                <c:pt idx="0">
                  <c:v>Ave eps_motor_cur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All!$EQ$6:$EQ$400</c:f>
              <c:numCache>
                <c:formatCode>General</c:formatCode>
                <c:ptCount val="395"/>
                <c:pt idx="0">
                  <c:v>-0.59099999999999997</c:v>
                </c:pt>
                <c:pt idx="1">
                  <c:v>-2.0739999999999998</c:v>
                </c:pt>
                <c:pt idx="2">
                  <c:v>-2.3719999999999999</c:v>
                </c:pt>
                <c:pt idx="3">
                  <c:v>-2.613</c:v>
                </c:pt>
                <c:pt idx="4">
                  <c:v>-2.052</c:v>
                </c:pt>
                <c:pt idx="7">
                  <c:v>-1.044</c:v>
                </c:pt>
                <c:pt idx="8">
                  <c:v>-2.44</c:v>
                </c:pt>
                <c:pt idx="9">
                  <c:v>-2.444</c:v>
                </c:pt>
                <c:pt idx="10">
                  <c:v>-1.044</c:v>
                </c:pt>
                <c:pt idx="11">
                  <c:v>-2.44</c:v>
                </c:pt>
                <c:pt idx="12">
                  <c:v>-0.97199999999999998</c:v>
                </c:pt>
                <c:pt idx="13">
                  <c:v>-2.7589999999999999</c:v>
                </c:pt>
                <c:pt idx="14">
                  <c:v>-2.5760000000000001</c:v>
                </c:pt>
                <c:pt idx="15">
                  <c:v>-2.48</c:v>
                </c:pt>
                <c:pt idx="16">
                  <c:v>-2.645</c:v>
                </c:pt>
                <c:pt idx="19">
                  <c:v>-0.37</c:v>
                </c:pt>
                <c:pt idx="20">
                  <c:v>-1.895</c:v>
                </c:pt>
                <c:pt idx="21">
                  <c:v>-2.0139999999999998</c:v>
                </c:pt>
                <c:pt idx="22">
                  <c:v>-1.403</c:v>
                </c:pt>
                <c:pt idx="23">
                  <c:v>-1.425</c:v>
                </c:pt>
                <c:pt idx="24">
                  <c:v>-1.6519999999999999</c:v>
                </c:pt>
                <c:pt idx="27">
                  <c:v>-1.246</c:v>
                </c:pt>
                <c:pt idx="28">
                  <c:v>-2.4750000000000001</c:v>
                </c:pt>
                <c:pt idx="29">
                  <c:v>-2.5409999999999999</c:v>
                </c:pt>
                <c:pt idx="30">
                  <c:v>-1.3460000000000001</c:v>
                </c:pt>
                <c:pt idx="31">
                  <c:v>-1.722</c:v>
                </c:pt>
                <c:pt idx="32">
                  <c:v>-2.33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99-470F-9E15-E5DBDBA7E3B9}"/>
            </c:ext>
          </c:extLst>
        </c:ser>
        <c:ser>
          <c:idx val="1"/>
          <c:order val="2"/>
          <c:tx>
            <c:strRef>
              <c:f>All!$EP$5</c:f>
              <c:strCache>
                <c:ptCount val="1"/>
                <c:pt idx="0">
                  <c:v>Min eps_motor_cur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All!$EP$6:$EP$400</c:f>
              <c:numCache>
                <c:formatCode>General</c:formatCode>
                <c:ptCount val="395"/>
                <c:pt idx="0">
                  <c:v>-72.058000000000007</c:v>
                </c:pt>
                <c:pt idx="1">
                  <c:v>-105.054</c:v>
                </c:pt>
                <c:pt idx="2">
                  <c:v>-102.134</c:v>
                </c:pt>
                <c:pt idx="3">
                  <c:v>-113.52200000000001</c:v>
                </c:pt>
                <c:pt idx="4">
                  <c:v>-108.26600000000001</c:v>
                </c:pt>
                <c:pt idx="7">
                  <c:v>-92.79</c:v>
                </c:pt>
                <c:pt idx="8">
                  <c:v>-110.89400000000001</c:v>
                </c:pt>
                <c:pt idx="9">
                  <c:v>-106.514</c:v>
                </c:pt>
                <c:pt idx="10">
                  <c:v>-92.79</c:v>
                </c:pt>
                <c:pt idx="11">
                  <c:v>-110.89400000000001</c:v>
                </c:pt>
                <c:pt idx="12">
                  <c:v>-78.481999999999999</c:v>
                </c:pt>
                <c:pt idx="13">
                  <c:v>-119.36199999999999</c:v>
                </c:pt>
                <c:pt idx="14">
                  <c:v>-124.61799999999999</c:v>
                </c:pt>
                <c:pt idx="15">
                  <c:v>-112.062</c:v>
                </c:pt>
                <c:pt idx="16">
                  <c:v>-117.318</c:v>
                </c:pt>
                <c:pt idx="19">
                  <c:v>-63.298000000000002</c:v>
                </c:pt>
                <c:pt idx="20">
                  <c:v>-75.853999999999999</c:v>
                </c:pt>
                <c:pt idx="21">
                  <c:v>-91.914000000000001</c:v>
                </c:pt>
                <c:pt idx="22">
                  <c:v>-79.358000000000004</c:v>
                </c:pt>
                <c:pt idx="23">
                  <c:v>-71.474000000000004</c:v>
                </c:pt>
                <c:pt idx="24">
                  <c:v>-101.258</c:v>
                </c:pt>
                <c:pt idx="27">
                  <c:v>-86.95</c:v>
                </c:pt>
                <c:pt idx="28">
                  <c:v>-109.726</c:v>
                </c:pt>
                <c:pt idx="29">
                  <c:v>-93.957999999999998</c:v>
                </c:pt>
                <c:pt idx="30">
                  <c:v>-78.774000000000001</c:v>
                </c:pt>
                <c:pt idx="31">
                  <c:v>-77.897999999999996</c:v>
                </c:pt>
                <c:pt idx="32">
                  <c:v>-101.258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99-470F-9E15-E5DBDBA7E3B9}"/>
            </c:ext>
          </c:extLst>
        </c:ser>
        <c:ser>
          <c:idx val="3"/>
          <c:order val="3"/>
          <c:tx>
            <c:strRef>
              <c:f>All!$GO$5</c:f>
              <c:strCache>
                <c:ptCount val="1"/>
                <c:pt idx="0">
                  <c:v>Max abs_EPS_Motor_Current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All!$GO$6:$GO$400</c:f>
              <c:numCache>
                <c:formatCode>General</c:formatCode>
                <c:ptCount val="395"/>
                <c:pt idx="0">
                  <c:v>78.322000000000003</c:v>
                </c:pt>
                <c:pt idx="1">
                  <c:v>105.054</c:v>
                </c:pt>
                <c:pt idx="2">
                  <c:v>102.134</c:v>
                </c:pt>
                <c:pt idx="3">
                  <c:v>113.52200000000001</c:v>
                </c:pt>
                <c:pt idx="4">
                  <c:v>108.26600000000001</c:v>
                </c:pt>
                <c:pt idx="7">
                  <c:v>92.79</c:v>
                </c:pt>
                <c:pt idx="8">
                  <c:v>110.89400000000001</c:v>
                </c:pt>
                <c:pt idx="9">
                  <c:v>106.514</c:v>
                </c:pt>
                <c:pt idx="10">
                  <c:v>92.79</c:v>
                </c:pt>
                <c:pt idx="11">
                  <c:v>110.89400000000001</c:v>
                </c:pt>
                <c:pt idx="12">
                  <c:v>78.481999999999999</c:v>
                </c:pt>
                <c:pt idx="13">
                  <c:v>119.36199999999999</c:v>
                </c:pt>
                <c:pt idx="14">
                  <c:v>124.61799999999999</c:v>
                </c:pt>
                <c:pt idx="15">
                  <c:v>112.062</c:v>
                </c:pt>
                <c:pt idx="16">
                  <c:v>117.318</c:v>
                </c:pt>
                <c:pt idx="19">
                  <c:v>80.95</c:v>
                </c:pt>
                <c:pt idx="20">
                  <c:v>84.745999999999995</c:v>
                </c:pt>
                <c:pt idx="21">
                  <c:v>91.914000000000001</c:v>
                </c:pt>
                <c:pt idx="22">
                  <c:v>88.834000000000003</c:v>
                </c:pt>
                <c:pt idx="23">
                  <c:v>82.994</c:v>
                </c:pt>
                <c:pt idx="24">
                  <c:v>101.258</c:v>
                </c:pt>
                <c:pt idx="27">
                  <c:v>100.22199999999999</c:v>
                </c:pt>
                <c:pt idx="28">
                  <c:v>109.726</c:v>
                </c:pt>
                <c:pt idx="29">
                  <c:v>111.318</c:v>
                </c:pt>
                <c:pt idx="30">
                  <c:v>116.282</c:v>
                </c:pt>
                <c:pt idx="31">
                  <c:v>118.03400000000001</c:v>
                </c:pt>
                <c:pt idx="32">
                  <c:v>105.77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D7-4BBC-ACC6-B1EA360C7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321160102486147"/>
          <c:y val="1.8836111111111109E-2"/>
          <c:w val="0.75492164713363197"/>
          <c:h val="0.134497222222222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Fuel Lift Pumps current_1 </a:t>
            </a:r>
            <a:r>
              <a:rPr lang="en-GB" b="1" baseline="0"/>
              <a:t>[A]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4"/>
          <c:order val="0"/>
          <c:tx>
            <c:strRef>
              <c:f>All!$GQ$5</c:f>
              <c:strCache>
                <c:ptCount val="1"/>
                <c:pt idx="0">
                  <c:v>Max cu_fuel_lift_01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All!$GQ$6:$GQ$400</c:f>
              <c:numCache>
                <c:formatCode>General</c:formatCode>
                <c:ptCount val="395"/>
                <c:pt idx="0">
                  <c:v>4.6020000000000003</c:v>
                </c:pt>
                <c:pt idx="1">
                  <c:v>2.0649999999999999</c:v>
                </c:pt>
                <c:pt idx="2">
                  <c:v>2.0649999999999999</c:v>
                </c:pt>
                <c:pt idx="3">
                  <c:v>2.0649999999999999</c:v>
                </c:pt>
                <c:pt idx="4">
                  <c:v>2.0059999999999998</c:v>
                </c:pt>
                <c:pt idx="7">
                  <c:v>3.7759999999999998</c:v>
                </c:pt>
                <c:pt idx="8">
                  <c:v>2.0649999999999999</c:v>
                </c:pt>
                <c:pt idx="9">
                  <c:v>2.0059999999999998</c:v>
                </c:pt>
                <c:pt idx="10">
                  <c:v>3.7759999999999998</c:v>
                </c:pt>
                <c:pt idx="11">
                  <c:v>2.0649999999999999</c:v>
                </c:pt>
                <c:pt idx="12">
                  <c:v>4.1890000000000001</c:v>
                </c:pt>
                <c:pt idx="13">
                  <c:v>2.0059999999999998</c:v>
                </c:pt>
                <c:pt idx="14">
                  <c:v>2.0059999999999998</c:v>
                </c:pt>
                <c:pt idx="15">
                  <c:v>2.0059999999999998</c:v>
                </c:pt>
                <c:pt idx="16">
                  <c:v>2.0059999999999998</c:v>
                </c:pt>
                <c:pt idx="19">
                  <c:v>6.077</c:v>
                </c:pt>
                <c:pt idx="20">
                  <c:v>2.0059999999999998</c:v>
                </c:pt>
                <c:pt idx="21">
                  <c:v>2.0059999999999998</c:v>
                </c:pt>
                <c:pt idx="22">
                  <c:v>2.0059999999999998</c:v>
                </c:pt>
                <c:pt idx="23">
                  <c:v>2.0059999999999998</c:v>
                </c:pt>
                <c:pt idx="24">
                  <c:v>2.0059999999999998</c:v>
                </c:pt>
                <c:pt idx="27">
                  <c:v>5.4279999999999999</c:v>
                </c:pt>
                <c:pt idx="28">
                  <c:v>1.9470000000000001</c:v>
                </c:pt>
                <c:pt idx="29">
                  <c:v>2.0059999999999998</c:v>
                </c:pt>
                <c:pt idx="30">
                  <c:v>2.0059999999999998</c:v>
                </c:pt>
                <c:pt idx="31">
                  <c:v>2.0059999999999998</c:v>
                </c:pt>
                <c:pt idx="32">
                  <c:v>2.0059999999999998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2D-4AFB-A083-01836A529DB5}"/>
            </c:ext>
          </c:extLst>
        </c:ser>
        <c:ser>
          <c:idx val="1"/>
          <c:order val="1"/>
          <c:tx>
            <c:strRef>
              <c:f>All!$ES$5</c:f>
              <c:strCache>
                <c:ptCount val="1"/>
                <c:pt idx="0">
                  <c:v>Ave cu_fuel_lift_01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All!$ES$6:$ES$400</c:f>
              <c:numCache>
                <c:formatCode>General</c:formatCode>
                <c:ptCount val="395"/>
                <c:pt idx="0">
                  <c:v>1.5389999999999999</c:v>
                </c:pt>
                <c:pt idx="1">
                  <c:v>1.6919999999999999</c:v>
                </c:pt>
                <c:pt idx="2">
                  <c:v>1.677</c:v>
                </c:pt>
                <c:pt idx="3">
                  <c:v>1.6539999999999999</c:v>
                </c:pt>
                <c:pt idx="4">
                  <c:v>1.621</c:v>
                </c:pt>
                <c:pt idx="7">
                  <c:v>1.528</c:v>
                </c:pt>
                <c:pt idx="8">
                  <c:v>1.6719999999999999</c:v>
                </c:pt>
                <c:pt idx="9">
                  <c:v>1.66</c:v>
                </c:pt>
                <c:pt idx="10">
                  <c:v>1.528</c:v>
                </c:pt>
                <c:pt idx="11">
                  <c:v>1.6719999999999999</c:v>
                </c:pt>
                <c:pt idx="12">
                  <c:v>1.46</c:v>
                </c:pt>
                <c:pt idx="13">
                  <c:v>1.673</c:v>
                </c:pt>
                <c:pt idx="14">
                  <c:v>1.6559999999999999</c:v>
                </c:pt>
                <c:pt idx="15">
                  <c:v>1.595</c:v>
                </c:pt>
                <c:pt idx="16">
                  <c:v>1.5820000000000001</c:v>
                </c:pt>
                <c:pt idx="19">
                  <c:v>0.34499999999999997</c:v>
                </c:pt>
                <c:pt idx="20">
                  <c:v>1.671</c:v>
                </c:pt>
                <c:pt idx="21">
                  <c:v>1.67</c:v>
                </c:pt>
                <c:pt idx="22">
                  <c:v>1.661</c:v>
                </c:pt>
                <c:pt idx="23">
                  <c:v>1.651</c:v>
                </c:pt>
                <c:pt idx="24">
                  <c:v>1.61</c:v>
                </c:pt>
                <c:pt idx="27">
                  <c:v>1.4570000000000001</c:v>
                </c:pt>
                <c:pt idx="28">
                  <c:v>1.5489999999999999</c:v>
                </c:pt>
                <c:pt idx="29">
                  <c:v>1.532</c:v>
                </c:pt>
                <c:pt idx="30">
                  <c:v>1.6279999999999999</c:v>
                </c:pt>
                <c:pt idx="31">
                  <c:v>1.494</c:v>
                </c:pt>
                <c:pt idx="32">
                  <c:v>1.462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3"/>
          <c:order val="2"/>
          <c:tx>
            <c:strRef>
              <c:f>All!$GP$5</c:f>
              <c:strCache>
                <c:ptCount val="1"/>
                <c:pt idx="0">
                  <c:v>Min cu_fuel_lift_01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All!$GP$6:$GP$400</c:f>
              <c:numCache>
                <c:formatCode>General</c:formatCode>
                <c:ptCount val="395"/>
                <c:pt idx="0">
                  <c:v>0</c:v>
                </c:pt>
                <c:pt idx="1">
                  <c:v>1.298</c:v>
                </c:pt>
                <c:pt idx="2">
                  <c:v>1.121</c:v>
                </c:pt>
                <c:pt idx="3">
                  <c:v>1.0029999999999999</c:v>
                </c:pt>
                <c:pt idx="4">
                  <c:v>0.82599999999999996</c:v>
                </c:pt>
                <c:pt idx="7">
                  <c:v>0</c:v>
                </c:pt>
                <c:pt idx="8">
                  <c:v>1.121</c:v>
                </c:pt>
                <c:pt idx="9">
                  <c:v>1.0620000000000001</c:v>
                </c:pt>
                <c:pt idx="10">
                  <c:v>0</c:v>
                </c:pt>
                <c:pt idx="11">
                  <c:v>1.121</c:v>
                </c:pt>
                <c:pt idx="12">
                  <c:v>0</c:v>
                </c:pt>
                <c:pt idx="13">
                  <c:v>1.121</c:v>
                </c:pt>
                <c:pt idx="14">
                  <c:v>1.0620000000000001</c:v>
                </c:pt>
                <c:pt idx="15">
                  <c:v>0.88500000000000001</c:v>
                </c:pt>
                <c:pt idx="16">
                  <c:v>0.76700000000000002</c:v>
                </c:pt>
                <c:pt idx="19">
                  <c:v>0</c:v>
                </c:pt>
                <c:pt idx="20">
                  <c:v>1.298</c:v>
                </c:pt>
                <c:pt idx="21">
                  <c:v>1.121</c:v>
                </c:pt>
                <c:pt idx="22">
                  <c:v>1.0029999999999999</c:v>
                </c:pt>
                <c:pt idx="23">
                  <c:v>1.0620000000000001</c:v>
                </c:pt>
                <c:pt idx="24">
                  <c:v>0.82599999999999996</c:v>
                </c:pt>
                <c:pt idx="27">
                  <c:v>0</c:v>
                </c:pt>
                <c:pt idx="28">
                  <c:v>0.64900000000000002</c:v>
                </c:pt>
                <c:pt idx="29">
                  <c:v>0.64900000000000002</c:v>
                </c:pt>
                <c:pt idx="30">
                  <c:v>0.59</c:v>
                </c:pt>
                <c:pt idx="31">
                  <c:v>0.47199999999999998</c:v>
                </c:pt>
                <c:pt idx="32">
                  <c:v>0.35399999999999998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2D-4AFB-A083-01836A529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481430961039269"/>
          <c:y val="5.8423302286888046E-3"/>
          <c:w val="0.66876526841543615"/>
          <c:h val="0.14598593844549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Understeer</a:t>
            </a:r>
            <a:r>
              <a:rPr lang="en-GB" b="1" baseline="0"/>
              <a:t> </a:t>
            </a:r>
            <a:r>
              <a:rPr lang="en-GB" b="1"/>
              <a:t>USOS HS</a:t>
            </a:r>
            <a:r>
              <a:rPr lang="en-GB" b="1" baseline="0"/>
              <a:t> [Deg]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All!$DF$5</c:f>
              <c:strCache>
                <c:ptCount val="1"/>
                <c:pt idx="0">
                  <c:v>Understeer USOS HS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All!$DF$6:$DF$400</c:f>
              <c:numCache>
                <c:formatCode>General</c:formatCode>
                <c:ptCount val="395"/>
                <c:pt idx="0">
                  <c:v>7.1999999999999995E-2</c:v>
                </c:pt>
                <c:pt idx="1">
                  <c:v>0.13</c:v>
                </c:pt>
                <c:pt idx="2">
                  <c:v>0.153</c:v>
                </c:pt>
                <c:pt idx="3">
                  <c:v>0.111</c:v>
                </c:pt>
                <c:pt idx="4">
                  <c:v>0.126</c:v>
                </c:pt>
                <c:pt idx="7">
                  <c:v>0.105</c:v>
                </c:pt>
                <c:pt idx="8">
                  <c:v>0.16200000000000001</c:v>
                </c:pt>
                <c:pt idx="9">
                  <c:v>0.14199999999999999</c:v>
                </c:pt>
                <c:pt idx="10">
                  <c:v>0.105</c:v>
                </c:pt>
                <c:pt idx="11">
                  <c:v>0.16200000000000001</c:v>
                </c:pt>
                <c:pt idx="12">
                  <c:v>5.8999999999999997E-2</c:v>
                </c:pt>
                <c:pt idx="13">
                  <c:v>0.183</c:v>
                </c:pt>
                <c:pt idx="14">
                  <c:v>0.17199999999999999</c:v>
                </c:pt>
                <c:pt idx="15">
                  <c:v>0.20699999999999999</c:v>
                </c:pt>
                <c:pt idx="16">
                  <c:v>0.123</c:v>
                </c:pt>
                <c:pt idx="19">
                  <c:v>4.2999999999999997E-2</c:v>
                </c:pt>
                <c:pt idx="20">
                  <c:v>0.08</c:v>
                </c:pt>
                <c:pt idx="21">
                  <c:v>0.11</c:v>
                </c:pt>
                <c:pt idx="22">
                  <c:v>0.107</c:v>
                </c:pt>
                <c:pt idx="23">
                  <c:v>5.1999999999999998E-2</c:v>
                </c:pt>
                <c:pt idx="24">
                  <c:v>7.2999999999999995E-2</c:v>
                </c:pt>
                <c:pt idx="27">
                  <c:v>5.7000000000000002E-2</c:v>
                </c:pt>
                <c:pt idx="28">
                  <c:v>0.13200000000000001</c:v>
                </c:pt>
                <c:pt idx="29">
                  <c:v>0.126</c:v>
                </c:pt>
                <c:pt idx="30">
                  <c:v>9.1999999999999998E-2</c:v>
                </c:pt>
                <c:pt idx="31">
                  <c:v>7.6999999999999999E-2</c:v>
                </c:pt>
                <c:pt idx="32">
                  <c:v>0.11700000000000001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6831371658117776"/>
          <c:y val="3.6475E-2"/>
          <c:w val="0.53168630586589094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Understeer USOS HS</a:t>
            </a:r>
            <a:r>
              <a:rPr lang="en-GB" b="1" baseline="0"/>
              <a:t> [Deg]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All!$DG$5</c:f>
              <c:strCache>
                <c:ptCount val="1"/>
                <c:pt idx="0">
                  <c:v>Understeer USOS LS Entry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All!$DG$6:$DG$400</c:f>
              <c:numCache>
                <c:formatCode>General</c:formatCode>
                <c:ptCount val="395"/>
                <c:pt idx="0">
                  <c:v>0.45200000000000001</c:v>
                </c:pt>
                <c:pt idx="1">
                  <c:v>0.77500000000000002</c:v>
                </c:pt>
                <c:pt idx="2">
                  <c:v>0.72799999999999998</c:v>
                </c:pt>
                <c:pt idx="3">
                  <c:v>0.83899999999999997</c:v>
                </c:pt>
                <c:pt idx="4">
                  <c:v>0.373</c:v>
                </c:pt>
                <c:pt idx="7">
                  <c:v>0.27700000000000002</c:v>
                </c:pt>
                <c:pt idx="8">
                  <c:v>0.98299999999999998</c:v>
                </c:pt>
                <c:pt idx="9">
                  <c:v>0.65</c:v>
                </c:pt>
                <c:pt idx="10">
                  <c:v>0.27700000000000002</c:v>
                </c:pt>
                <c:pt idx="11">
                  <c:v>0.98299999999999998</c:v>
                </c:pt>
                <c:pt idx="12">
                  <c:v>0.79300000000000004</c:v>
                </c:pt>
                <c:pt idx="13">
                  <c:v>0.88</c:v>
                </c:pt>
                <c:pt idx="14">
                  <c:v>0.77700000000000002</c:v>
                </c:pt>
                <c:pt idx="15">
                  <c:v>0.93</c:v>
                </c:pt>
                <c:pt idx="16">
                  <c:v>0.38100000000000001</c:v>
                </c:pt>
                <c:pt idx="19">
                  <c:v>0.24199999999999999</c:v>
                </c:pt>
                <c:pt idx="20">
                  <c:v>0.52300000000000002</c:v>
                </c:pt>
                <c:pt idx="21">
                  <c:v>0.67600000000000005</c:v>
                </c:pt>
                <c:pt idx="22">
                  <c:v>0.52900000000000003</c:v>
                </c:pt>
                <c:pt idx="23">
                  <c:v>0.51</c:v>
                </c:pt>
                <c:pt idx="24">
                  <c:v>0.57899999999999996</c:v>
                </c:pt>
                <c:pt idx="27">
                  <c:v>0.6</c:v>
                </c:pt>
                <c:pt idx="28">
                  <c:v>0.99299999999999999</c:v>
                </c:pt>
                <c:pt idx="29">
                  <c:v>1.25</c:v>
                </c:pt>
                <c:pt idx="30">
                  <c:v>0.61499999999999999</c:v>
                </c:pt>
                <c:pt idx="31">
                  <c:v>1.2529999999999999</c:v>
                </c:pt>
                <c:pt idx="32">
                  <c:v>0.32400000000000001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All!$DH$5</c:f>
              <c:strCache>
                <c:ptCount val="1"/>
                <c:pt idx="0">
                  <c:v>Understeer USOS LS Mid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All!$DH$6:$DH$400</c:f>
              <c:numCache>
                <c:formatCode>General</c:formatCode>
                <c:ptCount val="395"/>
                <c:pt idx="0">
                  <c:v>1.6240000000000001</c:v>
                </c:pt>
                <c:pt idx="1">
                  <c:v>2.395</c:v>
                </c:pt>
                <c:pt idx="2">
                  <c:v>2.4790000000000001</c:v>
                </c:pt>
                <c:pt idx="3">
                  <c:v>2.423</c:v>
                </c:pt>
                <c:pt idx="4">
                  <c:v>2.3820000000000001</c:v>
                </c:pt>
                <c:pt idx="7">
                  <c:v>1.2370000000000001</c:v>
                </c:pt>
                <c:pt idx="8">
                  <c:v>2.488</c:v>
                </c:pt>
                <c:pt idx="9">
                  <c:v>1.923</c:v>
                </c:pt>
                <c:pt idx="10">
                  <c:v>1.2370000000000001</c:v>
                </c:pt>
                <c:pt idx="11">
                  <c:v>2.488</c:v>
                </c:pt>
                <c:pt idx="12">
                  <c:v>1.3029999999999999</c:v>
                </c:pt>
                <c:pt idx="13">
                  <c:v>2.9289999999999998</c:v>
                </c:pt>
                <c:pt idx="14">
                  <c:v>2.6459999999999999</c:v>
                </c:pt>
                <c:pt idx="15">
                  <c:v>2.8180000000000001</c:v>
                </c:pt>
                <c:pt idx="16">
                  <c:v>1.8129999999999999</c:v>
                </c:pt>
                <c:pt idx="19">
                  <c:v>0.97399999999999998</c:v>
                </c:pt>
                <c:pt idx="20">
                  <c:v>1.556</c:v>
                </c:pt>
                <c:pt idx="21">
                  <c:v>2.1219999999999999</c:v>
                </c:pt>
                <c:pt idx="22">
                  <c:v>2.3410000000000002</c:v>
                </c:pt>
                <c:pt idx="23">
                  <c:v>2.0049999999999999</c:v>
                </c:pt>
                <c:pt idx="24">
                  <c:v>1.968</c:v>
                </c:pt>
                <c:pt idx="27">
                  <c:v>1.4470000000000001</c:v>
                </c:pt>
                <c:pt idx="28">
                  <c:v>2.2229999999999999</c:v>
                </c:pt>
                <c:pt idx="29">
                  <c:v>2.3839999999999999</c:v>
                </c:pt>
                <c:pt idx="30">
                  <c:v>1.522</c:v>
                </c:pt>
                <c:pt idx="31">
                  <c:v>1.8640000000000001</c:v>
                </c:pt>
                <c:pt idx="32">
                  <c:v>2.3130000000000002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C3-455B-94D4-2D0E4D378142}"/>
            </c:ext>
          </c:extLst>
        </c:ser>
        <c:ser>
          <c:idx val="2"/>
          <c:order val="2"/>
          <c:tx>
            <c:strRef>
              <c:f>All!$DI$5</c:f>
              <c:strCache>
                <c:ptCount val="1"/>
                <c:pt idx="0">
                  <c:v>Understeer USOS LS Exit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All!$DI$6:$DI$400</c:f>
              <c:numCache>
                <c:formatCode>General</c:formatCode>
                <c:ptCount val="395"/>
                <c:pt idx="0">
                  <c:v>1.1879999999999999</c:v>
                </c:pt>
                <c:pt idx="1">
                  <c:v>1.389</c:v>
                </c:pt>
                <c:pt idx="2">
                  <c:v>1.446</c:v>
                </c:pt>
                <c:pt idx="3">
                  <c:v>1.2130000000000001</c:v>
                </c:pt>
                <c:pt idx="4">
                  <c:v>1.022</c:v>
                </c:pt>
                <c:pt idx="7">
                  <c:v>1.1399999999999999</c:v>
                </c:pt>
                <c:pt idx="8">
                  <c:v>1.2849999999999999</c:v>
                </c:pt>
                <c:pt idx="9">
                  <c:v>1.111</c:v>
                </c:pt>
                <c:pt idx="10">
                  <c:v>1.1399999999999999</c:v>
                </c:pt>
                <c:pt idx="11">
                  <c:v>1.2849999999999999</c:v>
                </c:pt>
                <c:pt idx="12">
                  <c:v>1.105</c:v>
                </c:pt>
                <c:pt idx="13">
                  <c:v>1.2010000000000001</c:v>
                </c:pt>
                <c:pt idx="14">
                  <c:v>1.226</c:v>
                </c:pt>
                <c:pt idx="15">
                  <c:v>1.1319999999999999</c:v>
                </c:pt>
                <c:pt idx="16">
                  <c:v>1.1240000000000001</c:v>
                </c:pt>
                <c:pt idx="19">
                  <c:v>1.0049999999999999</c:v>
                </c:pt>
                <c:pt idx="20">
                  <c:v>1.27</c:v>
                </c:pt>
                <c:pt idx="21">
                  <c:v>1.431</c:v>
                </c:pt>
                <c:pt idx="22">
                  <c:v>1.153</c:v>
                </c:pt>
                <c:pt idx="23">
                  <c:v>0.98399999999999999</c:v>
                </c:pt>
                <c:pt idx="24">
                  <c:v>0.92900000000000005</c:v>
                </c:pt>
                <c:pt idx="27">
                  <c:v>1.0269999999999999</c:v>
                </c:pt>
                <c:pt idx="28">
                  <c:v>1.18</c:v>
                </c:pt>
                <c:pt idx="29">
                  <c:v>1.3460000000000001</c:v>
                </c:pt>
                <c:pt idx="30">
                  <c:v>0.99199999999999999</c:v>
                </c:pt>
                <c:pt idx="31">
                  <c:v>1.069</c:v>
                </c:pt>
                <c:pt idx="32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C3-455B-94D4-2D0E4D378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6831371658117776"/>
          <c:y val="3.6475E-2"/>
          <c:w val="0.53168637469940416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Understeer</a:t>
            </a:r>
            <a:r>
              <a:rPr lang="en-GB" b="1" baseline="0"/>
              <a:t> </a:t>
            </a:r>
            <a:r>
              <a:rPr lang="en-GB" b="1"/>
              <a:t>USOS HS</a:t>
            </a:r>
            <a:r>
              <a:rPr lang="en-GB" b="1" baseline="0"/>
              <a:t> [Deg]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All!$DJ$5</c:f>
              <c:strCache>
                <c:ptCount val="1"/>
                <c:pt idx="0">
                  <c:v>Understeer USOS MS Entry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All!$DJ$6:$DJ$400</c:f>
              <c:numCache>
                <c:formatCode>General</c:formatCode>
                <c:ptCount val="395"/>
                <c:pt idx="0">
                  <c:v>0.17</c:v>
                </c:pt>
                <c:pt idx="1">
                  <c:v>0.247</c:v>
                </c:pt>
                <c:pt idx="2">
                  <c:v>0.26200000000000001</c:v>
                </c:pt>
                <c:pt idx="3">
                  <c:v>0.20599999999999999</c:v>
                </c:pt>
                <c:pt idx="4">
                  <c:v>0.188</c:v>
                </c:pt>
                <c:pt idx="7">
                  <c:v>0.23599999999999999</c:v>
                </c:pt>
                <c:pt idx="8">
                  <c:v>0.3</c:v>
                </c:pt>
                <c:pt idx="9">
                  <c:v>0.19600000000000001</c:v>
                </c:pt>
                <c:pt idx="10">
                  <c:v>0.23599999999999999</c:v>
                </c:pt>
                <c:pt idx="11">
                  <c:v>0.3</c:v>
                </c:pt>
                <c:pt idx="12">
                  <c:v>0.16200000000000001</c:v>
                </c:pt>
                <c:pt idx="13">
                  <c:v>0.26</c:v>
                </c:pt>
                <c:pt idx="14">
                  <c:v>0.27800000000000002</c:v>
                </c:pt>
                <c:pt idx="15">
                  <c:v>0.32900000000000001</c:v>
                </c:pt>
                <c:pt idx="16">
                  <c:v>0.28199999999999997</c:v>
                </c:pt>
                <c:pt idx="19">
                  <c:v>0.13600000000000001</c:v>
                </c:pt>
                <c:pt idx="20">
                  <c:v>0.25700000000000001</c:v>
                </c:pt>
                <c:pt idx="21">
                  <c:v>0.317</c:v>
                </c:pt>
                <c:pt idx="22">
                  <c:v>0.21299999999999999</c:v>
                </c:pt>
                <c:pt idx="23">
                  <c:v>0.19600000000000001</c:v>
                </c:pt>
                <c:pt idx="24">
                  <c:v>0.182</c:v>
                </c:pt>
                <c:pt idx="27">
                  <c:v>0.249</c:v>
                </c:pt>
                <c:pt idx="28">
                  <c:v>0.27100000000000002</c:v>
                </c:pt>
                <c:pt idx="29">
                  <c:v>0.20499999999999999</c:v>
                </c:pt>
                <c:pt idx="30">
                  <c:v>0.22900000000000001</c:v>
                </c:pt>
                <c:pt idx="31">
                  <c:v>0.30499999999999999</c:v>
                </c:pt>
                <c:pt idx="32">
                  <c:v>0.17599999999999999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All!$DK$5</c:f>
              <c:strCache>
                <c:ptCount val="1"/>
                <c:pt idx="0">
                  <c:v>Understeer USOS MS Exit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All!$DK$6:$DK$400</c:f>
              <c:numCache>
                <c:formatCode>General</c:formatCode>
                <c:ptCount val="395"/>
                <c:pt idx="0">
                  <c:v>0.90600000000000003</c:v>
                </c:pt>
                <c:pt idx="1">
                  <c:v>1.095</c:v>
                </c:pt>
                <c:pt idx="2">
                  <c:v>1.0669999999999999</c:v>
                </c:pt>
                <c:pt idx="3">
                  <c:v>0.90200000000000002</c:v>
                </c:pt>
                <c:pt idx="4">
                  <c:v>1.1140000000000001</c:v>
                </c:pt>
                <c:pt idx="7">
                  <c:v>0.91800000000000004</c:v>
                </c:pt>
                <c:pt idx="8">
                  <c:v>1.26</c:v>
                </c:pt>
                <c:pt idx="9">
                  <c:v>1.1140000000000001</c:v>
                </c:pt>
                <c:pt idx="10">
                  <c:v>0.91800000000000004</c:v>
                </c:pt>
                <c:pt idx="11">
                  <c:v>1.26</c:v>
                </c:pt>
                <c:pt idx="12">
                  <c:v>1.0649999999999999</c:v>
                </c:pt>
                <c:pt idx="13">
                  <c:v>1.1040000000000001</c:v>
                </c:pt>
                <c:pt idx="14">
                  <c:v>1.248</c:v>
                </c:pt>
                <c:pt idx="15">
                  <c:v>1.4470000000000001</c:v>
                </c:pt>
                <c:pt idx="16">
                  <c:v>1.153</c:v>
                </c:pt>
                <c:pt idx="19">
                  <c:v>0.94</c:v>
                </c:pt>
                <c:pt idx="20">
                  <c:v>0.97599999999999998</c:v>
                </c:pt>
                <c:pt idx="21">
                  <c:v>1.0549999999999999</c:v>
                </c:pt>
                <c:pt idx="22">
                  <c:v>0.98799999999999999</c:v>
                </c:pt>
                <c:pt idx="23">
                  <c:v>0.66700000000000004</c:v>
                </c:pt>
                <c:pt idx="24">
                  <c:v>0.86899999999999999</c:v>
                </c:pt>
                <c:pt idx="27">
                  <c:v>0.98299999999999998</c:v>
                </c:pt>
                <c:pt idx="28">
                  <c:v>1.2410000000000001</c:v>
                </c:pt>
                <c:pt idx="29">
                  <c:v>1.244</c:v>
                </c:pt>
                <c:pt idx="30">
                  <c:v>1.496</c:v>
                </c:pt>
                <c:pt idx="31">
                  <c:v>0.93100000000000005</c:v>
                </c:pt>
                <c:pt idx="32">
                  <c:v>1.1299999999999999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C3-455B-94D4-2D0E4D378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6831371658117776"/>
          <c:y val="3.6475E-2"/>
          <c:w val="0.53168637469940416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RH @160kph, @220kph [mm]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All!$DP$5</c:f>
              <c:strCache>
                <c:ptCount val="1"/>
                <c:pt idx="0">
                  <c:v>Ave Ride_AxleFront_160kph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All!$DP$6:$DP$400</c:f>
              <c:numCache>
                <c:formatCode>General</c:formatCode>
                <c:ptCount val="395"/>
                <c:pt idx="0">
                  <c:v>57.215000000000003</c:v>
                </c:pt>
                <c:pt idx="1">
                  <c:v>58.421999999999997</c:v>
                </c:pt>
                <c:pt idx="2">
                  <c:v>58.817</c:v>
                </c:pt>
                <c:pt idx="3">
                  <c:v>59.607999999999997</c:v>
                </c:pt>
                <c:pt idx="4">
                  <c:v>60.643999999999998</c:v>
                </c:pt>
                <c:pt idx="7">
                  <c:v>56.884999999999998</c:v>
                </c:pt>
                <c:pt idx="8">
                  <c:v>61.308</c:v>
                </c:pt>
                <c:pt idx="9">
                  <c:v>62.161999999999999</c:v>
                </c:pt>
                <c:pt idx="10">
                  <c:v>56.884999999999998</c:v>
                </c:pt>
                <c:pt idx="11">
                  <c:v>61.308</c:v>
                </c:pt>
                <c:pt idx="12">
                  <c:v>57.359000000000002</c:v>
                </c:pt>
                <c:pt idx="13">
                  <c:v>60.826000000000001</c:v>
                </c:pt>
                <c:pt idx="14">
                  <c:v>61.512999999999998</c:v>
                </c:pt>
                <c:pt idx="15">
                  <c:v>60.470999999999997</c:v>
                </c:pt>
                <c:pt idx="16">
                  <c:v>61.210999999999999</c:v>
                </c:pt>
                <c:pt idx="19">
                  <c:v>57.988</c:v>
                </c:pt>
                <c:pt idx="20">
                  <c:v>60.609000000000002</c:v>
                </c:pt>
                <c:pt idx="21">
                  <c:v>60.844999999999999</c:v>
                </c:pt>
                <c:pt idx="22">
                  <c:v>60.529000000000003</c:v>
                </c:pt>
                <c:pt idx="23">
                  <c:v>60.865000000000002</c:v>
                </c:pt>
                <c:pt idx="24">
                  <c:v>62.052999999999997</c:v>
                </c:pt>
                <c:pt idx="27">
                  <c:v>59.686</c:v>
                </c:pt>
                <c:pt idx="28">
                  <c:v>62.031999999999996</c:v>
                </c:pt>
                <c:pt idx="29">
                  <c:v>63.530999999999999</c:v>
                </c:pt>
                <c:pt idx="30">
                  <c:v>62.92</c:v>
                </c:pt>
                <c:pt idx="31">
                  <c:v>62.258000000000003</c:v>
                </c:pt>
                <c:pt idx="32">
                  <c:v>62.863999999999997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All!$DQ$5</c:f>
              <c:strCache>
                <c:ptCount val="1"/>
                <c:pt idx="0">
                  <c:v>Ave Ride_AxleRear_160kph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All!$DQ$6:$DQ$400</c:f>
              <c:numCache>
                <c:formatCode>General</c:formatCode>
                <c:ptCount val="395"/>
                <c:pt idx="0">
                  <c:v>59.695999999999998</c:v>
                </c:pt>
                <c:pt idx="1">
                  <c:v>55.316000000000003</c:v>
                </c:pt>
                <c:pt idx="2">
                  <c:v>56.494999999999997</c:v>
                </c:pt>
                <c:pt idx="3">
                  <c:v>56.320999999999998</c:v>
                </c:pt>
                <c:pt idx="4">
                  <c:v>58.402999999999999</c:v>
                </c:pt>
                <c:pt idx="7">
                  <c:v>57.468000000000004</c:v>
                </c:pt>
                <c:pt idx="8">
                  <c:v>55.932000000000002</c:v>
                </c:pt>
                <c:pt idx="9">
                  <c:v>55.856999999999999</c:v>
                </c:pt>
                <c:pt idx="10">
                  <c:v>57.468000000000004</c:v>
                </c:pt>
                <c:pt idx="11">
                  <c:v>55.932000000000002</c:v>
                </c:pt>
                <c:pt idx="12">
                  <c:v>56.533999999999999</c:v>
                </c:pt>
                <c:pt idx="13">
                  <c:v>56.043999999999997</c:v>
                </c:pt>
                <c:pt idx="14">
                  <c:v>53.628999999999998</c:v>
                </c:pt>
                <c:pt idx="15">
                  <c:v>50.805</c:v>
                </c:pt>
                <c:pt idx="16">
                  <c:v>49.822000000000003</c:v>
                </c:pt>
                <c:pt idx="19">
                  <c:v>56.881</c:v>
                </c:pt>
                <c:pt idx="20">
                  <c:v>55.45</c:v>
                </c:pt>
                <c:pt idx="21">
                  <c:v>55.697000000000003</c:v>
                </c:pt>
                <c:pt idx="22">
                  <c:v>56.277999999999999</c:v>
                </c:pt>
                <c:pt idx="23">
                  <c:v>55.713000000000001</c:v>
                </c:pt>
                <c:pt idx="24">
                  <c:v>55.991999999999997</c:v>
                </c:pt>
                <c:pt idx="27">
                  <c:v>59.268999999999998</c:v>
                </c:pt>
                <c:pt idx="28">
                  <c:v>52.302999999999997</c:v>
                </c:pt>
                <c:pt idx="29">
                  <c:v>57.25</c:v>
                </c:pt>
                <c:pt idx="30">
                  <c:v>57.186</c:v>
                </c:pt>
                <c:pt idx="31">
                  <c:v>58.963000000000001</c:v>
                </c:pt>
                <c:pt idx="32">
                  <c:v>49.798999999999999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ser>
          <c:idx val="2"/>
          <c:order val="2"/>
          <c:tx>
            <c:strRef>
              <c:f>All!$DR$5</c:f>
              <c:strCache>
                <c:ptCount val="1"/>
                <c:pt idx="0">
                  <c:v>Ave Ride_AxleFront_220kph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All!$DR$6:$DR$400</c:f>
              <c:numCache>
                <c:formatCode>General</c:formatCode>
                <c:ptCount val="395"/>
                <c:pt idx="0">
                  <c:v>48.776000000000003</c:v>
                </c:pt>
                <c:pt idx="1">
                  <c:v>47.518999999999998</c:v>
                </c:pt>
                <c:pt idx="2">
                  <c:v>47.691000000000003</c:v>
                </c:pt>
                <c:pt idx="3">
                  <c:v>48.502000000000002</c:v>
                </c:pt>
                <c:pt idx="4">
                  <c:v>47.826999999999998</c:v>
                </c:pt>
                <c:pt idx="7">
                  <c:v>49.039000000000001</c:v>
                </c:pt>
                <c:pt idx="8">
                  <c:v>49.823</c:v>
                </c:pt>
                <c:pt idx="9">
                  <c:v>49.706000000000003</c:v>
                </c:pt>
                <c:pt idx="10">
                  <c:v>49.039000000000001</c:v>
                </c:pt>
                <c:pt idx="11">
                  <c:v>49.823</c:v>
                </c:pt>
                <c:pt idx="12">
                  <c:v>48.067</c:v>
                </c:pt>
                <c:pt idx="13">
                  <c:v>49.664000000000001</c:v>
                </c:pt>
                <c:pt idx="14">
                  <c:v>49.843000000000004</c:v>
                </c:pt>
                <c:pt idx="15">
                  <c:v>49.96</c:v>
                </c:pt>
                <c:pt idx="16">
                  <c:v>51.165999999999997</c:v>
                </c:pt>
                <c:pt idx="19">
                  <c:v>47.790999999999997</c:v>
                </c:pt>
                <c:pt idx="20">
                  <c:v>50.439</c:v>
                </c:pt>
                <c:pt idx="21">
                  <c:v>51.051000000000002</c:v>
                </c:pt>
                <c:pt idx="22">
                  <c:v>49.719000000000001</c:v>
                </c:pt>
                <c:pt idx="23">
                  <c:v>51.466000000000001</c:v>
                </c:pt>
                <c:pt idx="24">
                  <c:v>51.048999999999999</c:v>
                </c:pt>
                <c:pt idx="27">
                  <c:v>51.438000000000002</c:v>
                </c:pt>
                <c:pt idx="28">
                  <c:v>51.536000000000001</c:v>
                </c:pt>
                <c:pt idx="29">
                  <c:v>50.814999999999998</c:v>
                </c:pt>
                <c:pt idx="30">
                  <c:v>50.932000000000002</c:v>
                </c:pt>
                <c:pt idx="31">
                  <c:v>50.896000000000001</c:v>
                </c:pt>
                <c:pt idx="32">
                  <c:v>51.994999999999997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E4-464C-827A-6DB8C8C83864}"/>
            </c:ext>
          </c:extLst>
        </c:ser>
        <c:ser>
          <c:idx val="3"/>
          <c:order val="3"/>
          <c:tx>
            <c:strRef>
              <c:f>All!$DS$5</c:f>
              <c:strCache>
                <c:ptCount val="1"/>
                <c:pt idx="0">
                  <c:v>Ave Ride_AxleRear_220kph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All!$DS$6:$DS$400</c:f>
              <c:numCache>
                <c:formatCode>General</c:formatCode>
                <c:ptCount val="395"/>
                <c:pt idx="0">
                  <c:v>46.231000000000002</c:v>
                </c:pt>
                <c:pt idx="1">
                  <c:v>46.343000000000004</c:v>
                </c:pt>
                <c:pt idx="2">
                  <c:v>46.204000000000001</c:v>
                </c:pt>
                <c:pt idx="3">
                  <c:v>48.188000000000002</c:v>
                </c:pt>
                <c:pt idx="4">
                  <c:v>48.433999999999997</c:v>
                </c:pt>
                <c:pt idx="7">
                  <c:v>45.640999999999998</c:v>
                </c:pt>
                <c:pt idx="8">
                  <c:v>46.341000000000001</c:v>
                </c:pt>
                <c:pt idx="9">
                  <c:v>47.563000000000002</c:v>
                </c:pt>
                <c:pt idx="10">
                  <c:v>45.640999999999998</c:v>
                </c:pt>
                <c:pt idx="11">
                  <c:v>46.341000000000001</c:v>
                </c:pt>
                <c:pt idx="12">
                  <c:v>44.582000000000001</c:v>
                </c:pt>
                <c:pt idx="13">
                  <c:v>46.040999999999997</c:v>
                </c:pt>
                <c:pt idx="14">
                  <c:v>46.466999999999999</c:v>
                </c:pt>
                <c:pt idx="15">
                  <c:v>45.015999999999998</c:v>
                </c:pt>
                <c:pt idx="16">
                  <c:v>46.182000000000002</c:v>
                </c:pt>
                <c:pt idx="19">
                  <c:v>47.674999999999997</c:v>
                </c:pt>
                <c:pt idx="20">
                  <c:v>46.029000000000003</c:v>
                </c:pt>
                <c:pt idx="21">
                  <c:v>48.448</c:v>
                </c:pt>
                <c:pt idx="22">
                  <c:v>46.895000000000003</c:v>
                </c:pt>
                <c:pt idx="23">
                  <c:v>46.694000000000003</c:v>
                </c:pt>
                <c:pt idx="24">
                  <c:v>47.329000000000001</c:v>
                </c:pt>
                <c:pt idx="27">
                  <c:v>48.402000000000001</c:v>
                </c:pt>
                <c:pt idx="28">
                  <c:v>49.595999999999997</c:v>
                </c:pt>
                <c:pt idx="29">
                  <c:v>48.488</c:v>
                </c:pt>
                <c:pt idx="30">
                  <c:v>47.133000000000003</c:v>
                </c:pt>
                <c:pt idx="31">
                  <c:v>49.381</c:v>
                </c:pt>
                <c:pt idx="32">
                  <c:v>46.573999999999998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E4-464C-827A-6DB8C8C83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864750617693401"/>
          <c:y val="1.1972222222222221E-3"/>
          <c:w val="0.65835212275450228"/>
          <c:h val="0.15434166666666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AB HS,</a:t>
            </a:r>
            <a:r>
              <a:rPr lang="en-GB" b="1" baseline="0"/>
              <a:t> MS </a:t>
            </a:r>
            <a:r>
              <a:rPr lang="en-GB" b="1"/>
              <a:t>[ratio]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All!$DL$5</c:f>
              <c:strCache>
                <c:ptCount val="1"/>
                <c:pt idx="0">
                  <c:v>Ave AB HS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All!$DL$6:$DL$400</c:f>
              <c:numCache>
                <c:formatCode>General</c:formatCode>
                <c:ptCount val="395"/>
                <c:pt idx="0">
                  <c:v>0.47099999999999997</c:v>
                </c:pt>
                <c:pt idx="1">
                  <c:v>0.46400000000000002</c:v>
                </c:pt>
                <c:pt idx="2">
                  <c:v>0.46400000000000002</c:v>
                </c:pt>
                <c:pt idx="3">
                  <c:v>0.46700000000000003</c:v>
                </c:pt>
                <c:pt idx="4">
                  <c:v>0.47</c:v>
                </c:pt>
                <c:pt idx="7">
                  <c:v>0.44</c:v>
                </c:pt>
                <c:pt idx="8">
                  <c:v>0.437</c:v>
                </c:pt>
                <c:pt idx="9">
                  <c:v>0.438</c:v>
                </c:pt>
                <c:pt idx="10">
                  <c:v>0.44</c:v>
                </c:pt>
                <c:pt idx="11">
                  <c:v>0.437</c:v>
                </c:pt>
                <c:pt idx="12">
                  <c:v>0.46500000000000002</c:v>
                </c:pt>
                <c:pt idx="13">
                  <c:v>0.45800000000000002</c:v>
                </c:pt>
                <c:pt idx="14">
                  <c:v>0.45700000000000002</c:v>
                </c:pt>
                <c:pt idx="15">
                  <c:v>0.45300000000000001</c:v>
                </c:pt>
                <c:pt idx="16">
                  <c:v>0.45400000000000001</c:v>
                </c:pt>
                <c:pt idx="19">
                  <c:v>0.45500000000000002</c:v>
                </c:pt>
                <c:pt idx="20">
                  <c:v>0.443</c:v>
                </c:pt>
                <c:pt idx="21">
                  <c:v>0.44500000000000001</c:v>
                </c:pt>
                <c:pt idx="22">
                  <c:v>0.44700000000000001</c:v>
                </c:pt>
                <c:pt idx="23">
                  <c:v>0.44700000000000001</c:v>
                </c:pt>
                <c:pt idx="24">
                  <c:v>0.44600000000000001</c:v>
                </c:pt>
                <c:pt idx="27">
                  <c:v>0.44400000000000001</c:v>
                </c:pt>
                <c:pt idx="28">
                  <c:v>0.442</c:v>
                </c:pt>
                <c:pt idx="29">
                  <c:v>0.44500000000000001</c:v>
                </c:pt>
                <c:pt idx="30">
                  <c:v>0.443</c:v>
                </c:pt>
                <c:pt idx="31">
                  <c:v>0.44700000000000001</c:v>
                </c:pt>
                <c:pt idx="32">
                  <c:v>0.44400000000000001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All!$DM$5</c:f>
              <c:strCache>
                <c:ptCount val="1"/>
                <c:pt idx="0">
                  <c:v>Ave AB MS Entry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All!$DM$6:$DM$400</c:f>
              <c:numCache>
                <c:formatCode>General</c:formatCode>
                <c:ptCount val="395"/>
                <c:pt idx="0">
                  <c:v>1.0880000000000001</c:v>
                </c:pt>
                <c:pt idx="1">
                  <c:v>0.85899999999999999</c:v>
                </c:pt>
                <c:pt idx="2">
                  <c:v>0.81299999999999994</c:v>
                </c:pt>
                <c:pt idx="3">
                  <c:v>1.0369999999999999</c:v>
                </c:pt>
                <c:pt idx="4">
                  <c:v>1.0269999999999999</c:v>
                </c:pt>
                <c:pt idx="7">
                  <c:v>0.94899999999999995</c:v>
                </c:pt>
                <c:pt idx="8">
                  <c:v>0.85</c:v>
                </c:pt>
                <c:pt idx="9">
                  <c:v>2.0190000000000001</c:v>
                </c:pt>
                <c:pt idx="10">
                  <c:v>0.94899999999999995</c:v>
                </c:pt>
                <c:pt idx="11">
                  <c:v>0.85</c:v>
                </c:pt>
                <c:pt idx="12">
                  <c:v>1.077</c:v>
                </c:pt>
                <c:pt idx="13">
                  <c:v>0.90300000000000002</c:v>
                </c:pt>
                <c:pt idx="14">
                  <c:v>0.78200000000000003</c:v>
                </c:pt>
                <c:pt idx="15">
                  <c:v>0.89</c:v>
                </c:pt>
                <c:pt idx="16">
                  <c:v>0.88600000000000001</c:v>
                </c:pt>
                <c:pt idx="19">
                  <c:v>0.91300000000000003</c:v>
                </c:pt>
                <c:pt idx="20">
                  <c:v>0.57899999999999996</c:v>
                </c:pt>
                <c:pt idx="21">
                  <c:v>0.84099999999999997</c:v>
                </c:pt>
                <c:pt idx="22">
                  <c:v>0.78300000000000003</c:v>
                </c:pt>
                <c:pt idx="23">
                  <c:v>0.83</c:v>
                </c:pt>
                <c:pt idx="24">
                  <c:v>0.98399999999999999</c:v>
                </c:pt>
                <c:pt idx="27">
                  <c:v>0.85899999999999999</c:v>
                </c:pt>
                <c:pt idx="28">
                  <c:v>0.83799999999999997</c:v>
                </c:pt>
                <c:pt idx="29">
                  <c:v>0.95099999999999996</c:v>
                </c:pt>
                <c:pt idx="30">
                  <c:v>0.83099999999999996</c:v>
                </c:pt>
                <c:pt idx="31">
                  <c:v>0.90900000000000003</c:v>
                </c:pt>
                <c:pt idx="32">
                  <c:v>0.81200000000000006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ser>
          <c:idx val="2"/>
          <c:order val="2"/>
          <c:tx>
            <c:strRef>
              <c:f>All!$DN$5</c:f>
              <c:strCache>
                <c:ptCount val="1"/>
                <c:pt idx="0">
                  <c:v>Ave AB MS Mid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All!$DN$6:$DN$400</c:f>
              <c:numCache>
                <c:formatCode>General</c:formatCode>
                <c:ptCount val="395"/>
                <c:pt idx="0">
                  <c:v>0.85899999999999999</c:v>
                </c:pt>
                <c:pt idx="1">
                  <c:v>0.93200000000000005</c:v>
                </c:pt>
                <c:pt idx="2">
                  <c:v>0.85</c:v>
                </c:pt>
                <c:pt idx="3">
                  <c:v>0.90700000000000003</c:v>
                </c:pt>
                <c:pt idx="4">
                  <c:v>0.85599999999999998</c:v>
                </c:pt>
                <c:pt idx="7">
                  <c:v>0.68</c:v>
                </c:pt>
                <c:pt idx="8">
                  <c:v>0.63700000000000001</c:v>
                </c:pt>
                <c:pt idx="9">
                  <c:v>0.67700000000000005</c:v>
                </c:pt>
                <c:pt idx="10">
                  <c:v>0.68</c:v>
                </c:pt>
                <c:pt idx="11">
                  <c:v>0.63700000000000001</c:v>
                </c:pt>
                <c:pt idx="12">
                  <c:v>1.083</c:v>
                </c:pt>
                <c:pt idx="13">
                  <c:v>1.0680000000000001</c:v>
                </c:pt>
                <c:pt idx="14">
                  <c:v>0.49</c:v>
                </c:pt>
                <c:pt idx="15">
                  <c:v>0.81799999999999995</c:v>
                </c:pt>
                <c:pt idx="16">
                  <c:v>0.747</c:v>
                </c:pt>
                <c:pt idx="19">
                  <c:v>0.625</c:v>
                </c:pt>
                <c:pt idx="20">
                  <c:v>-0.67200000000000004</c:v>
                </c:pt>
                <c:pt idx="21">
                  <c:v>0.71099999999999997</c:v>
                </c:pt>
                <c:pt idx="22">
                  <c:v>1.1419999999999999</c:v>
                </c:pt>
                <c:pt idx="23">
                  <c:v>0.94199999999999995</c:v>
                </c:pt>
                <c:pt idx="24">
                  <c:v>0.69299999999999995</c:v>
                </c:pt>
                <c:pt idx="27">
                  <c:v>0.96499999999999997</c:v>
                </c:pt>
                <c:pt idx="28">
                  <c:v>0.83</c:v>
                </c:pt>
                <c:pt idx="29">
                  <c:v>0.34499999999999997</c:v>
                </c:pt>
                <c:pt idx="30">
                  <c:v>0.224</c:v>
                </c:pt>
                <c:pt idx="31">
                  <c:v>0.76300000000000001</c:v>
                </c:pt>
                <c:pt idx="32">
                  <c:v>0.64800000000000002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E4-464C-827A-6DB8C8C83864}"/>
            </c:ext>
          </c:extLst>
        </c:ser>
        <c:ser>
          <c:idx val="3"/>
          <c:order val="3"/>
          <c:tx>
            <c:strRef>
              <c:f>All!$DO$5</c:f>
              <c:strCache>
                <c:ptCount val="1"/>
                <c:pt idx="0">
                  <c:v>Ave AB MS Exit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All!$DO$6:$DO$400</c:f>
              <c:numCache>
                <c:formatCode>General</c:formatCode>
                <c:ptCount val="395"/>
                <c:pt idx="0">
                  <c:v>0.505</c:v>
                </c:pt>
                <c:pt idx="1">
                  <c:v>0.49</c:v>
                </c:pt>
                <c:pt idx="2">
                  <c:v>0.46800000000000003</c:v>
                </c:pt>
                <c:pt idx="3">
                  <c:v>0.52100000000000002</c:v>
                </c:pt>
                <c:pt idx="4">
                  <c:v>0.50700000000000001</c:v>
                </c:pt>
                <c:pt idx="7">
                  <c:v>0.434</c:v>
                </c:pt>
                <c:pt idx="8">
                  <c:v>0.432</c:v>
                </c:pt>
                <c:pt idx="9">
                  <c:v>0.41499999999999998</c:v>
                </c:pt>
                <c:pt idx="10">
                  <c:v>0.434</c:v>
                </c:pt>
                <c:pt idx="11">
                  <c:v>0.432</c:v>
                </c:pt>
                <c:pt idx="12">
                  <c:v>0.54700000000000004</c:v>
                </c:pt>
                <c:pt idx="13">
                  <c:v>0.48399999999999999</c:v>
                </c:pt>
                <c:pt idx="14">
                  <c:v>0.433</c:v>
                </c:pt>
                <c:pt idx="15">
                  <c:v>0.45400000000000001</c:v>
                </c:pt>
                <c:pt idx="16">
                  <c:v>0.44</c:v>
                </c:pt>
                <c:pt idx="19">
                  <c:v>0.48099999999999998</c:v>
                </c:pt>
                <c:pt idx="20">
                  <c:v>0.46600000000000003</c:v>
                </c:pt>
                <c:pt idx="21">
                  <c:v>0.45100000000000001</c:v>
                </c:pt>
                <c:pt idx="22">
                  <c:v>0.49</c:v>
                </c:pt>
                <c:pt idx="23">
                  <c:v>0.38400000000000001</c:v>
                </c:pt>
                <c:pt idx="24">
                  <c:v>0.46700000000000003</c:v>
                </c:pt>
                <c:pt idx="27">
                  <c:v>0.45600000000000002</c:v>
                </c:pt>
                <c:pt idx="28">
                  <c:v>0.42299999999999999</c:v>
                </c:pt>
                <c:pt idx="29">
                  <c:v>0.53500000000000003</c:v>
                </c:pt>
                <c:pt idx="30">
                  <c:v>0.36899999999999999</c:v>
                </c:pt>
                <c:pt idx="31">
                  <c:v>0.49299999999999999</c:v>
                </c:pt>
                <c:pt idx="32">
                  <c:v>0.40300000000000002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E4-464C-827A-6DB8C8C83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449218347428194"/>
          <c:y val="1.1972222222222204E-3"/>
          <c:w val="0.717676380916624"/>
          <c:h val="0.18961944444444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HS Bump </a:t>
            </a:r>
            <a:r>
              <a:rPr lang="en-GB" b="1" baseline="0"/>
              <a:t>[%]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All!$DT$5</c:f>
              <c:strCache>
                <c:ptCount val="1"/>
                <c:pt idx="0">
                  <c:v>Max Damper_HS_Bump_FL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All!$DT$6:$DT$400</c:f>
              <c:numCache>
                <c:formatCode>General</c:formatCode>
                <c:ptCount val="395"/>
                <c:pt idx="0">
                  <c:v>3.82</c:v>
                </c:pt>
                <c:pt idx="1">
                  <c:v>5.62</c:v>
                </c:pt>
                <c:pt idx="2">
                  <c:v>6.11</c:v>
                </c:pt>
                <c:pt idx="3">
                  <c:v>6.31</c:v>
                </c:pt>
                <c:pt idx="4">
                  <c:v>5.95</c:v>
                </c:pt>
                <c:pt idx="7">
                  <c:v>1.56</c:v>
                </c:pt>
                <c:pt idx="8">
                  <c:v>6.95</c:v>
                </c:pt>
                <c:pt idx="9">
                  <c:v>6.34</c:v>
                </c:pt>
                <c:pt idx="10">
                  <c:v>1.56</c:v>
                </c:pt>
                <c:pt idx="11">
                  <c:v>6.95</c:v>
                </c:pt>
                <c:pt idx="12">
                  <c:v>3.52</c:v>
                </c:pt>
                <c:pt idx="13">
                  <c:v>6.53</c:v>
                </c:pt>
                <c:pt idx="14">
                  <c:v>7.27</c:v>
                </c:pt>
                <c:pt idx="15">
                  <c:v>7.48</c:v>
                </c:pt>
                <c:pt idx="16">
                  <c:v>6.9</c:v>
                </c:pt>
                <c:pt idx="19">
                  <c:v>0.65</c:v>
                </c:pt>
                <c:pt idx="20">
                  <c:v>5.18</c:v>
                </c:pt>
                <c:pt idx="21">
                  <c:v>5.57</c:v>
                </c:pt>
                <c:pt idx="22">
                  <c:v>4.78</c:v>
                </c:pt>
                <c:pt idx="23">
                  <c:v>3.91</c:v>
                </c:pt>
                <c:pt idx="24">
                  <c:v>5.87</c:v>
                </c:pt>
                <c:pt idx="27">
                  <c:v>1.1399999999999999</c:v>
                </c:pt>
                <c:pt idx="28">
                  <c:v>6.39</c:v>
                </c:pt>
                <c:pt idx="29">
                  <c:v>6.29</c:v>
                </c:pt>
                <c:pt idx="30">
                  <c:v>2.36</c:v>
                </c:pt>
                <c:pt idx="31">
                  <c:v>5.99</c:v>
                </c:pt>
                <c:pt idx="32">
                  <c:v>6.34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All!$DU$5</c:f>
              <c:strCache>
                <c:ptCount val="1"/>
                <c:pt idx="0">
                  <c:v>Max Damper_HS_Bump_FR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All!$DU$6:$DU$400</c:f>
              <c:numCache>
                <c:formatCode>General</c:formatCode>
                <c:ptCount val="395"/>
                <c:pt idx="0">
                  <c:v>3.64</c:v>
                </c:pt>
                <c:pt idx="1">
                  <c:v>5.25</c:v>
                </c:pt>
                <c:pt idx="2">
                  <c:v>5.83</c:v>
                </c:pt>
                <c:pt idx="3">
                  <c:v>5.91</c:v>
                </c:pt>
                <c:pt idx="4">
                  <c:v>5.69</c:v>
                </c:pt>
                <c:pt idx="7">
                  <c:v>1.39</c:v>
                </c:pt>
                <c:pt idx="8">
                  <c:v>5.86</c:v>
                </c:pt>
                <c:pt idx="9">
                  <c:v>5.18</c:v>
                </c:pt>
                <c:pt idx="10">
                  <c:v>1.39</c:v>
                </c:pt>
                <c:pt idx="11">
                  <c:v>5.86</c:v>
                </c:pt>
                <c:pt idx="12">
                  <c:v>2.68</c:v>
                </c:pt>
                <c:pt idx="13">
                  <c:v>5.65</c:v>
                </c:pt>
                <c:pt idx="14">
                  <c:v>5.74</c:v>
                </c:pt>
                <c:pt idx="15">
                  <c:v>5.96</c:v>
                </c:pt>
                <c:pt idx="16">
                  <c:v>5.34</c:v>
                </c:pt>
                <c:pt idx="19">
                  <c:v>0.46</c:v>
                </c:pt>
                <c:pt idx="20">
                  <c:v>3.94</c:v>
                </c:pt>
                <c:pt idx="21">
                  <c:v>4.3499999999999996</c:v>
                </c:pt>
                <c:pt idx="22">
                  <c:v>3.87</c:v>
                </c:pt>
                <c:pt idx="23">
                  <c:v>2.92</c:v>
                </c:pt>
                <c:pt idx="24">
                  <c:v>4.57</c:v>
                </c:pt>
                <c:pt idx="27">
                  <c:v>0.98</c:v>
                </c:pt>
                <c:pt idx="28">
                  <c:v>5.42</c:v>
                </c:pt>
                <c:pt idx="29">
                  <c:v>5.81</c:v>
                </c:pt>
                <c:pt idx="30">
                  <c:v>1.93</c:v>
                </c:pt>
                <c:pt idx="31">
                  <c:v>5</c:v>
                </c:pt>
                <c:pt idx="32">
                  <c:v>5.65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6D-46F9-8744-2997AF209105}"/>
            </c:ext>
          </c:extLst>
        </c:ser>
        <c:ser>
          <c:idx val="2"/>
          <c:order val="2"/>
          <c:tx>
            <c:strRef>
              <c:f>All!$DV$5</c:f>
              <c:strCache>
                <c:ptCount val="1"/>
                <c:pt idx="0">
                  <c:v>Max Damper_HS_Bump_RL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All!$DV$6:$DV$400</c:f>
              <c:numCache>
                <c:formatCode>General</c:formatCode>
                <c:ptCount val="395"/>
                <c:pt idx="0">
                  <c:v>7.12</c:v>
                </c:pt>
                <c:pt idx="1">
                  <c:v>10.77</c:v>
                </c:pt>
                <c:pt idx="2">
                  <c:v>11.91</c:v>
                </c:pt>
                <c:pt idx="3">
                  <c:v>11.56</c:v>
                </c:pt>
                <c:pt idx="4">
                  <c:v>11.28</c:v>
                </c:pt>
                <c:pt idx="7">
                  <c:v>2.96</c:v>
                </c:pt>
                <c:pt idx="8">
                  <c:v>12.59</c:v>
                </c:pt>
                <c:pt idx="9">
                  <c:v>11.75</c:v>
                </c:pt>
                <c:pt idx="10">
                  <c:v>2.96</c:v>
                </c:pt>
                <c:pt idx="11">
                  <c:v>12.59</c:v>
                </c:pt>
                <c:pt idx="12">
                  <c:v>6.65</c:v>
                </c:pt>
                <c:pt idx="13">
                  <c:v>11.83</c:v>
                </c:pt>
                <c:pt idx="14">
                  <c:v>12.23</c:v>
                </c:pt>
                <c:pt idx="15">
                  <c:v>13.41</c:v>
                </c:pt>
                <c:pt idx="16">
                  <c:v>12.3</c:v>
                </c:pt>
                <c:pt idx="19">
                  <c:v>1.22</c:v>
                </c:pt>
                <c:pt idx="20">
                  <c:v>10.39</c:v>
                </c:pt>
                <c:pt idx="21">
                  <c:v>11.16</c:v>
                </c:pt>
                <c:pt idx="22">
                  <c:v>9.14</c:v>
                </c:pt>
                <c:pt idx="23">
                  <c:v>8.0299999999999994</c:v>
                </c:pt>
                <c:pt idx="24">
                  <c:v>10.93</c:v>
                </c:pt>
                <c:pt idx="27">
                  <c:v>2.21</c:v>
                </c:pt>
                <c:pt idx="28">
                  <c:v>12.93</c:v>
                </c:pt>
                <c:pt idx="29">
                  <c:v>13.3</c:v>
                </c:pt>
                <c:pt idx="30">
                  <c:v>4.1500000000000004</c:v>
                </c:pt>
                <c:pt idx="31">
                  <c:v>10.87</c:v>
                </c:pt>
                <c:pt idx="32">
                  <c:v>11.43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6D-46F9-8744-2997AF209105}"/>
            </c:ext>
          </c:extLst>
        </c:ser>
        <c:ser>
          <c:idx val="3"/>
          <c:order val="3"/>
          <c:tx>
            <c:strRef>
              <c:f>All!$DW$5</c:f>
              <c:strCache>
                <c:ptCount val="1"/>
                <c:pt idx="0">
                  <c:v>Max Damper_HS_Bump_RR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All!$DW$6:$DW$400</c:f>
              <c:numCache>
                <c:formatCode>General</c:formatCode>
                <c:ptCount val="395"/>
                <c:pt idx="0">
                  <c:v>7.83</c:v>
                </c:pt>
                <c:pt idx="1">
                  <c:v>11.24</c:v>
                </c:pt>
                <c:pt idx="2">
                  <c:v>12.23</c:v>
                </c:pt>
                <c:pt idx="3">
                  <c:v>11.85</c:v>
                </c:pt>
                <c:pt idx="4">
                  <c:v>11.36</c:v>
                </c:pt>
                <c:pt idx="7">
                  <c:v>3.14</c:v>
                </c:pt>
                <c:pt idx="8">
                  <c:v>11.16</c:v>
                </c:pt>
                <c:pt idx="9">
                  <c:v>9.69</c:v>
                </c:pt>
                <c:pt idx="10">
                  <c:v>3.14</c:v>
                </c:pt>
                <c:pt idx="11">
                  <c:v>11.16</c:v>
                </c:pt>
                <c:pt idx="12">
                  <c:v>6.53</c:v>
                </c:pt>
                <c:pt idx="13">
                  <c:v>11.64</c:v>
                </c:pt>
                <c:pt idx="14">
                  <c:v>11.55</c:v>
                </c:pt>
                <c:pt idx="15">
                  <c:v>12.15</c:v>
                </c:pt>
                <c:pt idx="16">
                  <c:v>10.75</c:v>
                </c:pt>
                <c:pt idx="19">
                  <c:v>1.06</c:v>
                </c:pt>
                <c:pt idx="20">
                  <c:v>9.06</c:v>
                </c:pt>
                <c:pt idx="21">
                  <c:v>9.69</c:v>
                </c:pt>
                <c:pt idx="22">
                  <c:v>8.4700000000000006</c:v>
                </c:pt>
                <c:pt idx="23">
                  <c:v>6.65</c:v>
                </c:pt>
                <c:pt idx="24">
                  <c:v>8.6300000000000008</c:v>
                </c:pt>
                <c:pt idx="27">
                  <c:v>2.1800000000000002</c:v>
                </c:pt>
                <c:pt idx="28">
                  <c:v>11.52</c:v>
                </c:pt>
                <c:pt idx="29">
                  <c:v>11.15</c:v>
                </c:pt>
                <c:pt idx="30">
                  <c:v>3.44</c:v>
                </c:pt>
                <c:pt idx="31">
                  <c:v>11.06</c:v>
                </c:pt>
                <c:pt idx="32">
                  <c:v>11.45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6D-46F9-8744-2997AF209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431372226236453"/>
          <c:y val="1.295648148148148E-2"/>
          <c:w val="0.74730259340240668"/>
          <c:h val="0.148462037037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HS Rebound </a:t>
            </a:r>
            <a:r>
              <a:rPr lang="en-GB" b="1" baseline="0"/>
              <a:t>[%]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All!$DX$5</c:f>
              <c:strCache>
                <c:ptCount val="1"/>
                <c:pt idx="0">
                  <c:v>Max Damper_HS_Rebound_FL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All!$DX$6:$DX$400</c:f>
              <c:numCache>
                <c:formatCode>General</c:formatCode>
                <c:ptCount val="395"/>
                <c:pt idx="0">
                  <c:v>3.59</c:v>
                </c:pt>
                <c:pt idx="1">
                  <c:v>5.9</c:v>
                </c:pt>
                <c:pt idx="2">
                  <c:v>6.46</c:v>
                </c:pt>
                <c:pt idx="3">
                  <c:v>6.51</c:v>
                </c:pt>
                <c:pt idx="4">
                  <c:v>6.14</c:v>
                </c:pt>
                <c:pt idx="7">
                  <c:v>1.52</c:v>
                </c:pt>
                <c:pt idx="8">
                  <c:v>6.94</c:v>
                </c:pt>
                <c:pt idx="9">
                  <c:v>6.47</c:v>
                </c:pt>
                <c:pt idx="10">
                  <c:v>1.52</c:v>
                </c:pt>
                <c:pt idx="11">
                  <c:v>6.94</c:v>
                </c:pt>
                <c:pt idx="12">
                  <c:v>3.44</c:v>
                </c:pt>
                <c:pt idx="13">
                  <c:v>6.56</c:v>
                </c:pt>
                <c:pt idx="14">
                  <c:v>7.15</c:v>
                </c:pt>
                <c:pt idx="15">
                  <c:v>7.7</c:v>
                </c:pt>
                <c:pt idx="16">
                  <c:v>6.9</c:v>
                </c:pt>
                <c:pt idx="19">
                  <c:v>0.67</c:v>
                </c:pt>
                <c:pt idx="20">
                  <c:v>5.34</c:v>
                </c:pt>
                <c:pt idx="21">
                  <c:v>5.86</c:v>
                </c:pt>
                <c:pt idx="22">
                  <c:v>4.9400000000000004</c:v>
                </c:pt>
                <c:pt idx="23">
                  <c:v>4.12</c:v>
                </c:pt>
                <c:pt idx="24">
                  <c:v>6.14</c:v>
                </c:pt>
                <c:pt idx="27">
                  <c:v>1.2</c:v>
                </c:pt>
                <c:pt idx="28">
                  <c:v>7.08</c:v>
                </c:pt>
                <c:pt idx="29">
                  <c:v>6.87</c:v>
                </c:pt>
                <c:pt idx="30">
                  <c:v>2.4500000000000002</c:v>
                </c:pt>
                <c:pt idx="31">
                  <c:v>6.21</c:v>
                </c:pt>
                <c:pt idx="32">
                  <c:v>6.76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All!$DY$5</c:f>
              <c:strCache>
                <c:ptCount val="1"/>
                <c:pt idx="0">
                  <c:v>Max Damper_HS_Rebound_FR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All!$DY$6:$DY$400</c:f>
              <c:numCache>
                <c:formatCode>General</c:formatCode>
                <c:ptCount val="395"/>
                <c:pt idx="0">
                  <c:v>3.79</c:v>
                </c:pt>
                <c:pt idx="1">
                  <c:v>5.62</c:v>
                </c:pt>
                <c:pt idx="2">
                  <c:v>6.56</c:v>
                </c:pt>
                <c:pt idx="3">
                  <c:v>6.3</c:v>
                </c:pt>
                <c:pt idx="4">
                  <c:v>6.16</c:v>
                </c:pt>
                <c:pt idx="7">
                  <c:v>1.38</c:v>
                </c:pt>
                <c:pt idx="8">
                  <c:v>6.38</c:v>
                </c:pt>
                <c:pt idx="9">
                  <c:v>5.58</c:v>
                </c:pt>
                <c:pt idx="10">
                  <c:v>1.38</c:v>
                </c:pt>
                <c:pt idx="11">
                  <c:v>6.38</c:v>
                </c:pt>
                <c:pt idx="12">
                  <c:v>2.8</c:v>
                </c:pt>
                <c:pt idx="13">
                  <c:v>6.04</c:v>
                </c:pt>
                <c:pt idx="14">
                  <c:v>6.28</c:v>
                </c:pt>
                <c:pt idx="15">
                  <c:v>6.72</c:v>
                </c:pt>
                <c:pt idx="16">
                  <c:v>5.78</c:v>
                </c:pt>
                <c:pt idx="19">
                  <c:v>0.53</c:v>
                </c:pt>
                <c:pt idx="20">
                  <c:v>4.3099999999999996</c:v>
                </c:pt>
                <c:pt idx="21">
                  <c:v>4.58</c:v>
                </c:pt>
                <c:pt idx="22">
                  <c:v>4.12</c:v>
                </c:pt>
                <c:pt idx="23">
                  <c:v>3.12</c:v>
                </c:pt>
                <c:pt idx="24">
                  <c:v>4.7</c:v>
                </c:pt>
                <c:pt idx="27">
                  <c:v>0.98</c:v>
                </c:pt>
                <c:pt idx="28">
                  <c:v>5.93</c:v>
                </c:pt>
                <c:pt idx="29">
                  <c:v>6.21</c:v>
                </c:pt>
                <c:pt idx="30">
                  <c:v>2.14</c:v>
                </c:pt>
                <c:pt idx="31">
                  <c:v>5.22</c:v>
                </c:pt>
                <c:pt idx="32">
                  <c:v>5.94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6D-46F9-8744-2997AF209105}"/>
            </c:ext>
          </c:extLst>
        </c:ser>
        <c:ser>
          <c:idx val="2"/>
          <c:order val="2"/>
          <c:tx>
            <c:strRef>
              <c:f>All!$DZ$5</c:f>
              <c:strCache>
                <c:ptCount val="1"/>
                <c:pt idx="0">
                  <c:v>Max Damper_HS_Rebound_RL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All!$DZ$6:$DZ$400</c:f>
              <c:numCache>
                <c:formatCode>General</c:formatCode>
                <c:ptCount val="395"/>
                <c:pt idx="0">
                  <c:v>6.2</c:v>
                </c:pt>
                <c:pt idx="1">
                  <c:v>9.9600000000000009</c:v>
                </c:pt>
                <c:pt idx="2">
                  <c:v>11.04</c:v>
                </c:pt>
                <c:pt idx="3">
                  <c:v>10.89</c:v>
                </c:pt>
                <c:pt idx="4">
                  <c:v>10.51</c:v>
                </c:pt>
                <c:pt idx="7">
                  <c:v>2.73</c:v>
                </c:pt>
                <c:pt idx="8">
                  <c:v>11.88</c:v>
                </c:pt>
                <c:pt idx="9">
                  <c:v>10.96</c:v>
                </c:pt>
                <c:pt idx="10">
                  <c:v>2.73</c:v>
                </c:pt>
                <c:pt idx="11">
                  <c:v>11.88</c:v>
                </c:pt>
                <c:pt idx="12">
                  <c:v>5.51</c:v>
                </c:pt>
                <c:pt idx="13">
                  <c:v>10.88</c:v>
                </c:pt>
                <c:pt idx="14">
                  <c:v>11.32</c:v>
                </c:pt>
                <c:pt idx="15">
                  <c:v>12.49</c:v>
                </c:pt>
                <c:pt idx="16">
                  <c:v>11.65</c:v>
                </c:pt>
                <c:pt idx="19">
                  <c:v>1.1000000000000001</c:v>
                </c:pt>
                <c:pt idx="20">
                  <c:v>9.5299999999999994</c:v>
                </c:pt>
                <c:pt idx="21">
                  <c:v>10.220000000000001</c:v>
                </c:pt>
                <c:pt idx="22">
                  <c:v>8.48</c:v>
                </c:pt>
                <c:pt idx="23">
                  <c:v>7.58</c:v>
                </c:pt>
                <c:pt idx="24">
                  <c:v>10.11</c:v>
                </c:pt>
                <c:pt idx="27">
                  <c:v>1.97</c:v>
                </c:pt>
                <c:pt idx="28">
                  <c:v>12.18</c:v>
                </c:pt>
                <c:pt idx="29">
                  <c:v>12.46</c:v>
                </c:pt>
                <c:pt idx="30">
                  <c:v>3.67</c:v>
                </c:pt>
                <c:pt idx="31">
                  <c:v>9.76</c:v>
                </c:pt>
                <c:pt idx="32">
                  <c:v>10.48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6D-46F9-8744-2997AF209105}"/>
            </c:ext>
          </c:extLst>
        </c:ser>
        <c:ser>
          <c:idx val="3"/>
          <c:order val="3"/>
          <c:tx>
            <c:strRef>
              <c:f>All!$EA$5</c:f>
              <c:strCache>
                <c:ptCount val="1"/>
                <c:pt idx="0">
                  <c:v>Max Damper_HS_Rebound_RR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All!$EA$6:$EA$400</c:f>
              <c:numCache>
                <c:formatCode>General</c:formatCode>
                <c:ptCount val="395"/>
                <c:pt idx="0">
                  <c:v>7.27</c:v>
                </c:pt>
                <c:pt idx="1">
                  <c:v>10.9</c:v>
                </c:pt>
                <c:pt idx="2">
                  <c:v>12.05</c:v>
                </c:pt>
                <c:pt idx="3">
                  <c:v>11.43</c:v>
                </c:pt>
                <c:pt idx="4">
                  <c:v>10.84</c:v>
                </c:pt>
                <c:pt idx="7">
                  <c:v>2.89</c:v>
                </c:pt>
                <c:pt idx="8">
                  <c:v>10.95</c:v>
                </c:pt>
                <c:pt idx="9">
                  <c:v>9.18</c:v>
                </c:pt>
                <c:pt idx="10">
                  <c:v>2.89</c:v>
                </c:pt>
                <c:pt idx="11">
                  <c:v>10.95</c:v>
                </c:pt>
                <c:pt idx="12">
                  <c:v>5.81</c:v>
                </c:pt>
                <c:pt idx="13">
                  <c:v>10.82</c:v>
                </c:pt>
                <c:pt idx="14">
                  <c:v>10.99</c:v>
                </c:pt>
                <c:pt idx="15">
                  <c:v>11.77</c:v>
                </c:pt>
                <c:pt idx="16">
                  <c:v>10.28</c:v>
                </c:pt>
                <c:pt idx="19">
                  <c:v>0.96</c:v>
                </c:pt>
                <c:pt idx="20">
                  <c:v>8.3699999999999992</c:v>
                </c:pt>
                <c:pt idx="21">
                  <c:v>9.1</c:v>
                </c:pt>
                <c:pt idx="22">
                  <c:v>8.09</c:v>
                </c:pt>
                <c:pt idx="23">
                  <c:v>6.35</c:v>
                </c:pt>
                <c:pt idx="24">
                  <c:v>8.17</c:v>
                </c:pt>
                <c:pt idx="27">
                  <c:v>1.99</c:v>
                </c:pt>
                <c:pt idx="28">
                  <c:v>10.92</c:v>
                </c:pt>
                <c:pt idx="29">
                  <c:v>10.71</c:v>
                </c:pt>
                <c:pt idx="30">
                  <c:v>3.19</c:v>
                </c:pt>
                <c:pt idx="31">
                  <c:v>10.54</c:v>
                </c:pt>
                <c:pt idx="32">
                  <c:v>11.03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6D-46F9-8744-2997AF209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791371944031756"/>
          <c:y val="1.295648148148148E-2"/>
          <c:w val="0.71370259622445376"/>
          <c:h val="0.148462037037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LS Bump </a:t>
            </a:r>
            <a:r>
              <a:rPr lang="en-GB" b="1" baseline="0"/>
              <a:t>[%]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All!$EB$5</c:f>
              <c:strCache>
                <c:ptCount val="1"/>
                <c:pt idx="0">
                  <c:v>Max Damper_LS_Bump_FL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All!$EB$6:$EB$400</c:f>
              <c:numCache>
                <c:formatCode>General</c:formatCode>
                <c:ptCount val="395"/>
                <c:pt idx="0">
                  <c:v>41.08</c:v>
                </c:pt>
                <c:pt idx="1">
                  <c:v>43.17</c:v>
                </c:pt>
                <c:pt idx="2">
                  <c:v>42.74</c:v>
                </c:pt>
                <c:pt idx="3">
                  <c:v>42.49</c:v>
                </c:pt>
                <c:pt idx="4">
                  <c:v>42.9</c:v>
                </c:pt>
                <c:pt idx="7">
                  <c:v>14.28</c:v>
                </c:pt>
                <c:pt idx="8">
                  <c:v>41.93</c:v>
                </c:pt>
                <c:pt idx="9">
                  <c:v>41.57</c:v>
                </c:pt>
                <c:pt idx="10">
                  <c:v>14.28</c:v>
                </c:pt>
                <c:pt idx="11">
                  <c:v>41.93</c:v>
                </c:pt>
                <c:pt idx="12">
                  <c:v>42.05</c:v>
                </c:pt>
                <c:pt idx="13">
                  <c:v>42.54</c:v>
                </c:pt>
                <c:pt idx="14">
                  <c:v>40.92</c:v>
                </c:pt>
                <c:pt idx="15">
                  <c:v>41.47</c:v>
                </c:pt>
                <c:pt idx="16">
                  <c:v>41.7</c:v>
                </c:pt>
                <c:pt idx="19">
                  <c:v>85.01</c:v>
                </c:pt>
                <c:pt idx="20">
                  <c:v>43.29</c:v>
                </c:pt>
                <c:pt idx="21">
                  <c:v>43.14</c:v>
                </c:pt>
                <c:pt idx="22">
                  <c:v>42.91</c:v>
                </c:pt>
                <c:pt idx="23">
                  <c:v>43.26</c:v>
                </c:pt>
                <c:pt idx="24">
                  <c:v>42.07</c:v>
                </c:pt>
                <c:pt idx="27">
                  <c:v>10.050000000000001</c:v>
                </c:pt>
                <c:pt idx="28">
                  <c:v>42.8</c:v>
                </c:pt>
                <c:pt idx="29">
                  <c:v>42.74</c:v>
                </c:pt>
                <c:pt idx="30">
                  <c:v>43.79</c:v>
                </c:pt>
                <c:pt idx="31">
                  <c:v>43.06</c:v>
                </c:pt>
                <c:pt idx="32">
                  <c:v>42.28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All!$EC$5</c:f>
              <c:strCache>
                <c:ptCount val="1"/>
                <c:pt idx="0">
                  <c:v>Max Damper_LS_Bump_FR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All!$EC$6:$EC$400</c:f>
              <c:numCache>
                <c:formatCode>General</c:formatCode>
                <c:ptCount val="395"/>
                <c:pt idx="0">
                  <c:v>42.83</c:v>
                </c:pt>
                <c:pt idx="1">
                  <c:v>43.68</c:v>
                </c:pt>
                <c:pt idx="2">
                  <c:v>43.43</c:v>
                </c:pt>
                <c:pt idx="3">
                  <c:v>42.77</c:v>
                </c:pt>
                <c:pt idx="4">
                  <c:v>42.94</c:v>
                </c:pt>
                <c:pt idx="7">
                  <c:v>14.52</c:v>
                </c:pt>
                <c:pt idx="8">
                  <c:v>42.96</c:v>
                </c:pt>
                <c:pt idx="9">
                  <c:v>43.38</c:v>
                </c:pt>
                <c:pt idx="10">
                  <c:v>14.52</c:v>
                </c:pt>
                <c:pt idx="11">
                  <c:v>42.96</c:v>
                </c:pt>
                <c:pt idx="12">
                  <c:v>42.22</c:v>
                </c:pt>
                <c:pt idx="13">
                  <c:v>43.65</c:v>
                </c:pt>
                <c:pt idx="14">
                  <c:v>43.18</c:v>
                </c:pt>
                <c:pt idx="15">
                  <c:v>42.7</c:v>
                </c:pt>
                <c:pt idx="16">
                  <c:v>43.31</c:v>
                </c:pt>
                <c:pt idx="19">
                  <c:v>85.6</c:v>
                </c:pt>
                <c:pt idx="20">
                  <c:v>44.44</c:v>
                </c:pt>
                <c:pt idx="21">
                  <c:v>43.72</c:v>
                </c:pt>
                <c:pt idx="22">
                  <c:v>44.07</c:v>
                </c:pt>
                <c:pt idx="23">
                  <c:v>44.78</c:v>
                </c:pt>
                <c:pt idx="24">
                  <c:v>43.37</c:v>
                </c:pt>
                <c:pt idx="27">
                  <c:v>10.17</c:v>
                </c:pt>
                <c:pt idx="28">
                  <c:v>43</c:v>
                </c:pt>
                <c:pt idx="29">
                  <c:v>42.57</c:v>
                </c:pt>
                <c:pt idx="30">
                  <c:v>43.93</c:v>
                </c:pt>
                <c:pt idx="31">
                  <c:v>43.37</c:v>
                </c:pt>
                <c:pt idx="32">
                  <c:v>42.45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6D-46F9-8744-2997AF209105}"/>
            </c:ext>
          </c:extLst>
        </c:ser>
        <c:ser>
          <c:idx val="2"/>
          <c:order val="2"/>
          <c:tx>
            <c:strRef>
              <c:f>All!$ED$5</c:f>
              <c:strCache>
                <c:ptCount val="1"/>
                <c:pt idx="0">
                  <c:v>Max Damper_LS_Bump_RL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All!$ED$6:$ED$400</c:f>
              <c:numCache>
                <c:formatCode>General</c:formatCode>
                <c:ptCount val="395"/>
                <c:pt idx="0">
                  <c:v>34.5</c:v>
                </c:pt>
                <c:pt idx="1">
                  <c:v>35.21</c:v>
                </c:pt>
                <c:pt idx="2">
                  <c:v>34.31</c:v>
                </c:pt>
                <c:pt idx="3">
                  <c:v>34.71</c:v>
                </c:pt>
                <c:pt idx="4">
                  <c:v>34.26</c:v>
                </c:pt>
                <c:pt idx="7">
                  <c:v>11.71</c:v>
                </c:pt>
                <c:pt idx="8">
                  <c:v>33.36</c:v>
                </c:pt>
                <c:pt idx="9">
                  <c:v>33.21</c:v>
                </c:pt>
                <c:pt idx="10">
                  <c:v>11.71</c:v>
                </c:pt>
                <c:pt idx="11">
                  <c:v>33.36</c:v>
                </c:pt>
                <c:pt idx="12">
                  <c:v>33.54</c:v>
                </c:pt>
                <c:pt idx="13">
                  <c:v>34.36</c:v>
                </c:pt>
                <c:pt idx="14">
                  <c:v>33.58</c:v>
                </c:pt>
                <c:pt idx="15">
                  <c:v>32.53</c:v>
                </c:pt>
                <c:pt idx="16">
                  <c:v>32.65</c:v>
                </c:pt>
                <c:pt idx="19">
                  <c:v>7.22</c:v>
                </c:pt>
                <c:pt idx="20">
                  <c:v>35.67</c:v>
                </c:pt>
                <c:pt idx="21">
                  <c:v>34.21</c:v>
                </c:pt>
                <c:pt idx="22">
                  <c:v>34.909999999999997</c:v>
                </c:pt>
                <c:pt idx="23">
                  <c:v>34.31</c:v>
                </c:pt>
                <c:pt idx="24">
                  <c:v>33.99</c:v>
                </c:pt>
                <c:pt idx="27">
                  <c:v>7.99</c:v>
                </c:pt>
                <c:pt idx="28">
                  <c:v>33.11</c:v>
                </c:pt>
                <c:pt idx="29">
                  <c:v>33.380000000000003</c:v>
                </c:pt>
                <c:pt idx="30">
                  <c:v>34.67</c:v>
                </c:pt>
                <c:pt idx="31">
                  <c:v>34.6</c:v>
                </c:pt>
                <c:pt idx="32">
                  <c:v>33.36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6D-46F9-8744-2997AF209105}"/>
            </c:ext>
          </c:extLst>
        </c:ser>
        <c:ser>
          <c:idx val="3"/>
          <c:order val="3"/>
          <c:tx>
            <c:strRef>
              <c:f>All!$EE$5</c:f>
              <c:strCache>
                <c:ptCount val="1"/>
                <c:pt idx="0">
                  <c:v>Max Damper_LS_Bump_RR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All!$EE$6:$EE$400</c:f>
              <c:numCache>
                <c:formatCode>General</c:formatCode>
                <c:ptCount val="395"/>
                <c:pt idx="0">
                  <c:v>36.020000000000003</c:v>
                </c:pt>
                <c:pt idx="1">
                  <c:v>36.44</c:v>
                </c:pt>
                <c:pt idx="2">
                  <c:v>35.78</c:v>
                </c:pt>
                <c:pt idx="3">
                  <c:v>36.200000000000003</c:v>
                </c:pt>
                <c:pt idx="4">
                  <c:v>35.5</c:v>
                </c:pt>
                <c:pt idx="7">
                  <c:v>12.21</c:v>
                </c:pt>
                <c:pt idx="8">
                  <c:v>36.229999999999997</c:v>
                </c:pt>
                <c:pt idx="9">
                  <c:v>35.99</c:v>
                </c:pt>
                <c:pt idx="10">
                  <c:v>12.21</c:v>
                </c:pt>
                <c:pt idx="11">
                  <c:v>36.229999999999997</c:v>
                </c:pt>
                <c:pt idx="12">
                  <c:v>35.340000000000003</c:v>
                </c:pt>
                <c:pt idx="13">
                  <c:v>35.58</c:v>
                </c:pt>
                <c:pt idx="14">
                  <c:v>35.81</c:v>
                </c:pt>
                <c:pt idx="15">
                  <c:v>35.15</c:v>
                </c:pt>
                <c:pt idx="16">
                  <c:v>35.68</c:v>
                </c:pt>
                <c:pt idx="19">
                  <c:v>8.19</c:v>
                </c:pt>
                <c:pt idx="20">
                  <c:v>37.71</c:v>
                </c:pt>
                <c:pt idx="21">
                  <c:v>37.049999999999997</c:v>
                </c:pt>
                <c:pt idx="22">
                  <c:v>37.28</c:v>
                </c:pt>
                <c:pt idx="23">
                  <c:v>37.42</c:v>
                </c:pt>
                <c:pt idx="24">
                  <c:v>36.5</c:v>
                </c:pt>
                <c:pt idx="27">
                  <c:v>8.42</c:v>
                </c:pt>
                <c:pt idx="28">
                  <c:v>35.729999999999997</c:v>
                </c:pt>
                <c:pt idx="29">
                  <c:v>36.03</c:v>
                </c:pt>
                <c:pt idx="30">
                  <c:v>37.700000000000003</c:v>
                </c:pt>
                <c:pt idx="31">
                  <c:v>36.049999999999997</c:v>
                </c:pt>
                <c:pt idx="32">
                  <c:v>34.89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6D-46F9-8744-2997AF209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924705434145473"/>
          <c:y val="1.295648148148148E-2"/>
          <c:w val="0.73236926132331659"/>
          <c:h val="0.148462037037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LS Bump </a:t>
            </a:r>
            <a:r>
              <a:rPr lang="en-GB" b="1" baseline="0"/>
              <a:t>[%]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All!$EF$5</c:f>
              <c:strCache>
                <c:ptCount val="1"/>
                <c:pt idx="0">
                  <c:v>Max Damper_LS_Rebound_FL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All!$EF$6:$EF$400</c:f>
              <c:numCache>
                <c:formatCode>General</c:formatCode>
                <c:ptCount val="395"/>
                <c:pt idx="0">
                  <c:v>51.51</c:v>
                </c:pt>
                <c:pt idx="1">
                  <c:v>45.31</c:v>
                </c:pt>
                <c:pt idx="2">
                  <c:v>44.69</c:v>
                </c:pt>
                <c:pt idx="3">
                  <c:v>44.68</c:v>
                </c:pt>
                <c:pt idx="4">
                  <c:v>45</c:v>
                </c:pt>
                <c:pt idx="7">
                  <c:v>82.64</c:v>
                </c:pt>
                <c:pt idx="8">
                  <c:v>44.18</c:v>
                </c:pt>
                <c:pt idx="9">
                  <c:v>45.62</c:v>
                </c:pt>
                <c:pt idx="10">
                  <c:v>82.64</c:v>
                </c:pt>
                <c:pt idx="11">
                  <c:v>44.18</c:v>
                </c:pt>
                <c:pt idx="12">
                  <c:v>50.99</c:v>
                </c:pt>
                <c:pt idx="13">
                  <c:v>44.37</c:v>
                </c:pt>
                <c:pt idx="14">
                  <c:v>44.66</c:v>
                </c:pt>
                <c:pt idx="15">
                  <c:v>43.34</c:v>
                </c:pt>
                <c:pt idx="16">
                  <c:v>44.49</c:v>
                </c:pt>
                <c:pt idx="19">
                  <c:v>13.66</c:v>
                </c:pt>
                <c:pt idx="20">
                  <c:v>46.19</c:v>
                </c:pt>
                <c:pt idx="21">
                  <c:v>45.42</c:v>
                </c:pt>
                <c:pt idx="22">
                  <c:v>47.37</c:v>
                </c:pt>
                <c:pt idx="23">
                  <c:v>48.71</c:v>
                </c:pt>
                <c:pt idx="24">
                  <c:v>45.91</c:v>
                </c:pt>
                <c:pt idx="27">
                  <c:v>87.61</c:v>
                </c:pt>
                <c:pt idx="28">
                  <c:v>43.73</c:v>
                </c:pt>
                <c:pt idx="29">
                  <c:v>44.1</c:v>
                </c:pt>
                <c:pt idx="30">
                  <c:v>51.4</c:v>
                </c:pt>
                <c:pt idx="31">
                  <c:v>44.74</c:v>
                </c:pt>
                <c:pt idx="32">
                  <c:v>44.62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All!$EG$5</c:f>
              <c:strCache>
                <c:ptCount val="1"/>
                <c:pt idx="0">
                  <c:v>Max Damper_LS_Rebound_FR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All!$EG$6:$EG$400</c:f>
              <c:numCache>
                <c:formatCode>General</c:formatCode>
                <c:ptCount val="395"/>
                <c:pt idx="0">
                  <c:v>49.74</c:v>
                </c:pt>
                <c:pt idx="1">
                  <c:v>45.45</c:v>
                </c:pt>
                <c:pt idx="2">
                  <c:v>44.17</c:v>
                </c:pt>
                <c:pt idx="3">
                  <c:v>45.02</c:v>
                </c:pt>
                <c:pt idx="4">
                  <c:v>45.21</c:v>
                </c:pt>
                <c:pt idx="7">
                  <c:v>82.71</c:v>
                </c:pt>
                <c:pt idx="8">
                  <c:v>44.8</c:v>
                </c:pt>
                <c:pt idx="9">
                  <c:v>45.85</c:v>
                </c:pt>
                <c:pt idx="10">
                  <c:v>82.71</c:v>
                </c:pt>
                <c:pt idx="11">
                  <c:v>44.8</c:v>
                </c:pt>
                <c:pt idx="12">
                  <c:v>52.31</c:v>
                </c:pt>
                <c:pt idx="13">
                  <c:v>44.66</c:v>
                </c:pt>
                <c:pt idx="14">
                  <c:v>44.8</c:v>
                </c:pt>
                <c:pt idx="15">
                  <c:v>44.62</c:v>
                </c:pt>
                <c:pt idx="16">
                  <c:v>45.57</c:v>
                </c:pt>
                <c:pt idx="19">
                  <c:v>13.41</c:v>
                </c:pt>
                <c:pt idx="20">
                  <c:v>47.31</c:v>
                </c:pt>
                <c:pt idx="21">
                  <c:v>47.36</c:v>
                </c:pt>
                <c:pt idx="22">
                  <c:v>47.94</c:v>
                </c:pt>
                <c:pt idx="23">
                  <c:v>49.19</c:v>
                </c:pt>
                <c:pt idx="24">
                  <c:v>47.36</c:v>
                </c:pt>
                <c:pt idx="27">
                  <c:v>87.87</c:v>
                </c:pt>
                <c:pt idx="28">
                  <c:v>45.66</c:v>
                </c:pt>
                <c:pt idx="29">
                  <c:v>45.42</c:v>
                </c:pt>
                <c:pt idx="30">
                  <c:v>52.01</c:v>
                </c:pt>
                <c:pt idx="31">
                  <c:v>46.4</c:v>
                </c:pt>
                <c:pt idx="32">
                  <c:v>45.95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6D-46F9-8744-2997AF209105}"/>
            </c:ext>
          </c:extLst>
        </c:ser>
        <c:ser>
          <c:idx val="2"/>
          <c:order val="2"/>
          <c:tx>
            <c:strRef>
              <c:f>All!$EH$5</c:f>
              <c:strCache>
                <c:ptCount val="1"/>
                <c:pt idx="0">
                  <c:v>Max Damper_LS_Rebound_RL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All!$EH$6:$EH$400</c:f>
              <c:numCache>
                <c:formatCode>General</c:formatCode>
                <c:ptCount val="395"/>
                <c:pt idx="0">
                  <c:v>52.18</c:v>
                </c:pt>
                <c:pt idx="1">
                  <c:v>44.06</c:v>
                </c:pt>
                <c:pt idx="2">
                  <c:v>42.73</c:v>
                </c:pt>
                <c:pt idx="3">
                  <c:v>42.83</c:v>
                </c:pt>
                <c:pt idx="4">
                  <c:v>43.96</c:v>
                </c:pt>
                <c:pt idx="7">
                  <c:v>82.61</c:v>
                </c:pt>
                <c:pt idx="8">
                  <c:v>42.18</c:v>
                </c:pt>
                <c:pt idx="9">
                  <c:v>44.08</c:v>
                </c:pt>
                <c:pt idx="10">
                  <c:v>82.61</c:v>
                </c:pt>
                <c:pt idx="11">
                  <c:v>42.18</c:v>
                </c:pt>
                <c:pt idx="12">
                  <c:v>54.29</c:v>
                </c:pt>
                <c:pt idx="13">
                  <c:v>42.94</c:v>
                </c:pt>
                <c:pt idx="14">
                  <c:v>42.86</c:v>
                </c:pt>
                <c:pt idx="15">
                  <c:v>41.57</c:v>
                </c:pt>
                <c:pt idx="16">
                  <c:v>43.4</c:v>
                </c:pt>
                <c:pt idx="19">
                  <c:v>90.46</c:v>
                </c:pt>
                <c:pt idx="20">
                  <c:v>44.41</c:v>
                </c:pt>
                <c:pt idx="21">
                  <c:v>44.41</c:v>
                </c:pt>
                <c:pt idx="22">
                  <c:v>47.47</c:v>
                </c:pt>
                <c:pt idx="23">
                  <c:v>50.08</c:v>
                </c:pt>
                <c:pt idx="24">
                  <c:v>44.97</c:v>
                </c:pt>
                <c:pt idx="27">
                  <c:v>87.84</c:v>
                </c:pt>
                <c:pt idx="28">
                  <c:v>41.78</c:v>
                </c:pt>
                <c:pt idx="29">
                  <c:v>40.869999999999997</c:v>
                </c:pt>
                <c:pt idx="30">
                  <c:v>57.51</c:v>
                </c:pt>
                <c:pt idx="31">
                  <c:v>44.77</c:v>
                </c:pt>
                <c:pt idx="32">
                  <c:v>44.72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6D-46F9-8744-2997AF209105}"/>
            </c:ext>
          </c:extLst>
        </c:ser>
        <c:ser>
          <c:idx val="3"/>
          <c:order val="3"/>
          <c:tx>
            <c:strRef>
              <c:f>All!$EI$5</c:f>
              <c:strCache>
                <c:ptCount val="1"/>
                <c:pt idx="0">
                  <c:v>Max Damper_LS_Rebound_RR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All!$EI$6:$EI$400</c:f>
              <c:numCache>
                <c:formatCode>General</c:formatCode>
                <c:ptCount val="395"/>
                <c:pt idx="0">
                  <c:v>48.88</c:v>
                </c:pt>
                <c:pt idx="1">
                  <c:v>41.42</c:v>
                </c:pt>
                <c:pt idx="2">
                  <c:v>39.94</c:v>
                </c:pt>
                <c:pt idx="3">
                  <c:v>40.520000000000003</c:v>
                </c:pt>
                <c:pt idx="4">
                  <c:v>42.3</c:v>
                </c:pt>
                <c:pt idx="7">
                  <c:v>81.760000000000005</c:v>
                </c:pt>
                <c:pt idx="8">
                  <c:v>41.67</c:v>
                </c:pt>
                <c:pt idx="9">
                  <c:v>45.15</c:v>
                </c:pt>
                <c:pt idx="10">
                  <c:v>81.760000000000005</c:v>
                </c:pt>
                <c:pt idx="11">
                  <c:v>41.67</c:v>
                </c:pt>
                <c:pt idx="12">
                  <c:v>52.32</c:v>
                </c:pt>
                <c:pt idx="13">
                  <c:v>41.96</c:v>
                </c:pt>
                <c:pt idx="14">
                  <c:v>41.64</c:v>
                </c:pt>
                <c:pt idx="15">
                  <c:v>40.93</c:v>
                </c:pt>
                <c:pt idx="16">
                  <c:v>43.28</c:v>
                </c:pt>
                <c:pt idx="19">
                  <c:v>89.78</c:v>
                </c:pt>
                <c:pt idx="20">
                  <c:v>44.86</c:v>
                </c:pt>
                <c:pt idx="21">
                  <c:v>44.15</c:v>
                </c:pt>
                <c:pt idx="22">
                  <c:v>46.16</c:v>
                </c:pt>
                <c:pt idx="23">
                  <c:v>49.59</c:v>
                </c:pt>
                <c:pt idx="24">
                  <c:v>46.7</c:v>
                </c:pt>
                <c:pt idx="27">
                  <c:v>87.41</c:v>
                </c:pt>
                <c:pt idx="28">
                  <c:v>41.82</c:v>
                </c:pt>
                <c:pt idx="29">
                  <c:v>42.12</c:v>
                </c:pt>
                <c:pt idx="30">
                  <c:v>55.66</c:v>
                </c:pt>
                <c:pt idx="31">
                  <c:v>42.35</c:v>
                </c:pt>
                <c:pt idx="32">
                  <c:v>42.62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6D-46F9-8744-2997AF209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724705198974892"/>
          <c:y val="1.197222222222223E-3"/>
          <c:w val="0.69316926461570472"/>
          <c:h val="0.148462037037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Throttle_Smoothness_vs_Fuel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All!$CI$6:$CI$56</c:f>
              <c:numCache>
                <c:formatCode>General</c:formatCode>
                <c:ptCount val="51"/>
                <c:pt idx="0">
                  <c:v>4.3659999999999997</c:v>
                </c:pt>
                <c:pt idx="1">
                  <c:v>3.5779999999999998</c:v>
                </c:pt>
                <c:pt idx="2">
                  <c:v>3.4039999999999999</c:v>
                </c:pt>
                <c:pt idx="3">
                  <c:v>3.6280000000000001</c:v>
                </c:pt>
                <c:pt idx="7">
                  <c:v>4.17</c:v>
                </c:pt>
                <c:pt idx="8">
                  <c:v>4.5940000000000003</c:v>
                </c:pt>
                <c:pt idx="10">
                  <c:v>4.17</c:v>
                </c:pt>
                <c:pt idx="11">
                  <c:v>4.5940000000000003</c:v>
                </c:pt>
                <c:pt idx="12">
                  <c:v>4.1609999999999996</c:v>
                </c:pt>
                <c:pt idx="13">
                  <c:v>3.6259999999999999</c:v>
                </c:pt>
                <c:pt idx="14">
                  <c:v>4.1589999999999998</c:v>
                </c:pt>
                <c:pt idx="15">
                  <c:v>4.391</c:v>
                </c:pt>
                <c:pt idx="19">
                  <c:v>4.8680000000000003</c:v>
                </c:pt>
                <c:pt idx="20">
                  <c:v>2.5880000000000001</c:v>
                </c:pt>
                <c:pt idx="21">
                  <c:v>2.427</c:v>
                </c:pt>
                <c:pt idx="22">
                  <c:v>2.161</c:v>
                </c:pt>
                <c:pt idx="23">
                  <c:v>2.4119999999999999</c:v>
                </c:pt>
                <c:pt idx="27">
                  <c:v>3.456</c:v>
                </c:pt>
                <c:pt idx="28">
                  <c:v>3.3660000000000001</c:v>
                </c:pt>
                <c:pt idx="29">
                  <c:v>2.5259999999999998</c:v>
                </c:pt>
                <c:pt idx="30">
                  <c:v>2.319</c:v>
                </c:pt>
                <c:pt idx="31">
                  <c:v>3.3239999999999998</c:v>
                </c:pt>
              </c:numCache>
            </c:numRef>
          </c:xVal>
          <c:yVal>
            <c:numRef>
              <c:f>All!$G$6:$G$56</c:f>
              <c:numCache>
                <c:formatCode>General</c:formatCode>
                <c:ptCount val="51"/>
                <c:pt idx="0">
                  <c:v>5.16</c:v>
                </c:pt>
                <c:pt idx="1">
                  <c:v>5.59</c:v>
                </c:pt>
                <c:pt idx="2">
                  <c:v>5.72</c:v>
                </c:pt>
                <c:pt idx="3">
                  <c:v>5.69</c:v>
                </c:pt>
                <c:pt idx="4">
                  <c:v>5.5</c:v>
                </c:pt>
                <c:pt idx="7">
                  <c:v>5.5</c:v>
                </c:pt>
                <c:pt idx="8">
                  <c:v>5.74</c:v>
                </c:pt>
                <c:pt idx="9">
                  <c:v>5.59</c:v>
                </c:pt>
                <c:pt idx="10">
                  <c:v>5.5</c:v>
                </c:pt>
                <c:pt idx="11">
                  <c:v>5.74</c:v>
                </c:pt>
                <c:pt idx="12">
                  <c:v>5.07</c:v>
                </c:pt>
                <c:pt idx="13">
                  <c:v>5.67</c:v>
                </c:pt>
                <c:pt idx="14">
                  <c:v>5.69</c:v>
                </c:pt>
                <c:pt idx="15">
                  <c:v>5.83</c:v>
                </c:pt>
                <c:pt idx="16">
                  <c:v>5.68</c:v>
                </c:pt>
                <c:pt idx="19">
                  <c:v>-26.88</c:v>
                </c:pt>
                <c:pt idx="20">
                  <c:v>5.54</c:v>
                </c:pt>
                <c:pt idx="21">
                  <c:v>5.37</c:v>
                </c:pt>
                <c:pt idx="22">
                  <c:v>5.22</c:v>
                </c:pt>
                <c:pt idx="23">
                  <c:v>5.2</c:v>
                </c:pt>
                <c:pt idx="24">
                  <c:v>5.39</c:v>
                </c:pt>
                <c:pt idx="27">
                  <c:v>5.34</c:v>
                </c:pt>
                <c:pt idx="28">
                  <c:v>5.67</c:v>
                </c:pt>
                <c:pt idx="29">
                  <c:v>5.51</c:v>
                </c:pt>
                <c:pt idx="30">
                  <c:v>4.28</c:v>
                </c:pt>
                <c:pt idx="31">
                  <c:v>5.57</c:v>
                </c:pt>
                <c:pt idx="32">
                  <c:v>5.66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8-4845-B27B-D36491410E05}"/>
            </c:ext>
          </c:extLst>
        </c:ser>
        <c:ser>
          <c:idx val="1"/>
          <c:order val="1"/>
          <c:tx>
            <c:v>RD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All!$CI$57:$CI$117</c:f>
              <c:numCache>
                <c:formatCode>General</c:formatCode>
                <c:ptCount val="61"/>
              </c:numCache>
            </c:numRef>
          </c:xVal>
          <c:yVal>
            <c:numRef>
              <c:f>All!$G$57:$G$117</c:f>
              <c:numCache>
                <c:formatCode>General</c:formatCode>
                <c:ptCount val="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68-4845-B27B-D36491410E05}"/>
            </c:ext>
          </c:extLst>
        </c:ser>
        <c:ser>
          <c:idx val="2"/>
          <c:order val="2"/>
          <c:tx>
            <c:v>FM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All!$CI$118:$CI$176</c:f>
              <c:numCache>
                <c:formatCode>General</c:formatCode>
                <c:ptCount val="59"/>
              </c:numCache>
            </c:numRef>
          </c:xVal>
          <c:yVal>
            <c:numRef>
              <c:f>All!$G$118:$G$176</c:f>
              <c:numCache>
                <c:formatCode>General</c:formatCode>
                <c:ptCount val="5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68-4845-B27B-D36491410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71728"/>
        <c:axId val="518183376"/>
      </c:scatterChart>
      <c:valAx>
        <c:axId val="51817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Throttle</a:t>
                </a:r>
                <a:r>
                  <a:rPr lang="it-IT" baseline="0"/>
                  <a:t> Smoothness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83376"/>
        <c:crosses val="autoZero"/>
        <c:crossBetween val="midCat"/>
      </c:valAx>
      <c:valAx>
        <c:axId val="5181833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FuelConsumption</a:t>
                </a:r>
                <a:r>
                  <a:rPr lang="it-IT" baseline="0"/>
                  <a:t> [kg/lap]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7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>
      <c:oddHeader>&amp;LSCG 007 LMH</c:oddHeader>
      <c:oddFooter>&amp;R&amp;D</c:oddFooter>
    </c:headerFooter>
    <c:pageMargins b="0.75" l="0.7" r="0.7" t="0.75" header="0.3" footer="0.3"/>
    <c:pageSetup orientation="portrait"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Throttle_Smoothness_vs_Energy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All!$CI$6:$CI$56</c:f>
              <c:numCache>
                <c:formatCode>General</c:formatCode>
                <c:ptCount val="51"/>
                <c:pt idx="0">
                  <c:v>4.3659999999999997</c:v>
                </c:pt>
                <c:pt idx="1">
                  <c:v>3.5779999999999998</c:v>
                </c:pt>
                <c:pt idx="2">
                  <c:v>3.4039999999999999</c:v>
                </c:pt>
                <c:pt idx="3">
                  <c:v>3.6280000000000001</c:v>
                </c:pt>
                <c:pt idx="7">
                  <c:v>4.17</c:v>
                </c:pt>
                <c:pt idx="8">
                  <c:v>4.5940000000000003</c:v>
                </c:pt>
                <c:pt idx="10">
                  <c:v>4.17</c:v>
                </c:pt>
                <c:pt idx="11">
                  <c:v>4.5940000000000003</c:v>
                </c:pt>
                <c:pt idx="12">
                  <c:v>4.1609999999999996</c:v>
                </c:pt>
                <c:pt idx="13">
                  <c:v>3.6259999999999999</c:v>
                </c:pt>
                <c:pt idx="14">
                  <c:v>4.1589999999999998</c:v>
                </c:pt>
                <c:pt idx="15">
                  <c:v>4.391</c:v>
                </c:pt>
                <c:pt idx="19">
                  <c:v>4.8680000000000003</c:v>
                </c:pt>
                <c:pt idx="20">
                  <c:v>2.5880000000000001</c:v>
                </c:pt>
                <c:pt idx="21">
                  <c:v>2.427</c:v>
                </c:pt>
                <c:pt idx="22">
                  <c:v>2.161</c:v>
                </c:pt>
                <c:pt idx="23">
                  <c:v>2.4119999999999999</c:v>
                </c:pt>
                <c:pt idx="27">
                  <c:v>3.456</c:v>
                </c:pt>
                <c:pt idx="28">
                  <c:v>3.3660000000000001</c:v>
                </c:pt>
                <c:pt idx="29">
                  <c:v>2.5259999999999998</c:v>
                </c:pt>
                <c:pt idx="30">
                  <c:v>2.319</c:v>
                </c:pt>
                <c:pt idx="31">
                  <c:v>3.3239999999999998</c:v>
                </c:pt>
              </c:numCache>
            </c:numRef>
          </c:xVal>
          <c:yVal>
            <c:numRef>
              <c:f>All!$EX$6:$EX$56</c:f>
              <c:numCache>
                <c:formatCode>General</c:formatCode>
                <c:ptCount val="51"/>
                <c:pt idx="0">
                  <c:v>13.5</c:v>
                </c:pt>
                <c:pt idx="1">
                  <c:v>70.62</c:v>
                </c:pt>
                <c:pt idx="2">
                  <c:v>73.02</c:v>
                </c:pt>
                <c:pt idx="3">
                  <c:v>72.64</c:v>
                </c:pt>
                <c:pt idx="4">
                  <c:v>69.86</c:v>
                </c:pt>
                <c:pt idx="7">
                  <c:v>-280.66000000000003</c:v>
                </c:pt>
                <c:pt idx="8">
                  <c:v>73.38</c:v>
                </c:pt>
                <c:pt idx="9">
                  <c:v>70</c:v>
                </c:pt>
                <c:pt idx="10">
                  <c:v>-280.66000000000003</c:v>
                </c:pt>
                <c:pt idx="11">
                  <c:v>73.38</c:v>
                </c:pt>
                <c:pt idx="12">
                  <c:v>59.98</c:v>
                </c:pt>
                <c:pt idx="13">
                  <c:v>71.52</c:v>
                </c:pt>
                <c:pt idx="14">
                  <c:v>71.56</c:v>
                </c:pt>
                <c:pt idx="15">
                  <c:v>74.36</c:v>
                </c:pt>
                <c:pt idx="16">
                  <c:v>71.7</c:v>
                </c:pt>
                <c:pt idx="19">
                  <c:v>-327.88</c:v>
                </c:pt>
                <c:pt idx="20">
                  <c:v>68.900000000000006</c:v>
                </c:pt>
                <c:pt idx="21">
                  <c:v>66.900000000000006</c:v>
                </c:pt>
                <c:pt idx="22">
                  <c:v>64.099999999999994</c:v>
                </c:pt>
                <c:pt idx="23">
                  <c:v>62.7</c:v>
                </c:pt>
                <c:pt idx="24">
                  <c:v>65.900000000000006</c:v>
                </c:pt>
                <c:pt idx="27">
                  <c:v>63.96</c:v>
                </c:pt>
                <c:pt idx="28">
                  <c:v>70.98</c:v>
                </c:pt>
                <c:pt idx="29">
                  <c:v>68.099999999999994</c:v>
                </c:pt>
                <c:pt idx="30">
                  <c:v>44.48</c:v>
                </c:pt>
                <c:pt idx="31">
                  <c:v>68.48</c:v>
                </c:pt>
                <c:pt idx="32">
                  <c:v>69.22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8-4845-B27B-D36491410E05}"/>
            </c:ext>
          </c:extLst>
        </c:ser>
        <c:ser>
          <c:idx val="1"/>
          <c:order val="1"/>
          <c:tx>
            <c:v>RD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All!$CI$57:$CI$117</c:f>
              <c:numCache>
                <c:formatCode>General</c:formatCode>
                <c:ptCount val="61"/>
              </c:numCache>
            </c:numRef>
          </c:xVal>
          <c:yVal>
            <c:numRef>
              <c:f>All!$EX$57:$EX$117</c:f>
              <c:numCache>
                <c:formatCode>General</c:formatCode>
                <c:ptCount val="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68-4845-B27B-D36491410E05}"/>
            </c:ext>
          </c:extLst>
        </c:ser>
        <c:ser>
          <c:idx val="2"/>
          <c:order val="2"/>
          <c:tx>
            <c:v>FM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All!$CI$118:$CI$176</c:f>
              <c:numCache>
                <c:formatCode>General</c:formatCode>
                <c:ptCount val="59"/>
              </c:numCache>
            </c:numRef>
          </c:xVal>
          <c:yVal>
            <c:numRef>
              <c:f>All!$EX$118:$EX$176</c:f>
              <c:numCache>
                <c:formatCode>General</c:formatCode>
                <c:ptCount val="5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68-4845-B27B-D36491410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71728"/>
        <c:axId val="518183376"/>
      </c:scatterChart>
      <c:valAx>
        <c:axId val="51817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83376"/>
        <c:crosses val="autoZero"/>
        <c:crossBetween val="midCat"/>
      </c:valAx>
      <c:valAx>
        <c:axId val="5181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Brake</a:t>
                </a:r>
                <a:r>
                  <a:rPr lang="it-IT" baseline="0"/>
                  <a:t> Release Smoothness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7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>
      <c:oddHeader>&amp;LSCG 007 LMH</c:oddHeader>
      <c:oddFooter>&amp;R&amp;D</c:oddFooter>
    </c:headerFooter>
    <c:pageMargins b="0.75" l="0.7" r="0.7" t="0.75" header="0.3" footer="0.3"/>
    <c:pageSetup orientation="portrait"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Air Temp inside tyre [degC]</a:t>
            </a:r>
            <a:endParaRPr lang="en-GB" b="1"/>
          </a:p>
        </c:rich>
      </c:tx>
      <c:layout>
        <c:manualLayout>
          <c:xMode val="edge"/>
          <c:yMode val="edge"/>
          <c:x val="5.2127023405082434E-2"/>
          <c:y val="4.70370370370370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2"/>
          <c:order val="0"/>
          <c:tx>
            <c:strRef>
              <c:f>All!$FC$5</c:f>
              <c:strCache>
                <c:ptCount val="1"/>
                <c:pt idx="0">
                  <c:v>Ave FL_IR_Temp_Amb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All!$FC$6:$FC$400</c:f>
              <c:numCache>
                <c:formatCode>General</c:formatCode>
                <c:ptCount val="395"/>
                <c:pt idx="0">
                  <c:v>64.546999999999997</c:v>
                </c:pt>
                <c:pt idx="1">
                  <c:v>67.759</c:v>
                </c:pt>
                <c:pt idx="2">
                  <c:v>74.637</c:v>
                </c:pt>
                <c:pt idx="3">
                  <c:v>78.33</c:v>
                </c:pt>
                <c:pt idx="4">
                  <c:v>78.715000000000003</c:v>
                </c:pt>
                <c:pt idx="7">
                  <c:v>71.397000000000006</c:v>
                </c:pt>
                <c:pt idx="8">
                  <c:v>73.647999999999996</c:v>
                </c:pt>
                <c:pt idx="9">
                  <c:v>78.013999999999996</c:v>
                </c:pt>
                <c:pt idx="10">
                  <c:v>71.397000000000006</c:v>
                </c:pt>
                <c:pt idx="11">
                  <c:v>73.647999999999996</c:v>
                </c:pt>
                <c:pt idx="12">
                  <c:v>51.911999999999999</c:v>
                </c:pt>
                <c:pt idx="13">
                  <c:v>64.334000000000003</c:v>
                </c:pt>
                <c:pt idx="14">
                  <c:v>74.900999999999996</c:v>
                </c:pt>
                <c:pt idx="15">
                  <c:v>79.278999999999996</c:v>
                </c:pt>
                <c:pt idx="16">
                  <c:v>80.209999999999994</c:v>
                </c:pt>
                <c:pt idx="19">
                  <c:v>80.790000000000006</c:v>
                </c:pt>
                <c:pt idx="20">
                  <c:v>69.554000000000002</c:v>
                </c:pt>
                <c:pt idx="21">
                  <c:v>74.087000000000003</c:v>
                </c:pt>
                <c:pt idx="22">
                  <c:v>75.319999999999993</c:v>
                </c:pt>
                <c:pt idx="23">
                  <c:v>74.614000000000004</c:v>
                </c:pt>
                <c:pt idx="24">
                  <c:v>75.448999999999998</c:v>
                </c:pt>
                <c:pt idx="27">
                  <c:v>71.942999999999998</c:v>
                </c:pt>
                <c:pt idx="28">
                  <c:v>73.852999999999994</c:v>
                </c:pt>
                <c:pt idx="29">
                  <c:v>78.745999999999995</c:v>
                </c:pt>
                <c:pt idx="30">
                  <c:v>79.302000000000007</c:v>
                </c:pt>
                <c:pt idx="31">
                  <c:v>66.468000000000004</c:v>
                </c:pt>
                <c:pt idx="32">
                  <c:v>71.962000000000003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E9-438D-A718-76D3A412B111}"/>
            </c:ext>
          </c:extLst>
        </c:ser>
        <c:ser>
          <c:idx val="3"/>
          <c:order val="1"/>
          <c:tx>
            <c:strRef>
              <c:f>All!$FD$5</c:f>
              <c:strCache>
                <c:ptCount val="1"/>
                <c:pt idx="0">
                  <c:v>Ave FR_IR_Temp_Amb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All!$FD$6:$FD$400</c:f>
              <c:numCache>
                <c:formatCode>General</c:formatCode>
                <c:ptCount val="395"/>
                <c:pt idx="0">
                  <c:v>66.197999999999993</c:v>
                </c:pt>
                <c:pt idx="1">
                  <c:v>67.590999999999994</c:v>
                </c:pt>
                <c:pt idx="2">
                  <c:v>71.418000000000006</c:v>
                </c:pt>
                <c:pt idx="3">
                  <c:v>72.835999999999999</c:v>
                </c:pt>
                <c:pt idx="4">
                  <c:v>72.444000000000003</c:v>
                </c:pt>
                <c:pt idx="7">
                  <c:v>67.988</c:v>
                </c:pt>
                <c:pt idx="8">
                  <c:v>69.760999999999996</c:v>
                </c:pt>
                <c:pt idx="9">
                  <c:v>73.727999999999994</c:v>
                </c:pt>
                <c:pt idx="10">
                  <c:v>67.988</c:v>
                </c:pt>
                <c:pt idx="11">
                  <c:v>69.760999999999996</c:v>
                </c:pt>
                <c:pt idx="12">
                  <c:v>52.54</c:v>
                </c:pt>
                <c:pt idx="13">
                  <c:v>64.019000000000005</c:v>
                </c:pt>
                <c:pt idx="14">
                  <c:v>72.884</c:v>
                </c:pt>
                <c:pt idx="15">
                  <c:v>76.659000000000006</c:v>
                </c:pt>
                <c:pt idx="16">
                  <c:v>77.488</c:v>
                </c:pt>
                <c:pt idx="19">
                  <c:v>79.891000000000005</c:v>
                </c:pt>
                <c:pt idx="20">
                  <c:v>69.986000000000004</c:v>
                </c:pt>
                <c:pt idx="21">
                  <c:v>73.396000000000001</c:v>
                </c:pt>
                <c:pt idx="22">
                  <c:v>74.512</c:v>
                </c:pt>
                <c:pt idx="23">
                  <c:v>73.453000000000003</c:v>
                </c:pt>
                <c:pt idx="24">
                  <c:v>73.076999999999998</c:v>
                </c:pt>
                <c:pt idx="27">
                  <c:v>70.483000000000004</c:v>
                </c:pt>
                <c:pt idx="28">
                  <c:v>70.489999999999995</c:v>
                </c:pt>
                <c:pt idx="29">
                  <c:v>74.650000000000006</c:v>
                </c:pt>
                <c:pt idx="30">
                  <c:v>75.730999999999995</c:v>
                </c:pt>
                <c:pt idx="31">
                  <c:v>63.936</c:v>
                </c:pt>
                <c:pt idx="32">
                  <c:v>68.444999999999993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E9-438D-A718-76D3A412B111}"/>
            </c:ext>
          </c:extLst>
        </c:ser>
        <c:ser>
          <c:idx val="0"/>
          <c:order val="2"/>
          <c:tx>
            <c:strRef>
              <c:f>All!$FE$5</c:f>
              <c:strCache>
                <c:ptCount val="1"/>
                <c:pt idx="0">
                  <c:v>Ave RL_IR_Temp_Amb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All!$FE$6:$FE$400</c:f>
              <c:numCache>
                <c:formatCode>General</c:formatCode>
                <c:ptCount val="395"/>
                <c:pt idx="0">
                  <c:v>67.292000000000002</c:v>
                </c:pt>
                <c:pt idx="1">
                  <c:v>66.058000000000007</c:v>
                </c:pt>
                <c:pt idx="2">
                  <c:v>72.533000000000001</c:v>
                </c:pt>
                <c:pt idx="3">
                  <c:v>78.853999999999999</c:v>
                </c:pt>
                <c:pt idx="4">
                  <c:v>81.471000000000004</c:v>
                </c:pt>
                <c:pt idx="7">
                  <c:v>72.525000000000006</c:v>
                </c:pt>
                <c:pt idx="8">
                  <c:v>75.248000000000005</c:v>
                </c:pt>
                <c:pt idx="9">
                  <c:v>84.796000000000006</c:v>
                </c:pt>
                <c:pt idx="10">
                  <c:v>72.525000000000006</c:v>
                </c:pt>
                <c:pt idx="11">
                  <c:v>75.248000000000005</c:v>
                </c:pt>
                <c:pt idx="12">
                  <c:v>55.631999999999998</c:v>
                </c:pt>
                <c:pt idx="13">
                  <c:v>66.778999999999996</c:v>
                </c:pt>
                <c:pt idx="14">
                  <c:v>81.015000000000001</c:v>
                </c:pt>
                <c:pt idx="15">
                  <c:v>87.921000000000006</c:v>
                </c:pt>
                <c:pt idx="16">
                  <c:v>91.292000000000002</c:v>
                </c:pt>
                <c:pt idx="19">
                  <c:v>88.120999999999995</c:v>
                </c:pt>
                <c:pt idx="20">
                  <c:v>70.869</c:v>
                </c:pt>
                <c:pt idx="21">
                  <c:v>77.742999999999995</c:v>
                </c:pt>
                <c:pt idx="22">
                  <c:v>78.906999999999996</c:v>
                </c:pt>
                <c:pt idx="23">
                  <c:v>78.040999999999997</c:v>
                </c:pt>
                <c:pt idx="24">
                  <c:v>78.884</c:v>
                </c:pt>
                <c:pt idx="27">
                  <c:v>75.197000000000003</c:v>
                </c:pt>
                <c:pt idx="28">
                  <c:v>77.8</c:v>
                </c:pt>
                <c:pt idx="29">
                  <c:v>85.293999999999997</c:v>
                </c:pt>
                <c:pt idx="30">
                  <c:v>85.724000000000004</c:v>
                </c:pt>
                <c:pt idx="31">
                  <c:v>71.369</c:v>
                </c:pt>
                <c:pt idx="32">
                  <c:v>79.260000000000005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6D-4C76-A1C4-9C00A9051DD3}"/>
            </c:ext>
          </c:extLst>
        </c:ser>
        <c:ser>
          <c:idx val="1"/>
          <c:order val="3"/>
          <c:tx>
            <c:strRef>
              <c:f>All!$FF$5</c:f>
              <c:strCache>
                <c:ptCount val="1"/>
                <c:pt idx="0">
                  <c:v>Ave RR_IR_Temp_Amb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All!$FF$6:$FF$400</c:f>
              <c:numCache>
                <c:formatCode>General</c:formatCode>
                <c:ptCount val="395"/>
                <c:pt idx="0">
                  <c:v>68.756</c:v>
                </c:pt>
                <c:pt idx="1">
                  <c:v>66.227999999999994</c:v>
                </c:pt>
                <c:pt idx="2">
                  <c:v>72.084000000000003</c:v>
                </c:pt>
                <c:pt idx="3">
                  <c:v>77.414000000000001</c:v>
                </c:pt>
                <c:pt idx="4">
                  <c:v>80.295000000000002</c:v>
                </c:pt>
                <c:pt idx="7">
                  <c:v>72.88</c:v>
                </c:pt>
                <c:pt idx="8">
                  <c:v>74.331999999999994</c:v>
                </c:pt>
                <c:pt idx="9">
                  <c:v>82.903000000000006</c:v>
                </c:pt>
                <c:pt idx="10">
                  <c:v>72.88</c:v>
                </c:pt>
                <c:pt idx="11">
                  <c:v>74.331999999999994</c:v>
                </c:pt>
                <c:pt idx="12">
                  <c:v>55.206000000000003</c:v>
                </c:pt>
                <c:pt idx="13">
                  <c:v>66.804000000000002</c:v>
                </c:pt>
                <c:pt idx="14">
                  <c:v>80.555000000000007</c:v>
                </c:pt>
                <c:pt idx="15">
                  <c:v>87.573999999999998</c:v>
                </c:pt>
                <c:pt idx="16">
                  <c:v>91.614000000000004</c:v>
                </c:pt>
                <c:pt idx="19">
                  <c:v>88.054000000000002</c:v>
                </c:pt>
                <c:pt idx="20">
                  <c:v>71.433999999999997</c:v>
                </c:pt>
                <c:pt idx="21">
                  <c:v>78.260000000000005</c:v>
                </c:pt>
                <c:pt idx="22">
                  <c:v>80.131</c:v>
                </c:pt>
                <c:pt idx="23">
                  <c:v>79.534999999999997</c:v>
                </c:pt>
                <c:pt idx="24">
                  <c:v>79.575999999999993</c:v>
                </c:pt>
                <c:pt idx="27">
                  <c:v>74.540000000000006</c:v>
                </c:pt>
                <c:pt idx="28">
                  <c:v>76.903999999999996</c:v>
                </c:pt>
                <c:pt idx="29">
                  <c:v>83.617000000000004</c:v>
                </c:pt>
                <c:pt idx="30">
                  <c:v>83.837000000000003</c:v>
                </c:pt>
                <c:pt idx="31">
                  <c:v>70.040000000000006</c:v>
                </c:pt>
                <c:pt idx="32">
                  <c:v>77.554000000000002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6D-4C76-A1C4-9C00A9051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79516619935352"/>
          <c:y val="7.0768518518518533E-3"/>
          <c:w val="0.75020483380064651"/>
          <c:h val="0.152136111111111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rgbClr val="FF0000"/>
                </a:solidFill>
              </a:rPr>
              <a:t>min</a:t>
            </a:r>
            <a:r>
              <a:rPr lang="en-GB" b="1"/>
              <a:t> RH</a:t>
            </a:r>
            <a:r>
              <a:rPr lang="en-GB" b="1" baseline="0"/>
              <a:t> Dunlop corner [mm]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All!$HW$5</c:f>
              <c:strCache>
                <c:ptCount val="1"/>
                <c:pt idx="0">
                  <c:v>Min Ride_AxleFront_Dunlop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All!$HW$6:$HW$400</c:f>
              <c:numCache>
                <c:formatCode>General</c:formatCode>
                <c:ptCount val="395"/>
                <c:pt idx="0">
                  <c:v>34.81</c:v>
                </c:pt>
                <c:pt idx="1">
                  <c:v>27.68</c:v>
                </c:pt>
                <c:pt idx="2">
                  <c:v>27.68</c:v>
                </c:pt>
                <c:pt idx="3">
                  <c:v>28.02</c:v>
                </c:pt>
                <c:pt idx="4">
                  <c:v>32.81</c:v>
                </c:pt>
                <c:pt idx="7">
                  <c:v>29.86</c:v>
                </c:pt>
                <c:pt idx="8">
                  <c:v>29.86</c:v>
                </c:pt>
                <c:pt idx="9">
                  <c:v>30.71</c:v>
                </c:pt>
                <c:pt idx="10">
                  <c:v>29.86</c:v>
                </c:pt>
                <c:pt idx="11">
                  <c:v>29.86</c:v>
                </c:pt>
                <c:pt idx="12">
                  <c:v>32.729999999999997</c:v>
                </c:pt>
                <c:pt idx="13">
                  <c:v>32.729999999999997</c:v>
                </c:pt>
                <c:pt idx="14">
                  <c:v>32.69</c:v>
                </c:pt>
                <c:pt idx="15">
                  <c:v>28.97</c:v>
                </c:pt>
                <c:pt idx="16">
                  <c:v>28.97</c:v>
                </c:pt>
                <c:pt idx="19">
                  <c:v>37.24</c:v>
                </c:pt>
                <c:pt idx="20">
                  <c:v>36.270000000000003</c:v>
                </c:pt>
                <c:pt idx="21">
                  <c:v>16.37</c:v>
                </c:pt>
                <c:pt idx="22">
                  <c:v>16.37</c:v>
                </c:pt>
                <c:pt idx="23">
                  <c:v>37.840000000000003</c:v>
                </c:pt>
                <c:pt idx="24">
                  <c:v>37.840000000000003</c:v>
                </c:pt>
                <c:pt idx="27">
                  <c:v>37.89</c:v>
                </c:pt>
                <c:pt idx="28">
                  <c:v>37.54</c:v>
                </c:pt>
                <c:pt idx="29">
                  <c:v>36.94</c:v>
                </c:pt>
                <c:pt idx="30">
                  <c:v>36.94</c:v>
                </c:pt>
                <c:pt idx="31">
                  <c:v>35.4</c:v>
                </c:pt>
                <c:pt idx="32">
                  <c:v>35.4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All!$HX$5</c:f>
              <c:strCache>
                <c:ptCount val="1"/>
                <c:pt idx="0">
                  <c:v>Min Ride_AxleRear_Dunlop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All!$HX$6:$HX$400</c:f>
              <c:numCache>
                <c:formatCode>General</c:formatCode>
                <c:ptCount val="395"/>
                <c:pt idx="0">
                  <c:v>30.28</c:v>
                </c:pt>
                <c:pt idx="1">
                  <c:v>25.18</c:v>
                </c:pt>
                <c:pt idx="2">
                  <c:v>25.18</c:v>
                </c:pt>
                <c:pt idx="3">
                  <c:v>23.67</c:v>
                </c:pt>
                <c:pt idx="4">
                  <c:v>23.67</c:v>
                </c:pt>
                <c:pt idx="7">
                  <c:v>27.02</c:v>
                </c:pt>
                <c:pt idx="8">
                  <c:v>25.5</c:v>
                </c:pt>
                <c:pt idx="9">
                  <c:v>25.5</c:v>
                </c:pt>
                <c:pt idx="10">
                  <c:v>27.02</c:v>
                </c:pt>
                <c:pt idx="11">
                  <c:v>25.5</c:v>
                </c:pt>
                <c:pt idx="12">
                  <c:v>25.11</c:v>
                </c:pt>
                <c:pt idx="13">
                  <c:v>25.11</c:v>
                </c:pt>
                <c:pt idx="14">
                  <c:v>20.22</c:v>
                </c:pt>
                <c:pt idx="15">
                  <c:v>20.22</c:v>
                </c:pt>
                <c:pt idx="16">
                  <c:v>24.27</c:v>
                </c:pt>
                <c:pt idx="19">
                  <c:v>30.38</c:v>
                </c:pt>
                <c:pt idx="20">
                  <c:v>30.38</c:v>
                </c:pt>
                <c:pt idx="21">
                  <c:v>32.18</c:v>
                </c:pt>
                <c:pt idx="22">
                  <c:v>32.18</c:v>
                </c:pt>
                <c:pt idx="23">
                  <c:v>32.46</c:v>
                </c:pt>
                <c:pt idx="24">
                  <c:v>32.46</c:v>
                </c:pt>
                <c:pt idx="27">
                  <c:v>32.11</c:v>
                </c:pt>
                <c:pt idx="28">
                  <c:v>25.24</c:v>
                </c:pt>
                <c:pt idx="29">
                  <c:v>25.24</c:v>
                </c:pt>
                <c:pt idx="30">
                  <c:v>30.39</c:v>
                </c:pt>
                <c:pt idx="31">
                  <c:v>27.86</c:v>
                </c:pt>
                <c:pt idx="32">
                  <c:v>27.86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864750617693401"/>
          <c:y val="1.1972222222222221E-3"/>
          <c:w val="0.65835212275450228"/>
          <c:h val="0.15434166666666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RH 1st</a:t>
            </a:r>
            <a:r>
              <a:rPr lang="en-GB" b="1" baseline="0"/>
              <a:t> Porsche Corner [mm]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All!$HY$5</c:f>
              <c:strCache>
                <c:ptCount val="1"/>
                <c:pt idx="0">
                  <c:v>Ave Ride_AxleFront_Porsche1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All!$HY$6:$HY$180</c:f>
              <c:numCache>
                <c:formatCode>General</c:formatCode>
                <c:ptCount val="175"/>
                <c:pt idx="0">
                  <c:v>45.69</c:v>
                </c:pt>
                <c:pt idx="1">
                  <c:v>46.68</c:v>
                </c:pt>
                <c:pt idx="2">
                  <c:v>45.98</c:v>
                </c:pt>
                <c:pt idx="3">
                  <c:v>45.97</c:v>
                </c:pt>
                <c:pt idx="7">
                  <c:v>47.68</c:v>
                </c:pt>
                <c:pt idx="8">
                  <c:v>48.17</c:v>
                </c:pt>
                <c:pt idx="10">
                  <c:v>47.68</c:v>
                </c:pt>
                <c:pt idx="11">
                  <c:v>48.17</c:v>
                </c:pt>
                <c:pt idx="12">
                  <c:v>47.28</c:v>
                </c:pt>
                <c:pt idx="13">
                  <c:v>47.76</c:v>
                </c:pt>
                <c:pt idx="14">
                  <c:v>47.44</c:v>
                </c:pt>
                <c:pt idx="15">
                  <c:v>48.2</c:v>
                </c:pt>
                <c:pt idx="19">
                  <c:v>50.08</c:v>
                </c:pt>
                <c:pt idx="20">
                  <c:v>49.7</c:v>
                </c:pt>
                <c:pt idx="21">
                  <c:v>51.03</c:v>
                </c:pt>
                <c:pt idx="22">
                  <c:v>52.99</c:v>
                </c:pt>
                <c:pt idx="23">
                  <c:v>52.36</c:v>
                </c:pt>
                <c:pt idx="27">
                  <c:v>50.13</c:v>
                </c:pt>
                <c:pt idx="28">
                  <c:v>49.04</c:v>
                </c:pt>
                <c:pt idx="31">
                  <c:v>49.26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All!$HZ$5</c:f>
              <c:strCache>
                <c:ptCount val="1"/>
                <c:pt idx="0">
                  <c:v>Ave Ride_AxleFront_Porsche1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All!$HZ$6:$HZ$180</c:f>
              <c:numCache>
                <c:formatCode>General</c:formatCode>
                <c:ptCount val="175"/>
                <c:pt idx="0">
                  <c:v>45.69</c:v>
                </c:pt>
                <c:pt idx="1">
                  <c:v>46.68</c:v>
                </c:pt>
                <c:pt idx="2">
                  <c:v>45.98</c:v>
                </c:pt>
                <c:pt idx="3">
                  <c:v>45.97</c:v>
                </c:pt>
                <c:pt idx="7">
                  <c:v>47.68</c:v>
                </c:pt>
                <c:pt idx="8">
                  <c:v>48.17</c:v>
                </c:pt>
                <c:pt idx="10">
                  <c:v>47.68</c:v>
                </c:pt>
                <c:pt idx="11">
                  <c:v>48.17</c:v>
                </c:pt>
                <c:pt idx="12">
                  <c:v>47.28</c:v>
                </c:pt>
                <c:pt idx="13">
                  <c:v>47.76</c:v>
                </c:pt>
                <c:pt idx="14">
                  <c:v>47.44</c:v>
                </c:pt>
                <c:pt idx="15">
                  <c:v>48.2</c:v>
                </c:pt>
                <c:pt idx="19">
                  <c:v>50.08</c:v>
                </c:pt>
                <c:pt idx="20">
                  <c:v>49.7</c:v>
                </c:pt>
                <c:pt idx="21">
                  <c:v>51.03</c:v>
                </c:pt>
                <c:pt idx="22">
                  <c:v>52.99</c:v>
                </c:pt>
                <c:pt idx="23">
                  <c:v>52.36</c:v>
                </c:pt>
                <c:pt idx="27">
                  <c:v>50.13</c:v>
                </c:pt>
                <c:pt idx="28">
                  <c:v>49.04</c:v>
                </c:pt>
                <c:pt idx="31">
                  <c:v>49.26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864750617693401"/>
          <c:y val="1.1972222222222221E-3"/>
          <c:w val="0.65835212275450228"/>
          <c:h val="0.15434166666666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Longitudinal Acceleration</a:t>
            </a:r>
          </a:p>
        </c:rich>
      </c:tx>
      <c:layout>
        <c:manualLayout>
          <c:xMode val="edge"/>
          <c:yMode val="edge"/>
          <c:x val="5.4812831669988848E-2"/>
          <c:y val="2.9398148148148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All!$BY$5</c:f>
              <c:strCache>
                <c:ptCount val="1"/>
                <c:pt idx="0">
                  <c:v>Max accx_onThrottle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All!$BY$6:$BY$400</c:f>
              <c:numCache>
                <c:formatCode>General</c:formatCode>
                <c:ptCount val="395"/>
                <c:pt idx="0">
                  <c:v>1.4750000000000001</c:v>
                </c:pt>
                <c:pt idx="1">
                  <c:v>1.4410000000000001</c:v>
                </c:pt>
                <c:pt idx="2">
                  <c:v>1.57</c:v>
                </c:pt>
                <c:pt idx="3">
                  <c:v>1.3380000000000001</c:v>
                </c:pt>
                <c:pt idx="4">
                  <c:v>1.2969999999999999</c:v>
                </c:pt>
                <c:pt idx="7">
                  <c:v>1.581</c:v>
                </c:pt>
                <c:pt idx="8">
                  <c:v>1.3280000000000001</c:v>
                </c:pt>
                <c:pt idx="9">
                  <c:v>1.528</c:v>
                </c:pt>
                <c:pt idx="10">
                  <c:v>1.581</c:v>
                </c:pt>
                <c:pt idx="11">
                  <c:v>1.3280000000000001</c:v>
                </c:pt>
                <c:pt idx="12">
                  <c:v>1.411</c:v>
                </c:pt>
                <c:pt idx="13">
                  <c:v>1.341</c:v>
                </c:pt>
                <c:pt idx="14">
                  <c:v>1.4159999999999999</c:v>
                </c:pt>
                <c:pt idx="15">
                  <c:v>1.345</c:v>
                </c:pt>
                <c:pt idx="16">
                  <c:v>1.429</c:v>
                </c:pt>
                <c:pt idx="19">
                  <c:v>1.268</c:v>
                </c:pt>
                <c:pt idx="20">
                  <c:v>1.4550000000000001</c:v>
                </c:pt>
                <c:pt idx="21">
                  <c:v>1.3260000000000001</c:v>
                </c:pt>
                <c:pt idx="22">
                  <c:v>1.7230000000000001</c:v>
                </c:pt>
                <c:pt idx="23">
                  <c:v>1.254</c:v>
                </c:pt>
                <c:pt idx="24">
                  <c:v>1.3460000000000001</c:v>
                </c:pt>
                <c:pt idx="27">
                  <c:v>1.2569999999999999</c:v>
                </c:pt>
                <c:pt idx="28">
                  <c:v>1.331</c:v>
                </c:pt>
                <c:pt idx="29">
                  <c:v>1.3280000000000001</c:v>
                </c:pt>
                <c:pt idx="30">
                  <c:v>1.0960000000000001</c:v>
                </c:pt>
                <c:pt idx="31">
                  <c:v>1.4219999999999999</c:v>
                </c:pt>
                <c:pt idx="32">
                  <c:v>1.4630000000000001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ser>
          <c:idx val="1"/>
          <c:order val="1"/>
          <c:tx>
            <c:strRef>
              <c:f>All!$BZ$5</c:f>
              <c:strCache>
                <c:ptCount val="1"/>
                <c:pt idx="0">
                  <c:v>Max accx_onBrakes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All!$BZ$6:$BZ$400</c:f>
              <c:numCache>
                <c:formatCode>General</c:formatCode>
                <c:ptCount val="395"/>
                <c:pt idx="0">
                  <c:v>2.0379999999999998</c:v>
                </c:pt>
                <c:pt idx="1">
                  <c:v>2.468</c:v>
                </c:pt>
                <c:pt idx="2">
                  <c:v>2.577</c:v>
                </c:pt>
                <c:pt idx="3">
                  <c:v>2.657</c:v>
                </c:pt>
                <c:pt idx="4">
                  <c:v>2.6749999999999998</c:v>
                </c:pt>
                <c:pt idx="7">
                  <c:v>2.1739999999999999</c:v>
                </c:pt>
                <c:pt idx="8">
                  <c:v>2.9220000000000002</c:v>
                </c:pt>
                <c:pt idx="9">
                  <c:v>2.7829999999999999</c:v>
                </c:pt>
                <c:pt idx="10">
                  <c:v>2.1739999999999999</c:v>
                </c:pt>
                <c:pt idx="11">
                  <c:v>2.9220000000000002</c:v>
                </c:pt>
                <c:pt idx="12">
                  <c:v>2.1240000000000001</c:v>
                </c:pt>
                <c:pt idx="13">
                  <c:v>2.556</c:v>
                </c:pt>
                <c:pt idx="14">
                  <c:v>2.7080000000000002</c:v>
                </c:pt>
                <c:pt idx="15">
                  <c:v>2.8650000000000002</c:v>
                </c:pt>
                <c:pt idx="16">
                  <c:v>2.863</c:v>
                </c:pt>
                <c:pt idx="19">
                  <c:v>1.806</c:v>
                </c:pt>
                <c:pt idx="20">
                  <c:v>2.637</c:v>
                </c:pt>
                <c:pt idx="21">
                  <c:v>2.67</c:v>
                </c:pt>
                <c:pt idx="22">
                  <c:v>2.5379999999999998</c:v>
                </c:pt>
                <c:pt idx="23">
                  <c:v>2.8530000000000002</c:v>
                </c:pt>
                <c:pt idx="24">
                  <c:v>2.9089999999999998</c:v>
                </c:pt>
                <c:pt idx="27">
                  <c:v>2.617</c:v>
                </c:pt>
                <c:pt idx="28">
                  <c:v>2.984</c:v>
                </c:pt>
                <c:pt idx="29">
                  <c:v>2.95</c:v>
                </c:pt>
                <c:pt idx="30">
                  <c:v>3.1659999999999999</c:v>
                </c:pt>
                <c:pt idx="31">
                  <c:v>2.8359999999999999</c:v>
                </c:pt>
                <c:pt idx="32">
                  <c:v>2.96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C2-4502-A745-471FC684F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12862758021483"/>
          <c:y val="1.2956481481481484E-2"/>
          <c:w val="0.66687137241978511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PPUIllegal</a:t>
            </a:r>
            <a:r>
              <a:rPr lang="en-GB" b="1" baseline="0"/>
              <a:t> [kW</a:t>
            </a:r>
            <a:r>
              <a:rPr lang="en-GB" b="1"/>
              <a:t>] &amp; Engine</a:t>
            </a:r>
            <a:r>
              <a:rPr lang="en-GB" b="1" baseline="0"/>
              <a:t> Torque [Nm]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All!$FU$5</c:f>
              <c:strCache>
                <c:ptCount val="1"/>
                <c:pt idx="0">
                  <c:v>Max FIA_PPUIllegal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All!$FU$6:$FU$400</c:f>
              <c:numCache>
                <c:formatCode>General</c:formatCode>
                <c:ptCount val="395"/>
                <c:pt idx="0">
                  <c:v>1.22</c:v>
                </c:pt>
                <c:pt idx="1">
                  <c:v>1.51</c:v>
                </c:pt>
                <c:pt idx="2">
                  <c:v>0.88</c:v>
                </c:pt>
                <c:pt idx="3">
                  <c:v>2.35</c:v>
                </c:pt>
                <c:pt idx="4">
                  <c:v>1.1000000000000001</c:v>
                </c:pt>
                <c:pt idx="7">
                  <c:v>1.22</c:v>
                </c:pt>
                <c:pt idx="8">
                  <c:v>1.89</c:v>
                </c:pt>
                <c:pt idx="9">
                  <c:v>3.75</c:v>
                </c:pt>
                <c:pt idx="10">
                  <c:v>1.22</c:v>
                </c:pt>
                <c:pt idx="11">
                  <c:v>1.89</c:v>
                </c:pt>
                <c:pt idx="12">
                  <c:v>0.17</c:v>
                </c:pt>
                <c:pt idx="13">
                  <c:v>0.95</c:v>
                </c:pt>
                <c:pt idx="14">
                  <c:v>0.92</c:v>
                </c:pt>
                <c:pt idx="15">
                  <c:v>0.47</c:v>
                </c:pt>
                <c:pt idx="16">
                  <c:v>0.54</c:v>
                </c:pt>
                <c:pt idx="19">
                  <c:v>0.2</c:v>
                </c:pt>
                <c:pt idx="20">
                  <c:v>0.23</c:v>
                </c:pt>
                <c:pt idx="21">
                  <c:v>0.46</c:v>
                </c:pt>
                <c:pt idx="22">
                  <c:v>0.28999999999999998</c:v>
                </c:pt>
                <c:pt idx="23">
                  <c:v>0.41</c:v>
                </c:pt>
                <c:pt idx="24">
                  <c:v>0.28999999999999998</c:v>
                </c:pt>
                <c:pt idx="27">
                  <c:v>0.32</c:v>
                </c:pt>
                <c:pt idx="28">
                  <c:v>0.59</c:v>
                </c:pt>
                <c:pt idx="29">
                  <c:v>0.36</c:v>
                </c:pt>
                <c:pt idx="30">
                  <c:v>0.16</c:v>
                </c:pt>
                <c:pt idx="31">
                  <c:v>0.49</c:v>
                </c:pt>
                <c:pt idx="32">
                  <c:v>0.41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All!$GF$5</c:f>
              <c:strCache>
                <c:ptCount val="1"/>
                <c:pt idx="0">
                  <c:v>Max CLU_MPUMeasuredCAN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All!$GF$6:$GF$400</c:f>
              <c:numCache>
                <c:formatCode>General</c:formatCode>
                <c:ptCount val="395"/>
                <c:pt idx="0">
                  <c:v>1950.9063000000001</c:v>
                </c:pt>
                <c:pt idx="1">
                  <c:v>1365.2344000000001</c:v>
                </c:pt>
                <c:pt idx="2">
                  <c:v>1417.5313000000001</c:v>
                </c:pt>
                <c:pt idx="3">
                  <c:v>1349.75</c:v>
                </c:pt>
                <c:pt idx="4">
                  <c:v>1242.9063000000001</c:v>
                </c:pt>
                <c:pt idx="7">
                  <c:v>1508.625</c:v>
                </c:pt>
                <c:pt idx="8">
                  <c:v>1428.6094000000001</c:v>
                </c:pt>
                <c:pt idx="9">
                  <c:v>1290.1094000000001</c:v>
                </c:pt>
                <c:pt idx="10">
                  <c:v>1508.625</c:v>
                </c:pt>
                <c:pt idx="11">
                  <c:v>1428.6094000000001</c:v>
                </c:pt>
                <c:pt idx="12">
                  <c:v>1448.7813000000001</c:v>
                </c:pt>
                <c:pt idx="13">
                  <c:v>1457.5155999999999</c:v>
                </c:pt>
                <c:pt idx="14">
                  <c:v>1459</c:v>
                </c:pt>
                <c:pt idx="15">
                  <c:v>1245.9688000000001</c:v>
                </c:pt>
                <c:pt idx="16">
                  <c:v>1293.6563000000001</c:v>
                </c:pt>
                <c:pt idx="19">
                  <c:v>1481.7813000000001</c:v>
                </c:pt>
                <c:pt idx="20">
                  <c:v>1341.8438000000001</c:v>
                </c:pt>
                <c:pt idx="21">
                  <c:v>1371.3125</c:v>
                </c:pt>
                <c:pt idx="22">
                  <c:v>1336.1563000000001</c:v>
                </c:pt>
                <c:pt idx="23">
                  <c:v>1328.5313000000001</c:v>
                </c:pt>
                <c:pt idx="24">
                  <c:v>1567.75</c:v>
                </c:pt>
                <c:pt idx="27">
                  <c:v>1329.5</c:v>
                </c:pt>
                <c:pt idx="28">
                  <c:v>1274.4063000000001</c:v>
                </c:pt>
                <c:pt idx="29">
                  <c:v>1397.0155999999999</c:v>
                </c:pt>
                <c:pt idx="30">
                  <c:v>1238.7188000000001</c:v>
                </c:pt>
                <c:pt idx="31">
                  <c:v>1404.0938000000001</c:v>
                </c:pt>
                <c:pt idx="32">
                  <c:v>1147.8905999999999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5D-4459-818B-82205DA75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192543"/>
        <c:axId val="626200031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626200031"/>
        <c:scaling>
          <c:orientation val="minMax"/>
          <c:max val="2000"/>
          <c:min val="1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26192543"/>
        <c:crosses val="max"/>
        <c:crossBetween val="between"/>
      </c:valAx>
      <c:catAx>
        <c:axId val="626192543"/>
        <c:scaling>
          <c:orientation val="minMax"/>
        </c:scaling>
        <c:delete val="1"/>
        <c:axPos val="b"/>
        <c:majorTickMark val="out"/>
        <c:minorTickMark val="none"/>
        <c:tickLblPos val="nextTo"/>
        <c:crossAx val="626200031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605921081529848"/>
          <c:y val="3.6475E-2"/>
          <c:w val="0.50717170885722429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PPUIllegal</a:t>
            </a:r>
            <a:r>
              <a:rPr lang="en-GB" b="1" baseline="0"/>
              <a:t> [kW</a:t>
            </a:r>
            <a:r>
              <a:rPr lang="en-GB" b="1"/>
              <a:t>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All!$FV$5</c:f>
              <c:strCache>
                <c:ptCount val="1"/>
                <c:pt idx="0">
                  <c:v>Max fuelcons_kg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All!$FV$6:$FV$400</c:f>
              <c:numCache>
                <c:formatCode>General</c:formatCode>
                <c:ptCount val="395"/>
                <c:pt idx="0">
                  <c:v>9.56</c:v>
                </c:pt>
                <c:pt idx="1">
                  <c:v>15.14</c:v>
                </c:pt>
                <c:pt idx="2">
                  <c:v>20.87</c:v>
                </c:pt>
                <c:pt idx="3">
                  <c:v>26.56</c:v>
                </c:pt>
                <c:pt idx="4">
                  <c:v>32.06</c:v>
                </c:pt>
                <c:pt idx="7">
                  <c:v>5.49</c:v>
                </c:pt>
                <c:pt idx="8">
                  <c:v>11.23</c:v>
                </c:pt>
                <c:pt idx="9">
                  <c:v>16.829999999999998</c:v>
                </c:pt>
                <c:pt idx="10">
                  <c:v>5.49</c:v>
                </c:pt>
                <c:pt idx="11">
                  <c:v>11.23</c:v>
                </c:pt>
                <c:pt idx="12">
                  <c:v>8.6300000000000008</c:v>
                </c:pt>
                <c:pt idx="13">
                  <c:v>14.3</c:v>
                </c:pt>
                <c:pt idx="14">
                  <c:v>19.989999999999998</c:v>
                </c:pt>
                <c:pt idx="15">
                  <c:v>25.82</c:v>
                </c:pt>
                <c:pt idx="16">
                  <c:v>31.5</c:v>
                </c:pt>
                <c:pt idx="19">
                  <c:v>31.57</c:v>
                </c:pt>
                <c:pt idx="20">
                  <c:v>10.16</c:v>
                </c:pt>
                <c:pt idx="21">
                  <c:v>15.53</c:v>
                </c:pt>
                <c:pt idx="22">
                  <c:v>20.75</c:v>
                </c:pt>
                <c:pt idx="23">
                  <c:v>25.94</c:v>
                </c:pt>
                <c:pt idx="24">
                  <c:v>31.34</c:v>
                </c:pt>
                <c:pt idx="27">
                  <c:v>36.68</c:v>
                </c:pt>
                <c:pt idx="28">
                  <c:v>42.35</c:v>
                </c:pt>
                <c:pt idx="29">
                  <c:v>47.86</c:v>
                </c:pt>
                <c:pt idx="30">
                  <c:v>52.14</c:v>
                </c:pt>
                <c:pt idx="31">
                  <c:v>57.71</c:v>
                </c:pt>
                <c:pt idx="32">
                  <c:v>63.37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All!$FW$5</c:f>
              <c:strCache>
                <c:ptCount val="1"/>
                <c:pt idx="0">
                  <c:v>Max dmFFMFuelF1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All!$FW$6:$FW$400</c:f>
              <c:numCache>
                <c:formatCode>General</c:formatCode>
                <c:ptCount val="395"/>
                <c:pt idx="0">
                  <c:v>3061.5</c:v>
                </c:pt>
                <c:pt idx="1">
                  <c:v>3054</c:v>
                </c:pt>
                <c:pt idx="2">
                  <c:v>3068</c:v>
                </c:pt>
                <c:pt idx="3">
                  <c:v>3003.5</c:v>
                </c:pt>
                <c:pt idx="4">
                  <c:v>3018.5</c:v>
                </c:pt>
                <c:pt idx="7">
                  <c:v>3135.5</c:v>
                </c:pt>
                <c:pt idx="8">
                  <c:v>3096.5</c:v>
                </c:pt>
                <c:pt idx="9">
                  <c:v>3064</c:v>
                </c:pt>
                <c:pt idx="10">
                  <c:v>3135.5</c:v>
                </c:pt>
                <c:pt idx="11">
                  <c:v>3096.5</c:v>
                </c:pt>
                <c:pt idx="12">
                  <c:v>3041</c:v>
                </c:pt>
                <c:pt idx="13">
                  <c:v>3065</c:v>
                </c:pt>
                <c:pt idx="14">
                  <c:v>3091.5</c:v>
                </c:pt>
                <c:pt idx="15">
                  <c:v>3051.5</c:v>
                </c:pt>
                <c:pt idx="16">
                  <c:v>3073.5</c:v>
                </c:pt>
                <c:pt idx="19">
                  <c:v>3027</c:v>
                </c:pt>
                <c:pt idx="20">
                  <c:v>3001.5</c:v>
                </c:pt>
                <c:pt idx="21">
                  <c:v>3070.5</c:v>
                </c:pt>
                <c:pt idx="22">
                  <c:v>3073</c:v>
                </c:pt>
                <c:pt idx="23">
                  <c:v>3098</c:v>
                </c:pt>
                <c:pt idx="24">
                  <c:v>3140</c:v>
                </c:pt>
                <c:pt idx="27">
                  <c:v>3229</c:v>
                </c:pt>
                <c:pt idx="28">
                  <c:v>3005.5</c:v>
                </c:pt>
                <c:pt idx="29">
                  <c:v>3014.5</c:v>
                </c:pt>
                <c:pt idx="30">
                  <c:v>2998.5</c:v>
                </c:pt>
                <c:pt idx="31">
                  <c:v>3020</c:v>
                </c:pt>
                <c:pt idx="32">
                  <c:v>2948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29-4787-8ECD-31E10F06D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5169519"/>
        <c:axId val="1815140815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181514081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5169519"/>
        <c:crosses val="max"/>
        <c:crossBetween val="between"/>
      </c:valAx>
      <c:catAx>
        <c:axId val="1815169519"/>
        <c:scaling>
          <c:orientation val="minMax"/>
        </c:scaling>
        <c:delete val="1"/>
        <c:axPos val="b"/>
        <c:majorTickMark val="out"/>
        <c:minorTickMark val="none"/>
        <c:tickLblPos val="nextTo"/>
        <c:crossAx val="1815140815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567261954895442"/>
          <c:y val="3.6475E-2"/>
          <c:w val="0.40208841055611577"/>
          <c:h val="9.88853858054526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Turbos</a:t>
            </a:r>
            <a:r>
              <a:rPr lang="en-GB" b="1" baseline="0"/>
              <a:t> and Westgate valves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All!$FX$5</c:f>
              <c:strCache>
                <c:ptCount val="1"/>
                <c:pt idx="0">
                  <c:v>Max nturbo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All!$FX$6:$FX$400</c:f>
              <c:numCache>
                <c:formatCode>General</c:formatCode>
                <c:ptCount val="395"/>
                <c:pt idx="0">
                  <c:v>165400</c:v>
                </c:pt>
                <c:pt idx="1">
                  <c:v>168100</c:v>
                </c:pt>
                <c:pt idx="2">
                  <c:v>162600</c:v>
                </c:pt>
                <c:pt idx="3">
                  <c:v>163900</c:v>
                </c:pt>
                <c:pt idx="4">
                  <c:v>168200</c:v>
                </c:pt>
                <c:pt idx="7">
                  <c:v>166400</c:v>
                </c:pt>
                <c:pt idx="8">
                  <c:v>166100</c:v>
                </c:pt>
                <c:pt idx="9">
                  <c:v>163300</c:v>
                </c:pt>
                <c:pt idx="10">
                  <c:v>166400</c:v>
                </c:pt>
                <c:pt idx="11">
                  <c:v>166100</c:v>
                </c:pt>
                <c:pt idx="12">
                  <c:v>163000</c:v>
                </c:pt>
                <c:pt idx="13">
                  <c:v>162800</c:v>
                </c:pt>
                <c:pt idx="14">
                  <c:v>164900</c:v>
                </c:pt>
                <c:pt idx="15">
                  <c:v>164900</c:v>
                </c:pt>
                <c:pt idx="16">
                  <c:v>165700</c:v>
                </c:pt>
                <c:pt idx="19">
                  <c:v>166800</c:v>
                </c:pt>
                <c:pt idx="20">
                  <c:v>163700</c:v>
                </c:pt>
                <c:pt idx="21">
                  <c:v>161800</c:v>
                </c:pt>
                <c:pt idx="22">
                  <c:v>162100</c:v>
                </c:pt>
                <c:pt idx="23">
                  <c:v>160900</c:v>
                </c:pt>
                <c:pt idx="24">
                  <c:v>162100</c:v>
                </c:pt>
                <c:pt idx="27">
                  <c:v>166200</c:v>
                </c:pt>
                <c:pt idx="28">
                  <c:v>168200</c:v>
                </c:pt>
                <c:pt idx="29">
                  <c:v>167800</c:v>
                </c:pt>
                <c:pt idx="30">
                  <c:v>162300</c:v>
                </c:pt>
                <c:pt idx="31">
                  <c:v>161300</c:v>
                </c:pt>
                <c:pt idx="32">
                  <c:v>165600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All!$FY$5</c:f>
              <c:strCache>
                <c:ptCount val="1"/>
                <c:pt idx="0">
                  <c:v>Max nturbo2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All!$FY$6:$FY$400</c:f>
              <c:numCache>
                <c:formatCode>General</c:formatCode>
                <c:ptCount val="395"/>
                <c:pt idx="0">
                  <c:v>166400</c:v>
                </c:pt>
                <c:pt idx="1">
                  <c:v>168700</c:v>
                </c:pt>
                <c:pt idx="2">
                  <c:v>164400</c:v>
                </c:pt>
                <c:pt idx="3">
                  <c:v>164200</c:v>
                </c:pt>
                <c:pt idx="4">
                  <c:v>169000</c:v>
                </c:pt>
                <c:pt idx="7">
                  <c:v>165000</c:v>
                </c:pt>
                <c:pt idx="8">
                  <c:v>168800</c:v>
                </c:pt>
                <c:pt idx="9">
                  <c:v>163700</c:v>
                </c:pt>
                <c:pt idx="10">
                  <c:v>165000</c:v>
                </c:pt>
                <c:pt idx="11">
                  <c:v>168800</c:v>
                </c:pt>
                <c:pt idx="12">
                  <c:v>162700</c:v>
                </c:pt>
                <c:pt idx="13">
                  <c:v>164100</c:v>
                </c:pt>
                <c:pt idx="14">
                  <c:v>166700</c:v>
                </c:pt>
                <c:pt idx="15">
                  <c:v>165300</c:v>
                </c:pt>
                <c:pt idx="16">
                  <c:v>166300</c:v>
                </c:pt>
                <c:pt idx="19">
                  <c:v>167500</c:v>
                </c:pt>
                <c:pt idx="20">
                  <c:v>165800</c:v>
                </c:pt>
                <c:pt idx="21">
                  <c:v>163100</c:v>
                </c:pt>
                <c:pt idx="22">
                  <c:v>165000</c:v>
                </c:pt>
                <c:pt idx="23">
                  <c:v>162500</c:v>
                </c:pt>
                <c:pt idx="24">
                  <c:v>163600</c:v>
                </c:pt>
                <c:pt idx="27">
                  <c:v>167200</c:v>
                </c:pt>
                <c:pt idx="28">
                  <c:v>170500</c:v>
                </c:pt>
                <c:pt idx="29">
                  <c:v>168400</c:v>
                </c:pt>
                <c:pt idx="30">
                  <c:v>163500</c:v>
                </c:pt>
                <c:pt idx="31">
                  <c:v>163000</c:v>
                </c:pt>
                <c:pt idx="32">
                  <c:v>167000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29-4787-8ECD-31E10F06D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2"/>
          <c:order val="2"/>
          <c:tx>
            <c:strRef>
              <c:f>All!$FZ$5</c:f>
              <c:strCache>
                <c:ptCount val="1"/>
                <c:pt idx="0">
                  <c:v>Lap-Begin Ave_Wgc_Pwm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All!$FZ$6:$FZ$400</c:f>
              <c:numCache>
                <c:formatCode>General</c:formatCode>
                <c:ptCount val="395"/>
                <c:pt idx="0">
                  <c:v>51.99</c:v>
                </c:pt>
                <c:pt idx="1">
                  <c:v>48.933</c:v>
                </c:pt>
                <c:pt idx="2">
                  <c:v>48.417999999999999</c:v>
                </c:pt>
                <c:pt idx="3">
                  <c:v>48.561</c:v>
                </c:pt>
                <c:pt idx="4">
                  <c:v>48.975999999999999</c:v>
                </c:pt>
                <c:pt idx="7">
                  <c:v>50.411999999999999</c:v>
                </c:pt>
                <c:pt idx="8">
                  <c:v>49.045999999999999</c:v>
                </c:pt>
                <c:pt idx="9">
                  <c:v>49.332999999999998</c:v>
                </c:pt>
                <c:pt idx="10">
                  <c:v>50.411999999999999</c:v>
                </c:pt>
                <c:pt idx="11">
                  <c:v>49.045999999999999</c:v>
                </c:pt>
                <c:pt idx="12">
                  <c:v>52.521999999999998</c:v>
                </c:pt>
                <c:pt idx="13">
                  <c:v>49.781999999999996</c:v>
                </c:pt>
                <c:pt idx="14">
                  <c:v>49.976999999999997</c:v>
                </c:pt>
                <c:pt idx="15">
                  <c:v>49.018000000000001</c:v>
                </c:pt>
                <c:pt idx="16">
                  <c:v>48.88</c:v>
                </c:pt>
                <c:pt idx="19">
                  <c:v>54.887</c:v>
                </c:pt>
                <c:pt idx="20">
                  <c:v>50.929000000000002</c:v>
                </c:pt>
                <c:pt idx="21">
                  <c:v>50.963999999999999</c:v>
                </c:pt>
                <c:pt idx="22">
                  <c:v>51.706000000000003</c:v>
                </c:pt>
                <c:pt idx="23">
                  <c:v>51.048000000000002</c:v>
                </c:pt>
                <c:pt idx="24">
                  <c:v>50.746000000000002</c:v>
                </c:pt>
                <c:pt idx="27">
                  <c:v>52.658000000000001</c:v>
                </c:pt>
                <c:pt idx="28">
                  <c:v>50.734999999999999</c:v>
                </c:pt>
                <c:pt idx="29">
                  <c:v>50.512999999999998</c:v>
                </c:pt>
                <c:pt idx="30">
                  <c:v>51.045999999999999</c:v>
                </c:pt>
                <c:pt idx="31">
                  <c:v>51.075000000000003</c:v>
                </c:pt>
                <c:pt idx="32">
                  <c:v>49.54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9-4011-B2B3-EC7839C43BF1}"/>
            </c:ext>
          </c:extLst>
        </c:ser>
        <c:ser>
          <c:idx val="3"/>
          <c:order val="3"/>
          <c:tx>
            <c:strRef>
              <c:f>All!$GA$5</c:f>
              <c:strCache>
                <c:ptCount val="1"/>
                <c:pt idx="0">
                  <c:v>Lap-Begin Ave_Wgc_Pwm2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All!$GA$6:$GA$400</c:f>
              <c:numCache>
                <c:formatCode>General</c:formatCode>
                <c:ptCount val="395"/>
                <c:pt idx="0">
                  <c:v>50.975999999999999</c:v>
                </c:pt>
                <c:pt idx="1">
                  <c:v>48.459000000000003</c:v>
                </c:pt>
                <c:pt idx="2">
                  <c:v>47.984999999999999</c:v>
                </c:pt>
                <c:pt idx="3">
                  <c:v>48.575000000000003</c:v>
                </c:pt>
                <c:pt idx="4">
                  <c:v>48.634</c:v>
                </c:pt>
                <c:pt idx="7">
                  <c:v>50.039000000000001</c:v>
                </c:pt>
                <c:pt idx="8">
                  <c:v>48.637</c:v>
                </c:pt>
                <c:pt idx="9">
                  <c:v>48.837000000000003</c:v>
                </c:pt>
                <c:pt idx="10">
                  <c:v>50.039000000000001</c:v>
                </c:pt>
                <c:pt idx="11">
                  <c:v>48.637</c:v>
                </c:pt>
                <c:pt idx="12">
                  <c:v>52.084000000000003</c:v>
                </c:pt>
                <c:pt idx="13">
                  <c:v>49.264000000000003</c:v>
                </c:pt>
                <c:pt idx="14">
                  <c:v>49.694000000000003</c:v>
                </c:pt>
                <c:pt idx="15">
                  <c:v>48.798000000000002</c:v>
                </c:pt>
                <c:pt idx="16">
                  <c:v>48.691000000000003</c:v>
                </c:pt>
                <c:pt idx="19">
                  <c:v>54.209000000000003</c:v>
                </c:pt>
                <c:pt idx="20">
                  <c:v>50.404000000000003</c:v>
                </c:pt>
                <c:pt idx="21">
                  <c:v>50.844000000000001</c:v>
                </c:pt>
                <c:pt idx="22">
                  <c:v>51.076999999999998</c:v>
                </c:pt>
                <c:pt idx="23">
                  <c:v>50.767000000000003</c:v>
                </c:pt>
                <c:pt idx="24">
                  <c:v>51.448999999999998</c:v>
                </c:pt>
                <c:pt idx="27">
                  <c:v>52.183</c:v>
                </c:pt>
                <c:pt idx="28">
                  <c:v>50.201999999999998</c:v>
                </c:pt>
                <c:pt idx="29">
                  <c:v>50.83</c:v>
                </c:pt>
                <c:pt idx="30">
                  <c:v>51.131999999999998</c:v>
                </c:pt>
                <c:pt idx="31">
                  <c:v>51.457999999999998</c:v>
                </c:pt>
                <c:pt idx="32">
                  <c:v>51.41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B9-4011-B2B3-EC7839C43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5169519"/>
        <c:axId val="1815140815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1815140815"/>
        <c:scaling>
          <c:orientation val="minMax"/>
          <c:max val="7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5169519"/>
        <c:crosses val="max"/>
        <c:crossBetween val="between"/>
      </c:valAx>
      <c:catAx>
        <c:axId val="1815169519"/>
        <c:scaling>
          <c:orientation val="minMax"/>
        </c:scaling>
        <c:delete val="1"/>
        <c:axPos val="b"/>
        <c:majorTickMark val="out"/>
        <c:minorTickMark val="none"/>
        <c:tickLblPos val="nextTo"/>
        <c:crossAx val="1815140815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007238761574345"/>
          <c:y val="7.0768518518518498E-3"/>
          <c:w val="0.69330174063610683"/>
          <c:h val="0.1521361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Intake Pressures</a:t>
            </a:r>
            <a:r>
              <a:rPr lang="en-GB" b="1" baseline="0"/>
              <a:t> [mbar]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All!$GB$5</c:f>
              <c:strCache>
                <c:ptCount val="1"/>
                <c:pt idx="0">
                  <c:v>Max p22_7500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All!$GB$6:$GB$400</c:f>
              <c:numCache>
                <c:formatCode>General</c:formatCode>
                <c:ptCount val="395"/>
                <c:pt idx="0">
                  <c:v>2215.8000000000002</c:v>
                </c:pt>
                <c:pt idx="1">
                  <c:v>2244.6999999999998</c:v>
                </c:pt>
                <c:pt idx="2">
                  <c:v>2254.9</c:v>
                </c:pt>
                <c:pt idx="3">
                  <c:v>2153.1999999999998</c:v>
                </c:pt>
                <c:pt idx="4">
                  <c:v>2161.1999999999998</c:v>
                </c:pt>
                <c:pt idx="7">
                  <c:v>2167.8000000000002</c:v>
                </c:pt>
                <c:pt idx="8">
                  <c:v>2243.8000000000002</c:v>
                </c:pt>
                <c:pt idx="9">
                  <c:v>2250.8000000000002</c:v>
                </c:pt>
                <c:pt idx="10">
                  <c:v>2167.8000000000002</c:v>
                </c:pt>
                <c:pt idx="11">
                  <c:v>2243.8000000000002</c:v>
                </c:pt>
                <c:pt idx="12">
                  <c:v>2122.8000000000002</c:v>
                </c:pt>
                <c:pt idx="13">
                  <c:v>2219.3000000000002</c:v>
                </c:pt>
                <c:pt idx="14">
                  <c:v>2206.1</c:v>
                </c:pt>
                <c:pt idx="15">
                  <c:v>2260.3000000000002</c:v>
                </c:pt>
                <c:pt idx="16">
                  <c:v>2167</c:v>
                </c:pt>
                <c:pt idx="19">
                  <c:v>2170.1999999999998</c:v>
                </c:pt>
                <c:pt idx="20">
                  <c:v>2270.8000000000002</c:v>
                </c:pt>
                <c:pt idx="21">
                  <c:v>2168.9</c:v>
                </c:pt>
                <c:pt idx="22">
                  <c:v>2222.5</c:v>
                </c:pt>
                <c:pt idx="23">
                  <c:v>2145.1999999999998</c:v>
                </c:pt>
                <c:pt idx="24">
                  <c:v>2150.8000000000002</c:v>
                </c:pt>
                <c:pt idx="27">
                  <c:v>2190.9</c:v>
                </c:pt>
                <c:pt idx="28">
                  <c:v>2182.9</c:v>
                </c:pt>
                <c:pt idx="29">
                  <c:v>2200.3000000000002</c:v>
                </c:pt>
                <c:pt idx="30">
                  <c:v>2199.6</c:v>
                </c:pt>
                <c:pt idx="31">
                  <c:v>2119</c:v>
                </c:pt>
                <c:pt idx="32">
                  <c:v>2200.5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All!$GC$5</c:f>
              <c:strCache>
                <c:ptCount val="1"/>
                <c:pt idx="0">
                  <c:v>Max p22_2_7500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All!$GC$6:$GC$400</c:f>
              <c:numCache>
                <c:formatCode>General</c:formatCode>
                <c:ptCount val="395"/>
                <c:pt idx="0">
                  <c:v>2219.6999999999998</c:v>
                </c:pt>
                <c:pt idx="1">
                  <c:v>2213.6999999999998</c:v>
                </c:pt>
                <c:pt idx="2">
                  <c:v>2308.9</c:v>
                </c:pt>
                <c:pt idx="3">
                  <c:v>2248.1</c:v>
                </c:pt>
                <c:pt idx="4">
                  <c:v>2151.3000000000002</c:v>
                </c:pt>
                <c:pt idx="7">
                  <c:v>2263.8000000000002</c:v>
                </c:pt>
                <c:pt idx="8">
                  <c:v>2243.4</c:v>
                </c:pt>
                <c:pt idx="9">
                  <c:v>2254.6999999999998</c:v>
                </c:pt>
                <c:pt idx="10">
                  <c:v>2263.8000000000002</c:v>
                </c:pt>
                <c:pt idx="11">
                  <c:v>2243.4</c:v>
                </c:pt>
                <c:pt idx="12">
                  <c:v>2174.4</c:v>
                </c:pt>
                <c:pt idx="13">
                  <c:v>2260.6</c:v>
                </c:pt>
                <c:pt idx="14">
                  <c:v>2223.9</c:v>
                </c:pt>
                <c:pt idx="15">
                  <c:v>2234.3000000000002</c:v>
                </c:pt>
                <c:pt idx="16">
                  <c:v>2229.6</c:v>
                </c:pt>
                <c:pt idx="19">
                  <c:v>2132.6</c:v>
                </c:pt>
                <c:pt idx="20">
                  <c:v>2170.8000000000002</c:v>
                </c:pt>
                <c:pt idx="21">
                  <c:v>2482.6999999999998</c:v>
                </c:pt>
                <c:pt idx="22">
                  <c:v>2118.6999999999998</c:v>
                </c:pt>
                <c:pt idx="23">
                  <c:v>2233.9</c:v>
                </c:pt>
                <c:pt idx="24">
                  <c:v>2203.3000000000002</c:v>
                </c:pt>
                <c:pt idx="27">
                  <c:v>2293.9</c:v>
                </c:pt>
                <c:pt idx="28">
                  <c:v>2272.8000000000002</c:v>
                </c:pt>
                <c:pt idx="29">
                  <c:v>2290.6</c:v>
                </c:pt>
                <c:pt idx="30">
                  <c:v>2391.1</c:v>
                </c:pt>
                <c:pt idx="31">
                  <c:v>2128.9</c:v>
                </c:pt>
                <c:pt idx="32">
                  <c:v>2261.1999999999998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29-4787-8ECD-31E10F06DC67}"/>
            </c:ext>
          </c:extLst>
        </c:ser>
        <c:ser>
          <c:idx val="2"/>
          <c:order val="2"/>
          <c:tx>
            <c:strRef>
              <c:f>All!$GD$5</c:f>
              <c:strCache>
                <c:ptCount val="1"/>
                <c:pt idx="0">
                  <c:v>Max p22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All!$GD$6:$GD$400</c:f>
              <c:numCache>
                <c:formatCode>General</c:formatCode>
                <c:ptCount val="395"/>
                <c:pt idx="0">
                  <c:v>2218.4</c:v>
                </c:pt>
                <c:pt idx="1">
                  <c:v>2244.6999999999998</c:v>
                </c:pt>
                <c:pt idx="2">
                  <c:v>2254.9</c:v>
                </c:pt>
                <c:pt idx="3">
                  <c:v>2205.6</c:v>
                </c:pt>
                <c:pt idx="4">
                  <c:v>2188.8000000000002</c:v>
                </c:pt>
                <c:pt idx="7">
                  <c:v>2186.9</c:v>
                </c:pt>
                <c:pt idx="8">
                  <c:v>2243.8000000000002</c:v>
                </c:pt>
                <c:pt idx="9">
                  <c:v>2256.6</c:v>
                </c:pt>
                <c:pt idx="10">
                  <c:v>2186.9</c:v>
                </c:pt>
                <c:pt idx="11">
                  <c:v>2243.8000000000002</c:v>
                </c:pt>
                <c:pt idx="12">
                  <c:v>2134</c:v>
                </c:pt>
                <c:pt idx="13">
                  <c:v>2250.6999999999998</c:v>
                </c:pt>
                <c:pt idx="14">
                  <c:v>2206.1</c:v>
                </c:pt>
                <c:pt idx="15">
                  <c:v>2260.3000000000002</c:v>
                </c:pt>
                <c:pt idx="16">
                  <c:v>2193.4</c:v>
                </c:pt>
                <c:pt idx="19">
                  <c:v>2260.6</c:v>
                </c:pt>
                <c:pt idx="20">
                  <c:v>2270.8000000000002</c:v>
                </c:pt>
                <c:pt idx="21">
                  <c:v>2219.6</c:v>
                </c:pt>
                <c:pt idx="22">
                  <c:v>2222.5</c:v>
                </c:pt>
                <c:pt idx="23">
                  <c:v>2267.1</c:v>
                </c:pt>
                <c:pt idx="24">
                  <c:v>2425.9</c:v>
                </c:pt>
                <c:pt idx="27">
                  <c:v>2230.6</c:v>
                </c:pt>
                <c:pt idx="28">
                  <c:v>2298.6</c:v>
                </c:pt>
                <c:pt idx="29">
                  <c:v>2200.3000000000002</c:v>
                </c:pt>
                <c:pt idx="30">
                  <c:v>2199.6</c:v>
                </c:pt>
                <c:pt idx="31">
                  <c:v>2149.8000000000002</c:v>
                </c:pt>
                <c:pt idx="32">
                  <c:v>2200.5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9-4011-B2B3-EC7839C43BF1}"/>
            </c:ext>
          </c:extLst>
        </c:ser>
        <c:ser>
          <c:idx val="3"/>
          <c:order val="3"/>
          <c:tx>
            <c:strRef>
              <c:f>All!$GE$5</c:f>
              <c:strCache>
                <c:ptCount val="1"/>
                <c:pt idx="0">
                  <c:v>Max p22_2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All!$GE$6:$GE$400</c:f>
              <c:numCache>
                <c:formatCode>General</c:formatCode>
                <c:ptCount val="395"/>
                <c:pt idx="0">
                  <c:v>2299.5</c:v>
                </c:pt>
                <c:pt idx="1">
                  <c:v>2213.6999999999998</c:v>
                </c:pt>
                <c:pt idx="2">
                  <c:v>2364.1</c:v>
                </c:pt>
                <c:pt idx="3">
                  <c:v>2248.1</c:v>
                </c:pt>
                <c:pt idx="4">
                  <c:v>2188.8000000000002</c:v>
                </c:pt>
                <c:pt idx="7">
                  <c:v>2263.8000000000002</c:v>
                </c:pt>
                <c:pt idx="8">
                  <c:v>2255.8000000000002</c:v>
                </c:pt>
                <c:pt idx="9">
                  <c:v>2259.3000000000002</c:v>
                </c:pt>
                <c:pt idx="10">
                  <c:v>2263.8000000000002</c:v>
                </c:pt>
                <c:pt idx="11">
                  <c:v>2255.8000000000002</c:v>
                </c:pt>
                <c:pt idx="12">
                  <c:v>2174.4</c:v>
                </c:pt>
                <c:pt idx="13">
                  <c:v>2260.6</c:v>
                </c:pt>
                <c:pt idx="14">
                  <c:v>2405.6</c:v>
                </c:pt>
                <c:pt idx="15">
                  <c:v>2234.3000000000002</c:v>
                </c:pt>
                <c:pt idx="16">
                  <c:v>2261.4</c:v>
                </c:pt>
                <c:pt idx="19">
                  <c:v>2142.4</c:v>
                </c:pt>
                <c:pt idx="20">
                  <c:v>2170.8000000000002</c:v>
                </c:pt>
                <c:pt idx="21">
                  <c:v>2493.1999999999998</c:v>
                </c:pt>
                <c:pt idx="22">
                  <c:v>2169.3000000000002</c:v>
                </c:pt>
                <c:pt idx="23">
                  <c:v>2233.9</c:v>
                </c:pt>
                <c:pt idx="24">
                  <c:v>2251.9</c:v>
                </c:pt>
                <c:pt idx="27">
                  <c:v>2536.1999999999998</c:v>
                </c:pt>
                <c:pt idx="28">
                  <c:v>2635.9</c:v>
                </c:pt>
                <c:pt idx="29">
                  <c:v>2298</c:v>
                </c:pt>
                <c:pt idx="30">
                  <c:v>2391.1</c:v>
                </c:pt>
                <c:pt idx="31">
                  <c:v>2579.9</c:v>
                </c:pt>
                <c:pt idx="32">
                  <c:v>2380.3000000000002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B9-4011-B2B3-EC7839C43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007238761574345"/>
          <c:y val="7.0768518518518498E-3"/>
          <c:w val="0.69330174063610683"/>
          <c:h val="0.1521361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Fuel Temperature </a:t>
            </a:r>
            <a:r>
              <a:rPr lang="en-GB" b="1" baseline="0"/>
              <a:t>[degC]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All!$GG$5</c:f>
              <c:strCache>
                <c:ptCount val="1"/>
                <c:pt idx="0">
                  <c:v>Max tfuel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All!$GG$6:$GG$400</c:f>
              <c:numCache>
                <c:formatCode>General</c:formatCode>
                <c:ptCount val="395"/>
                <c:pt idx="0">
                  <c:v>31</c:v>
                </c:pt>
                <c:pt idx="1">
                  <c:v>28</c:v>
                </c:pt>
                <c:pt idx="2">
                  <c:v>29</c:v>
                </c:pt>
                <c:pt idx="3">
                  <c:v>29</c:v>
                </c:pt>
                <c:pt idx="4">
                  <c:v>30</c:v>
                </c:pt>
                <c:pt idx="7">
                  <c:v>34</c:v>
                </c:pt>
                <c:pt idx="8">
                  <c:v>30</c:v>
                </c:pt>
                <c:pt idx="9">
                  <c:v>31</c:v>
                </c:pt>
                <c:pt idx="10">
                  <c:v>34</c:v>
                </c:pt>
                <c:pt idx="11">
                  <c:v>30</c:v>
                </c:pt>
                <c:pt idx="12">
                  <c:v>35</c:v>
                </c:pt>
                <c:pt idx="13">
                  <c:v>34</c:v>
                </c:pt>
                <c:pt idx="14">
                  <c:v>34</c:v>
                </c:pt>
                <c:pt idx="15">
                  <c:v>35</c:v>
                </c:pt>
                <c:pt idx="16">
                  <c:v>35</c:v>
                </c:pt>
                <c:pt idx="19">
                  <c:v>39</c:v>
                </c:pt>
                <c:pt idx="20">
                  <c:v>34</c:v>
                </c:pt>
                <c:pt idx="21">
                  <c:v>35</c:v>
                </c:pt>
                <c:pt idx="22">
                  <c:v>35</c:v>
                </c:pt>
                <c:pt idx="23">
                  <c:v>36</c:v>
                </c:pt>
                <c:pt idx="24">
                  <c:v>37</c:v>
                </c:pt>
                <c:pt idx="27">
                  <c:v>39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40</c:v>
                </c:pt>
                <c:pt idx="32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All!$GH$5</c:f>
              <c:strCache>
                <c:ptCount val="1"/>
                <c:pt idx="0">
                  <c:v>Max tfueltankout_pod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All!$GH$6:$GH$400</c:f>
              <c:numCache>
                <c:formatCode>General</c:formatCode>
                <c:ptCount val="395"/>
                <c:pt idx="0">
                  <c:v>30.9</c:v>
                </c:pt>
                <c:pt idx="1">
                  <c:v>28.5</c:v>
                </c:pt>
                <c:pt idx="2">
                  <c:v>29</c:v>
                </c:pt>
                <c:pt idx="3">
                  <c:v>29.4</c:v>
                </c:pt>
                <c:pt idx="4">
                  <c:v>29.9</c:v>
                </c:pt>
                <c:pt idx="7">
                  <c:v>34</c:v>
                </c:pt>
                <c:pt idx="8">
                  <c:v>30.1</c:v>
                </c:pt>
                <c:pt idx="9">
                  <c:v>30.9</c:v>
                </c:pt>
                <c:pt idx="10">
                  <c:v>34</c:v>
                </c:pt>
                <c:pt idx="11">
                  <c:v>30.1</c:v>
                </c:pt>
                <c:pt idx="12">
                  <c:v>35.1</c:v>
                </c:pt>
                <c:pt idx="13">
                  <c:v>33.700000000000003</c:v>
                </c:pt>
                <c:pt idx="14">
                  <c:v>34.200000000000003</c:v>
                </c:pt>
                <c:pt idx="15">
                  <c:v>34.700000000000003</c:v>
                </c:pt>
                <c:pt idx="16">
                  <c:v>35.299999999999997</c:v>
                </c:pt>
                <c:pt idx="19">
                  <c:v>39</c:v>
                </c:pt>
                <c:pt idx="20">
                  <c:v>33.9</c:v>
                </c:pt>
                <c:pt idx="21">
                  <c:v>34.799999999999997</c:v>
                </c:pt>
                <c:pt idx="22">
                  <c:v>35.5</c:v>
                </c:pt>
                <c:pt idx="23">
                  <c:v>36.200000000000003</c:v>
                </c:pt>
                <c:pt idx="24">
                  <c:v>36.6</c:v>
                </c:pt>
                <c:pt idx="27">
                  <c:v>39.299999999999997</c:v>
                </c:pt>
                <c:pt idx="28">
                  <c:v>38.4</c:v>
                </c:pt>
                <c:pt idx="29">
                  <c:v>38.9</c:v>
                </c:pt>
                <c:pt idx="30">
                  <c:v>39.799999999999997</c:v>
                </c:pt>
                <c:pt idx="31">
                  <c:v>40.5</c:v>
                </c:pt>
                <c:pt idx="32">
                  <c:v>41.2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29-4787-8ECD-31E10F06DC67}"/>
            </c:ext>
          </c:extLst>
        </c:ser>
        <c:ser>
          <c:idx val="2"/>
          <c:order val="2"/>
          <c:tx>
            <c:strRef>
              <c:f>All!$GI$5</c:f>
              <c:strCache>
                <c:ptCount val="1"/>
                <c:pt idx="0">
                  <c:v>Max trail_pod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All!$GI$6:$GI$400</c:f>
              <c:numCache>
                <c:formatCode>General</c:formatCode>
                <c:ptCount val="395"/>
                <c:pt idx="0">
                  <c:v>75.900000000000006</c:v>
                </c:pt>
                <c:pt idx="1">
                  <c:v>50.9</c:v>
                </c:pt>
                <c:pt idx="2">
                  <c:v>46.3</c:v>
                </c:pt>
                <c:pt idx="3">
                  <c:v>46.7</c:v>
                </c:pt>
                <c:pt idx="4">
                  <c:v>47.2</c:v>
                </c:pt>
                <c:pt idx="7">
                  <c:v>75.400000000000006</c:v>
                </c:pt>
                <c:pt idx="8">
                  <c:v>53.3</c:v>
                </c:pt>
                <c:pt idx="9">
                  <c:v>48.4</c:v>
                </c:pt>
                <c:pt idx="10">
                  <c:v>75.400000000000006</c:v>
                </c:pt>
                <c:pt idx="11">
                  <c:v>53.3</c:v>
                </c:pt>
                <c:pt idx="12">
                  <c:v>68.2</c:v>
                </c:pt>
                <c:pt idx="13">
                  <c:v>53.1</c:v>
                </c:pt>
                <c:pt idx="14">
                  <c:v>50.1</c:v>
                </c:pt>
                <c:pt idx="15">
                  <c:v>50.3</c:v>
                </c:pt>
                <c:pt idx="16">
                  <c:v>50.2</c:v>
                </c:pt>
                <c:pt idx="19">
                  <c:v>84.2</c:v>
                </c:pt>
                <c:pt idx="20">
                  <c:v>57.4</c:v>
                </c:pt>
                <c:pt idx="21">
                  <c:v>51</c:v>
                </c:pt>
                <c:pt idx="22">
                  <c:v>52.1</c:v>
                </c:pt>
                <c:pt idx="23">
                  <c:v>52.2</c:v>
                </c:pt>
                <c:pt idx="24">
                  <c:v>52.1</c:v>
                </c:pt>
                <c:pt idx="27">
                  <c:v>78.7</c:v>
                </c:pt>
                <c:pt idx="28">
                  <c:v>58</c:v>
                </c:pt>
                <c:pt idx="29">
                  <c:v>53.6</c:v>
                </c:pt>
                <c:pt idx="30">
                  <c:v>54.9</c:v>
                </c:pt>
                <c:pt idx="31">
                  <c:v>54.9</c:v>
                </c:pt>
                <c:pt idx="32">
                  <c:v>53.2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9-4011-B2B3-EC7839C43BF1}"/>
            </c:ext>
          </c:extLst>
        </c:ser>
        <c:ser>
          <c:idx val="3"/>
          <c:order val="3"/>
          <c:tx>
            <c:strRef>
              <c:f>All!$GJ$5</c:f>
              <c:strCache>
                <c:ptCount val="1"/>
                <c:pt idx="0">
                  <c:v>Max trail2_pod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All!$GJ$6:$GJ$400</c:f>
              <c:numCache>
                <c:formatCode>General</c:formatCode>
                <c:ptCount val="395"/>
                <c:pt idx="0">
                  <c:v>76.2</c:v>
                </c:pt>
                <c:pt idx="1">
                  <c:v>56</c:v>
                </c:pt>
                <c:pt idx="2">
                  <c:v>51.6</c:v>
                </c:pt>
                <c:pt idx="3">
                  <c:v>52</c:v>
                </c:pt>
                <c:pt idx="4">
                  <c:v>52.6</c:v>
                </c:pt>
                <c:pt idx="7">
                  <c:v>78.400000000000006</c:v>
                </c:pt>
                <c:pt idx="8">
                  <c:v>58.4</c:v>
                </c:pt>
                <c:pt idx="9">
                  <c:v>53.7</c:v>
                </c:pt>
                <c:pt idx="10">
                  <c:v>78.400000000000006</c:v>
                </c:pt>
                <c:pt idx="11">
                  <c:v>58.4</c:v>
                </c:pt>
                <c:pt idx="12">
                  <c:v>72.099999999999994</c:v>
                </c:pt>
                <c:pt idx="13">
                  <c:v>58.1</c:v>
                </c:pt>
                <c:pt idx="14">
                  <c:v>55.4</c:v>
                </c:pt>
                <c:pt idx="15">
                  <c:v>55.6</c:v>
                </c:pt>
                <c:pt idx="16">
                  <c:v>55.6</c:v>
                </c:pt>
                <c:pt idx="19">
                  <c:v>85</c:v>
                </c:pt>
                <c:pt idx="20">
                  <c:v>61.4</c:v>
                </c:pt>
                <c:pt idx="21">
                  <c:v>56.3</c:v>
                </c:pt>
                <c:pt idx="22">
                  <c:v>57</c:v>
                </c:pt>
                <c:pt idx="23">
                  <c:v>57.2</c:v>
                </c:pt>
                <c:pt idx="24">
                  <c:v>57.1</c:v>
                </c:pt>
                <c:pt idx="27">
                  <c:v>80.5</c:v>
                </c:pt>
                <c:pt idx="28">
                  <c:v>62.5</c:v>
                </c:pt>
                <c:pt idx="29">
                  <c:v>58</c:v>
                </c:pt>
                <c:pt idx="30">
                  <c:v>59.5</c:v>
                </c:pt>
                <c:pt idx="31">
                  <c:v>59.5</c:v>
                </c:pt>
                <c:pt idx="32">
                  <c:v>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B9-4011-B2B3-EC7839C43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007238761574345"/>
          <c:y val="7.0768518518518498E-3"/>
          <c:w val="0.69330174063610683"/>
          <c:h val="0.1521361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Fuel Lift Pumps current_2 </a:t>
            </a:r>
            <a:r>
              <a:rPr lang="en-GB" b="1" baseline="0"/>
              <a:t>[A]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6"/>
          <c:order val="0"/>
          <c:tx>
            <c:strRef>
              <c:f>All!$GS$5</c:f>
              <c:strCache>
                <c:ptCount val="1"/>
                <c:pt idx="0">
                  <c:v>Max cu_fuel_lift_02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All!$GS$6:$GS$400</c:f>
              <c:numCache>
                <c:formatCode>General</c:formatCode>
                <c:ptCount val="395"/>
                <c:pt idx="0">
                  <c:v>4.8970000000000002</c:v>
                </c:pt>
                <c:pt idx="1">
                  <c:v>2.0649999999999999</c:v>
                </c:pt>
                <c:pt idx="2">
                  <c:v>2.0649999999999999</c:v>
                </c:pt>
                <c:pt idx="3">
                  <c:v>2.0649999999999999</c:v>
                </c:pt>
                <c:pt idx="4">
                  <c:v>2.1240000000000001</c:v>
                </c:pt>
                <c:pt idx="7">
                  <c:v>3.9529999999999998</c:v>
                </c:pt>
                <c:pt idx="8">
                  <c:v>2.0649999999999999</c:v>
                </c:pt>
                <c:pt idx="9">
                  <c:v>2.0649999999999999</c:v>
                </c:pt>
                <c:pt idx="10">
                  <c:v>3.9529999999999998</c:v>
                </c:pt>
                <c:pt idx="11">
                  <c:v>2.0649999999999999</c:v>
                </c:pt>
                <c:pt idx="12">
                  <c:v>5.1920000000000002</c:v>
                </c:pt>
                <c:pt idx="13">
                  <c:v>2.0649999999999999</c:v>
                </c:pt>
                <c:pt idx="14">
                  <c:v>2.0649999999999999</c:v>
                </c:pt>
                <c:pt idx="15">
                  <c:v>2.1240000000000001</c:v>
                </c:pt>
                <c:pt idx="16">
                  <c:v>2.0649999999999999</c:v>
                </c:pt>
                <c:pt idx="19">
                  <c:v>5.133</c:v>
                </c:pt>
                <c:pt idx="20">
                  <c:v>2.0649999999999999</c:v>
                </c:pt>
                <c:pt idx="21">
                  <c:v>2.0649999999999999</c:v>
                </c:pt>
                <c:pt idx="22">
                  <c:v>2.0649999999999999</c:v>
                </c:pt>
                <c:pt idx="23">
                  <c:v>2.0649999999999999</c:v>
                </c:pt>
                <c:pt idx="24">
                  <c:v>2.0649999999999999</c:v>
                </c:pt>
                <c:pt idx="27">
                  <c:v>4.3070000000000004</c:v>
                </c:pt>
                <c:pt idx="28">
                  <c:v>2.0649999999999999</c:v>
                </c:pt>
                <c:pt idx="29">
                  <c:v>2.0649999999999999</c:v>
                </c:pt>
                <c:pt idx="30">
                  <c:v>2.0649999999999999</c:v>
                </c:pt>
                <c:pt idx="31">
                  <c:v>2.0649999999999999</c:v>
                </c:pt>
                <c:pt idx="32">
                  <c:v>2.0649999999999999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2D-4AFB-A083-01836A529DB5}"/>
            </c:ext>
          </c:extLst>
        </c:ser>
        <c:ser>
          <c:idx val="2"/>
          <c:order val="1"/>
          <c:tx>
            <c:strRef>
              <c:f>All!$ET$5</c:f>
              <c:strCache>
                <c:ptCount val="1"/>
                <c:pt idx="0">
                  <c:v>Ave cu_fuel_lift_02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All!$ET$6:$ET$400</c:f>
              <c:numCache>
                <c:formatCode>General</c:formatCode>
                <c:ptCount val="395"/>
                <c:pt idx="0">
                  <c:v>1.58</c:v>
                </c:pt>
                <c:pt idx="1">
                  <c:v>1.7390000000000001</c:v>
                </c:pt>
                <c:pt idx="2">
                  <c:v>1.7370000000000001</c:v>
                </c:pt>
                <c:pt idx="3">
                  <c:v>1.732</c:v>
                </c:pt>
                <c:pt idx="4">
                  <c:v>1.7250000000000001</c:v>
                </c:pt>
                <c:pt idx="7">
                  <c:v>1.556</c:v>
                </c:pt>
                <c:pt idx="8">
                  <c:v>1.716</c:v>
                </c:pt>
                <c:pt idx="9">
                  <c:v>1.7130000000000001</c:v>
                </c:pt>
                <c:pt idx="10">
                  <c:v>1.556</c:v>
                </c:pt>
                <c:pt idx="11">
                  <c:v>1.716</c:v>
                </c:pt>
                <c:pt idx="12">
                  <c:v>1.484</c:v>
                </c:pt>
                <c:pt idx="13">
                  <c:v>1.714</c:v>
                </c:pt>
                <c:pt idx="14">
                  <c:v>1.7130000000000001</c:v>
                </c:pt>
                <c:pt idx="15">
                  <c:v>1.7150000000000001</c:v>
                </c:pt>
                <c:pt idx="16">
                  <c:v>1.7150000000000001</c:v>
                </c:pt>
                <c:pt idx="19">
                  <c:v>0.35099999999999998</c:v>
                </c:pt>
                <c:pt idx="20">
                  <c:v>1.708</c:v>
                </c:pt>
                <c:pt idx="21">
                  <c:v>1.7090000000000001</c:v>
                </c:pt>
                <c:pt idx="22">
                  <c:v>1.7110000000000001</c:v>
                </c:pt>
                <c:pt idx="23">
                  <c:v>1.7150000000000001</c:v>
                </c:pt>
                <c:pt idx="24">
                  <c:v>1.7110000000000001</c:v>
                </c:pt>
                <c:pt idx="27">
                  <c:v>1.5489999999999999</c:v>
                </c:pt>
                <c:pt idx="28">
                  <c:v>1.7</c:v>
                </c:pt>
                <c:pt idx="29">
                  <c:v>1.6839999999999999</c:v>
                </c:pt>
                <c:pt idx="30">
                  <c:v>1.72</c:v>
                </c:pt>
                <c:pt idx="31">
                  <c:v>1.6579999999999999</c:v>
                </c:pt>
                <c:pt idx="32">
                  <c:v>1.621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C-40E7-AEF2-1D2487881A6D}"/>
            </c:ext>
          </c:extLst>
        </c:ser>
        <c:ser>
          <c:idx val="5"/>
          <c:order val="2"/>
          <c:tx>
            <c:strRef>
              <c:f>All!$GR$5</c:f>
              <c:strCache>
                <c:ptCount val="1"/>
                <c:pt idx="0">
                  <c:v>Min cu_fuel_lift_02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All!$GR$6:$GR$400</c:f>
              <c:numCache>
                <c:formatCode>General</c:formatCode>
                <c:ptCount val="395"/>
                <c:pt idx="0">
                  <c:v>0</c:v>
                </c:pt>
                <c:pt idx="1">
                  <c:v>1.357</c:v>
                </c:pt>
                <c:pt idx="2">
                  <c:v>1.357</c:v>
                </c:pt>
                <c:pt idx="3">
                  <c:v>1.298</c:v>
                </c:pt>
                <c:pt idx="4">
                  <c:v>1.357</c:v>
                </c:pt>
                <c:pt idx="7">
                  <c:v>0</c:v>
                </c:pt>
                <c:pt idx="8">
                  <c:v>1.357</c:v>
                </c:pt>
                <c:pt idx="9">
                  <c:v>1.357</c:v>
                </c:pt>
                <c:pt idx="10">
                  <c:v>0</c:v>
                </c:pt>
                <c:pt idx="11">
                  <c:v>1.357</c:v>
                </c:pt>
                <c:pt idx="12">
                  <c:v>0</c:v>
                </c:pt>
                <c:pt idx="13">
                  <c:v>1.357</c:v>
                </c:pt>
                <c:pt idx="14">
                  <c:v>1.357</c:v>
                </c:pt>
                <c:pt idx="15">
                  <c:v>1.357</c:v>
                </c:pt>
                <c:pt idx="16">
                  <c:v>1.298</c:v>
                </c:pt>
                <c:pt idx="19">
                  <c:v>0</c:v>
                </c:pt>
                <c:pt idx="20">
                  <c:v>1.298</c:v>
                </c:pt>
                <c:pt idx="21">
                  <c:v>1.298</c:v>
                </c:pt>
                <c:pt idx="22">
                  <c:v>1.357</c:v>
                </c:pt>
                <c:pt idx="23">
                  <c:v>1.357</c:v>
                </c:pt>
                <c:pt idx="24">
                  <c:v>1.298</c:v>
                </c:pt>
                <c:pt idx="27">
                  <c:v>0</c:v>
                </c:pt>
                <c:pt idx="28">
                  <c:v>0.94399999999999995</c:v>
                </c:pt>
                <c:pt idx="29">
                  <c:v>0.94399999999999995</c:v>
                </c:pt>
                <c:pt idx="30">
                  <c:v>1.0620000000000001</c:v>
                </c:pt>
                <c:pt idx="31">
                  <c:v>0.59</c:v>
                </c:pt>
                <c:pt idx="32">
                  <c:v>0.59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2D-4AFB-A083-01836A529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801354056731626"/>
          <c:y val="1.1721881639688573E-2"/>
          <c:w val="0.66876526841543615"/>
          <c:h val="0.14598593844549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Fuel Lift Pumps current_3 </a:t>
            </a:r>
            <a:r>
              <a:rPr lang="en-GB" b="1" baseline="0"/>
              <a:t>[A]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All!$GU$5</c:f>
              <c:strCache>
                <c:ptCount val="1"/>
                <c:pt idx="0">
                  <c:v>Max cu_fuel_hp_pwm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All!$GU$6:$GU$400</c:f>
              <c:numCache>
                <c:formatCode>General</c:formatCode>
                <c:ptCount val="395"/>
                <c:pt idx="0">
                  <c:v>5.3689999999999998</c:v>
                </c:pt>
                <c:pt idx="1">
                  <c:v>2.0059999999999998</c:v>
                </c:pt>
                <c:pt idx="2">
                  <c:v>2.0059999999999998</c:v>
                </c:pt>
                <c:pt idx="3">
                  <c:v>1.9470000000000001</c:v>
                </c:pt>
                <c:pt idx="4">
                  <c:v>1.9470000000000001</c:v>
                </c:pt>
                <c:pt idx="7">
                  <c:v>3.835</c:v>
                </c:pt>
                <c:pt idx="8">
                  <c:v>1.9470000000000001</c:v>
                </c:pt>
                <c:pt idx="9">
                  <c:v>1.9470000000000001</c:v>
                </c:pt>
                <c:pt idx="10">
                  <c:v>3.835</c:v>
                </c:pt>
                <c:pt idx="11">
                  <c:v>1.9470000000000001</c:v>
                </c:pt>
                <c:pt idx="12">
                  <c:v>5.782</c:v>
                </c:pt>
                <c:pt idx="13">
                  <c:v>1.9470000000000001</c:v>
                </c:pt>
                <c:pt idx="14">
                  <c:v>2.0059999999999998</c:v>
                </c:pt>
                <c:pt idx="15">
                  <c:v>2.0059999999999998</c:v>
                </c:pt>
                <c:pt idx="16">
                  <c:v>2.0059999999999998</c:v>
                </c:pt>
                <c:pt idx="19">
                  <c:v>6.1950000000000003</c:v>
                </c:pt>
                <c:pt idx="20">
                  <c:v>2.0059999999999998</c:v>
                </c:pt>
                <c:pt idx="21">
                  <c:v>2.0059999999999998</c:v>
                </c:pt>
                <c:pt idx="22">
                  <c:v>1.9470000000000001</c:v>
                </c:pt>
                <c:pt idx="23">
                  <c:v>2.0059999999999998</c:v>
                </c:pt>
                <c:pt idx="24">
                  <c:v>1.9470000000000001</c:v>
                </c:pt>
                <c:pt idx="27">
                  <c:v>4.7789999999999999</c:v>
                </c:pt>
                <c:pt idx="28">
                  <c:v>1.9470000000000001</c:v>
                </c:pt>
                <c:pt idx="29">
                  <c:v>1.9470000000000001</c:v>
                </c:pt>
                <c:pt idx="30">
                  <c:v>2.0059999999999998</c:v>
                </c:pt>
                <c:pt idx="31">
                  <c:v>1.9470000000000001</c:v>
                </c:pt>
                <c:pt idx="32">
                  <c:v>1.9470000000000001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F8-4AF0-BE80-09295F01B2B8}"/>
            </c:ext>
          </c:extLst>
        </c:ser>
        <c:ser>
          <c:idx val="1"/>
          <c:order val="1"/>
          <c:tx>
            <c:strRef>
              <c:f>All!$EU$5</c:f>
              <c:strCache>
                <c:ptCount val="1"/>
                <c:pt idx="0">
                  <c:v>Ave cu_fuel_hp_pwm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All!$EU$6:$EU$400</c:f>
              <c:numCache>
                <c:formatCode>General</c:formatCode>
                <c:ptCount val="395"/>
                <c:pt idx="0">
                  <c:v>1.528</c:v>
                </c:pt>
                <c:pt idx="1">
                  <c:v>1.6839999999999999</c:v>
                </c:pt>
                <c:pt idx="2">
                  <c:v>1.631</c:v>
                </c:pt>
                <c:pt idx="3">
                  <c:v>1.5920000000000001</c:v>
                </c:pt>
                <c:pt idx="4">
                  <c:v>1.5760000000000001</c:v>
                </c:pt>
                <c:pt idx="7">
                  <c:v>1.508</c:v>
                </c:pt>
                <c:pt idx="8">
                  <c:v>1.633</c:v>
                </c:pt>
                <c:pt idx="9">
                  <c:v>1.5940000000000001</c:v>
                </c:pt>
                <c:pt idx="10">
                  <c:v>1.508</c:v>
                </c:pt>
                <c:pt idx="11">
                  <c:v>1.633</c:v>
                </c:pt>
                <c:pt idx="12">
                  <c:v>1.4550000000000001</c:v>
                </c:pt>
                <c:pt idx="13">
                  <c:v>1.647</c:v>
                </c:pt>
                <c:pt idx="14">
                  <c:v>1.589</c:v>
                </c:pt>
                <c:pt idx="15">
                  <c:v>1.554</c:v>
                </c:pt>
                <c:pt idx="16">
                  <c:v>1.5629999999999999</c:v>
                </c:pt>
                <c:pt idx="19">
                  <c:v>0.34499999999999997</c:v>
                </c:pt>
                <c:pt idx="20">
                  <c:v>1.68</c:v>
                </c:pt>
                <c:pt idx="21">
                  <c:v>1.6579999999999999</c:v>
                </c:pt>
                <c:pt idx="22">
                  <c:v>1.633</c:v>
                </c:pt>
                <c:pt idx="23">
                  <c:v>1.649</c:v>
                </c:pt>
                <c:pt idx="24">
                  <c:v>1.585</c:v>
                </c:pt>
                <c:pt idx="27">
                  <c:v>1.43</c:v>
                </c:pt>
                <c:pt idx="28">
                  <c:v>1.5309999999999999</c:v>
                </c:pt>
                <c:pt idx="29">
                  <c:v>1.51</c:v>
                </c:pt>
                <c:pt idx="30">
                  <c:v>1.637</c:v>
                </c:pt>
                <c:pt idx="31">
                  <c:v>1.5069999999999999</c:v>
                </c:pt>
                <c:pt idx="32">
                  <c:v>1.484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F8-4AF0-BE80-09295F01B2B8}"/>
            </c:ext>
          </c:extLst>
        </c:ser>
        <c:ser>
          <c:idx val="2"/>
          <c:order val="2"/>
          <c:tx>
            <c:strRef>
              <c:f>All!$GT$5</c:f>
              <c:strCache>
                <c:ptCount val="1"/>
                <c:pt idx="0">
                  <c:v>Min cu_fuel_hp_pwm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All!$GT$6:$GT$400</c:f>
              <c:numCache>
                <c:formatCode>General</c:formatCode>
                <c:ptCount val="395"/>
                <c:pt idx="0">
                  <c:v>0</c:v>
                </c:pt>
                <c:pt idx="1">
                  <c:v>1.298</c:v>
                </c:pt>
                <c:pt idx="2">
                  <c:v>0.82599999999999996</c:v>
                </c:pt>
                <c:pt idx="3">
                  <c:v>0.94399999999999995</c:v>
                </c:pt>
                <c:pt idx="4">
                  <c:v>0.82599999999999996</c:v>
                </c:pt>
                <c:pt idx="7">
                  <c:v>0</c:v>
                </c:pt>
                <c:pt idx="8">
                  <c:v>1.0620000000000001</c:v>
                </c:pt>
                <c:pt idx="9">
                  <c:v>0.94399999999999995</c:v>
                </c:pt>
                <c:pt idx="10">
                  <c:v>0</c:v>
                </c:pt>
                <c:pt idx="11">
                  <c:v>1.0620000000000001</c:v>
                </c:pt>
                <c:pt idx="12">
                  <c:v>0</c:v>
                </c:pt>
                <c:pt idx="13">
                  <c:v>1.0620000000000001</c:v>
                </c:pt>
                <c:pt idx="14">
                  <c:v>0.94399999999999995</c:v>
                </c:pt>
                <c:pt idx="15">
                  <c:v>0.82599999999999996</c:v>
                </c:pt>
                <c:pt idx="16">
                  <c:v>0.82599999999999996</c:v>
                </c:pt>
                <c:pt idx="19">
                  <c:v>0</c:v>
                </c:pt>
                <c:pt idx="20">
                  <c:v>1.4159999999999999</c:v>
                </c:pt>
                <c:pt idx="21">
                  <c:v>1.121</c:v>
                </c:pt>
                <c:pt idx="22">
                  <c:v>1.0029999999999999</c:v>
                </c:pt>
                <c:pt idx="23">
                  <c:v>1.0620000000000001</c:v>
                </c:pt>
                <c:pt idx="24">
                  <c:v>0.82599999999999996</c:v>
                </c:pt>
                <c:pt idx="27">
                  <c:v>0</c:v>
                </c:pt>
                <c:pt idx="28">
                  <c:v>0.82599999999999996</c:v>
                </c:pt>
                <c:pt idx="29">
                  <c:v>0.76700000000000002</c:v>
                </c:pt>
                <c:pt idx="30">
                  <c:v>0.82599999999999996</c:v>
                </c:pt>
                <c:pt idx="31">
                  <c:v>0.82599999999999996</c:v>
                </c:pt>
                <c:pt idx="32">
                  <c:v>0.64900000000000002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F8-4AF0-BE80-09295F01B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854781384218744"/>
          <c:y val="1.1721881639688573E-2"/>
          <c:w val="0.64823099514056493"/>
          <c:h val="0.14598593844549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Fuel</a:t>
            </a:r>
            <a:r>
              <a:rPr lang="en-GB" b="1" baseline="0"/>
              <a:t> Mid</a:t>
            </a:r>
            <a:r>
              <a:rPr lang="en-GB" b="1"/>
              <a:t> Pumps current </a:t>
            </a:r>
            <a:r>
              <a:rPr lang="en-GB" b="1" baseline="0"/>
              <a:t>[A]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All!$GV$5</c:f>
              <c:strCache>
                <c:ptCount val="1"/>
                <c:pt idx="0">
                  <c:v>Min cu_fuel_hp_01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All!$GV$6:$GV$400</c:f>
              <c:numCache>
                <c:formatCode>General</c:formatCode>
                <c:ptCount val="395"/>
                <c:pt idx="0">
                  <c:v>0</c:v>
                </c:pt>
                <c:pt idx="1">
                  <c:v>13.132</c:v>
                </c:pt>
                <c:pt idx="2">
                  <c:v>13.034000000000001</c:v>
                </c:pt>
                <c:pt idx="3">
                  <c:v>13.034000000000001</c:v>
                </c:pt>
                <c:pt idx="4">
                  <c:v>13.034000000000001</c:v>
                </c:pt>
                <c:pt idx="7">
                  <c:v>0</c:v>
                </c:pt>
                <c:pt idx="8">
                  <c:v>12.936</c:v>
                </c:pt>
                <c:pt idx="9">
                  <c:v>13.034000000000001</c:v>
                </c:pt>
                <c:pt idx="10">
                  <c:v>0</c:v>
                </c:pt>
                <c:pt idx="11">
                  <c:v>12.936</c:v>
                </c:pt>
                <c:pt idx="12">
                  <c:v>0</c:v>
                </c:pt>
                <c:pt idx="13">
                  <c:v>13.034000000000001</c:v>
                </c:pt>
                <c:pt idx="14">
                  <c:v>13.034000000000001</c:v>
                </c:pt>
                <c:pt idx="15">
                  <c:v>12.936</c:v>
                </c:pt>
                <c:pt idx="16">
                  <c:v>12.936</c:v>
                </c:pt>
                <c:pt idx="19">
                  <c:v>0</c:v>
                </c:pt>
                <c:pt idx="20">
                  <c:v>12.936</c:v>
                </c:pt>
                <c:pt idx="21">
                  <c:v>12.936</c:v>
                </c:pt>
                <c:pt idx="22">
                  <c:v>12.837999999999999</c:v>
                </c:pt>
                <c:pt idx="23">
                  <c:v>12.837999999999999</c:v>
                </c:pt>
                <c:pt idx="24">
                  <c:v>13.034000000000001</c:v>
                </c:pt>
                <c:pt idx="27">
                  <c:v>0</c:v>
                </c:pt>
                <c:pt idx="28">
                  <c:v>12.837999999999999</c:v>
                </c:pt>
                <c:pt idx="29">
                  <c:v>12.936</c:v>
                </c:pt>
                <c:pt idx="30">
                  <c:v>12.837999999999999</c:v>
                </c:pt>
                <c:pt idx="31">
                  <c:v>12.936</c:v>
                </c:pt>
                <c:pt idx="32">
                  <c:v>12.936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F8-4AF0-BE80-09295F01B2B8}"/>
            </c:ext>
          </c:extLst>
        </c:ser>
        <c:ser>
          <c:idx val="1"/>
          <c:order val="1"/>
          <c:tx>
            <c:strRef>
              <c:f>All!$GW$5</c:f>
              <c:strCache>
                <c:ptCount val="1"/>
                <c:pt idx="0">
                  <c:v>Ave cu_fuel_hp_01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All!$GW$6:$GW$400</c:f>
              <c:numCache>
                <c:formatCode>General</c:formatCode>
                <c:ptCount val="395"/>
                <c:pt idx="0">
                  <c:v>13.199</c:v>
                </c:pt>
                <c:pt idx="1">
                  <c:v>14.315</c:v>
                </c:pt>
                <c:pt idx="2">
                  <c:v>14.302</c:v>
                </c:pt>
                <c:pt idx="3">
                  <c:v>14.311999999999999</c:v>
                </c:pt>
                <c:pt idx="4">
                  <c:v>14.302</c:v>
                </c:pt>
                <c:pt idx="7">
                  <c:v>13.073</c:v>
                </c:pt>
                <c:pt idx="8">
                  <c:v>14.18</c:v>
                </c:pt>
                <c:pt idx="9">
                  <c:v>14.23</c:v>
                </c:pt>
                <c:pt idx="10">
                  <c:v>13.073</c:v>
                </c:pt>
                <c:pt idx="11">
                  <c:v>14.18</c:v>
                </c:pt>
                <c:pt idx="12">
                  <c:v>12.375999999999999</c:v>
                </c:pt>
                <c:pt idx="13">
                  <c:v>14.128</c:v>
                </c:pt>
                <c:pt idx="14">
                  <c:v>14.137</c:v>
                </c:pt>
                <c:pt idx="15">
                  <c:v>14.117000000000001</c:v>
                </c:pt>
                <c:pt idx="16">
                  <c:v>14.18</c:v>
                </c:pt>
                <c:pt idx="19">
                  <c:v>2.617</c:v>
                </c:pt>
                <c:pt idx="20">
                  <c:v>14.048999999999999</c:v>
                </c:pt>
                <c:pt idx="21">
                  <c:v>14.051</c:v>
                </c:pt>
                <c:pt idx="22">
                  <c:v>14.093</c:v>
                </c:pt>
                <c:pt idx="23">
                  <c:v>14.144</c:v>
                </c:pt>
                <c:pt idx="24">
                  <c:v>14.093999999999999</c:v>
                </c:pt>
                <c:pt idx="27">
                  <c:v>12.851000000000001</c:v>
                </c:pt>
                <c:pt idx="28">
                  <c:v>14.077</c:v>
                </c:pt>
                <c:pt idx="29">
                  <c:v>14.087</c:v>
                </c:pt>
                <c:pt idx="30">
                  <c:v>14.275</c:v>
                </c:pt>
                <c:pt idx="31">
                  <c:v>14.141999999999999</c:v>
                </c:pt>
                <c:pt idx="32">
                  <c:v>14.175000000000001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F8-4AF0-BE80-09295F01B2B8}"/>
            </c:ext>
          </c:extLst>
        </c:ser>
        <c:ser>
          <c:idx val="2"/>
          <c:order val="2"/>
          <c:tx>
            <c:strRef>
              <c:f>All!$GX$5</c:f>
              <c:strCache>
                <c:ptCount val="1"/>
                <c:pt idx="0">
                  <c:v>Max cu_fuel_hp_01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All!$GX$6:$GX$400</c:f>
              <c:numCache>
                <c:formatCode>General</c:formatCode>
                <c:ptCount val="395"/>
                <c:pt idx="0">
                  <c:v>22.245999999999999</c:v>
                </c:pt>
                <c:pt idx="1">
                  <c:v>15.68</c:v>
                </c:pt>
                <c:pt idx="2">
                  <c:v>16.268000000000001</c:v>
                </c:pt>
                <c:pt idx="3">
                  <c:v>16.170000000000002</c:v>
                </c:pt>
                <c:pt idx="4">
                  <c:v>16.268000000000001</c:v>
                </c:pt>
                <c:pt idx="7">
                  <c:v>21.07</c:v>
                </c:pt>
                <c:pt idx="8">
                  <c:v>15.974</c:v>
                </c:pt>
                <c:pt idx="9">
                  <c:v>16.071999999999999</c:v>
                </c:pt>
                <c:pt idx="10">
                  <c:v>21.07</c:v>
                </c:pt>
                <c:pt idx="11">
                  <c:v>15.974</c:v>
                </c:pt>
                <c:pt idx="12">
                  <c:v>24.696000000000002</c:v>
                </c:pt>
                <c:pt idx="13">
                  <c:v>15.288</c:v>
                </c:pt>
                <c:pt idx="14">
                  <c:v>15.288</c:v>
                </c:pt>
                <c:pt idx="15">
                  <c:v>15.385999999999999</c:v>
                </c:pt>
                <c:pt idx="16">
                  <c:v>15.778</c:v>
                </c:pt>
                <c:pt idx="19">
                  <c:v>24.99</c:v>
                </c:pt>
                <c:pt idx="20">
                  <c:v>15.288</c:v>
                </c:pt>
                <c:pt idx="21">
                  <c:v>15.092000000000001</c:v>
                </c:pt>
                <c:pt idx="22">
                  <c:v>15.19</c:v>
                </c:pt>
                <c:pt idx="23">
                  <c:v>15.875999999999999</c:v>
                </c:pt>
                <c:pt idx="24">
                  <c:v>15.974</c:v>
                </c:pt>
                <c:pt idx="27">
                  <c:v>23.324000000000002</c:v>
                </c:pt>
                <c:pt idx="28">
                  <c:v>15.875999999999999</c:v>
                </c:pt>
                <c:pt idx="29">
                  <c:v>15.484</c:v>
                </c:pt>
                <c:pt idx="30">
                  <c:v>16.170000000000002</c:v>
                </c:pt>
                <c:pt idx="31">
                  <c:v>15.484</c:v>
                </c:pt>
                <c:pt idx="32">
                  <c:v>16.463999999999999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F8-4AF0-BE80-09295F01B2B8}"/>
            </c:ext>
          </c:extLst>
        </c:ser>
        <c:ser>
          <c:idx val="3"/>
          <c:order val="3"/>
          <c:tx>
            <c:strRef>
              <c:f>All!$GY$5</c:f>
              <c:strCache>
                <c:ptCount val="1"/>
                <c:pt idx="0">
                  <c:v>Min cu_fuel_hp_02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All!$GY$6:$GY$400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4A-485F-99EC-499E0E97E032}"/>
            </c:ext>
          </c:extLst>
        </c:ser>
        <c:ser>
          <c:idx val="4"/>
          <c:order val="4"/>
          <c:tx>
            <c:strRef>
              <c:f>All!$GZ$5</c:f>
              <c:strCache>
                <c:ptCount val="1"/>
                <c:pt idx="0">
                  <c:v>Ave cu_fuel_hp_02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All!$GZ$6:$GZ$400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A-485F-99EC-499E0E97E032}"/>
            </c:ext>
          </c:extLst>
        </c:ser>
        <c:ser>
          <c:idx val="5"/>
          <c:order val="5"/>
          <c:tx>
            <c:strRef>
              <c:f>All!$HA$5</c:f>
              <c:strCache>
                <c:ptCount val="1"/>
                <c:pt idx="0">
                  <c:v>Max cu_fuel_hp_02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All!$HA$6:$HA$400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4A-485F-99EC-499E0E97E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854781384218744"/>
          <c:y val="1.1721881639688573E-2"/>
          <c:w val="0.66905116076704407"/>
          <c:h val="0.15312643823875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Aletrnator Diagnostics</a:t>
            </a:r>
          </a:p>
        </c:rich>
      </c:tx>
      <c:layout>
        <c:manualLayout>
          <c:xMode val="edge"/>
          <c:yMode val="edge"/>
          <c:x val="4.5497945680413314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All!$HB$5</c:f>
              <c:strCache>
                <c:ptCount val="1"/>
                <c:pt idx="0">
                  <c:v>Max Alternator_Error_State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22"/>
            <c:marker>
              <c:symbol val="none"/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0ED-4062-AC69-D2CF2E256001}"/>
              </c:ext>
            </c:extLst>
          </c:dPt>
          <c:val>
            <c:numRef>
              <c:f>All!$HB$6:$HB$400</c:f>
              <c:numCache>
                <c:formatCode>General</c:formatCode>
                <c:ptCount val="39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All!$HC$5</c:f>
              <c:strCache>
                <c:ptCount val="1"/>
                <c:pt idx="0">
                  <c:v>Ave altco_gb_DutyCycle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All!$HC$6:$HC$400</c:f>
              <c:numCache>
                <c:formatCode>General</c:formatCode>
                <c:ptCount val="395"/>
                <c:pt idx="0">
                  <c:v>30.475999999999999</c:v>
                </c:pt>
                <c:pt idx="1">
                  <c:v>22.34</c:v>
                </c:pt>
                <c:pt idx="2">
                  <c:v>22.605</c:v>
                </c:pt>
                <c:pt idx="3">
                  <c:v>22.545000000000002</c:v>
                </c:pt>
                <c:pt idx="4">
                  <c:v>23.315999999999999</c:v>
                </c:pt>
                <c:pt idx="7">
                  <c:v>29.036999999999999</c:v>
                </c:pt>
                <c:pt idx="8">
                  <c:v>22.96</c:v>
                </c:pt>
                <c:pt idx="9">
                  <c:v>23.277999999999999</c:v>
                </c:pt>
                <c:pt idx="10">
                  <c:v>29.036999999999999</c:v>
                </c:pt>
                <c:pt idx="11">
                  <c:v>22.96</c:v>
                </c:pt>
                <c:pt idx="12">
                  <c:v>25.396999999999998</c:v>
                </c:pt>
                <c:pt idx="13">
                  <c:v>22.981000000000002</c:v>
                </c:pt>
                <c:pt idx="14">
                  <c:v>22.956</c:v>
                </c:pt>
                <c:pt idx="15">
                  <c:v>23.257999999999999</c:v>
                </c:pt>
                <c:pt idx="16">
                  <c:v>23.486999999999998</c:v>
                </c:pt>
                <c:pt idx="19">
                  <c:v>18.164000000000001</c:v>
                </c:pt>
                <c:pt idx="20">
                  <c:v>22.678999999999998</c:v>
                </c:pt>
                <c:pt idx="21">
                  <c:v>22.693000000000001</c:v>
                </c:pt>
                <c:pt idx="22">
                  <c:v>23.048999999999999</c:v>
                </c:pt>
                <c:pt idx="23">
                  <c:v>23.100999999999999</c:v>
                </c:pt>
                <c:pt idx="24">
                  <c:v>23.402000000000001</c:v>
                </c:pt>
                <c:pt idx="27">
                  <c:v>25.486999999999998</c:v>
                </c:pt>
                <c:pt idx="28">
                  <c:v>22.914000000000001</c:v>
                </c:pt>
                <c:pt idx="29">
                  <c:v>22.902000000000001</c:v>
                </c:pt>
                <c:pt idx="30">
                  <c:v>23.896999999999998</c:v>
                </c:pt>
                <c:pt idx="31">
                  <c:v>22.867999999999999</c:v>
                </c:pt>
                <c:pt idx="32">
                  <c:v>23.306999999999999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B-47D5-B1A8-8FE5DED29D97}"/>
            </c:ext>
          </c:extLst>
        </c:ser>
        <c:ser>
          <c:idx val="2"/>
          <c:order val="2"/>
          <c:tx>
            <c:strRef>
              <c:f>All!$HD$5</c:f>
              <c:strCache>
                <c:ptCount val="1"/>
                <c:pt idx="0">
                  <c:v>Max altco_gb_TChip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All!$HD$6:$HD$400</c:f>
              <c:numCache>
                <c:formatCode>General</c:formatCode>
                <c:ptCount val="395"/>
                <c:pt idx="0">
                  <c:v>74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82</c:v>
                </c:pt>
                <c:pt idx="7">
                  <c:v>90</c:v>
                </c:pt>
                <c:pt idx="8">
                  <c:v>82</c:v>
                </c:pt>
                <c:pt idx="9">
                  <c:v>86</c:v>
                </c:pt>
                <c:pt idx="10">
                  <c:v>90</c:v>
                </c:pt>
                <c:pt idx="11">
                  <c:v>82</c:v>
                </c:pt>
                <c:pt idx="12">
                  <c:v>90</c:v>
                </c:pt>
                <c:pt idx="13">
                  <c:v>82</c:v>
                </c:pt>
                <c:pt idx="14">
                  <c:v>82</c:v>
                </c:pt>
                <c:pt idx="15">
                  <c:v>86</c:v>
                </c:pt>
                <c:pt idx="16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86</c:v>
                </c:pt>
                <c:pt idx="22">
                  <c:v>86</c:v>
                </c:pt>
                <c:pt idx="23">
                  <c:v>90</c:v>
                </c:pt>
                <c:pt idx="24">
                  <c:v>90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90</c:v>
                </c:pt>
                <c:pt idx="31">
                  <c:v>82</c:v>
                </c:pt>
                <c:pt idx="3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06-447C-BB21-A19C6E75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831791"/>
        <c:axId val="371845519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37184551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1831791"/>
        <c:crosses val="max"/>
        <c:crossBetween val="between"/>
      </c:valAx>
      <c:catAx>
        <c:axId val="371831791"/>
        <c:scaling>
          <c:orientation val="minMax"/>
        </c:scaling>
        <c:delete val="1"/>
        <c:axPos val="b"/>
        <c:majorTickMark val="out"/>
        <c:minorTickMark val="none"/>
        <c:tickLblPos val="nextTo"/>
        <c:crossAx val="371845519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449902663875057"/>
          <c:y val="4.2354629629629631E-2"/>
          <c:w val="0.64067128984173916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>
      <c:oddFooter>&amp;L&amp;G&amp;C&amp;"+,Regular"&amp;12&amp;D&amp;R&amp;"-,Bold"&amp;P</c:oddFooter>
    </c:headerFooter>
    <c:pageMargins b="0.75" l="0.25" r="0.25" t="0.75" header="0.3" footer="0.3"/>
    <c:pageSetup orientation="portrait"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Diagnostics</a:t>
            </a:r>
          </a:p>
        </c:rich>
      </c:tx>
      <c:layout>
        <c:manualLayout>
          <c:xMode val="edge"/>
          <c:yMode val="edge"/>
          <c:x val="3.9909058090545554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25594027777777778"/>
          <c:w val="0.92284900305349837"/>
          <c:h val="0.61019027777777779"/>
        </c:manualLayout>
      </c:layout>
      <c:lineChart>
        <c:grouping val="standard"/>
        <c:varyColors val="0"/>
        <c:ser>
          <c:idx val="0"/>
          <c:order val="0"/>
          <c:tx>
            <c:strRef>
              <c:f>All!$HE$5</c:f>
              <c:strCache>
                <c:ptCount val="1"/>
                <c:pt idx="0">
                  <c:v>Max eps_failsafe_1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All!$HE$6:$HE$400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ser>
          <c:idx val="1"/>
          <c:order val="1"/>
          <c:tx>
            <c:strRef>
              <c:f>All!$HF$5</c:f>
              <c:strCache>
                <c:ptCount val="1"/>
                <c:pt idx="0">
                  <c:v>Max eps_failsafe_2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All!$HF$6:$HF$400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B-47D5-B1A8-8FE5DED29D97}"/>
            </c:ext>
          </c:extLst>
        </c:ser>
        <c:ser>
          <c:idx val="4"/>
          <c:order val="4"/>
          <c:tx>
            <c:strRef>
              <c:f>All!$HI$5</c:f>
              <c:strCache>
                <c:ptCount val="1"/>
                <c:pt idx="0">
                  <c:v>Max mlo_egt_temp_error_state_can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All!$HI$6:$HI$400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34-4BFD-BE8F-529799E06C0B}"/>
            </c:ext>
          </c:extLst>
        </c:ser>
        <c:ser>
          <c:idx val="5"/>
          <c:order val="5"/>
          <c:tx>
            <c:strRef>
              <c:f>All!$HJ$5</c:f>
              <c:strCache>
                <c:ptCount val="1"/>
                <c:pt idx="0">
                  <c:v>Max DIAG_EPS_Assist_Stop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All!$HJ$6:$HJ$400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34-4BFD-BE8F-529799E06C0B}"/>
            </c:ext>
          </c:extLst>
        </c:ser>
        <c:ser>
          <c:idx val="6"/>
          <c:order val="6"/>
          <c:tx>
            <c:strRef>
              <c:f>All!$HK$5</c:f>
              <c:strCache>
                <c:ptCount val="1"/>
                <c:pt idx="0">
                  <c:v>Max DIAG_EPS_Warning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All!$HK$6:$HK$400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B34-4BFD-BE8F-529799E06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2"/>
          <c:order val="2"/>
          <c:tx>
            <c:strRef>
              <c:f>All!$HG$5</c:f>
              <c:strCache>
                <c:ptCount val="1"/>
                <c:pt idx="0">
                  <c:v>Max cpu_load_001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All!$HG$6:$HG$400</c:f>
              <c:numCache>
                <c:formatCode>General</c:formatCode>
                <c:ptCount val="395"/>
                <c:pt idx="0">
                  <c:v>85.45</c:v>
                </c:pt>
                <c:pt idx="1">
                  <c:v>74.959999999999994</c:v>
                </c:pt>
                <c:pt idx="2">
                  <c:v>75.430000000000007</c:v>
                </c:pt>
                <c:pt idx="3">
                  <c:v>75.540000000000006</c:v>
                </c:pt>
                <c:pt idx="4">
                  <c:v>74.28</c:v>
                </c:pt>
                <c:pt idx="7">
                  <c:v>86.06</c:v>
                </c:pt>
                <c:pt idx="8">
                  <c:v>72.86</c:v>
                </c:pt>
                <c:pt idx="9">
                  <c:v>72.760000000000005</c:v>
                </c:pt>
                <c:pt idx="10">
                  <c:v>86.06</c:v>
                </c:pt>
                <c:pt idx="11">
                  <c:v>72.86</c:v>
                </c:pt>
                <c:pt idx="12">
                  <c:v>88.37</c:v>
                </c:pt>
                <c:pt idx="13">
                  <c:v>73.8</c:v>
                </c:pt>
                <c:pt idx="14">
                  <c:v>85.74</c:v>
                </c:pt>
                <c:pt idx="15">
                  <c:v>73.53</c:v>
                </c:pt>
                <c:pt idx="16">
                  <c:v>73.98</c:v>
                </c:pt>
                <c:pt idx="19">
                  <c:v>89.11</c:v>
                </c:pt>
                <c:pt idx="20">
                  <c:v>87.78</c:v>
                </c:pt>
                <c:pt idx="21">
                  <c:v>74.930000000000007</c:v>
                </c:pt>
                <c:pt idx="22">
                  <c:v>80.17</c:v>
                </c:pt>
                <c:pt idx="23">
                  <c:v>74.53</c:v>
                </c:pt>
                <c:pt idx="24">
                  <c:v>88.15</c:v>
                </c:pt>
                <c:pt idx="27">
                  <c:v>90.93</c:v>
                </c:pt>
                <c:pt idx="28">
                  <c:v>73.36</c:v>
                </c:pt>
                <c:pt idx="29">
                  <c:v>73.95</c:v>
                </c:pt>
                <c:pt idx="30">
                  <c:v>87.88</c:v>
                </c:pt>
                <c:pt idx="31">
                  <c:v>74.62</c:v>
                </c:pt>
                <c:pt idx="32">
                  <c:v>74.61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06-447C-BB21-A19C6E755CDC}"/>
            </c:ext>
          </c:extLst>
        </c:ser>
        <c:ser>
          <c:idx val="3"/>
          <c:order val="3"/>
          <c:tx>
            <c:strRef>
              <c:f>All!$HH$5</c:f>
              <c:strCache>
                <c:ptCount val="1"/>
                <c:pt idx="0">
                  <c:v>Max cpu_load_002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All!$HH$6:$HH$400</c:f>
              <c:numCache>
                <c:formatCode>General</c:formatCode>
                <c:ptCount val="395"/>
                <c:pt idx="0">
                  <c:v>83.61</c:v>
                </c:pt>
                <c:pt idx="1">
                  <c:v>83.55</c:v>
                </c:pt>
                <c:pt idx="2">
                  <c:v>83.73</c:v>
                </c:pt>
                <c:pt idx="3">
                  <c:v>83.86</c:v>
                </c:pt>
                <c:pt idx="4">
                  <c:v>83.86</c:v>
                </c:pt>
                <c:pt idx="7">
                  <c:v>84.6</c:v>
                </c:pt>
                <c:pt idx="8">
                  <c:v>83.8</c:v>
                </c:pt>
                <c:pt idx="9">
                  <c:v>83.78</c:v>
                </c:pt>
                <c:pt idx="10">
                  <c:v>84.6</c:v>
                </c:pt>
                <c:pt idx="11">
                  <c:v>83.8</c:v>
                </c:pt>
                <c:pt idx="12">
                  <c:v>80.11</c:v>
                </c:pt>
                <c:pt idx="13">
                  <c:v>80.14</c:v>
                </c:pt>
                <c:pt idx="14">
                  <c:v>79.8</c:v>
                </c:pt>
                <c:pt idx="15">
                  <c:v>80.2</c:v>
                </c:pt>
                <c:pt idx="16">
                  <c:v>80.31</c:v>
                </c:pt>
                <c:pt idx="19">
                  <c:v>82.04</c:v>
                </c:pt>
                <c:pt idx="20">
                  <c:v>83.19</c:v>
                </c:pt>
                <c:pt idx="21">
                  <c:v>81.95</c:v>
                </c:pt>
                <c:pt idx="22">
                  <c:v>81.77</c:v>
                </c:pt>
                <c:pt idx="23">
                  <c:v>82.01</c:v>
                </c:pt>
                <c:pt idx="24">
                  <c:v>83.76</c:v>
                </c:pt>
                <c:pt idx="27">
                  <c:v>81.96</c:v>
                </c:pt>
                <c:pt idx="28">
                  <c:v>81.75</c:v>
                </c:pt>
                <c:pt idx="29">
                  <c:v>81.709999999999994</c:v>
                </c:pt>
                <c:pt idx="30">
                  <c:v>82.85</c:v>
                </c:pt>
                <c:pt idx="31">
                  <c:v>82</c:v>
                </c:pt>
                <c:pt idx="32">
                  <c:v>82.22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34-4BFD-BE8F-529799E06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064159"/>
        <c:axId val="655086623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65508662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5064159"/>
        <c:crosses val="max"/>
        <c:crossBetween val="between"/>
      </c:valAx>
      <c:catAx>
        <c:axId val="655064159"/>
        <c:scaling>
          <c:orientation val="minMax"/>
        </c:scaling>
        <c:delete val="1"/>
        <c:axPos val="b"/>
        <c:majorTickMark val="out"/>
        <c:minorTickMark val="none"/>
        <c:tickLblPos val="nextTo"/>
        <c:crossAx val="655086623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340646219161553"/>
          <c:y val="7.0768518518518533E-3"/>
          <c:w val="0.80274908725837779"/>
          <c:h val="0.24768148148148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>
      <c:oddFooter>&amp;L&amp;G&amp;C&amp;"+,Regular"&amp;12&amp;D&amp;R&amp;"-,Bold"&amp;P</c:oddFooter>
    </c:headerFooter>
    <c:pageMargins b="0.75" l="0.25" r="0.25" t="0.75" header="0.3" footer="0.3"/>
    <c:pageSetup orientation="portrait"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Electronics Tempratures [degC]</a:t>
            </a:r>
          </a:p>
        </c:rich>
      </c:tx>
      <c:layout>
        <c:manualLayout>
          <c:xMode val="edge"/>
          <c:yMode val="edge"/>
          <c:x val="3.9909058090545554E-2"/>
          <c:y val="9.33958016049672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27337572121016868"/>
          <c:w val="0.92284900305349837"/>
          <c:h val="0.5927551326733832"/>
        </c:manualLayout>
      </c:layout>
      <c:lineChart>
        <c:grouping val="standard"/>
        <c:varyColors val="0"/>
        <c:ser>
          <c:idx val="0"/>
          <c:order val="0"/>
          <c:tx>
            <c:strRef>
              <c:f>All!$HL$5</c:f>
              <c:strCache>
                <c:ptCount val="1"/>
                <c:pt idx="0">
                  <c:v>Max mlo_egt_temp_power_section_can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All!$HL$6:$HL$400</c:f>
              <c:numCache>
                <c:formatCode>General</c:formatCode>
                <c:ptCount val="395"/>
                <c:pt idx="0">
                  <c:v>53</c:v>
                </c:pt>
                <c:pt idx="1">
                  <c:v>55</c:v>
                </c:pt>
                <c:pt idx="2">
                  <c:v>57</c:v>
                </c:pt>
                <c:pt idx="3">
                  <c:v>59</c:v>
                </c:pt>
                <c:pt idx="4">
                  <c:v>60</c:v>
                </c:pt>
                <c:pt idx="7">
                  <c:v>72</c:v>
                </c:pt>
                <c:pt idx="8">
                  <c:v>64</c:v>
                </c:pt>
                <c:pt idx="9">
                  <c:v>62</c:v>
                </c:pt>
                <c:pt idx="10">
                  <c:v>72</c:v>
                </c:pt>
                <c:pt idx="11">
                  <c:v>64</c:v>
                </c:pt>
                <c:pt idx="12">
                  <c:v>68</c:v>
                </c:pt>
                <c:pt idx="13">
                  <c:v>64</c:v>
                </c:pt>
                <c:pt idx="14">
                  <c:v>63</c:v>
                </c:pt>
                <c:pt idx="15">
                  <c:v>64</c:v>
                </c:pt>
                <c:pt idx="16">
                  <c:v>64</c:v>
                </c:pt>
                <c:pt idx="19">
                  <c:v>75</c:v>
                </c:pt>
                <c:pt idx="20">
                  <c:v>68</c:v>
                </c:pt>
                <c:pt idx="21">
                  <c:v>65</c:v>
                </c:pt>
                <c:pt idx="22">
                  <c:v>66</c:v>
                </c:pt>
                <c:pt idx="23">
                  <c:v>67</c:v>
                </c:pt>
                <c:pt idx="24">
                  <c:v>69</c:v>
                </c:pt>
                <c:pt idx="27">
                  <c:v>76</c:v>
                </c:pt>
                <c:pt idx="28">
                  <c:v>69</c:v>
                </c:pt>
                <c:pt idx="29">
                  <c:v>67</c:v>
                </c:pt>
                <c:pt idx="30">
                  <c:v>68</c:v>
                </c:pt>
                <c:pt idx="31">
                  <c:v>68</c:v>
                </c:pt>
                <c:pt idx="32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ser>
          <c:idx val="1"/>
          <c:order val="1"/>
          <c:tx>
            <c:strRef>
              <c:f>All!$HM$5</c:f>
              <c:strCache>
                <c:ptCount val="1"/>
                <c:pt idx="0">
                  <c:v>Max tecu_core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All!$HM$6:$HM$400</c:f>
              <c:numCache>
                <c:formatCode>General</c:formatCode>
                <c:ptCount val="395"/>
                <c:pt idx="0">
                  <c:v>52</c:v>
                </c:pt>
                <c:pt idx="1">
                  <c:v>51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7">
                  <c:v>55</c:v>
                </c:pt>
                <c:pt idx="8">
                  <c:v>54</c:v>
                </c:pt>
                <c:pt idx="9">
                  <c:v>53</c:v>
                </c:pt>
                <c:pt idx="10">
                  <c:v>55</c:v>
                </c:pt>
                <c:pt idx="11">
                  <c:v>54</c:v>
                </c:pt>
                <c:pt idx="12">
                  <c:v>57</c:v>
                </c:pt>
                <c:pt idx="13">
                  <c:v>56</c:v>
                </c:pt>
                <c:pt idx="14">
                  <c:v>55</c:v>
                </c:pt>
                <c:pt idx="15">
                  <c:v>55</c:v>
                </c:pt>
                <c:pt idx="16">
                  <c:v>55</c:v>
                </c:pt>
                <c:pt idx="19">
                  <c:v>59</c:v>
                </c:pt>
                <c:pt idx="20">
                  <c:v>58</c:v>
                </c:pt>
                <c:pt idx="21">
                  <c:v>57</c:v>
                </c:pt>
                <c:pt idx="22">
                  <c:v>57</c:v>
                </c:pt>
                <c:pt idx="23">
                  <c:v>57</c:v>
                </c:pt>
                <c:pt idx="24">
                  <c:v>57</c:v>
                </c:pt>
                <c:pt idx="27">
                  <c:v>59</c:v>
                </c:pt>
                <c:pt idx="28">
                  <c:v>58</c:v>
                </c:pt>
                <c:pt idx="29">
                  <c:v>58</c:v>
                </c:pt>
                <c:pt idx="30">
                  <c:v>58</c:v>
                </c:pt>
                <c:pt idx="31">
                  <c:v>58</c:v>
                </c:pt>
                <c:pt idx="32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B-47D5-B1A8-8FE5DED29D97}"/>
            </c:ext>
          </c:extLst>
        </c:ser>
        <c:ser>
          <c:idx val="4"/>
          <c:order val="4"/>
          <c:tx>
            <c:strRef>
              <c:f>All!$HP$5</c:f>
              <c:strCache>
                <c:ptCount val="1"/>
                <c:pt idx="0">
                  <c:v>Max tecu_hpi2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All!$HP$6:$HP$400</c:f>
              <c:numCache>
                <c:formatCode>General</c:formatCode>
                <c:ptCount val="395"/>
                <c:pt idx="0">
                  <c:v>47</c:v>
                </c:pt>
                <c:pt idx="1">
                  <c:v>44</c:v>
                </c:pt>
                <c:pt idx="2">
                  <c:v>43</c:v>
                </c:pt>
                <c:pt idx="3">
                  <c:v>43</c:v>
                </c:pt>
                <c:pt idx="4">
                  <c:v>44</c:v>
                </c:pt>
                <c:pt idx="7">
                  <c:v>50</c:v>
                </c:pt>
                <c:pt idx="8">
                  <c:v>46</c:v>
                </c:pt>
                <c:pt idx="9">
                  <c:v>46</c:v>
                </c:pt>
                <c:pt idx="10">
                  <c:v>50</c:v>
                </c:pt>
                <c:pt idx="11">
                  <c:v>46</c:v>
                </c:pt>
                <c:pt idx="12">
                  <c:v>52</c:v>
                </c:pt>
                <c:pt idx="13">
                  <c:v>48</c:v>
                </c:pt>
                <c:pt idx="14">
                  <c:v>47</c:v>
                </c:pt>
                <c:pt idx="15">
                  <c:v>47</c:v>
                </c:pt>
                <c:pt idx="16">
                  <c:v>47</c:v>
                </c:pt>
                <c:pt idx="19">
                  <c:v>52</c:v>
                </c:pt>
                <c:pt idx="20">
                  <c:v>49</c:v>
                </c:pt>
                <c:pt idx="21">
                  <c:v>48</c:v>
                </c:pt>
                <c:pt idx="22">
                  <c:v>49</c:v>
                </c:pt>
                <c:pt idx="23">
                  <c:v>49</c:v>
                </c:pt>
                <c:pt idx="24">
                  <c:v>49</c:v>
                </c:pt>
                <c:pt idx="27">
                  <c:v>50</c:v>
                </c:pt>
                <c:pt idx="28">
                  <c:v>49</c:v>
                </c:pt>
                <c:pt idx="29">
                  <c:v>49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34-4BFD-BE8F-529799E06C0B}"/>
            </c:ext>
          </c:extLst>
        </c:ser>
        <c:ser>
          <c:idx val="5"/>
          <c:order val="5"/>
          <c:tx>
            <c:strRef>
              <c:f>All!$HQ$5</c:f>
              <c:strCache>
                <c:ptCount val="1"/>
                <c:pt idx="0">
                  <c:v>Max tecu_ign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All!$HQ$6:$HQ$400</c:f>
              <c:numCache>
                <c:formatCode>General</c:formatCode>
                <c:ptCount val="395"/>
                <c:pt idx="0">
                  <c:v>47</c:v>
                </c:pt>
                <c:pt idx="1">
                  <c:v>44</c:v>
                </c:pt>
                <c:pt idx="2">
                  <c:v>43</c:v>
                </c:pt>
                <c:pt idx="3">
                  <c:v>43</c:v>
                </c:pt>
                <c:pt idx="4">
                  <c:v>43</c:v>
                </c:pt>
                <c:pt idx="7">
                  <c:v>50</c:v>
                </c:pt>
                <c:pt idx="8">
                  <c:v>46</c:v>
                </c:pt>
                <c:pt idx="9">
                  <c:v>45</c:v>
                </c:pt>
                <c:pt idx="10">
                  <c:v>50</c:v>
                </c:pt>
                <c:pt idx="11">
                  <c:v>46</c:v>
                </c:pt>
                <c:pt idx="12">
                  <c:v>51</c:v>
                </c:pt>
                <c:pt idx="13">
                  <c:v>48</c:v>
                </c:pt>
                <c:pt idx="14">
                  <c:v>47</c:v>
                </c:pt>
                <c:pt idx="15">
                  <c:v>47</c:v>
                </c:pt>
                <c:pt idx="16">
                  <c:v>47</c:v>
                </c:pt>
                <c:pt idx="19">
                  <c:v>52</c:v>
                </c:pt>
                <c:pt idx="20">
                  <c:v>49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49</c:v>
                </c:pt>
                <c:pt idx="27">
                  <c:v>50</c:v>
                </c:pt>
                <c:pt idx="28">
                  <c:v>49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34-4BFD-BE8F-529799E06C0B}"/>
            </c:ext>
          </c:extLst>
        </c:ser>
        <c:ser>
          <c:idx val="6"/>
          <c:order val="6"/>
          <c:tx>
            <c:strRef>
              <c:f>All!$HR$5</c:f>
              <c:strCache>
                <c:ptCount val="1"/>
                <c:pt idx="0">
                  <c:v>Max DeviceInfo_DeviceTemperature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All!$HR$6:$HR$400</c:f>
              <c:numCache>
                <c:formatCode>General</c:formatCode>
                <c:ptCount val="395"/>
                <c:pt idx="0">
                  <c:v>47</c:v>
                </c:pt>
                <c:pt idx="1">
                  <c:v>47</c:v>
                </c:pt>
                <c:pt idx="2">
                  <c:v>49</c:v>
                </c:pt>
                <c:pt idx="3">
                  <c:v>50</c:v>
                </c:pt>
                <c:pt idx="4">
                  <c:v>51</c:v>
                </c:pt>
                <c:pt idx="7">
                  <c:v>55</c:v>
                </c:pt>
                <c:pt idx="8">
                  <c:v>54</c:v>
                </c:pt>
                <c:pt idx="9">
                  <c:v>55</c:v>
                </c:pt>
                <c:pt idx="10">
                  <c:v>55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4">
                  <c:v>55</c:v>
                </c:pt>
                <c:pt idx="15">
                  <c:v>55</c:v>
                </c:pt>
                <c:pt idx="16">
                  <c:v>56</c:v>
                </c:pt>
                <c:pt idx="19">
                  <c:v>57</c:v>
                </c:pt>
                <c:pt idx="20">
                  <c:v>55</c:v>
                </c:pt>
                <c:pt idx="21">
                  <c:v>56</c:v>
                </c:pt>
                <c:pt idx="22">
                  <c:v>57</c:v>
                </c:pt>
                <c:pt idx="23">
                  <c:v>58</c:v>
                </c:pt>
                <c:pt idx="24">
                  <c:v>58</c:v>
                </c:pt>
                <c:pt idx="27">
                  <c:v>55</c:v>
                </c:pt>
                <c:pt idx="28">
                  <c:v>54</c:v>
                </c:pt>
                <c:pt idx="29">
                  <c:v>55</c:v>
                </c:pt>
                <c:pt idx="30">
                  <c:v>58</c:v>
                </c:pt>
                <c:pt idx="31">
                  <c:v>58</c:v>
                </c:pt>
                <c:pt idx="32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B34-4BFD-BE8F-529799E06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2"/>
          <c:order val="2"/>
          <c:tx>
            <c:strRef>
              <c:f>All!$HN$5</c:f>
              <c:strCache>
                <c:ptCount val="1"/>
                <c:pt idx="0">
                  <c:v>Max tecu_cpu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All!$HN$6:$HN$400</c:f>
              <c:numCache>
                <c:formatCode>General</c:formatCode>
                <c:ptCount val="395"/>
                <c:pt idx="0">
                  <c:v>56</c:v>
                </c:pt>
                <c:pt idx="1">
                  <c:v>54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7">
                  <c:v>58</c:v>
                </c:pt>
                <c:pt idx="8">
                  <c:v>57</c:v>
                </c:pt>
                <c:pt idx="9">
                  <c:v>55</c:v>
                </c:pt>
                <c:pt idx="10">
                  <c:v>58</c:v>
                </c:pt>
                <c:pt idx="11">
                  <c:v>57</c:v>
                </c:pt>
                <c:pt idx="12">
                  <c:v>60</c:v>
                </c:pt>
                <c:pt idx="13">
                  <c:v>58</c:v>
                </c:pt>
                <c:pt idx="14">
                  <c:v>57</c:v>
                </c:pt>
                <c:pt idx="15">
                  <c:v>56</c:v>
                </c:pt>
                <c:pt idx="16">
                  <c:v>56</c:v>
                </c:pt>
                <c:pt idx="19">
                  <c:v>61</c:v>
                </c:pt>
                <c:pt idx="20">
                  <c:v>59</c:v>
                </c:pt>
                <c:pt idx="21">
                  <c:v>58</c:v>
                </c:pt>
                <c:pt idx="22">
                  <c:v>58</c:v>
                </c:pt>
                <c:pt idx="23">
                  <c:v>58</c:v>
                </c:pt>
                <c:pt idx="24">
                  <c:v>58</c:v>
                </c:pt>
                <c:pt idx="27">
                  <c:v>58</c:v>
                </c:pt>
                <c:pt idx="28">
                  <c:v>58</c:v>
                </c:pt>
                <c:pt idx="29">
                  <c:v>58</c:v>
                </c:pt>
                <c:pt idx="30">
                  <c:v>59</c:v>
                </c:pt>
                <c:pt idx="31">
                  <c:v>59</c:v>
                </c:pt>
                <c:pt idx="32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06-447C-BB21-A19C6E755CDC}"/>
            </c:ext>
          </c:extLst>
        </c:ser>
        <c:ser>
          <c:idx val="3"/>
          <c:order val="3"/>
          <c:tx>
            <c:strRef>
              <c:f>All!$HO$5</c:f>
              <c:strCache>
                <c:ptCount val="1"/>
                <c:pt idx="0">
                  <c:v>Max tecu_hpi1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All!$HO$6:$HO$400</c:f>
              <c:numCache>
                <c:formatCode>General</c:formatCode>
                <c:ptCount val="395"/>
                <c:pt idx="0">
                  <c:v>46</c:v>
                </c:pt>
                <c:pt idx="1">
                  <c:v>44</c:v>
                </c:pt>
                <c:pt idx="2">
                  <c:v>42</c:v>
                </c:pt>
                <c:pt idx="3">
                  <c:v>42</c:v>
                </c:pt>
                <c:pt idx="4">
                  <c:v>43</c:v>
                </c:pt>
                <c:pt idx="7">
                  <c:v>49</c:v>
                </c:pt>
                <c:pt idx="8">
                  <c:v>46</c:v>
                </c:pt>
                <c:pt idx="9">
                  <c:v>45</c:v>
                </c:pt>
                <c:pt idx="10">
                  <c:v>49</c:v>
                </c:pt>
                <c:pt idx="11">
                  <c:v>46</c:v>
                </c:pt>
                <c:pt idx="12">
                  <c:v>50</c:v>
                </c:pt>
                <c:pt idx="13">
                  <c:v>48</c:v>
                </c:pt>
                <c:pt idx="14">
                  <c:v>47</c:v>
                </c:pt>
                <c:pt idx="15">
                  <c:v>47</c:v>
                </c:pt>
                <c:pt idx="16">
                  <c:v>46</c:v>
                </c:pt>
                <c:pt idx="19">
                  <c:v>51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48</c:v>
                </c:pt>
                <c:pt idx="27">
                  <c:v>49</c:v>
                </c:pt>
                <c:pt idx="28">
                  <c:v>48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34-4BFD-BE8F-529799E06C0B}"/>
            </c:ext>
          </c:extLst>
        </c:ser>
        <c:ser>
          <c:idx val="7"/>
          <c:order val="7"/>
          <c:tx>
            <c:strRef>
              <c:f>All!$HS$5</c:f>
              <c:strCache>
                <c:ptCount val="1"/>
                <c:pt idx="0">
                  <c:v>Max eps_motor_tmp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All!$HS$6:$HS$400</c:f>
              <c:numCache>
                <c:formatCode>General</c:formatCode>
                <c:ptCount val="395"/>
                <c:pt idx="0">
                  <c:v>52</c:v>
                </c:pt>
                <c:pt idx="1">
                  <c:v>62</c:v>
                </c:pt>
                <c:pt idx="2">
                  <c:v>62</c:v>
                </c:pt>
                <c:pt idx="3">
                  <c:v>62</c:v>
                </c:pt>
                <c:pt idx="4">
                  <c:v>60</c:v>
                </c:pt>
                <c:pt idx="7">
                  <c:v>62</c:v>
                </c:pt>
                <c:pt idx="8">
                  <c:v>62</c:v>
                </c:pt>
                <c:pt idx="9">
                  <c:v>62</c:v>
                </c:pt>
                <c:pt idx="10">
                  <c:v>62</c:v>
                </c:pt>
                <c:pt idx="11">
                  <c:v>62</c:v>
                </c:pt>
                <c:pt idx="12">
                  <c:v>62</c:v>
                </c:pt>
                <c:pt idx="13">
                  <c:v>70</c:v>
                </c:pt>
                <c:pt idx="14">
                  <c:v>70</c:v>
                </c:pt>
                <c:pt idx="15">
                  <c:v>62</c:v>
                </c:pt>
                <c:pt idx="16">
                  <c:v>70</c:v>
                </c:pt>
                <c:pt idx="19">
                  <c:v>60</c:v>
                </c:pt>
                <c:pt idx="20">
                  <c:v>62</c:v>
                </c:pt>
                <c:pt idx="21">
                  <c:v>62</c:v>
                </c:pt>
                <c:pt idx="22">
                  <c:v>62</c:v>
                </c:pt>
                <c:pt idx="23">
                  <c:v>62</c:v>
                </c:pt>
                <c:pt idx="24">
                  <c:v>62</c:v>
                </c:pt>
                <c:pt idx="27">
                  <c:v>62</c:v>
                </c:pt>
                <c:pt idx="28">
                  <c:v>62</c:v>
                </c:pt>
                <c:pt idx="29">
                  <c:v>64</c:v>
                </c:pt>
                <c:pt idx="30">
                  <c:v>62</c:v>
                </c:pt>
                <c:pt idx="31">
                  <c:v>64</c:v>
                </c:pt>
                <c:pt idx="32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8B-4D91-A590-D69698F2A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064159"/>
        <c:axId val="655086623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65508662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5064159"/>
        <c:crosses val="max"/>
        <c:crossBetween val="between"/>
      </c:valAx>
      <c:catAx>
        <c:axId val="655064159"/>
        <c:scaling>
          <c:orientation val="minMax"/>
        </c:scaling>
        <c:delete val="1"/>
        <c:axPos val="b"/>
        <c:majorTickMark val="out"/>
        <c:minorTickMark val="none"/>
        <c:tickLblPos val="nextTo"/>
        <c:crossAx val="655086623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648051465880134"/>
          <c:y val="1.2648635192127459E-3"/>
          <c:w val="0.68266604313653068"/>
          <c:h val="0.27896830336223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>
      <c:oddFooter>&amp;L&amp;G&amp;C&amp;"+,Regular"&amp;12&amp;D&amp;R&amp;"-,Bold"&amp;P</c:oddFooter>
    </c:headerFooter>
    <c:pageMargins b="0.75" l="0.25" r="0.25" t="0.75" header="0.3" footer="0.3"/>
    <c:pageSetup orientation="portrait"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Clutch</a:t>
            </a:r>
          </a:p>
        </c:rich>
      </c:tx>
      <c:layout>
        <c:manualLayout>
          <c:xMode val="edge"/>
          <c:yMode val="edge"/>
          <c:x val="4.177202062050147E-2"/>
          <c:y val="2.9398148148148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1"/>
          <c:order val="1"/>
          <c:tx>
            <c:strRef>
              <c:f>All!$HU$5</c:f>
              <c:strCache>
                <c:ptCount val="1"/>
                <c:pt idx="0">
                  <c:v>Lap-Begin Ave_Clutch_Slip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All!$HU$6:$HU$400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B-47D5-B1A8-8FE5DED29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0"/>
          <c:order val="0"/>
          <c:tx>
            <c:strRef>
              <c:f>All!$HT$5</c:f>
              <c:strCache>
                <c:ptCount val="1"/>
                <c:pt idx="0">
                  <c:v>Min sclutch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All!$HT$6:$HT$400</c:f>
              <c:numCache>
                <c:formatCode>General</c:formatCode>
                <c:ptCount val="395"/>
                <c:pt idx="0">
                  <c:v>-0.84</c:v>
                </c:pt>
                <c:pt idx="1">
                  <c:v>-0.83450000000000002</c:v>
                </c:pt>
                <c:pt idx="2">
                  <c:v>-0.84950000000000003</c:v>
                </c:pt>
                <c:pt idx="3">
                  <c:v>-0.84250000000000003</c:v>
                </c:pt>
                <c:pt idx="4">
                  <c:v>-0.84799999999999998</c:v>
                </c:pt>
                <c:pt idx="7">
                  <c:v>-0.90049999999999997</c:v>
                </c:pt>
                <c:pt idx="8">
                  <c:v>-0.92</c:v>
                </c:pt>
                <c:pt idx="9">
                  <c:v>-0.88249999999999995</c:v>
                </c:pt>
                <c:pt idx="10">
                  <c:v>-0.90049999999999997</c:v>
                </c:pt>
                <c:pt idx="11">
                  <c:v>-0.92</c:v>
                </c:pt>
                <c:pt idx="12">
                  <c:v>-0.91849999999999998</c:v>
                </c:pt>
                <c:pt idx="13">
                  <c:v>-0.93300000000000005</c:v>
                </c:pt>
                <c:pt idx="14">
                  <c:v>-0.93300000000000005</c:v>
                </c:pt>
                <c:pt idx="15">
                  <c:v>-0.95150000000000001</c:v>
                </c:pt>
                <c:pt idx="16">
                  <c:v>-0.96299999999999997</c:v>
                </c:pt>
                <c:pt idx="19">
                  <c:v>-0.97</c:v>
                </c:pt>
                <c:pt idx="20">
                  <c:v>-0.99099999999999999</c:v>
                </c:pt>
                <c:pt idx="21">
                  <c:v>-0.98199999999999998</c:v>
                </c:pt>
                <c:pt idx="22">
                  <c:v>-1.0024999999999999</c:v>
                </c:pt>
                <c:pt idx="23">
                  <c:v>-0.96899999999999997</c:v>
                </c:pt>
                <c:pt idx="24">
                  <c:v>-0.96899999999999997</c:v>
                </c:pt>
                <c:pt idx="27">
                  <c:v>-0.99450000000000005</c:v>
                </c:pt>
                <c:pt idx="28">
                  <c:v>-1.014</c:v>
                </c:pt>
                <c:pt idx="29">
                  <c:v>-1.0105</c:v>
                </c:pt>
                <c:pt idx="30">
                  <c:v>-1.014</c:v>
                </c:pt>
                <c:pt idx="31">
                  <c:v>-1.0215000000000001</c:v>
                </c:pt>
                <c:pt idx="32">
                  <c:v>-1.004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5750767"/>
        <c:axId val="201574660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2015746607"/>
        <c:scaling>
          <c:orientation val="minMax"/>
          <c:min val="-1.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5750767"/>
        <c:crosses val="max"/>
        <c:crossBetween val="between"/>
      </c:valAx>
      <c:catAx>
        <c:axId val="2015750767"/>
        <c:scaling>
          <c:orientation val="minMax"/>
        </c:scaling>
        <c:delete val="1"/>
        <c:axPos val="b"/>
        <c:majorTickMark val="out"/>
        <c:minorTickMark val="none"/>
        <c:tickLblPos val="nextTo"/>
        <c:crossAx val="2015746607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12865193830982"/>
          <c:y val="3.059537037037037E-2"/>
          <c:w val="0.64067128984173916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>
      <c:oddHeader>&amp;L&amp;"-,Bold Italic"&amp;14SCG 007 LMH&amp;C&amp;14KISKPI r02 Track Report&amp;R&amp;G</c:oddHeader>
      <c:oddFooter>&amp;L&amp;G&amp;C&amp;"+,Regular"&amp;12&amp;D&amp;R&amp;"-,Bold"&amp;P</c:oddFooter>
    </c:headerFooter>
    <c:pageMargins b="0.75" l="0.25" r="0.25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2" Type="http://schemas.openxmlformats.org/officeDocument/2006/relationships/chart" Target="../charts/chart73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5" Type="http://schemas.openxmlformats.org/officeDocument/2006/relationships/chart" Target="../charts/chart76.xml"/><Relationship Id="rId4" Type="http://schemas.openxmlformats.org/officeDocument/2006/relationships/chart" Target="../charts/chart75.xml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104.xml"/><Relationship Id="rId21" Type="http://schemas.openxmlformats.org/officeDocument/2006/relationships/chart" Target="../charts/chart99.xml"/><Relationship Id="rId34" Type="http://schemas.openxmlformats.org/officeDocument/2006/relationships/chart" Target="../charts/chart112.xml"/><Relationship Id="rId42" Type="http://schemas.openxmlformats.org/officeDocument/2006/relationships/chart" Target="../charts/chart120.xml"/><Relationship Id="rId47" Type="http://schemas.openxmlformats.org/officeDocument/2006/relationships/chart" Target="../charts/chart125.xml"/><Relationship Id="rId50" Type="http://schemas.openxmlformats.org/officeDocument/2006/relationships/chart" Target="../charts/chart128.xml"/><Relationship Id="rId55" Type="http://schemas.openxmlformats.org/officeDocument/2006/relationships/chart" Target="../charts/chart133.xml"/><Relationship Id="rId63" Type="http://schemas.openxmlformats.org/officeDocument/2006/relationships/chart" Target="../charts/chart141.xml"/><Relationship Id="rId7" Type="http://schemas.openxmlformats.org/officeDocument/2006/relationships/chart" Target="../charts/chart85.xml"/><Relationship Id="rId2" Type="http://schemas.openxmlformats.org/officeDocument/2006/relationships/chart" Target="../charts/chart80.xml"/><Relationship Id="rId16" Type="http://schemas.openxmlformats.org/officeDocument/2006/relationships/chart" Target="../charts/chart94.xml"/><Relationship Id="rId29" Type="http://schemas.openxmlformats.org/officeDocument/2006/relationships/chart" Target="../charts/chart107.xml"/><Relationship Id="rId11" Type="http://schemas.openxmlformats.org/officeDocument/2006/relationships/chart" Target="../charts/chart89.xml"/><Relationship Id="rId24" Type="http://schemas.openxmlformats.org/officeDocument/2006/relationships/chart" Target="../charts/chart102.xml"/><Relationship Id="rId32" Type="http://schemas.openxmlformats.org/officeDocument/2006/relationships/chart" Target="../charts/chart110.xml"/><Relationship Id="rId37" Type="http://schemas.openxmlformats.org/officeDocument/2006/relationships/chart" Target="../charts/chart115.xml"/><Relationship Id="rId40" Type="http://schemas.openxmlformats.org/officeDocument/2006/relationships/chart" Target="../charts/chart118.xml"/><Relationship Id="rId45" Type="http://schemas.openxmlformats.org/officeDocument/2006/relationships/chart" Target="../charts/chart123.xml"/><Relationship Id="rId53" Type="http://schemas.openxmlformats.org/officeDocument/2006/relationships/chart" Target="../charts/chart131.xml"/><Relationship Id="rId58" Type="http://schemas.openxmlformats.org/officeDocument/2006/relationships/chart" Target="../charts/chart136.xml"/><Relationship Id="rId66" Type="http://schemas.openxmlformats.org/officeDocument/2006/relationships/chart" Target="../charts/chart144.xml"/><Relationship Id="rId5" Type="http://schemas.openxmlformats.org/officeDocument/2006/relationships/chart" Target="../charts/chart83.xml"/><Relationship Id="rId61" Type="http://schemas.openxmlformats.org/officeDocument/2006/relationships/chart" Target="../charts/chart139.xml"/><Relationship Id="rId19" Type="http://schemas.openxmlformats.org/officeDocument/2006/relationships/chart" Target="../charts/chart97.xml"/><Relationship Id="rId14" Type="http://schemas.openxmlformats.org/officeDocument/2006/relationships/chart" Target="../charts/chart92.xml"/><Relationship Id="rId22" Type="http://schemas.openxmlformats.org/officeDocument/2006/relationships/chart" Target="../charts/chart100.xml"/><Relationship Id="rId27" Type="http://schemas.openxmlformats.org/officeDocument/2006/relationships/chart" Target="../charts/chart105.xml"/><Relationship Id="rId30" Type="http://schemas.openxmlformats.org/officeDocument/2006/relationships/chart" Target="../charts/chart108.xml"/><Relationship Id="rId35" Type="http://schemas.openxmlformats.org/officeDocument/2006/relationships/chart" Target="../charts/chart113.xml"/><Relationship Id="rId43" Type="http://schemas.openxmlformats.org/officeDocument/2006/relationships/chart" Target="../charts/chart121.xml"/><Relationship Id="rId48" Type="http://schemas.openxmlformats.org/officeDocument/2006/relationships/chart" Target="../charts/chart126.xml"/><Relationship Id="rId56" Type="http://schemas.openxmlformats.org/officeDocument/2006/relationships/chart" Target="../charts/chart134.xml"/><Relationship Id="rId64" Type="http://schemas.openxmlformats.org/officeDocument/2006/relationships/chart" Target="../charts/chart142.xml"/><Relationship Id="rId8" Type="http://schemas.openxmlformats.org/officeDocument/2006/relationships/chart" Target="../charts/chart86.xml"/><Relationship Id="rId51" Type="http://schemas.openxmlformats.org/officeDocument/2006/relationships/chart" Target="../charts/chart129.xml"/><Relationship Id="rId3" Type="http://schemas.openxmlformats.org/officeDocument/2006/relationships/chart" Target="../charts/chart81.xml"/><Relationship Id="rId12" Type="http://schemas.openxmlformats.org/officeDocument/2006/relationships/chart" Target="../charts/chart90.xml"/><Relationship Id="rId17" Type="http://schemas.openxmlformats.org/officeDocument/2006/relationships/chart" Target="../charts/chart95.xml"/><Relationship Id="rId25" Type="http://schemas.openxmlformats.org/officeDocument/2006/relationships/chart" Target="../charts/chart103.xml"/><Relationship Id="rId33" Type="http://schemas.openxmlformats.org/officeDocument/2006/relationships/chart" Target="../charts/chart111.xml"/><Relationship Id="rId38" Type="http://schemas.openxmlformats.org/officeDocument/2006/relationships/chart" Target="../charts/chart116.xml"/><Relationship Id="rId46" Type="http://schemas.openxmlformats.org/officeDocument/2006/relationships/chart" Target="../charts/chart124.xml"/><Relationship Id="rId59" Type="http://schemas.openxmlformats.org/officeDocument/2006/relationships/chart" Target="../charts/chart137.xml"/><Relationship Id="rId67" Type="http://schemas.openxmlformats.org/officeDocument/2006/relationships/chart" Target="../charts/chart145.xml"/><Relationship Id="rId20" Type="http://schemas.openxmlformats.org/officeDocument/2006/relationships/chart" Target="../charts/chart98.xml"/><Relationship Id="rId41" Type="http://schemas.openxmlformats.org/officeDocument/2006/relationships/chart" Target="../charts/chart119.xml"/><Relationship Id="rId54" Type="http://schemas.openxmlformats.org/officeDocument/2006/relationships/chart" Target="../charts/chart132.xml"/><Relationship Id="rId62" Type="http://schemas.openxmlformats.org/officeDocument/2006/relationships/chart" Target="../charts/chart140.xml"/><Relationship Id="rId1" Type="http://schemas.openxmlformats.org/officeDocument/2006/relationships/chart" Target="../charts/chart79.xml"/><Relationship Id="rId6" Type="http://schemas.openxmlformats.org/officeDocument/2006/relationships/chart" Target="../charts/chart84.xml"/><Relationship Id="rId15" Type="http://schemas.openxmlformats.org/officeDocument/2006/relationships/chart" Target="../charts/chart93.xml"/><Relationship Id="rId23" Type="http://schemas.openxmlformats.org/officeDocument/2006/relationships/chart" Target="../charts/chart101.xml"/><Relationship Id="rId28" Type="http://schemas.openxmlformats.org/officeDocument/2006/relationships/chart" Target="../charts/chart106.xml"/><Relationship Id="rId36" Type="http://schemas.openxmlformats.org/officeDocument/2006/relationships/chart" Target="../charts/chart114.xml"/><Relationship Id="rId49" Type="http://schemas.openxmlformats.org/officeDocument/2006/relationships/chart" Target="../charts/chart127.xml"/><Relationship Id="rId57" Type="http://schemas.openxmlformats.org/officeDocument/2006/relationships/chart" Target="../charts/chart135.xml"/><Relationship Id="rId10" Type="http://schemas.openxmlformats.org/officeDocument/2006/relationships/chart" Target="../charts/chart88.xml"/><Relationship Id="rId31" Type="http://schemas.openxmlformats.org/officeDocument/2006/relationships/chart" Target="../charts/chart109.xml"/><Relationship Id="rId44" Type="http://schemas.openxmlformats.org/officeDocument/2006/relationships/chart" Target="../charts/chart122.xml"/><Relationship Id="rId52" Type="http://schemas.openxmlformats.org/officeDocument/2006/relationships/chart" Target="../charts/chart130.xml"/><Relationship Id="rId60" Type="http://schemas.openxmlformats.org/officeDocument/2006/relationships/chart" Target="../charts/chart138.xml"/><Relationship Id="rId65" Type="http://schemas.openxmlformats.org/officeDocument/2006/relationships/chart" Target="../charts/chart143.xml"/><Relationship Id="rId4" Type="http://schemas.openxmlformats.org/officeDocument/2006/relationships/chart" Target="../charts/chart82.xml"/><Relationship Id="rId9" Type="http://schemas.openxmlformats.org/officeDocument/2006/relationships/chart" Target="../charts/chart87.xml"/><Relationship Id="rId13" Type="http://schemas.openxmlformats.org/officeDocument/2006/relationships/chart" Target="../charts/chart91.xml"/><Relationship Id="rId18" Type="http://schemas.openxmlformats.org/officeDocument/2006/relationships/chart" Target="../charts/chart96.xml"/><Relationship Id="rId39" Type="http://schemas.openxmlformats.org/officeDocument/2006/relationships/chart" Target="../charts/chart1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4</xdr:row>
      <xdr:rowOff>123825</xdr:rowOff>
    </xdr:from>
    <xdr:to>
      <xdr:col>3</xdr:col>
      <xdr:colOff>295275</xdr:colOff>
      <xdr:row>6</xdr:row>
      <xdr:rowOff>66675</xdr:rowOff>
    </xdr:to>
    <xdr:sp macro="[0]!Data_copy" textlink="">
      <xdr:nvSpPr>
        <xdr:cNvPr id="2" name="Rectangle 1">
          <a:extLst>
            <a:ext uri="{FF2B5EF4-FFF2-40B4-BE49-F238E27FC236}">
              <a16:creationId xmlns:a16="http://schemas.microsoft.com/office/drawing/2014/main" id="{531677E9-6C34-43CF-9C39-DFE57837B0F1}"/>
            </a:ext>
          </a:extLst>
        </xdr:cNvPr>
        <xdr:cNvSpPr/>
      </xdr:nvSpPr>
      <xdr:spPr>
        <a:xfrm>
          <a:off x="1285875" y="885825"/>
          <a:ext cx="8382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Data_Copy</a:t>
          </a:r>
        </a:p>
      </xdr:txBody>
    </xdr:sp>
    <xdr:clientData/>
  </xdr:twoCellAnchor>
  <xdr:twoCellAnchor>
    <xdr:from>
      <xdr:col>1</xdr:col>
      <xdr:colOff>428625</xdr:colOff>
      <xdr:row>7</xdr:row>
      <xdr:rowOff>0</xdr:rowOff>
    </xdr:from>
    <xdr:to>
      <xdr:col>3</xdr:col>
      <xdr:colOff>533400</xdr:colOff>
      <xdr:row>10</xdr:row>
      <xdr:rowOff>85725</xdr:rowOff>
    </xdr:to>
    <xdr:sp macro="[0]!Plot_Export" textlink="">
      <xdr:nvSpPr>
        <xdr:cNvPr id="3" name="Oval 2">
          <a:extLst>
            <a:ext uri="{FF2B5EF4-FFF2-40B4-BE49-F238E27FC236}">
              <a16:creationId xmlns:a16="http://schemas.microsoft.com/office/drawing/2014/main" id="{4FBB1FD2-A080-4466-B886-BCF4B0EBAE98}"/>
            </a:ext>
          </a:extLst>
        </xdr:cNvPr>
        <xdr:cNvSpPr/>
      </xdr:nvSpPr>
      <xdr:spPr>
        <a:xfrm>
          <a:off x="1400175" y="1333500"/>
          <a:ext cx="1323975" cy="657225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Export</a:t>
          </a:r>
          <a:r>
            <a:rPr lang="it-IT" sz="1100" baseline="0"/>
            <a:t> plots</a:t>
          </a:r>
          <a:endParaRPr lang="it-IT" sz="1100"/>
        </a:p>
      </xdr:txBody>
    </xdr:sp>
    <xdr:clientData/>
  </xdr:twoCellAnchor>
  <xdr:twoCellAnchor>
    <xdr:from>
      <xdr:col>1</xdr:col>
      <xdr:colOff>990599</xdr:colOff>
      <xdr:row>11</xdr:row>
      <xdr:rowOff>19050</xdr:rowOff>
    </xdr:from>
    <xdr:to>
      <xdr:col>1</xdr:col>
      <xdr:colOff>1981200</xdr:colOff>
      <xdr:row>12</xdr:row>
      <xdr:rowOff>180975</xdr:rowOff>
    </xdr:to>
    <xdr:sp macro="[0]!plot_clear" textlink="">
      <xdr:nvSpPr>
        <xdr:cNvPr id="4" name="Rectangle: Diagonal Corners Snipped 3">
          <a:extLst>
            <a:ext uri="{FF2B5EF4-FFF2-40B4-BE49-F238E27FC236}">
              <a16:creationId xmlns:a16="http://schemas.microsoft.com/office/drawing/2014/main" id="{117EB9CB-AA22-4D9B-AA31-AB7F5B126E9B}"/>
            </a:ext>
          </a:extLst>
        </xdr:cNvPr>
        <xdr:cNvSpPr/>
      </xdr:nvSpPr>
      <xdr:spPr>
        <a:xfrm>
          <a:off x="2400299" y="2114550"/>
          <a:ext cx="990601" cy="35242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Plot cleanup</a:t>
          </a:r>
        </a:p>
      </xdr:txBody>
    </xdr:sp>
    <xdr:clientData/>
  </xdr:twoCellAnchor>
  <xdr:twoCellAnchor>
    <xdr:from>
      <xdr:col>6</xdr:col>
      <xdr:colOff>581024</xdr:colOff>
      <xdr:row>4</xdr:row>
      <xdr:rowOff>142875</xdr:rowOff>
    </xdr:from>
    <xdr:to>
      <xdr:col>10</xdr:col>
      <xdr:colOff>114299</xdr:colOff>
      <xdr:row>9</xdr:row>
      <xdr:rowOff>104775</xdr:rowOff>
    </xdr:to>
    <xdr:sp macro="[0]!Add_Titles" textlink="">
      <xdr:nvSpPr>
        <xdr:cNvPr id="5" name="Oval 4">
          <a:extLst>
            <a:ext uri="{FF2B5EF4-FFF2-40B4-BE49-F238E27FC236}">
              <a16:creationId xmlns:a16="http://schemas.microsoft.com/office/drawing/2014/main" id="{094A8ABA-77F5-45A0-9226-7ADFDAC50548}"/>
            </a:ext>
          </a:extLst>
        </xdr:cNvPr>
        <xdr:cNvSpPr/>
      </xdr:nvSpPr>
      <xdr:spPr>
        <a:xfrm>
          <a:off x="7019924" y="904875"/>
          <a:ext cx="1971675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Add titles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</xdr:colOff>
      <xdr:row>1</xdr:row>
      <xdr:rowOff>63500</xdr:rowOff>
    </xdr:from>
    <xdr:to>
      <xdr:col>26</xdr:col>
      <xdr:colOff>628650</xdr:colOff>
      <xdr:row>13</xdr:row>
      <xdr:rowOff>0</xdr:rowOff>
    </xdr:to>
    <xdr:graphicFrame macro="">
      <xdr:nvGraphicFramePr>
        <xdr:cNvPr id="176" name="Chart 175">
          <a:extLst>
            <a:ext uri="{FF2B5EF4-FFF2-40B4-BE49-F238E27FC236}">
              <a16:creationId xmlns:a16="http://schemas.microsoft.com/office/drawing/2014/main" id="{D8697F77-5E8D-43AA-B958-CF144A6D10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12700</xdr:colOff>
      <xdr:row>13</xdr:row>
      <xdr:rowOff>63500</xdr:rowOff>
    </xdr:from>
    <xdr:to>
      <xdr:col>26</xdr:col>
      <xdr:colOff>628650</xdr:colOff>
      <xdr:row>25</xdr:row>
      <xdr:rowOff>0</xdr:rowOff>
    </xdr:to>
    <xdr:graphicFrame macro="">
      <xdr:nvGraphicFramePr>
        <xdr:cNvPr id="177" name="Chart 176">
          <a:extLst>
            <a:ext uri="{FF2B5EF4-FFF2-40B4-BE49-F238E27FC236}">
              <a16:creationId xmlns:a16="http://schemas.microsoft.com/office/drawing/2014/main" id="{C4404532-045C-4363-8E90-B49249B8A4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12700</xdr:colOff>
      <xdr:row>25</xdr:row>
      <xdr:rowOff>63500</xdr:rowOff>
    </xdr:from>
    <xdr:to>
      <xdr:col>26</xdr:col>
      <xdr:colOff>628650</xdr:colOff>
      <xdr:row>37</xdr:row>
      <xdr:rowOff>0</xdr:rowOff>
    </xdr:to>
    <xdr:graphicFrame macro="">
      <xdr:nvGraphicFramePr>
        <xdr:cNvPr id="178" name="Chart 177">
          <a:extLst>
            <a:ext uri="{FF2B5EF4-FFF2-40B4-BE49-F238E27FC236}">
              <a16:creationId xmlns:a16="http://schemas.microsoft.com/office/drawing/2014/main" id="{EC1A61E4-F9A1-4FD9-A3DF-27D3A76059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12700</xdr:colOff>
      <xdr:row>37</xdr:row>
      <xdr:rowOff>63500</xdr:rowOff>
    </xdr:from>
    <xdr:to>
      <xdr:col>26</xdr:col>
      <xdr:colOff>628650</xdr:colOff>
      <xdr:row>49</xdr:row>
      <xdr:rowOff>0</xdr:rowOff>
    </xdr:to>
    <xdr:graphicFrame macro="">
      <xdr:nvGraphicFramePr>
        <xdr:cNvPr id="179" name="Chart 178">
          <a:extLst>
            <a:ext uri="{FF2B5EF4-FFF2-40B4-BE49-F238E27FC236}">
              <a16:creationId xmlns:a16="http://schemas.microsoft.com/office/drawing/2014/main" id="{868640D1-E6E2-425A-807A-FBA5454DB1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12700</xdr:colOff>
      <xdr:row>1</xdr:row>
      <xdr:rowOff>63500</xdr:rowOff>
    </xdr:from>
    <xdr:to>
      <xdr:col>35</xdr:col>
      <xdr:colOff>628650</xdr:colOff>
      <xdr:row>13</xdr:row>
      <xdr:rowOff>0</xdr:rowOff>
    </xdr:to>
    <xdr:graphicFrame macro="">
      <xdr:nvGraphicFramePr>
        <xdr:cNvPr id="180" name="Chart 179">
          <a:extLst>
            <a:ext uri="{FF2B5EF4-FFF2-40B4-BE49-F238E27FC236}">
              <a16:creationId xmlns:a16="http://schemas.microsoft.com/office/drawing/2014/main" id="{23478636-B4A5-4455-8466-32B4A21277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12700</xdr:colOff>
      <xdr:row>13</xdr:row>
      <xdr:rowOff>63500</xdr:rowOff>
    </xdr:from>
    <xdr:to>
      <xdr:col>35</xdr:col>
      <xdr:colOff>628650</xdr:colOff>
      <xdr:row>25</xdr:row>
      <xdr:rowOff>0</xdr:rowOff>
    </xdr:to>
    <xdr:graphicFrame macro="">
      <xdr:nvGraphicFramePr>
        <xdr:cNvPr id="181" name="Chart 180">
          <a:extLst>
            <a:ext uri="{FF2B5EF4-FFF2-40B4-BE49-F238E27FC236}">
              <a16:creationId xmlns:a16="http://schemas.microsoft.com/office/drawing/2014/main" id="{6B18C0C7-9A4C-4085-A1EA-33EC784785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12700</xdr:colOff>
      <xdr:row>25</xdr:row>
      <xdr:rowOff>63500</xdr:rowOff>
    </xdr:from>
    <xdr:to>
      <xdr:col>35</xdr:col>
      <xdr:colOff>628650</xdr:colOff>
      <xdr:row>37</xdr:row>
      <xdr:rowOff>0</xdr:rowOff>
    </xdr:to>
    <xdr:graphicFrame macro="">
      <xdr:nvGraphicFramePr>
        <xdr:cNvPr id="182" name="Chart 181">
          <a:extLst>
            <a:ext uri="{FF2B5EF4-FFF2-40B4-BE49-F238E27FC236}">
              <a16:creationId xmlns:a16="http://schemas.microsoft.com/office/drawing/2014/main" id="{C7293704-692E-4A40-9B34-67A0F4D528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12700</xdr:colOff>
      <xdr:row>37</xdr:row>
      <xdr:rowOff>63500</xdr:rowOff>
    </xdr:from>
    <xdr:to>
      <xdr:col>35</xdr:col>
      <xdr:colOff>628650</xdr:colOff>
      <xdr:row>49</xdr:row>
      <xdr:rowOff>0</xdr:rowOff>
    </xdr:to>
    <xdr:graphicFrame macro="">
      <xdr:nvGraphicFramePr>
        <xdr:cNvPr id="183" name="Chart 182">
          <a:extLst>
            <a:ext uri="{FF2B5EF4-FFF2-40B4-BE49-F238E27FC236}">
              <a16:creationId xmlns:a16="http://schemas.microsoft.com/office/drawing/2014/main" id="{D92315F7-3EBC-494C-942B-91EB1DACEC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12700</xdr:colOff>
      <xdr:row>1</xdr:row>
      <xdr:rowOff>63500</xdr:rowOff>
    </xdr:from>
    <xdr:to>
      <xdr:col>44</xdr:col>
      <xdr:colOff>628650</xdr:colOff>
      <xdr:row>13</xdr:row>
      <xdr:rowOff>0</xdr:rowOff>
    </xdr:to>
    <xdr:graphicFrame macro="">
      <xdr:nvGraphicFramePr>
        <xdr:cNvPr id="184" name="Chart 183">
          <a:extLst>
            <a:ext uri="{FF2B5EF4-FFF2-40B4-BE49-F238E27FC236}">
              <a16:creationId xmlns:a16="http://schemas.microsoft.com/office/drawing/2014/main" id="{A41C274D-56E9-4CB7-B1AD-1EDA30664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12700</xdr:colOff>
      <xdr:row>13</xdr:row>
      <xdr:rowOff>63500</xdr:rowOff>
    </xdr:from>
    <xdr:to>
      <xdr:col>44</xdr:col>
      <xdr:colOff>628650</xdr:colOff>
      <xdr:row>25</xdr:row>
      <xdr:rowOff>0</xdr:rowOff>
    </xdr:to>
    <xdr:graphicFrame macro="">
      <xdr:nvGraphicFramePr>
        <xdr:cNvPr id="185" name="Chart 184">
          <a:extLst>
            <a:ext uri="{FF2B5EF4-FFF2-40B4-BE49-F238E27FC236}">
              <a16:creationId xmlns:a16="http://schemas.microsoft.com/office/drawing/2014/main" id="{B3DB9EC0-48B2-49F1-96F0-D4499C61C9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12700</xdr:colOff>
      <xdr:row>25</xdr:row>
      <xdr:rowOff>63500</xdr:rowOff>
    </xdr:from>
    <xdr:to>
      <xdr:col>44</xdr:col>
      <xdr:colOff>628650</xdr:colOff>
      <xdr:row>37</xdr:row>
      <xdr:rowOff>0</xdr:rowOff>
    </xdr:to>
    <xdr:graphicFrame macro="">
      <xdr:nvGraphicFramePr>
        <xdr:cNvPr id="186" name="Chart 185">
          <a:extLst>
            <a:ext uri="{FF2B5EF4-FFF2-40B4-BE49-F238E27FC236}">
              <a16:creationId xmlns:a16="http://schemas.microsoft.com/office/drawing/2014/main" id="{A31FACD1-6C29-4405-A853-53AF4ED267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12700</xdr:colOff>
      <xdr:row>37</xdr:row>
      <xdr:rowOff>63500</xdr:rowOff>
    </xdr:from>
    <xdr:to>
      <xdr:col>44</xdr:col>
      <xdr:colOff>628650</xdr:colOff>
      <xdr:row>49</xdr:row>
      <xdr:rowOff>0</xdr:rowOff>
    </xdr:to>
    <xdr:graphicFrame macro="">
      <xdr:nvGraphicFramePr>
        <xdr:cNvPr id="187" name="Chart 186">
          <a:extLst>
            <a:ext uri="{FF2B5EF4-FFF2-40B4-BE49-F238E27FC236}">
              <a16:creationId xmlns:a16="http://schemas.microsoft.com/office/drawing/2014/main" id="{075B6306-F2C8-45BA-BA07-C0F178B38C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45</xdr:col>
      <xdr:colOff>12700</xdr:colOff>
      <xdr:row>1</xdr:row>
      <xdr:rowOff>63500</xdr:rowOff>
    </xdr:from>
    <xdr:to>
      <xdr:col>53</xdr:col>
      <xdr:colOff>628650</xdr:colOff>
      <xdr:row>13</xdr:row>
      <xdr:rowOff>0</xdr:rowOff>
    </xdr:to>
    <xdr:graphicFrame macro="">
      <xdr:nvGraphicFramePr>
        <xdr:cNvPr id="188" name="Chart 187">
          <a:extLst>
            <a:ext uri="{FF2B5EF4-FFF2-40B4-BE49-F238E27FC236}">
              <a16:creationId xmlns:a16="http://schemas.microsoft.com/office/drawing/2014/main" id="{8DE8CE73-E878-4FDF-982E-D2620C7103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12700</xdr:colOff>
      <xdr:row>13</xdr:row>
      <xdr:rowOff>63500</xdr:rowOff>
    </xdr:from>
    <xdr:to>
      <xdr:col>53</xdr:col>
      <xdr:colOff>628650</xdr:colOff>
      <xdr:row>25</xdr:row>
      <xdr:rowOff>0</xdr:rowOff>
    </xdr:to>
    <xdr:graphicFrame macro="">
      <xdr:nvGraphicFramePr>
        <xdr:cNvPr id="189" name="Chart 188">
          <a:extLst>
            <a:ext uri="{FF2B5EF4-FFF2-40B4-BE49-F238E27FC236}">
              <a16:creationId xmlns:a16="http://schemas.microsoft.com/office/drawing/2014/main" id="{2B27EE2F-A5DB-41B2-A82D-25B280C2E4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45</xdr:col>
      <xdr:colOff>12700</xdr:colOff>
      <xdr:row>25</xdr:row>
      <xdr:rowOff>63500</xdr:rowOff>
    </xdr:from>
    <xdr:to>
      <xdr:col>53</xdr:col>
      <xdr:colOff>628650</xdr:colOff>
      <xdr:row>37</xdr:row>
      <xdr:rowOff>0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ED9434EA-81B6-4975-934B-1A8B6167A0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12700</xdr:colOff>
      <xdr:row>37</xdr:row>
      <xdr:rowOff>63500</xdr:rowOff>
    </xdr:from>
    <xdr:to>
      <xdr:col>53</xdr:col>
      <xdr:colOff>628650</xdr:colOff>
      <xdr:row>49</xdr:row>
      <xdr:rowOff>0</xdr:rowOff>
    </xdr:to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8BBB2391-A935-4991-A971-C0E8D844C4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12700</xdr:colOff>
      <xdr:row>1</xdr:row>
      <xdr:rowOff>63500</xdr:rowOff>
    </xdr:from>
    <xdr:to>
      <xdr:col>62</xdr:col>
      <xdr:colOff>628650</xdr:colOff>
      <xdr:row>13</xdr:row>
      <xdr:rowOff>0</xdr:rowOff>
    </xdr:to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921D5D90-12FE-4E41-B199-8E396B5DE9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12700</xdr:colOff>
      <xdr:row>13</xdr:row>
      <xdr:rowOff>63500</xdr:rowOff>
    </xdr:from>
    <xdr:to>
      <xdr:col>62</xdr:col>
      <xdr:colOff>628650</xdr:colOff>
      <xdr:row>25</xdr:row>
      <xdr:rowOff>0</xdr:rowOff>
    </xdr:to>
    <xdr:graphicFrame macro="">
      <xdr:nvGraphicFramePr>
        <xdr:cNvPr id="193" name="Chart 192">
          <a:extLst>
            <a:ext uri="{FF2B5EF4-FFF2-40B4-BE49-F238E27FC236}">
              <a16:creationId xmlns:a16="http://schemas.microsoft.com/office/drawing/2014/main" id="{953BB9B0-4B55-492B-B0A6-E5F888C3AB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63</xdr:col>
      <xdr:colOff>12700</xdr:colOff>
      <xdr:row>1</xdr:row>
      <xdr:rowOff>63500</xdr:rowOff>
    </xdr:from>
    <xdr:to>
      <xdr:col>71</xdr:col>
      <xdr:colOff>628650</xdr:colOff>
      <xdr:row>13</xdr:row>
      <xdr:rowOff>0</xdr:rowOff>
    </xdr:to>
    <xdr:graphicFrame macro="">
      <xdr:nvGraphicFramePr>
        <xdr:cNvPr id="194" name="Chart 193">
          <a:extLst>
            <a:ext uri="{FF2B5EF4-FFF2-40B4-BE49-F238E27FC236}">
              <a16:creationId xmlns:a16="http://schemas.microsoft.com/office/drawing/2014/main" id="{DB0B9EA9-BFC7-4B3C-A848-74381EA745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63</xdr:col>
      <xdr:colOff>12700</xdr:colOff>
      <xdr:row>13</xdr:row>
      <xdr:rowOff>63500</xdr:rowOff>
    </xdr:from>
    <xdr:to>
      <xdr:col>71</xdr:col>
      <xdr:colOff>628650</xdr:colOff>
      <xdr:row>25</xdr:row>
      <xdr:rowOff>0</xdr:rowOff>
    </xdr:to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99BBA723-0CAE-4699-840A-8A18F29BAE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63</xdr:col>
      <xdr:colOff>12700</xdr:colOff>
      <xdr:row>25</xdr:row>
      <xdr:rowOff>63500</xdr:rowOff>
    </xdr:from>
    <xdr:to>
      <xdr:col>71</xdr:col>
      <xdr:colOff>628650</xdr:colOff>
      <xdr:row>37</xdr:row>
      <xdr:rowOff>0</xdr:rowOff>
    </xdr:to>
    <xdr:graphicFrame macro="">
      <xdr:nvGraphicFramePr>
        <xdr:cNvPr id="196" name="Chart 195">
          <a:extLst>
            <a:ext uri="{FF2B5EF4-FFF2-40B4-BE49-F238E27FC236}">
              <a16:creationId xmlns:a16="http://schemas.microsoft.com/office/drawing/2014/main" id="{4826F916-9D4E-4EB3-8B3D-05A50039ED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72</xdr:col>
      <xdr:colOff>12700</xdr:colOff>
      <xdr:row>1</xdr:row>
      <xdr:rowOff>63500</xdr:rowOff>
    </xdr:from>
    <xdr:to>
      <xdr:col>80</xdr:col>
      <xdr:colOff>628650</xdr:colOff>
      <xdr:row>13</xdr:row>
      <xdr:rowOff>0</xdr:rowOff>
    </xdr:to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37E1D81B-C71B-41A8-B524-573249AE6B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72</xdr:col>
      <xdr:colOff>12700</xdr:colOff>
      <xdr:row>13</xdr:row>
      <xdr:rowOff>63500</xdr:rowOff>
    </xdr:from>
    <xdr:to>
      <xdr:col>80</xdr:col>
      <xdr:colOff>628650</xdr:colOff>
      <xdr:row>25</xdr:row>
      <xdr:rowOff>0</xdr:rowOff>
    </xdr:to>
    <xdr:graphicFrame macro="">
      <xdr:nvGraphicFramePr>
        <xdr:cNvPr id="198" name="Chart 197">
          <a:extLst>
            <a:ext uri="{FF2B5EF4-FFF2-40B4-BE49-F238E27FC236}">
              <a16:creationId xmlns:a16="http://schemas.microsoft.com/office/drawing/2014/main" id="{C9759CD9-0B7A-4D9F-B030-8F212D83C1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72</xdr:col>
      <xdr:colOff>12700</xdr:colOff>
      <xdr:row>25</xdr:row>
      <xdr:rowOff>63500</xdr:rowOff>
    </xdr:from>
    <xdr:to>
      <xdr:col>80</xdr:col>
      <xdr:colOff>628650</xdr:colOff>
      <xdr:row>37</xdr:row>
      <xdr:rowOff>0</xdr:rowOff>
    </xdr:to>
    <xdr:graphicFrame macro="">
      <xdr:nvGraphicFramePr>
        <xdr:cNvPr id="199" name="Chart 198">
          <a:extLst>
            <a:ext uri="{FF2B5EF4-FFF2-40B4-BE49-F238E27FC236}">
              <a16:creationId xmlns:a16="http://schemas.microsoft.com/office/drawing/2014/main" id="{1A4FA1FA-E714-4E7C-B78D-A7C0103B4F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81</xdr:col>
      <xdr:colOff>12700</xdr:colOff>
      <xdr:row>1</xdr:row>
      <xdr:rowOff>63500</xdr:rowOff>
    </xdr:from>
    <xdr:to>
      <xdr:col>89</xdr:col>
      <xdr:colOff>628650</xdr:colOff>
      <xdr:row>13</xdr:row>
      <xdr:rowOff>0</xdr:rowOff>
    </xdr:to>
    <xdr:graphicFrame macro="">
      <xdr:nvGraphicFramePr>
        <xdr:cNvPr id="200" name="Chart 199">
          <a:extLst>
            <a:ext uri="{FF2B5EF4-FFF2-40B4-BE49-F238E27FC236}">
              <a16:creationId xmlns:a16="http://schemas.microsoft.com/office/drawing/2014/main" id="{C2EA348D-7DAF-4627-8592-65B560F126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81</xdr:col>
      <xdr:colOff>12700</xdr:colOff>
      <xdr:row>13</xdr:row>
      <xdr:rowOff>63500</xdr:rowOff>
    </xdr:from>
    <xdr:to>
      <xdr:col>89</xdr:col>
      <xdr:colOff>628650</xdr:colOff>
      <xdr:row>25</xdr:row>
      <xdr:rowOff>0</xdr:rowOff>
    </xdr:to>
    <xdr:graphicFrame macro="">
      <xdr:nvGraphicFramePr>
        <xdr:cNvPr id="201" name="Chart 200">
          <a:extLst>
            <a:ext uri="{FF2B5EF4-FFF2-40B4-BE49-F238E27FC236}">
              <a16:creationId xmlns:a16="http://schemas.microsoft.com/office/drawing/2014/main" id="{93833B2B-70CE-4008-B3CF-8616DD1F5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81</xdr:col>
      <xdr:colOff>12700</xdr:colOff>
      <xdr:row>25</xdr:row>
      <xdr:rowOff>63500</xdr:rowOff>
    </xdr:from>
    <xdr:to>
      <xdr:col>89</xdr:col>
      <xdr:colOff>628650</xdr:colOff>
      <xdr:row>37</xdr:row>
      <xdr:rowOff>0</xdr:rowOff>
    </xdr:to>
    <xdr:graphicFrame macro="">
      <xdr:nvGraphicFramePr>
        <xdr:cNvPr id="202" name="Chart 201">
          <a:extLst>
            <a:ext uri="{FF2B5EF4-FFF2-40B4-BE49-F238E27FC236}">
              <a16:creationId xmlns:a16="http://schemas.microsoft.com/office/drawing/2014/main" id="{686F8CCA-BDDB-4DA5-B3F7-A5A17A2138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81</xdr:col>
      <xdr:colOff>12700</xdr:colOff>
      <xdr:row>37</xdr:row>
      <xdr:rowOff>63500</xdr:rowOff>
    </xdr:from>
    <xdr:to>
      <xdr:col>89</xdr:col>
      <xdr:colOff>628650</xdr:colOff>
      <xdr:row>49</xdr:row>
      <xdr:rowOff>0</xdr:rowOff>
    </xdr:to>
    <xdr:graphicFrame macro="">
      <xdr:nvGraphicFramePr>
        <xdr:cNvPr id="203" name="Chart 202">
          <a:extLst>
            <a:ext uri="{FF2B5EF4-FFF2-40B4-BE49-F238E27FC236}">
              <a16:creationId xmlns:a16="http://schemas.microsoft.com/office/drawing/2014/main" id="{F6F4C3BD-742E-4533-9615-C7F9FD818E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90</xdr:col>
      <xdr:colOff>12700</xdr:colOff>
      <xdr:row>1</xdr:row>
      <xdr:rowOff>63500</xdr:rowOff>
    </xdr:from>
    <xdr:to>
      <xdr:col>98</xdr:col>
      <xdr:colOff>628650</xdr:colOff>
      <xdr:row>13</xdr:row>
      <xdr:rowOff>0</xdr:rowOff>
    </xdr:to>
    <xdr:graphicFrame macro="">
      <xdr:nvGraphicFramePr>
        <xdr:cNvPr id="204" name="Chart 203">
          <a:extLst>
            <a:ext uri="{FF2B5EF4-FFF2-40B4-BE49-F238E27FC236}">
              <a16:creationId xmlns:a16="http://schemas.microsoft.com/office/drawing/2014/main" id="{3C6226C8-61D1-495C-82D2-1EC1D8CEFE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90</xdr:col>
      <xdr:colOff>12700</xdr:colOff>
      <xdr:row>13</xdr:row>
      <xdr:rowOff>63500</xdr:rowOff>
    </xdr:from>
    <xdr:to>
      <xdr:col>98</xdr:col>
      <xdr:colOff>628650</xdr:colOff>
      <xdr:row>25</xdr:row>
      <xdr:rowOff>0</xdr:rowOff>
    </xdr:to>
    <xdr:graphicFrame macro="">
      <xdr:nvGraphicFramePr>
        <xdr:cNvPr id="205" name="Chart 204">
          <a:extLst>
            <a:ext uri="{FF2B5EF4-FFF2-40B4-BE49-F238E27FC236}">
              <a16:creationId xmlns:a16="http://schemas.microsoft.com/office/drawing/2014/main" id="{0781DE5F-E189-4945-9EA9-0D5F0C5CD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90</xdr:col>
      <xdr:colOff>12700</xdr:colOff>
      <xdr:row>25</xdr:row>
      <xdr:rowOff>63500</xdr:rowOff>
    </xdr:from>
    <xdr:to>
      <xdr:col>98</xdr:col>
      <xdr:colOff>628650</xdr:colOff>
      <xdr:row>37</xdr:row>
      <xdr:rowOff>0</xdr:rowOff>
    </xdr:to>
    <xdr:graphicFrame macro="">
      <xdr:nvGraphicFramePr>
        <xdr:cNvPr id="206" name="Chart 205">
          <a:extLst>
            <a:ext uri="{FF2B5EF4-FFF2-40B4-BE49-F238E27FC236}">
              <a16:creationId xmlns:a16="http://schemas.microsoft.com/office/drawing/2014/main" id="{F6D61A18-0C6C-4C51-947C-100D72640E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90</xdr:col>
      <xdr:colOff>12700</xdr:colOff>
      <xdr:row>37</xdr:row>
      <xdr:rowOff>63500</xdr:rowOff>
    </xdr:from>
    <xdr:to>
      <xdr:col>98</xdr:col>
      <xdr:colOff>628650</xdr:colOff>
      <xdr:row>49</xdr:row>
      <xdr:rowOff>0</xdr:rowOff>
    </xdr:to>
    <xdr:graphicFrame macro="">
      <xdr:nvGraphicFramePr>
        <xdr:cNvPr id="207" name="Chart 206">
          <a:extLst>
            <a:ext uri="{FF2B5EF4-FFF2-40B4-BE49-F238E27FC236}">
              <a16:creationId xmlns:a16="http://schemas.microsoft.com/office/drawing/2014/main" id="{0247D2BE-F1CA-4FE0-A9AE-A9BB586130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99</xdr:col>
      <xdr:colOff>12700</xdr:colOff>
      <xdr:row>1</xdr:row>
      <xdr:rowOff>63500</xdr:rowOff>
    </xdr:from>
    <xdr:to>
      <xdr:col>107</xdr:col>
      <xdr:colOff>628650</xdr:colOff>
      <xdr:row>13</xdr:row>
      <xdr:rowOff>0</xdr:rowOff>
    </xdr:to>
    <xdr:graphicFrame macro="">
      <xdr:nvGraphicFramePr>
        <xdr:cNvPr id="208" name="Chart 207">
          <a:extLst>
            <a:ext uri="{FF2B5EF4-FFF2-40B4-BE49-F238E27FC236}">
              <a16:creationId xmlns:a16="http://schemas.microsoft.com/office/drawing/2014/main" id="{1A2D8660-076F-415B-BA07-E7E953BE47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99</xdr:col>
      <xdr:colOff>12700</xdr:colOff>
      <xdr:row>13</xdr:row>
      <xdr:rowOff>63500</xdr:rowOff>
    </xdr:from>
    <xdr:to>
      <xdr:col>107</xdr:col>
      <xdr:colOff>628650</xdr:colOff>
      <xdr:row>25</xdr:row>
      <xdr:rowOff>0</xdr:rowOff>
    </xdr:to>
    <xdr:graphicFrame macro="">
      <xdr:nvGraphicFramePr>
        <xdr:cNvPr id="209" name="Chart 208">
          <a:extLst>
            <a:ext uri="{FF2B5EF4-FFF2-40B4-BE49-F238E27FC236}">
              <a16:creationId xmlns:a16="http://schemas.microsoft.com/office/drawing/2014/main" id="{F0EEA264-FA96-4AD3-A924-52A60831A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99</xdr:col>
      <xdr:colOff>12700</xdr:colOff>
      <xdr:row>25</xdr:row>
      <xdr:rowOff>63500</xdr:rowOff>
    </xdr:from>
    <xdr:to>
      <xdr:col>107</xdr:col>
      <xdr:colOff>628650</xdr:colOff>
      <xdr:row>37</xdr:row>
      <xdr:rowOff>0</xdr:rowOff>
    </xdr:to>
    <xdr:graphicFrame macro="">
      <xdr:nvGraphicFramePr>
        <xdr:cNvPr id="210" name="Chart 209">
          <a:extLst>
            <a:ext uri="{FF2B5EF4-FFF2-40B4-BE49-F238E27FC236}">
              <a16:creationId xmlns:a16="http://schemas.microsoft.com/office/drawing/2014/main" id="{F34B844F-A829-49CD-9168-44FEE4D5F3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99</xdr:col>
      <xdr:colOff>12700</xdr:colOff>
      <xdr:row>37</xdr:row>
      <xdr:rowOff>63500</xdr:rowOff>
    </xdr:from>
    <xdr:to>
      <xdr:col>107</xdr:col>
      <xdr:colOff>628650</xdr:colOff>
      <xdr:row>49</xdr:row>
      <xdr:rowOff>0</xdr:rowOff>
    </xdr:to>
    <xdr:graphicFrame macro="">
      <xdr:nvGraphicFramePr>
        <xdr:cNvPr id="211" name="Chart 210">
          <a:extLst>
            <a:ext uri="{FF2B5EF4-FFF2-40B4-BE49-F238E27FC236}">
              <a16:creationId xmlns:a16="http://schemas.microsoft.com/office/drawing/2014/main" id="{A449F408-B6A3-4B4A-9595-08725C4FB3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108</xdr:col>
      <xdr:colOff>12700</xdr:colOff>
      <xdr:row>1</xdr:row>
      <xdr:rowOff>63500</xdr:rowOff>
    </xdr:from>
    <xdr:to>
      <xdr:col>116</xdr:col>
      <xdr:colOff>628650</xdr:colOff>
      <xdr:row>13</xdr:row>
      <xdr:rowOff>0</xdr:rowOff>
    </xdr:to>
    <xdr:graphicFrame macro="">
      <xdr:nvGraphicFramePr>
        <xdr:cNvPr id="212" name="Chart 211">
          <a:extLst>
            <a:ext uri="{FF2B5EF4-FFF2-40B4-BE49-F238E27FC236}">
              <a16:creationId xmlns:a16="http://schemas.microsoft.com/office/drawing/2014/main" id="{514412AF-DCF1-4757-BE05-F4B103DDD9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108</xdr:col>
      <xdr:colOff>12700</xdr:colOff>
      <xdr:row>13</xdr:row>
      <xdr:rowOff>63500</xdr:rowOff>
    </xdr:from>
    <xdr:to>
      <xdr:col>116</xdr:col>
      <xdr:colOff>628650</xdr:colOff>
      <xdr:row>25</xdr:row>
      <xdr:rowOff>0</xdr:rowOff>
    </xdr:to>
    <xdr:graphicFrame macro="">
      <xdr:nvGraphicFramePr>
        <xdr:cNvPr id="213" name="Chart 212">
          <a:extLst>
            <a:ext uri="{FF2B5EF4-FFF2-40B4-BE49-F238E27FC236}">
              <a16:creationId xmlns:a16="http://schemas.microsoft.com/office/drawing/2014/main" id="{B98B2D88-2147-48BE-BAC2-9974880BCF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108</xdr:col>
      <xdr:colOff>12700</xdr:colOff>
      <xdr:row>25</xdr:row>
      <xdr:rowOff>63500</xdr:rowOff>
    </xdr:from>
    <xdr:to>
      <xdr:col>116</xdr:col>
      <xdr:colOff>628650</xdr:colOff>
      <xdr:row>37</xdr:row>
      <xdr:rowOff>0</xdr:rowOff>
    </xdr:to>
    <xdr:graphicFrame macro="">
      <xdr:nvGraphicFramePr>
        <xdr:cNvPr id="214" name="Chart 213">
          <a:extLst>
            <a:ext uri="{FF2B5EF4-FFF2-40B4-BE49-F238E27FC236}">
              <a16:creationId xmlns:a16="http://schemas.microsoft.com/office/drawing/2014/main" id="{DB607473-DDC3-4BD5-92DA-207B1B21FF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108</xdr:col>
      <xdr:colOff>12700</xdr:colOff>
      <xdr:row>37</xdr:row>
      <xdr:rowOff>63500</xdr:rowOff>
    </xdr:from>
    <xdr:to>
      <xdr:col>116</xdr:col>
      <xdr:colOff>628650</xdr:colOff>
      <xdr:row>49</xdr:row>
      <xdr:rowOff>0</xdr:rowOff>
    </xdr:to>
    <xdr:graphicFrame macro="">
      <xdr:nvGraphicFramePr>
        <xdr:cNvPr id="215" name="Chart 214">
          <a:extLst>
            <a:ext uri="{FF2B5EF4-FFF2-40B4-BE49-F238E27FC236}">
              <a16:creationId xmlns:a16="http://schemas.microsoft.com/office/drawing/2014/main" id="{6966037C-7120-4367-A54B-F6F76FD7B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117</xdr:col>
      <xdr:colOff>12700</xdr:colOff>
      <xdr:row>1</xdr:row>
      <xdr:rowOff>63500</xdr:rowOff>
    </xdr:from>
    <xdr:to>
      <xdr:col>125</xdr:col>
      <xdr:colOff>628650</xdr:colOff>
      <xdr:row>13</xdr:row>
      <xdr:rowOff>0</xdr:rowOff>
    </xdr:to>
    <xdr:graphicFrame macro="">
      <xdr:nvGraphicFramePr>
        <xdr:cNvPr id="216" name="Chart 215">
          <a:extLst>
            <a:ext uri="{FF2B5EF4-FFF2-40B4-BE49-F238E27FC236}">
              <a16:creationId xmlns:a16="http://schemas.microsoft.com/office/drawing/2014/main" id="{239233BD-A723-4BB0-9F2F-6CF0C8DC9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117</xdr:col>
      <xdr:colOff>12700</xdr:colOff>
      <xdr:row>13</xdr:row>
      <xdr:rowOff>63500</xdr:rowOff>
    </xdr:from>
    <xdr:to>
      <xdr:col>125</xdr:col>
      <xdr:colOff>628650</xdr:colOff>
      <xdr:row>25</xdr:row>
      <xdr:rowOff>0</xdr:rowOff>
    </xdr:to>
    <xdr:graphicFrame macro="">
      <xdr:nvGraphicFramePr>
        <xdr:cNvPr id="217" name="Chart 216">
          <a:extLst>
            <a:ext uri="{FF2B5EF4-FFF2-40B4-BE49-F238E27FC236}">
              <a16:creationId xmlns:a16="http://schemas.microsoft.com/office/drawing/2014/main" id="{B5A105CD-2F88-4496-9D2D-54A0C794D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117</xdr:col>
      <xdr:colOff>12700</xdr:colOff>
      <xdr:row>25</xdr:row>
      <xdr:rowOff>63500</xdr:rowOff>
    </xdr:from>
    <xdr:to>
      <xdr:col>125</xdr:col>
      <xdr:colOff>628650</xdr:colOff>
      <xdr:row>37</xdr:row>
      <xdr:rowOff>0</xdr:rowOff>
    </xdr:to>
    <xdr:graphicFrame macro="">
      <xdr:nvGraphicFramePr>
        <xdr:cNvPr id="218" name="Chart 217">
          <a:extLst>
            <a:ext uri="{FF2B5EF4-FFF2-40B4-BE49-F238E27FC236}">
              <a16:creationId xmlns:a16="http://schemas.microsoft.com/office/drawing/2014/main" id="{8E682F19-25B2-43A5-A9E6-157C8D5867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117</xdr:col>
      <xdr:colOff>12700</xdr:colOff>
      <xdr:row>37</xdr:row>
      <xdr:rowOff>63500</xdr:rowOff>
    </xdr:from>
    <xdr:to>
      <xdr:col>125</xdr:col>
      <xdr:colOff>628650</xdr:colOff>
      <xdr:row>49</xdr:row>
      <xdr:rowOff>0</xdr:rowOff>
    </xdr:to>
    <xdr:graphicFrame macro="">
      <xdr:nvGraphicFramePr>
        <xdr:cNvPr id="219" name="Chart 218">
          <a:extLst>
            <a:ext uri="{FF2B5EF4-FFF2-40B4-BE49-F238E27FC236}">
              <a16:creationId xmlns:a16="http://schemas.microsoft.com/office/drawing/2014/main" id="{6F01763B-C24E-4298-9BF7-40E4288AE4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126</xdr:col>
      <xdr:colOff>12700</xdr:colOff>
      <xdr:row>1</xdr:row>
      <xdr:rowOff>63500</xdr:rowOff>
    </xdr:from>
    <xdr:to>
      <xdr:col>134</xdr:col>
      <xdr:colOff>628650</xdr:colOff>
      <xdr:row>13</xdr:row>
      <xdr:rowOff>0</xdr:rowOff>
    </xdr:to>
    <xdr:graphicFrame macro="">
      <xdr:nvGraphicFramePr>
        <xdr:cNvPr id="220" name="Chart 219">
          <a:extLst>
            <a:ext uri="{FF2B5EF4-FFF2-40B4-BE49-F238E27FC236}">
              <a16:creationId xmlns:a16="http://schemas.microsoft.com/office/drawing/2014/main" id="{C39197F2-53B4-49F2-891A-DB01A880D6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126</xdr:col>
      <xdr:colOff>12700</xdr:colOff>
      <xdr:row>13</xdr:row>
      <xdr:rowOff>63500</xdr:rowOff>
    </xdr:from>
    <xdr:to>
      <xdr:col>134</xdr:col>
      <xdr:colOff>628650</xdr:colOff>
      <xdr:row>25</xdr:row>
      <xdr:rowOff>0</xdr:rowOff>
    </xdr:to>
    <xdr:graphicFrame macro="">
      <xdr:nvGraphicFramePr>
        <xdr:cNvPr id="221" name="Chart 220">
          <a:extLst>
            <a:ext uri="{FF2B5EF4-FFF2-40B4-BE49-F238E27FC236}">
              <a16:creationId xmlns:a16="http://schemas.microsoft.com/office/drawing/2014/main" id="{358BB799-C63E-497D-A789-F2F6FD2742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126</xdr:col>
      <xdr:colOff>12700</xdr:colOff>
      <xdr:row>25</xdr:row>
      <xdr:rowOff>63500</xdr:rowOff>
    </xdr:from>
    <xdr:to>
      <xdr:col>134</xdr:col>
      <xdr:colOff>628650</xdr:colOff>
      <xdr:row>37</xdr:row>
      <xdr:rowOff>0</xdr:rowOff>
    </xdr:to>
    <xdr:graphicFrame macro="">
      <xdr:nvGraphicFramePr>
        <xdr:cNvPr id="222" name="Chart 221">
          <a:extLst>
            <a:ext uri="{FF2B5EF4-FFF2-40B4-BE49-F238E27FC236}">
              <a16:creationId xmlns:a16="http://schemas.microsoft.com/office/drawing/2014/main" id="{3F84C1A7-F437-453F-B4D3-EABA55965F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126</xdr:col>
      <xdr:colOff>12700</xdr:colOff>
      <xdr:row>37</xdr:row>
      <xdr:rowOff>63500</xdr:rowOff>
    </xdr:from>
    <xdr:to>
      <xdr:col>134</xdr:col>
      <xdr:colOff>628650</xdr:colOff>
      <xdr:row>49</xdr:row>
      <xdr:rowOff>0</xdr:rowOff>
    </xdr:to>
    <xdr:graphicFrame macro="">
      <xdr:nvGraphicFramePr>
        <xdr:cNvPr id="223" name="Chart 222">
          <a:extLst>
            <a:ext uri="{FF2B5EF4-FFF2-40B4-BE49-F238E27FC236}">
              <a16:creationId xmlns:a16="http://schemas.microsoft.com/office/drawing/2014/main" id="{F4F6FC45-3B5A-445B-B21D-6C87679920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135</xdr:col>
      <xdr:colOff>12700</xdr:colOff>
      <xdr:row>1</xdr:row>
      <xdr:rowOff>63500</xdr:rowOff>
    </xdr:from>
    <xdr:to>
      <xdr:col>143</xdr:col>
      <xdr:colOff>628650</xdr:colOff>
      <xdr:row>13</xdr:row>
      <xdr:rowOff>0</xdr:rowOff>
    </xdr:to>
    <xdr:graphicFrame macro="">
      <xdr:nvGraphicFramePr>
        <xdr:cNvPr id="224" name="Chart 223">
          <a:extLst>
            <a:ext uri="{FF2B5EF4-FFF2-40B4-BE49-F238E27FC236}">
              <a16:creationId xmlns:a16="http://schemas.microsoft.com/office/drawing/2014/main" id="{7022C6FB-7C72-45E6-B35A-BC0DC993E1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135</xdr:col>
      <xdr:colOff>12700</xdr:colOff>
      <xdr:row>13</xdr:row>
      <xdr:rowOff>63500</xdr:rowOff>
    </xdr:from>
    <xdr:to>
      <xdr:col>143</xdr:col>
      <xdr:colOff>628650</xdr:colOff>
      <xdr:row>25</xdr:row>
      <xdr:rowOff>0</xdr:rowOff>
    </xdr:to>
    <xdr:graphicFrame macro="">
      <xdr:nvGraphicFramePr>
        <xdr:cNvPr id="225" name="Chart 224">
          <a:extLst>
            <a:ext uri="{FF2B5EF4-FFF2-40B4-BE49-F238E27FC236}">
              <a16:creationId xmlns:a16="http://schemas.microsoft.com/office/drawing/2014/main" id="{5AD344FF-74EC-4CB0-AD67-B66DE25E9E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144</xdr:col>
      <xdr:colOff>12700</xdr:colOff>
      <xdr:row>1</xdr:row>
      <xdr:rowOff>63500</xdr:rowOff>
    </xdr:from>
    <xdr:to>
      <xdr:col>152</xdr:col>
      <xdr:colOff>628650</xdr:colOff>
      <xdr:row>13</xdr:row>
      <xdr:rowOff>0</xdr:rowOff>
    </xdr:to>
    <xdr:graphicFrame macro="">
      <xdr:nvGraphicFramePr>
        <xdr:cNvPr id="226" name="Chart 225">
          <a:extLst>
            <a:ext uri="{FF2B5EF4-FFF2-40B4-BE49-F238E27FC236}">
              <a16:creationId xmlns:a16="http://schemas.microsoft.com/office/drawing/2014/main" id="{8B75286B-6B02-4FDA-835D-B1EE43B1FF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144</xdr:col>
      <xdr:colOff>12700</xdr:colOff>
      <xdr:row>13</xdr:row>
      <xdr:rowOff>63500</xdr:rowOff>
    </xdr:from>
    <xdr:to>
      <xdr:col>152</xdr:col>
      <xdr:colOff>628650</xdr:colOff>
      <xdr:row>25</xdr:row>
      <xdr:rowOff>0</xdr:rowOff>
    </xdr:to>
    <xdr:graphicFrame macro="">
      <xdr:nvGraphicFramePr>
        <xdr:cNvPr id="227" name="Chart 226">
          <a:extLst>
            <a:ext uri="{FF2B5EF4-FFF2-40B4-BE49-F238E27FC236}">
              <a16:creationId xmlns:a16="http://schemas.microsoft.com/office/drawing/2014/main" id="{1EDB16B5-CFB1-4112-B5E3-6B39DF7BB2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144</xdr:col>
      <xdr:colOff>12700</xdr:colOff>
      <xdr:row>25</xdr:row>
      <xdr:rowOff>63500</xdr:rowOff>
    </xdr:from>
    <xdr:to>
      <xdr:col>152</xdr:col>
      <xdr:colOff>628650</xdr:colOff>
      <xdr:row>37</xdr:row>
      <xdr:rowOff>0</xdr:rowOff>
    </xdr:to>
    <xdr:graphicFrame macro="">
      <xdr:nvGraphicFramePr>
        <xdr:cNvPr id="228" name="Chart 227">
          <a:extLst>
            <a:ext uri="{FF2B5EF4-FFF2-40B4-BE49-F238E27FC236}">
              <a16:creationId xmlns:a16="http://schemas.microsoft.com/office/drawing/2014/main" id="{7C2114A3-581B-4254-BE93-E42DCDD97E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144</xdr:col>
      <xdr:colOff>12700</xdr:colOff>
      <xdr:row>37</xdr:row>
      <xdr:rowOff>63500</xdr:rowOff>
    </xdr:from>
    <xdr:to>
      <xdr:col>152</xdr:col>
      <xdr:colOff>628650</xdr:colOff>
      <xdr:row>49</xdr:row>
      <xdr:rowOff>0</xdr:rowOff>
    </xdr:to>
    <xdr:graphicFrame macro="">
      <xdr:nvGraphicFramePr>
        <xdr:cNvPr id="229" name="Chart 228">
          <a:extLst>
            <a:ext uri="{FF2B5EF4-FFF2-40B4-BE49-F238E27FC236}">
              <a16:creationId xmlns:a16="http://schemas.microsoft.com/office/drawing/2014/main" id="{EF069E90-8E70-45C2-8200-5F7C9582FA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153</xdr:col>
      <xdr:colOff>12700</xdr:colOff>
      <xdr:row>1</xdr:row>
      <xdr:rowOff>63500</xdr:rowOff>
    </xdr:from>
    <xdr:to>
      <xdr:col>161</xdr:col>
      <xdr:colOff>628650</xdr:colOff>
      <xdr:row>13</xdr:row>
      <xdr:rowOff>0</xdr:rowOff>
    </xdr:to>
    <xdr:graphicFrame macro="">
      <xdr:nvGraphicFramePr>
        <xdr:cNvPr id="230" name="Chart 229">
          <a:extLst>
            <a:ext uri="{FF2B5EF4-FFF2-40B4-BE49-F238E27FC236}">
              <a16:creationId xmlns:a16="http://schemas.microsoft.com/office/drawing/2014/main" id="{CCA5594B-5EDF-4BBC-8FEE-E8DB5C0D32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153</xdr:col>
      <xdr:colOff>12700</xdr:colOff>
      <xdr:row>13</xdr:row>
      <xdr:rowOff>63500</xdr:rowOff>
    </xdr:from>
    <xdr:to>
      <xdr:col>161</xdr:col>
      <xdr:colOff>628650</xdr:colOff>
      <xdr:row>25</xdr:row>
      <xdr:rowOff>0</xdr:rowOff>
    </xdr:to>
    <xdr:graphicFrame macro="">
      <xdr:nvGraphicFramePr>
        <xdr:cNvPr id="231" name="Chart 230">
          <a:extLst>
            <a:ext uri="{FF2B5EF4-FFF2-40B4-BE49-F238E27FC236}">
              <a16:creationId xmlns:a16="http://schemas.microsoft.com/office/drawing/2014/main" id="{8978AC8C-A0E7-46D7-82E9-E4231B51E7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153</xdr:col>
      <xdr:colOff>12700</xdr:colOff>
      <xdr:row>25</xdr:row>
      <xdr:rowOff>63500</xdr:rowOff>
    </xdr:from>
    <xdr:to>
      <xdr:col>161</xdr:col>
      <xdr:colOff>628650</xdr:colOff>
      <xdr:row>37</xdr:row>
      <xdr:rowOff>0</xdr:rowOff>
    </xdr:to>
    <xdr:graphicFrame macro="">
      <xdr:nvGraphicFramePr>
        <xdr:cNvPr id="232" name="Chart 231">
          <a:extLst>
            <a:ext uri="{FF2B5EF4-FFF2-40B4-BE49-F238E27FC236}">
              <a16:creationId xmlns:a16="http://schemas.microsoft.com/office/drawing/2014/main" id="{40448D55-8770-4DBC-9686-00572116F4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153</xdr:col>
      <xdr:colOff>12700</xdr:colOff>
      <xdr:row>37</xdr:row>
      <xdr:rowOff>63500</xdr:rowOff>
    </xdr:from>
    <xdr:to>
      <xdr:col>161</xdr:col>
      <xdr:colOff>628650</xdr:colOff>
      <xdr:row>49</xdr:row>
      <xdr:rowOff>0</xdr:rowOff>
    </xdr:to>
    <xdr:graphicFrame macro="">
      <xdr:nvGraphicFramePr>
        <xdr:cNvPr id="233" name="Chart 232">
          <a:extLst>
            <a:ext uri="{FF2B5EF4-FFF2-40B4-BE49-F238E27FC236}">
              <a16:creationId xmlns:a16="http://schemas.microsoft.com/office/drawing/2014/main" id="{AFD4628F-D50C-4F5B-A7E5-D232DB119F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162</xdr:col>
      <xdr:colOff>12700</xdr:colOff>
      <xdr:row>1</xdr:row>
      <xdr:rowOff>63500</xdr:rowOff>
    </xdr:from>
    <xdr:to>
      <xdr:col>170</xdr:col>
      <xdr:colOff>628650</xdr:colOff>
      <xdr:row>13</xdr:row>
      <xdr:rowOff>0</xdr:rowOff>
    </xdr:to>
    <xdr:graphicFrame macro="">
      <xdr:nvGraphicFramePr>
        <xdr:cNvPr id="234" name="Chart 233">
          <a:extLst>
            <a:ext uri="{FF2B5EF4-FFF2-40B4-BE49-F238E27FC236}">
              <a16:creationId xmlns:a16="http://schemas.microsoft.com/office/drawing/2014/main" id="{722B9F33-8B03-4456-ADF7-54DE330409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162</xdr:col>
      <xdr:colOff>12700</xdr:colOff>
      <xdr:row>13</xdr:row>
      <xdr:rowOff>63500</xdr:rowOff>
    </xdr:from>
    <xdr:to>
      <xdr:col>170</xdr:col>
      <xdr:colOff>628650</xdr:colOff>
      <xdr:row>25</xdr:row>
      <xdr:rowOff>0</xdr:rowOff>
    </xdr:to>
    <xdr:graphicFrame macro="">
      <xdr:nvGraphicFramePr>
        <xdr:cNvPr id="235" name="Chart 234">
          <a:extLst>
            <a:ext uri="{FF2B5EF4-FFF2-40B4-BE49-F238E27FC236}">
              <a16:creationId xmlns:a16="http://schemas.microsoft.com/office/drawing/2014/main" id="{07DEE93C-493B-49ED-BADD-790D4709EA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162</xdr:col>
      <xdr:colOff>12700</xdr:colOff>
      <xdr:row>25</xdr:row>
      <xdr:rowOff>63500</xdr:rowOff>
    </xdr:from>
    <xdr:to>
      <xdr:col>170</xdr:col>
      <xdr:colOff>628650</xdr:colOff>
      <xdr:row>37</xdr:row>
      <xdr:rowOff>0</xdr:rowOff>
    </xdr:to>
    <xdr:graphicFrame macro="">
      <xdr:nvGraphicFramePr>
        <xdr:cNvPr id="236" name="Chart 235">
          <a:extLst>
            <a:ext uri="{FF2B5EF4-FFF2-40B4-BE49-F238E27FC236}">
              <a16:creationId xmlns:a16="http://schemas.microsoft.com/office/drawing/2014/main" id="{FDAE2A21-DA6A-41E5-8A2F-D2E9CD45E9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162</xdr:col>
      <xdr:colOff>12700</xdr:colOff>
      <xdr:row>37</xdr:row>
      <xdr:rowOff>63500</xdr:rowOff>
    </xdr:from>
    <xdr:to>
      <xdr:col>170</xdr:col>
      <xdr:colOff>628650</xdr:colOff>
      <xdr:row>49</xdr:row>
      <xdr:rowOff>0</xdr:rowOff>
    </xdr:to>
    <xdr:graphicFrame macro="">
      <xdr:nvGraphicFramePr>
        <xdr:cNvPr id="237" name="Chart 236">
          <a:extLst>
            <a:ext uri="{FF2B5EF4-FFF2-40B4-BE49-F238E27FC236}">
              <a16:creationId xmlns:a16="http://schemas.microsoft.com/office/drawing/2014/main" id="{8DDB4F99-4F7C-4360-A8DA-E663C971CB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171</xdr:col>
      <xdr:colOff>12700</xdr:colOff>
      <xdr:row>1</xdr:row>
      <xdr:rowOff>63500</xdr:rowOff>
    </xdr:from>
    <xdr:to>
      <xdr:col>179</xdr:col>
      <xdr:colOff>628650</xdr:colOff>
      <xdr:row>13</xdr:row>
      <xdr:rowOff>0</xdr:rowOff>
    </xdr:to>
    <xdr:graphicFrame macro="">
      <xdr:nvGraphicFramePr>
        <xdr:cNvPr id="238" name="Chart 237">
          <a:extLst>
            <a:ext uri="{FF2B5EF4-FFF2-40B4-BE49-F238E27FC236}">
              <a16:creationId xmlns:a16="http://schemas.microsoft.com/office/drawing/2014/main" id="{5D09AC4D-752C-4944-B2EF-850A58A9D3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18</xdr:col>
      <xdr:colOff>647700</xdr:colOff>
      <xdr:row>0</xdr:row>
      <xdr:rowOff>0</xdr:rowOff>
    </xdr:from>
    <xdr:to>
      <xdr:col>25</xdr:col>
      <xdr:colOff>492125</xdr:colOff>
      <xdr:row>1</xdr:row>
      <xdr:rowOff>0</xdr:rowOff>
    </xdr:to>
    <xdr:sp macro="" textlink="">
      <xdr:nvSpPr>
        <xdr:cNvPr id="239" name="Rectangle 238">
          <a:extLst>
            <a:ext uri="{FF2B5EF4-FFF2-40B4-BE49-F238E27FC236}">
              <a16:creationId xmlns:a16="http://schemas.microsoft.com/office/drawing/2014/main" id="{E18BFB54-C46C-457D-B9B3-59291F4DD32B}"/>
            </a:ext>
          </a:extLst>
        </xdr:cNvPr>
        <xdr:cNvSpPr/>
      </xdr:nvSpPr>
      <xdr:spPr>
        <a:xfrm>
          <a:off x="12477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</a:t>
          </a:r>
        </a:p>
      </xdr:txBody>
    </xdr:sp>
    <xdr:clientData/>
  </xdr:twoCellAnchor>
  <xdr:twoCellAnchor>
    <xdr:from>
      <xdr:col>27</xdr:col>
      <xdr:colOff>650875</xdr:colOff>
      <xdr:row>0</xdr:row>
      <xdr:rowOff>0</xdr:rowOff>
    </xdr:from>
    <xdr:to>
      <xdr:col>34</xdr:col>
      <xdr:colOff>495300</xdr:colOff>
      <xdr:row>1</xdr:row>
      <xdr:rowOff>0</xdr:rowOff>
    </xdr:to>
    <xdr:sp macro="" textlink="">
      <xdr:nvSpPr>
        <xdr:cNvPr id="240" name="Rectangle 239">
          <a:extLst>
            <a:ext uri="{FF2B5EF4-FFF2-40B4-BE49-F238E27FC236}">
              <a16:creationId xmlns:a16="http://schemas.microsoft.com/office/drawing/2014/main" id="{766CFFFD-CA2E-45A4-85A7-CA13301FA6BE}"/>
            </a:ext>
          </a:extLst>
        </xdr:cNvPr>
        <xdr:cNvSpPr/>
      </xdr:nvSpPr>
      <xdr:spPr>
        <a:xfrm>
          <a:off x="18395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 2</a:t>
          </a:r>
        </a:p>
      </xdr:txBody>
    </xdr:sp>
    <xdr:clientData/>
  </xdr:twoCellAnchor>
  <xdr:twoCellAnchor>
    <xdr:from>
      <xdr:col>36</xdr:col>
      <xdr:colOff>654050</xdr:colOff>
      <xdr:row>0</xdr:row>
      <xdr:rowOff>0</xdr:rowOff>
    </xdr:from>
    <xdr:to>
      <xdr:col>43</xdr:col>
      <xdr:colOff>498475</xdr:colOff>
      <xdr:row>1</xdr:row>
      <xdr:rowOff>0</xdr:rowOff>
    </xdr:to>
    <xdr:sp macro="" textlink="">
      <xdr:nvSpPr>
        <xdr:cNvPr id="241" name="Rectangle 240">
          <a:extLst>
            <a:ext uri="{FF2B5EF4-FFF2-40B4-BE49-F238E27FC236}">
              <a16:creationId xmlns:a16="http://schemas.microsoft.com/office/drawing/2014/main" id="{70993868-CDDF-4013-A6F3-666FA10829BA}"/>
            </a:ext>
          </a:extLst>
        </xdr:cNvPr>
        <xdr:cNvSpPr/>
      </xdr:nvSpPr>
      <xdr:spPr>
        <a:xfrm>
          <a:off x="24314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1</a:t>
          </a:r>
        </a:p>
      </xdr:txBody>
    </xdr:sp>
    <xdr:clientData/>
  </xdr:twoCellAnchor>
  <xdr:twoCellAnchor>
    <xdr:from>
      <xdr:col>46</xdr:col>
      <xdr:colOff>0</xdr:colOff>
      <xdr:row>0</xdr:row>
      <xdr:rowOff>0</xdr:rowOff>
    </xdr:from>
    <xdr:to>
      <xdr:col>52</xdr:col>
      <xdr:colOff>501650</xdr:colOff>
      <xdr:row>1</xdr:row>
      <xdr:rowOff>0</xdr:rowOff>
    </xdr:to>
    <xdr:sp macro="" textlink="">
      <xdr:nvSpPr>
        <xdr:cNvPr id="242" name="Rectangle 241">
          <a:extLst>
            <a:ext uri="{FF2B5EF4-FFF2-40B4-BE49-F238E27FC236}">
              <a16:creationId xmlns:a16="http://schemas.microsoft.com/office/drawing/2014/main" id="{2947300E-384A-41AD-878A-C6DEBFF0B736}"/>
            </a:ext>
          </a:extLst>
        </xdr:cNvPr>
        <xdr:cNvSpPr/>
      </xdr:nvSpPr>
      <xdr:spPr>
        <a:xfrm>
          <a:off x="30232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2</a:t>
          </a:r>
        </a:p>
      </xdr:txBody>
    </xdr:sp>
    <xdr:clientData/>
  </xdr:twoCellAnchor>
  <xdr:twoCellAnchor>
    <xdr:from>
      <xdr:col>55</xdr:col>
      <xdr:colOff>3175</xdr:colOff>
      <xdr:row>0</xdr:row>
      <xdr:rowOff>0</xdr:rowOff>
    </xdr:from>
    <xdr:to>
      <xdr:col>61</xdr:col>
      <xdr:colOff>504825</xdr:colOff>
      <xdr:row>1</xdr:row>
      <xdr:rowOff>0</xdr:rowOff>
    </xdr:to>
    <xdr:sp macro="" textlink="">
      <xdr:nvSpPr>
        <xdr:cNvPr id="243" name="Rectangle 242">
          <a:extLst>
            <a:ext uri="{FF2B5EF4-FFF2-40B4-BE49-F238E27FC236}">
              <a16:creationId xmlns:a16="http://schemas.microsoft.com/office/drawing/2014/main" id="{A4363BA4-8DE1-49A0-A865-AE464BCF5571}"/>
            </a:ext>
          </a:extLst>
        </xdr:cNvPr>
        <xdr:cNvSpPr/>
      </xdr:nvSpPr>
      <xdr:spPr>
        <a:xfrm>
          <a:off x="36150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3 (Track specific)</a:t>
          </a:r>
        </a:p>
      </xdr:txBody>
    </xdr:sp>
    <xdr:clientData/>
  </xdr:twoCellAnchor>
  <xdr:twoCellAnchor>
    <xdr:from>
      <xdr:col>64</xdr:col>
      <xdr:colOff>6350</xdr:colOff>
      <xdr:row>0</xdr:row>
      <xdr:rowOff>0</xdr:rowOff>
    </xdr:from>
    <xdr:to>
      <xdr:col>70</xdr:col>
      <xdr:colOff>508000</xdr:colOff>
      <xdr:row>1</xdr:row>
      <xdr:rowOff>0</xdr:rowOff>
    </xdr:to>
    <xdr:sp macro="" textlink="">
      <xdr:nvSpPr>
        <xdr:cNvPr id="244" name="Rectangle 243">
          <a:extLst>
            <a:ext uri="{FF2B5EF4-FFF2-40B4-BE49-F238E27FC236}">
              <a16:creationId xmlns:a16="http://schemas.microsoft.com/office/drawing/2014/main" id="{A5648C3B-9F10-4B2B-A7E4-C7C7A914474F}"/>
            </a:ext>
          </a:extLst>
        </xdr:cNvPr>
        <xdr:cNvSpPr/>
      </xdr:nvSpPr>
      <xdr:spPr>
        <a:xfrm>
          <a:off x="42068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1</a:t>
          </a:r>
        </a:p>
      </xdr:txBody>
    </xdr:sp>
    <xdr:clientData/>
  </xdr:twoCellAnchor>
  <xdr:twoCellAnchor>
    <xdr:from>
      <xdr:col>73</xdr:col>
      <xdr:colOff>9525</xdr:colOff>
      <xdr:row>0</xdr:row>
      <xdr:rowOff>0</xdr:rowOff>
    </xdr:from>
    <xdr:to>
      <xdr:col>79</xdr:col>
      <xdr:colOff>511175</xdr:colOff>
      <xdr:row>1</xdr:row>
      <xdr:rowOff>0</xdr:rowOff>
    </xdr:to>
    <xdr:sp macro="" textlink="">
      <xdr:nvSpPr>
        <xdr:cNvPr id="245" name="Rectangle 244">
          <a:extLst>
            <a:ext uri="{FF2B5EF4-FFF2-40B4-BE49-F238E27FC236}">
              <a16:creationId xmlns:a16="http://schemas.microsoft.com/office/drawing/2014/main" id="{7E1F9F51-F139-4076-BA53-5E2563213FF4}"/>
            </a:ext>
          </a:extLst>
        </xdr:cNvPr>
        <xdr:cNvSpPr/>
      </xdr:nvSpPr>
      <xdr:spPr>
        <a:xfrm>
          <a:off x="47986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2</a:t>
          </a:r>
        </a:p>
      </xdr:txBody>
    </xdr:sp>
    <xdr:clientData/>
  </xdr:twoCellAnchor>
  <xdr:twoCellAnchor>
    <xdr:from>
      <xdr:col>82</xdr:col>
      <xdr:colOff>12700</xdr:colOff>
      <xdr:row>0</xdr:row>
      <xdr:rowOff>0</xdr:rowOff>
    </xdr:from>
    <xdr:to>
      <xdr:col>88</xdr:col>
      <xdr:colOff>514350</xdr:colOff>
      <xdr:row>1</xdr:row>
      <xdr:rowOff>0</xdr:rowOff>
    </xdr:to>
    <xdr:sp macro="" textlink="">
      <xdr:nvSpPr>
        <xdr:cNvPr id="246" name="Rectangle 245">
          <a:extLst>
            <a:ext uri="{FF2B5EF4-FFF2-40B4-BE49-F238E27FC236}">
              <a16:creationId xmlns:a16="http://schemas.microsoft.com/office/drawing/2014/main" id="{3759B392-FAEC-4821-89AD-D0307BFDDEA6}"/>
            </a:ext>
          </a:extLst>
        </xdr:cNvPr>
        <xdr:cNvSpPr/>
      </xdr:nvSpPr>
      <xdr:spPr>
        <a:xfrm>
          <a:off x="53905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Damper</a:t>
          </a:r>
        </a:p>
      </xdr:txBody>
    </xdr:sp>
    <xdr:clientData/>
  </xdr:twoCellAnchor>
  <xdr:twoCellAnchor>
    <xdr:from>
      <xdr:col>91</xdr:col>
      <xdr:colOff>15875</xdr:colOff>
      <xdr:row>0</xdr:row>
      <xdr:rowOff>0</xdr:rowOff>
    </xdr:from>
    <xdr:to>
      <xdr:col>97</xdr:col>
      <xdr:colOff>517525</xdr:colOff>
      <xdr:row>1</xdr:row>
      <xdr:rowOff>0</xdr:rowOff>
    </xdr:to>
    <xdr:sp macro="" textlink="">
      <xdr:nvSpPr>
        <xdr:cNvPr id="247" name="Rectangle 246">
          <a:extLst>
            <a:ext uri="{FF2B5EF4-FFF2-40B4-BE49-F238E27FC236}">
              <a16:creationId xmlns:a16="http://schemas.microsoft.com/office/drawing/2014/main" id="{FF62D912-0524-4FF7-89BB-E332C229B0A3}"/>
            </a:ext>
          </a:extLst>
        </xdr:cNvPr>
        <xdr:cNvSpPr/>
      </xdr:nvSpPr>
      <xdr:spPr>
        <a:xfrm>
          <a:off x="59823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Tyres</a:t>
          </a:r>
        </a:p>
      </xdr:txBody>
    </xdr:sp>
    <xdr:clientData/>
  </xdr:twoCellAnchor>
  <xdr:twoCellAnchor>
    <xdr:from>
      <xdr:col>100</xdr:col>
      <xdr:colOff>19050</xdr:colOff>
      <xdr:row>0</xdr:row>
      <xdr:rowOff>0</xdr:rowOff>
    </xdr:from>
    <xdr:to>
      <xdr:col>106</xdr:col>
      <xdr:colOff>520700</xdr:colOff>
      <xdr:row>1</xdr:row>
      <xdr:rowOff>0</xdr:rowOff>
    </xdr:to>
    <xdr:sp macro="" textlink="">
      <xdr:nvSpPr>
        <xdr:cNvPr id="248" name="Rectangle 247">
          <a:extLst>
            <a:ext uri="{FF2B5EF4-FFF2-40B4-BE49-F238E27FC236}">
              <a16:creationId xmlns:a16="http://schemas.microsoft.com/office/drawing/2014/main" id="{D5031491-D5F1-4A50-8096-9B1B0AC8E783}"/>
            </a:ext>
          </a:extLst>
        </xdr:cNvPr>
        <xdr:cNvSpPr/>
      </xdr:nvSpPr>
      <xdr:spPr>
        <a:xfrm>
          <a:off x="65741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Brakes</a:t>
          </a:r>
        </a:p>
      </xdr:txBody>
    </xdr:sp>
    <xdr:clientData/>
  </xdr:twoCellAnchor>
  <xdr:twoCellAnchor>
    <xdr:from>
      <xdr:col>109</xdr:col>
      <xdr:colOff>22225</xdr:colOff>
      <xdr:row>0</xdr:row>
      <xdr:rowOff>0</xdr:rowOff>
    </xdr:from>
    <xdr:to>
      <xdr:col>115</xdr:col>
      <xdr:colOff>523875</xdr:colOff>
      <xdr:row>1</xdr:row>
      <xdr:rowOff>0</xdr:rowOff>
    </xdr:to>
    <xdr:sp macro="" textlink="">
      <xdr:nvSpPr>
        <xdr:cNvPr id="249" name="Rectangle 248">
          <a:extLst>
            <a:ext uri="{FF2B5EF4-FFF2-40B4-BE49-F238E27FC236}">
              <a16:creationId xmlns:a16="http://schemas.microsoft.com/office/drawing/2014/main" id="{B674804D-F715-49AC-B6B5-AEC5CBF5DB1F}"/>
            </a:ext>
          </a:extLst>
        </xdr:cNvPr>
        <xdr:cNvSpPr/>
      </xdr:nvSpPr>
      <xdr:spPr>
        <a:xfrm>
          <a:off x="71659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</a:t>
          </a:r>
        </a:p>
      </xdr:txBody>
    </xdr:sp>
    <xdr:clientData/>
  </xdr:twoCellAnchor>
  <xdr:twoCellAnchor>
    <xdr:from>
      <xdr:col>118</xdr:col>
      <xdr:colOff>25400</xdr:colOff>
      <xdr:row>0</xdr:row>
      <xdr:rowOff>0</xdr:rowOff>
    </xdr:from>
    <xdr:to>
      <xdr:col>124</xdr:col>
      <xdr:colOff>527050</xdr:colOff>
      <xdr:row>1</xdr:row>
      <xdr:rowOff>0</xdr:rowOff>
    </xdr:to>
    <xdr:sp macro="" textlink="">
      <xdr:nvSpPr>
        <xdr:cNvPr id="250" name="Rectangle 249">
          <a:extLst>
            <a:ext uri="{FF2B5EF4-FFF2-40B4-BE49-F238E27FC236}">
              <a16:creationId xmlns:a16="http://schemas.microsoft.com/office/drawing/2014/main" id="{679DA608-BEBD-4234-97AA-A180FAE305C3}"/>
            </a:ext>
          </a:extLst>
        </xdr:cNvPr>
        <xdr:cNvSpPr/>
      </xdr:nvSpPr>
      <xdr:spPr>
        <a:xfrm>
          <a:off x="77577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2</a:t>
          </a:r>
        </a:p>
      </xdr:txBody>
    </xdr:sp>
    <xdr:clientData/>
  </xdr:twoCellAnchor>
  <xdr:twoCellAnchor>
    <xdr:from>
      <xdr:col>127</xdr:col>
      <xdr:colOff>28575</xdr:colOff>
      <xdr:row>0</xdr:row>
      <xdr:rowOff>0</xdr:rowOff>
    </xdr:from>
    <xdr:to>
      <xdr:col>133</xdr:col>
      <xdr:colOff>530225</xdr:colOff>
      <xdr:row>1</xdr:row>
      <xdr:rowOff>0</xdr:rowOff>
    </xdr:to>
    <xdr:sp macro="" textlink="">
      <xdr:nvSpPr>
        <xdr:cNvPr id="251" name="Rectangle 250">
          <a:extLst>
            <a:ext uri="{FF2B5EF4-FFF2-40B4-BE49-F238E27FC236}">
              <a16:creationId xmlns:a16="http://schemas.microsoft.com/office/drawing/2014/main" id="{3B1A05B7-52BC-4BAD-883B-30F92A616279}"/>
            </a:ext>
          </a:extLst>
        </xdr:cNvPr>
        <xdr:cNvSpPr/>
      </xdr:nvSpPr>
      <xdr:spPr>
        <a:xfrm>
          <a:off x="83496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3</a:t>
          </a:r>
        </a:p>
      </xdr:txBody>
    </xdr:sp>
    <xdr:clientData/>
  </xdr:twoCellAnchor>
  <xdr:twoCellAnchor>
    <xdr:from>
      <xdr:col>136</xdr:col>
      <xdr:colOff>31750</xdr:colOff>
      <xdr:row>0</xdr:row>
      <xdr:rowOff>0</xdr:rowOff>
    </xdr:from>
    <xdr:to>
      <xdr:col>142</xdr:col>
      <xdr:colOff>533400</xdr:colOff>
      <xdr:row>1</xdr:row>
      <xdr:rowOff>0</xdr:rowOff>
    </xdr:to>
    <xdr:sp macro="" textlink="">
      <xdr:nvSpPr>
        <xdr:cNvPr id="252" name="Rectangle 251">
          <a:extLst>
            <a:ext uri="{FF2B5EF4-FFF2-40B4-BE49-F238E27FC236}">
              <a16:creationId xmlns:a16="http://schemas.microsoft.com/office/drawing/2014/main" id="{4A4C4E39-AD4E-494F-83A5-E9C8B4E14155}"/>
            </a:ext>
          </a:extLst>
        </xdr:cNvPr>
        <xdr:cNvSpPr/>
      </xdr:nvSpPr>
      <xdr:spPr>
        <a:xfrm>
          <a:off x="89414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4</a:t>
          </a:r>
        </a:p>
      </xdr:txBody>
    </xdr:sp>
    <xdr:clientData/>
  </xdr:twoCellAnchor>
  <xdr:twoCellAnchor>
    <xdr:from>
      <xdr:col>145</xdr:col>
      <xdr:colOff>34925</xdr:colOff>
      <xdr:row>0</xdr:row>
      <xdr:rowOff>0</xdr:rowOff>
    </xdr:from>
    <xdr:to>
      <xdr:col>151</xdr:col>
      <xdr:colOff>536575</xdr:colOff>
      <xdr:row>1</xdr:row>
      <xdr:rowOff>0</xdr:rowOff>
    </xdr:to>
    <xdr:sp macro="" textlink="">
      <xdr:nvSpPr>
        <xdr:cNvPr id="253" name="Rectangle 252">
          <a:extLst>
            <a:ext uri="{FF2B5EF4-FFF2-40B4-BE49-F238E27FC236}">
              <a16:creationId xmlns:a16="http://schemas.microsoft.com/office/drawing/2014/main" id="{F8E374CC-3474-45AD-9FD5-AB54EE3AC1FB}"/>
            </a:ext>
          </a:extLst>
        </xdr:cNvPr>
        <xdr:cNvSpPr/>
      </xdr:nvSpPr>
      <xdr:spPr>
        <a:xfrm>
          <a:off x="95332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</a:t>
          </a:r>
        </a:p>
      </xdr:txBody>
    </xdr:sp>
    <xdr:clientData/>
  </xdr:twoCellAnchor>
  <xdr:twoCellAnchor>
    <xdr:from>
      <xdr:col>154</xdr:col>
      <xdr:colOff>38100</xdr:colOff>
      <xdr:row>0</xdr:row>
      <xdr:rowOff>0</xdr:rowOff>
    </xdr:from>
    <xdr:to>
      <xdr:col>160</xdr:col>
      <xdr:colOff>539750</xdr:colOff>
      <xdr:row>1</xdr:row>
      <xdr:rowOff>0</xdr:rowOff>
    </xdr:to>
    <xdr:sp macro="" textlink="">
      <xdr:nvSpPr>
        <xdr:cNvPr id="254" name="Rectangle 253">
          <a:extLst>
            <a:ext uri="{FF2B5EF4-FFF2-40B4-BE49-F238E27FC236}">
              <a16:creationId xmlns:a16="http://schemas.microsoft.com/office/drawing/2014/main" id="{9B0EF82F-80F0-48CE-9B40-CEB32932ABD1}"/>
            </a:ext>
          </a:extLst>
        </xdr:cNvPr>
        <xdr:cNvSpPr/>
      </xdr:nvSpPr>
      <xdr:spPr>
        <a:xfrm>
          <a:off x="101250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2</a:t>
          </a:r>
        </a:p>
      </xdr:txBody>
    </xdr:sp>
    <xdr:clientData/>
  </xdr:twoCellAnchor>
  <xdr:twoCellAnchor>
    <xdr:from>
      <xdr:col>163</xdr:col>
      <xdr:colOff>41275</xdr:colOff>
      <xdr:row>0</xdr:row>
      <xdr:rowOff>0</xdr:rowOff>
    </xdr:from>
    <xdr:to>
      <xdr:col>169</xdr:col>
      <xdr:colOff>542925</xdr:colOff>
      <xdr:row>1</xdr:row>
      <xdr:rowOff>0</xdr:rowOff>
    </xdr:to>
    <xdr:sp macro="" textlink="">
      <xdr:nvSpPr>
        <xdr:cNvPr id="255" name="Rectangle 254">
          <a:extLst>
            <a:ext uri="{FF2B5EF4-FFF2-40B4-BE49-F238E27FC236}">
              <a16:creationId xmlns:a16="http://schemas.microsoft.com/office/drawing/2014/main" id="{02781BD7-E44A-4134-86EC-BF65C5FD6BC8}"/>
            </a:ext>
          </a:extLst>
        </xdr:cNvPr>
        <xdr:cNvSpPr/>
      </xdr:nvSpPr>
      <xdr:spPr>
        <a:xfrm>
          <a:off x="107168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3</a:t>
          </a:r>
        </a:p>
      </xdr:txBody>
    </xdr:sp>
    <xdr:clientData/>
  </xdr:twoCellAnchor>
  <xdr:twoCellAnchor>
    <xdr:from>
      <xdr:col>172</xdr:col>
      <xdr:colOff>44450</xdr:colOff>
      <xdr:row>0</xdr:row>
      <xdr:rowOff>0</xdr:rowOff>
    </xdr:from>
    <xdr:to>
      <xdr:col>178</xdr:col>
      <xdr:colOff>546100</xdr:colOff>
      <xdr:row>1</xdr:row>
      <xdr:rowOff>0</xdr:rowOff>
    </xdr:to>
    <xdr:sp macro="" textlink="">
      <xdr:nvSpPr>
        <xdr:cNvPr id="256" name="Rectangle 255">
          <a:extLst>
            <a:ext uri="{FF2B5EF4-FFF2-40B4-BE49-F238E27FC236}">
              <a16:creationId xmlns:a16="http://schemas.microsoft.com/office/drawing/2014/main" id="{2E5EEE93-427F-47B7-9A99-E9236A393739}"/>
            </a:ext>
          </a:extLst>
        </xdr:cNvPr>
        <xdr:cNvSpPr/>
      </xdr:nvSpPr>
      <xdr:spPr>
        <a:xfrm>
          <a:off x="113087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4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615950</xdr:colOff>
      <xdr:row>16</xdr:row>
      <xdr:rowOff>0</xdr:rowOff>
    </xdr:to>
    <xdr:graphicFrame macro="">
      <xdr:nvGraphicFramePr>
        <xdr:cNvPr id="257" name="Chart 256">
          <a:extLst>
            <a:ext uri="{FF2B5EF4-FFF2-40B4-BE49-F238E27FC236}">
              <a16:creationId xmlns:a16="http://schemas.microsoft.com/office/drawing/2014/main" id="{946BDED7-22E4-4B6A-896F-71AB4A098C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615950</xdr:colOff>
      <xdr:row>32</xdr:row>
      <xdr:rowOff>0</xdr:rowOff>
    </xdr:to>
    <xdr:graphicFrame macro="">
      <xdr:nvGraphicFramePr>
        <xdr:cNvPr id="258" name="Chart 257">
          <a:extLst>
            <a:ext uri="{FF2B5EF4-FFF2-40B4-BE49-F238E27FC236}">
              <a16:creationId xmlns:a16="http://schemas.microsoft.com/office/drawing/2014/main" id="{D2BFCB3D-5E62-4420-84CC-EB876F2602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8</xdr:col>
      <xdr:colOff>615950</xdr:colOff>
      <xdr:row>48</xdr:row>
      <xdr:rowOff>0</xdr:rowOff>
    </xdr:to>
    <xdr:graphicFrame macro="">
      <xdr:nvGraphicFramePr>
        <xdr:cNvPr id="259" name="Chart 258">
          <a:extLst>
            <a:ext uri="{FF2B5EF4-FFF2-40B4-BE49-F238E27FC236}">
              <a16:creationId xmlns:a16="http://schemas.microsoft.com/office/drawing/2014/main" id="{B5415E44-912B-4E6C-85CA-D3936A6C93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9</xdr:col>
      <xdr:colOff>6350</xdr:colOff>
      <xdr:row>0</xdr:row>
      <xdr:rowOff>0</xdr:rowOff>
    </xdr:from>
    <xdr:to>
      <xdr:col>17</xdr:col>
      <xdr:colOff>622300</xdr:colOff>
      <xdr:row>16</xdr:row>
      <xdr:rowOff>0</xdr:rowOff>
    </xdr:to>
    <xdr:graphicFrame macro="">
      <xdr:nvGraphicFramePr>
        <xdr:cNvPr id="260" name="Chart 259">
          <a:extLst>
            <a:ext uri="{FF2B5EF4-FFF2-40B4-BE49-F238E27FC236}">
              <a16:creationId xmlns:a16="http://schemas.microsoft.com/office/drawing/2014/main" id="{31CC406C-970D-4CDB-A3FE-AA54FC4F06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9</xdr:col>
      <xdr:colOff>6350</xdr:colOff>
      <xdr:row>16</xdr:row>
      <xdr:rowOff>0</xdr:rowOff>
    </xdr:from>
    <xdr:to>
      <xdr:col>17</xdr:col>
      <xdr:colOff>622300</xdr:colOff>
      <xdr:row>32</xdr:row>
      <xdr:rowOff>0</xdr:rowOff>
    </xdr:to>
    <xdr:graphicFrame macro="">
      <xdr:nvGraphicFramePr>
        <xdr:cNvPr id="261" name="Chart 260">
          <a:extLst>
            <a:ext uri="{FF2B5EF4-FFF2-40B4-BE49-F238E27FC236}">
              <a16:creationId xmlns:a16="http://schemas.microsoft.com/office/drawing/2014/main" id="{C23E009F-1352-42A9-AD65-354687EF09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9</xdr:col>
      <xdr:colOff>6350</xdr:colOff>
      <xdr:row>32</xdr:row>
      <xdr:rowOff>0</xdr:rowOff>
    </xdr:from>
    <xdr:to>
      <xdr:col>17</xdr:col>
      <xdr:colOff>622300</xdr:colOff>
      <xdr:row>48</xdr:row>
      <xdr:rowOff>0</xdr:rowOff>
    </xdr:to>
    <xdr:graphicFrame macro="">
      <xdr:nvGraphicFramePr>
        <xdr:cNvPr id="262" name="Chart 261">
          <a:extLst>
            <a:ext uri="{FF2B5EF4-FFF2-40B4-BE49-F238E27FC236}">
              <a16:creationId xmlns:a16="http://schemas.microsoft.com/office/drawing/2014/main" id="{1C9D26DC-1907-4AF3-A0F5-F57F7791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366432</xdr:colOff>
      <xdr:row>176</xdr:row>
      <xdr:rowOff>99452</xdr:rowOff>
    </xdr:from>
    <xdr:to>
      <xdr:col>59</xdr:col>
      <xdr:colOff>1160370</xdr:colOff>
      <xdr:row>190</xdr:row>
      <xdr:rowOff>175652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64AF25-30F9-4C71-B1B7-D528726A3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319767</xdr:colOff>
      <xdr:row>234</xdr:row>
      <xdr:rowOff>159203</xdr:rowOff>
    </xdr:from>
    <xdr:to>
      <xdr:col>18</xdr:col>
      <xdr:colOff>700767</xdr:colOff>
      <xdr:row>249</xdr:row>
      <xdr:rowOff>44903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FF686D-5063-4A8B-B14B-507ABC860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0</xdr:row>
      <xdr:rowOff>9525</xdr:rowOff>
    </xdr:from>
    <xdr:to>
      <xdr:col>17</xdr:col>
      <xdr:colOff>923925</xdr:colOff>
      <xdr:row>11</xdr:row>
      <xdr:rowOff>74025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5FDA2A5-1519-4DA0-B5AE-E79B0ECE88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19050</xdr:colOff>
      <xdr:row>0</xdr:row>
      <xdr:rowOff>9525</xdr:rowOff>
    </xdr:from>
    <xdr:to>
      <xdr:col>26</xdr:col>
      <xdr:colOff>923925</xdr:colOff>
      <xdr:row>14</xdr:row>
      <xdr:rowOff>85725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E4B948E-F5CB-445C-A9EE-1B4A466196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19050</xdr:colOff>
      <xdr:row>15</xdr:row>
      <xdr:rowOff>9525</xdr:rowOff>
    </xdr:from>
    <xdr:to>
      <xdr:col>26</xdr:col>
      <xdr:colOff>923925</xdr:colOff>
      <xdr:row>29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10DF413-5464-41DA-A351-9EBB36CD1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19050</xdr:colOff>
      <xdr:row>30</xdr:row>
      <xdr:rowOff>9525</xdr:rowOff>
    </xdr:from>
    <xdr:to>
      <xdr:col>26</xdr:col>
      <xdr:colOff>923925</xdr:colOff>
      <xdr:row>44</xdr:row>
      <xdr:rowOff>85725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F3614C6-BDD3-46C1-8413-E3CE4EA1F7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22412</xdr:colOff>
      <xdr:row>40</xdr:row>
      <xdr:rowOff>11206</xdr:rowOff>
    </xdr:from>
    <xdr:to>
      <xdr:col>17</xdr:col>
      <xdr:colOff>927287</xdr:colOff>
      <xdr:row>51</xdr:row>
      <xdr:rowOff>75706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49F4C27-92AC-4E02-9C61-F73168F610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27214</xdr:colOff>
      <xdr:row>14</xdr:row>
      <xdr:rowOff>13607</xdr:rowOff>
    </xdr:from>
    <xdr:to>
      <xdr:col>17</xdr:col>
      <xdr:colOff>932089</xdr:colOff>
      <xdr:row>25</xdr:row>
      <xdr:rowOff>78107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181CBEF-2160-4B75-8CA7-E8DB29DFB5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27214</xdr:colOff>
      <xdr:row>28</xdr:row>
      <xdr:rowOff>13607</xdr:rowOff>
    </xdr:from>
    <xdr:to>
      <xdr:col>17</xdr:col>
      <xdr:colOff>932089</xdr:colOff>
      <xdr:row>39</xdr:row>
      <xdr:rowOff>78107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F156CDB1-9B30-451B-84DE-C5980F184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126238</xdr:colOff>
      <xdr:row>1</xdr:row>
      <xdr:rowOff>161924</xdr:rowOff>
    </xdr:from>
    <xdr:to>
      <xdr:col>39</xdr:col>
      <xdr:colOff>550629</xdr:colOff>
      <xdr:row>12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DD1703-569D-4FFA-ACE9-BB720F9611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100</xdr:col>
      <xdr:colOff>28576</xdr:colOff>
      <xdr:row>1</xdr:row>
      <xdr:rowOff>161925</xdr:rowOff>
    </xdr:from>
    <xdr:to>
      <xdr:col>109</xdr:col>
      <xdr:colOff>938894</xdr:colOff>
      <xdr:row>13</xdr:row>
      <xdr:rowOff>35925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ADDE0530-7B0B-4222-BC97-76A15205D4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110</xdr:col>
      <xdr:colOff>39781</xdr:colOff>
      <xdr:row>36</xdr:row>
      <xdr:rowOff>47468</xdr:rowOff>
    </xdr:from>
    <xdr:to>
      <xdr:col>119</xdr:col>
      <xdr:colOff>964755</xdr:colOff>
      <xdr:row>48</xdr:row>
      <xdr:rowOff>43223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34BBB749-21E8-42FD-8109-B7C8B6B0AB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100</xdr:col>
      <xdr:colOff>31216</xdr:colOff>
      <xdr:row>24</xdr:row>
      <xdr:rowOff>177134</xdr:rowOff>
    </xdr:from>
    <xdr:to>
      <xdr:col>109</xdr:col>
      <xdr:colOff>938893</xdr:colOff>
      <xdr:row>36</xdr:row>
      <xdr:rowOff>51134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B809BA64-ECCB-4C1A-BBED-BA745F573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100</xdr:col>
      <xdr:colOff>27215</xdr:colOff>
      <xdr:row>36</xdr:row>
      <xdr:rowOff>85083</xdr:rowOff>
    </xdr:from>
    <xdr:to>
      <xdr:col>109</xdr:col>
      <xdr:colOff>942345</xdr:colOff>
      <xdr:row>48</xdr:row>
      <xdr:rowOff>54428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BA08457-D043-4954-B8B3-1BA71B92D0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54428</xdr:colOff>
      <xdr:row>1</xdr:row>
      <xdr:rowOff>123265</xdr:rowOff>
    </xdr:from>
    <xdr:to>
      <xdr:col>22</xdr:col>
      <xdr:colOff>952500</xdr:colOff>
      <xdr:row>12</xdr:row>
      <xdr:rowOff>187765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66BE0B2B-0945-4060-9B97-D205501EA6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108856</xdr:colOff>
      <xdr:row>24</xdr:row>
      <xdr:rowOff>109658</xdr:rowOff>
    </xdr:from>
    <xdr:to>
      <xdr:col>39</xdr:col>
      <xdr:colOff>514451</xdr:colOff>
      <xdr:row>35</xdr:row>
      <xdr:rowOff>174158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4215B3F-B816-44F3-BD2A-EBEF2FEA8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40821</xdr:colOff>
      <xdr:row>13</xdr:row>
      <xdr:rowOff>42423</xdr:rowOff>
    </xdr:from>
    <xdr:to>
      <xdr:col>22</xdr:col>
      <xdr:colOff>958594</xdr:colOff>
      <xdr:row>24</xdr:row>
      <xdr:rowOff>106923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0FDFA16-F58A-4797-B261-165EDEF5D5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67236</xdr:colOff>
      <xdr:row>13</xdr:row>
      <xdr:rowOff>11205</xdr:rowOff>
    </xdr:from>
    <xdr:to>
      <xdr:col>29</xdr:col>
      <xdr:colOff>818030</xdr:colOff>
      <xdr:row>24</xdr:row>
      <xdr:rowOff>75705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37992D09-7FB9-4E79-A9B0-8CBCC297C3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54428</xdr:colOff>
      <xdr:row>36</xdr:row>
      <xdr:rowOff>21612</xdr:rowOff>
    </xdr:from>
    <xdr:to>
      <xdr:col>22</xdr:col>
      <xdr:colOff>958595</xdr:colOff>
      <xdr:row>47</xdr:row>
      <xdr:rowOff>86112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65C87576-1EBE-4660-9A85-EB5D281E78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40</xdr:col>
      <xdr:colOff>44824</xdr:colOff>
      <xdr:row>1</xdr:row>
      <xdr:rowOff>156883</xdr:rowOff>
    </xdr:from>
    <xdr:to>
      <xdr:col>49</xdr:col>
      <xdr:colOff>622417</xdr:colOff>
      <xdr:row>13</xdr:row>
      <xdr:rowOff>30883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76B02C20-1C4E-4B0E-A1AC-D89B5DE07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40</xdr:col>
      <xdr:colOff>47225</xdr:colOff>
      <xdr:row>13</xdr:row>
      <xdr:rowOff>48826</xdr:rowOff>
    </xdr:from>
    <xdr:to>
      <xdr:col>49</xdr:col>
      <xdr:colOff>624818</xdr:colOff>
      <xdr:row>24</xdr:row>
      <xdr:rowOff>113326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DB1CC741-AD06-4D3D-BD87-745581E21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60</xdr:col>
      <xdr:colOff>72038</xdr:colOff>
      <xdr:row>13</xdr:row>
      <xdr:rowOff>67236</xdr:rowOff>
    </xdr:from>
    <xdr:to>
      <xdr:col>69</xdr:col>
      <xdr:colOff>602717</xdr:colOff>
      <xdr:row>24</xdr:row>
      <xdr:rowOff>131736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83B88AD9-6417-4D8D-BEEA-E7AA087C4A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90</xdr:col>
      <xdr:colOff>33619</xdr:colOff>
      <xdr:row>1</xdr:row>
      <xdr:rowOff>156882</xdr:rowOff>
    </xdr:from>
    <xdr:to>
      <xdr:col>99</xdr:col>
      <xdr:colOff>941295</xdr:colOff>
      <xdr:row>13</xdr:row>
      <xdr:rowOff>30882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F7C88B67-7ECF-4708-9898-F12A0D5F0C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90</xdr:col>
      <xdr:colOff>31219</xdr:colOff>
      <xdr:row>13</xdr:row>
      <xdr:rowOff>51226</xdr:rowOff>
    </xdr:from>
    <xdr:to>
      <xdr:col>99</xdr:col>
      <xdr:colOff>938895</xdr:colOff>
      <xdr:row>24</xdr:row>
      <xdr:rowOff>115726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2F3CD6D1-B33D-42F9-8DA2-56D644BA8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60</xdr:col>
      <xdr:colOff>68035</xdr:colOff>
      <xdr:row>24</xdr:row>
      <xdr:rowOff>183297</xdr:rowOff>
    </xdr:from>
    <xdr:to>
      <xdr:col>69</xdr:col>
      <xdr:colOff>598716</xdr:colOff>
      <xdr:row>36</xdr:row>
      <xdr:rowOff>57297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3006DD94-0BAC-48C7-B643-206358006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90</xdr:col>
      <xdr:colOff>31219</xdr:colOff>
      <xdr:row>36</xdr:row>
      <xdr:rowOff>51228</xdr:rowOff>
    </xdr:from>
    <xdr:to>
      <xdr:col>99</xdr:col>
      <xdr:colOff>938895</xdr:colOff>
      <xdr:row>48</xdr:row>
      <xdr:rowOff>68035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2211E025-CCDA-4823-B521-644C527BFE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23</xdr:col>
      <xdr:colOff>68036</xdr:colOff>
      <xdr:row>1</xdr:row>
      <xdr:rowOff>116861</xdr:rowOff>
    </xdr:from>
    <xdr:to>
      <xdr:col>29</xdr:col>
      <xdr:colOff>822524</xdr:colOff>
      <xdr:row>12</xdr:row>
      <xdr:rowOff>181361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9A6ECE75-0B3D-4EA8-9ACB-015D02A3D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23</xdr:col>
      <xdr:colOff>65638</xdr:colOff>
      <xdr:row>24</xdr:row>
      <xdr:rowOff>116060</xdr:rowOff>
    </xdr:from>
    <xdr:to>
      <xdr:col>29</xdr:col>
      <xdr:colOff>827328</xdr:colOff>
      <xdr:row>35</xdr:row>
      <xdr:rowOff>180560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35FB79BA-82A6-4F97-8A8E-7DBD390577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157</xdr:col>
      <xdr:colOff>31004</xdr:colOff>
      <xdr:row>1</xdr:row>
      <xdr:rowOff>155212</xdr:rowOff>
    </xdr:from>
    <xdr:to>
      <xdr:col>166</xdr:col>
      <xdr:colOff>969817</xdr:colOff>
      <xdr:row>13</xdr:row>
      <xdr:rowOff>29212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F6C057BB-0273-457F-B362-C14A8A9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60</xdr:col>
      <xdr:colOff>72038</xdr:colOff>
      <xdr:row>1</xdr:row>
      <xdr:rowOff>148878</xdr:rowOff>
    </xdr:from>
    <xdr:to>
      <xdr:col>69</xdr:col>
      <xdr:colOff>602717</xdr:colOff>
      <xdr:row>13</xdr:row>
      <xdr:rowOff>22878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762F595E-1407-4CA9-92DE-0DA7FD9B82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100</xdr:col>
      <xdr:colOff>31216</xdr:colOff>
      <xdr:row>13</xdr:row>
      <xdr:rowOff>81883</xdr:rowOff>
    </xdr:from>
    <xdr:to>
      <xdr:col>109</xdr:col>
      <xdr:colOff>938893</xdr:colOff>
      <xdr:row>24</xdr:row>
      <xdr:rowOff>146383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396A8872-9434-44E1-84F5-C8E16B736C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110</xdr:col>
      <xdr:colOff>39781</xdr:colOff>
      <xdr:row>25</xdr:row>
      <xdr:rowOff>17049</xdr:rowOff>
    </xdr:from>
    <xdr:to>
      <xdr:col>119</xdr:col>
      <xdr:colOff>964755</xdr:colOff>
      <xdr:row>36</xdr:row>
      <xdr:rowOff>27215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7A59F1B9-9F5D-4DC5-AF97-25D045F0C3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110</xdr:col>
      <xdr:colOff>39781</xdr:colOff>
      <xdr:row>13</xdr:row>
      <xdr:rowOff>85083</xdr:rowOff>
    </xdr:from>
    <xdr:to>
      <xdr:col>119</xdr:col>
      <xdr:colOff>964755</xdr:colOff>
      <xdr:row>24</xdr:row>
      <xdr:rowOff>163286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8BFF4A11-A3AA-46C2-AE14-7F78931D93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110</xdr:col>
      <xdr:colOff>39781</xdr:colOff>
      <xdr:row>1</xdr:row>
      <xdr:rowOff>180334</xdr:rowOff>
    </xdr:from>
    <xdr:to>
      <xdr:col>119</xdr:col>
      <xdr:colOff>964755</xdr:colOff>
      <xdr:row>13</xdr:row>
      <xdr:rowOff>54334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9CE324B7-F4EF-4573-9EE2-779652A770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30</xdr:col>
      <xdr:colOff>108857</xdr:colOff>
      <xdr:row>36</xdr:row>
      <xdr:rowOff>14407</xdr:rowOff>
    </xdr:from>
    <xdr:to>
      <xdr:col>39</xdr:col>
      <xdr:colOff>514452</xdr:colOff>
      <xdr:row>47</xdr:row>
      <xdr:rowOff>78907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FDE92BE4-E041-485A-87E6-96AA3EDB1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30</xdr:col>
      <xdr:colOff>121665</xdr:colOff>
      <xdr:row>13</xdr:row>
      <xdr:rowOff>11205</xdr:rowOff>
    </xdr:from>
    <xdr:to>
      <xdr:col>39</xdr:col>
      <xdr:colOff>532280</xdr:colOff>
      <xdr:row>24</xdr:row>
      <xdr:rowOff>75705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40504F5C-2A72-420B-9E80-B3CE96D03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137</xdr:col>
      <xdr:colOff>39780</xdr:colOff>
      <xdr:row>1</xdr:row>
      <xdr:rowOff>153118</xdr:rowOff>
    </xdr:from>
    <xdr:to>
      <xdr:col>146</xdr:col>
      <xdr:colOff>964755</xdr:colOff>
      <xdr:row>13</xdr:row>
      <xdr:rowOff>27118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624611F1-FD34-45EF-BD76-F20AB1E67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68035</xdr:colOff>
      <xdr:row>0</xdr:row>
      <xdr:rowOff>36743</xdr:rowOff>
    </xdr:from>
    <xdr:to>
      <xdr:col>6</xdr:col>
      <xdr:colOff>952501</xdr:colOff>
      <xdr:row>15</xdr:row>
      <xdr:rowOff>108857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9577A4-81B8-461B-B006-0D75B14542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81645</xdr:colOff>
      <xdr:row>15</xdr:row>
      <xdr:rowOff>190499</xdr:rowOff>
    </xdr:from>
    <xdr:to>
      <xdr:col>6</xdr:col>
      <xdr:colOff>966108</xdr:colOff>
      <xdr:row>32</xdr:row>
      <xdr:rowOff>108856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3B06E552-77FB-4A90-8DAE-9E2ABB437C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68038</xdr:colOff>
      <xdr:row>32</xdr:row>
      <xdr:rowOff>163286</xdr:rowOff>
    </xdr:from>
    <xdr:to>
      <xdr:col>6</xdr:col>
      <xdr:colOff>952501</xdr:colOff>
      <xdr:row>48</xdr:row>
      <xdr:rowOff>163293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409C57C6-F49C-4673-A54B-490F90D02A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40823</xdr:colOff>
      <xdr:row>0</xdr:row>
      <xdr:rowOff>27215</xdr:rowOff>
    </xdr:from>
    <xdr:to>
      <xdr:col>12</xdr:col>
      <xdr:colOff>1088571</xdr:colOff>
      <xdr:row>15</xdr:row>
      <xdr:rowOff>136071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768A7C21-7544-4321-8036-E568DA85F9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137</xdr:col>
      <xdr:colOff>39781</xdr:colOff>
      <xdr:row>13</xdr:row>
      <xdr:rowOff>69075</xdr:rowOff>
    </xdr:from>
    <xdr:to>
      <xdr:col>146</xdr:col>
      <xdr:colOff>964756</xdr:colOff>
      <xdr:row>24</xdr:row>
      <xdr:rowOff>133575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222D071-B28E-4773-A38A-45AAFE2E4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13</xdr:col>
      <xdr:colOff>54428</xdr:colOff>
      <xdr:row>24</xdr:row>
      <xdr:rowOff>161925</xdr:rowOff>
    </xdr:from>
    <xdr:to>
      <xdr:col>22</xdr:col>
      <xdr:colOff>958844</xdr:colOff>
      <xdr:row>35</xdr:row>
      <xdr:rowOff>176894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771AA784-F396-41B2-B57F-EB2B9AD79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137</xdr:col>
      <xdr:colOff>39781</xdr:colOff>
      <xdr:row>24</xdr:row>
      <xdr:rowOff>169929</xdr:rowOff>
    </xdr:from>
    <xdr:to>
      <xdr:col>146</xdr:col>
      <xdr:colOff>964756</xdr:colOff>
      <xdr:row>36</xdr:row>
      <xdr:rowOff>43929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2C051CD4-9B93-41AA-AEDD-403274331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120</xdr:col>
      <xdr:colOff>39781</xdr:colOff>
      <xdr:row>1</xdr:row>
      <xdr:rowOff>146716</xdr:rowOff>
    </xdr:from>
    <xdr:to>
      <xdr:col>129</xdr:col>
      <xdr:colOff>964755</xdr:colOff>
      <xdr:row>13</xdr:row>
      <xdr:rowOff>20716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4AEFB497-C0FB-4BD6-AFA6-8495360F3D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120</xdr:col>
      <xdr:colOff>39781</xdr:colOff>
      <xdr:row>13</xdr:row>
      <xdr:rowOff>57070</xdr:rowOff>
    </xdr:from>
    <xdr:to>
      <xdr:col>129</xdr:col>
      <xdr:colOff>964755</xdr:colOff>
      <xdr:row>24</xdr:row>
      <xdr:rowOff>121570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848AC3FE-700B-47F6-90BF-4821136DAA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120</xdr:col>
      <xdr:colOff>39781</xdr:colOff>
      <xdr:row>24</xdr:row>
      <xdr:rowOff>157923</xdr:rowOff>
    </xdr:from>
    <xdr:to>
      <xdr:col>129</xdr:col>
      <xdr:colOff>964755</xdr:colOff>
      <xdr:row>36</xdr:row>
      <xdr:rowOff>31923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9C138A75-B1E7-4D85-B4EE-C698A1E6C5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137</xdr:col>
      <xdr:colOff>42183</xdr:colOff>
      <xdr:row>36</xdr:row>
      <xdr:rowOff>68275</xdr:rowOff>
    </xdr:from>
    <xdr:to>
      <xdr:col>146</xdr:col>
      <xdr:colOff>967158</xdr:colOff>
      <xdr:row>47</xdr:row>
      <xdr:rowOff>132775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4F625339-5DFA-424B-AD36-E8A32C539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147</xdr:col>
      <xdr:colOff>39780</xdr:colOff>
      <xdr:row>1</xdr:row>
      <xdr:rowOff>153116</xdr:rowOff>
    </xdr:from>
    <xdr:to>
      <xdr:col>156</xdr:col>
      <xdr:colOff>964755</xdr:colOff>
      <xdr:row>13</xdr:row>
      <xdr:rowOff>27213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C42556AC-C425-473C-B9FA-2AD6DC5FD8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70</xdr:col>
      <xdr:colOff>44824</xdr:colOff>
      <xdr:row>1</xdr:row>
      <xdr:rowOff>135271</xdr:rowOff>
    </xdr:from>
    <xdr:to>
      <xdr:col>79</xdr:col>
      <xdr:colOff>616323</xdr:colOff>
      <xdr:row>13</xdr:row>
      <xdr:rowOff>9271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6EF4C322-470F-4B12-B445-86E43DC00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70</xdr:col>
      <xdr:colOff>44823</xdr:colOff>
      <xdr:row>13</xdr:row>
      <xdr:rowOff>40022</xdr:rowOff>
    </xdr:from>
    <xdr:to>
      <xdr:col>79</xdr:col>
      <xdr:colOff>616322</xdr:colOff>
      <xdr:row>24</xdr:row>
      <xdr:rowOff>104522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C881DBBA-FD9C-4778-A143-76EA85170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70</xdr:col>
      <xdr:colOff>44823</xdr:colOff>
      <xdr:row>24</xdr:row>
      <xdr:rowOff>135272</xdr:rowOff>
    </xdr:from>
    <xdr:to>
      <xdr:col>79</xdr:col>
      <xdr:colOff>616322</xdr:colOff>
      <xdr:row>36</xdr:row>
      <xdr:rowOff>9272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9A7F1567-66DC-45EF-A3C9-FC1769389B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40</xdr:col>
      <xdr:colOff>33618</xdr:colOff>
      <xdr:row>24</xdr:row>
      <xdr:rowOff>144076</xdr:rowOff>
    </xdr:from>
    <xdr:to>
      <xdr:col>49</xdr:col>
      <xdr:colOff>611211</xdr:colOff>
      <xdr:row>36</xdr:row>
      <xdr:rowOff>18076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4EA32AEA-0408-47B0-8B8C-24F18C237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40</xdr:col>
      <xdr:colOff>33618</xdr:colOff>
      <xdr:row>36</xdr:row>
      <xdr:rowOff>35219</xdr:rowOff>
    </xdr:from>
    <xdr:to>
      <xdr:col>49</xdr:col>
      <xdr:colOff>611211</xdr:colOff>
      <xdr:row>47</xdr:row>
      <xdr:rowOff>99719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E81CCE63-90FC-424A-9327-62AF34C2A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80</xdr:col>
      <xdr:colOff>44823</xdr:colOff>
      <xdr:row>1</xdr:row>
      <xdr:rowOff>135271</xdr:rowOff>
    </xdr:from>
    <xdr:to>
      <xdr:col>89</xdr:col>
      <xdr:colOff>616323</xdr:colOff>
      <xdr:row>13</xdr:row>
      <xdr:rowOff>9271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8227ADAE-7E04-4691-81DE-59AE950D0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80</xdr:col>
      <xdr:colOff>44823</xdr:colOff>
      <xdr:row>13</xdr:row>
      <xdr:rowOff>40021</xdr:rowOff>
    </xdr:from>
    <xdr:to>
      <xdr:col>89</xdr:col>
      <xdr:colOff>616323</xdr:colOff>
      <xdr:row>24</xdr:row>
      <xdr:rowOff>104521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D66C0B4E-F4DA-44B6-87B1-F4810391F2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80</xdr:col>
      <xdr:colOff>44823</xdr:colOff>
      <xdr:row>24</xdr:row>
      <xdr:rowOff>135271</xdr:rowOff>
    </xdr:from>
    <xdr:to>
      <xdr:col>89</xdr:col>
      <xdr:colOff>616323</xdr:colOff>
      <xdr:row>36</xdr:row>
      <xdr:rowOff>9271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1F374190-2AF5-4D95-A846-D87468BA6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80</xdr:col>
      <xdr:colOff>44823</xdr:colOff>
      <xdr:row>36</xdr:row>
      <xdr:rowOff>40021</xdr:rowOff>
    </xdr:from>
    <xdr:to>
      <xdr:col>89</xdr:col>
      <xdr:colOff>616323</xdr:colOff>
      <xdr:row>47</xdr:row>
      <xdr:rowOff>104521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24EB4D4A-E8CD-4DF1-93E1-4B004D9A9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7</xdr:col>
      <xdr:colOff>27215</xdr:colOff>
      <xdr:row>16</xdr:row>
      <xdr:rowOff>13608</xdr:rowOff>
    </xdr:from>
    <xdr:to>
      <xdr:col>12</xdr:col>
      <xdr:colOff>1074963</xdr:colOff>
      <xdr:row>32</xdr:row>
      <xdr:rowOff>68036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2966168F-02FC-4131-A858-0116A4D2D6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7</xdr:col>
      <xdr:colOff>27215</xdr:colOff>
      <xdr:row>32</xdr:row>
      <xdr:rowOff>163287</xdr:rowOff>
    </xdr:from>
    <xdr:to>
      <xdr:col>12</xdr:col>
      <xdr:colOff>1074963</xdr:colOff>
      <xdr:row>48</xdr:row>
      <xdr:rowOff>149679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93600CF9-C8A0-443F-B104-FDEAA31B74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90</xdr:col>
      <xdr:colOff>31218</xdr:colOff>
      <xdr:row>24</xdr:row>
      <xdr:rowOff>146476</xdr:rowOff>
    </xdr:from>
    <xdr:to>
      <xdr:col>99</xdr:col>
      <xdr:colOff>938894</xdr:colOff>
      <xdr:row>36</xdr:row>
      <xdr:rowOff>20476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D8BCBDE3-B612-4728-A5AE-4304381C2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50</xdr:col>
      <xdr:colOff>33618</xdr:colOff>
      <xdr:row>1</xdr:row>
      <xdr:rowOff>171291</xdr:rowOff>
    </xdr:from>
    <xdr:to>
      <xdr:col>59</xdr:col>
      <xdr:colOff>611211</xdr:colOff>
      <xdr:row>13</xdr:row>
      <xdr:rowOff>45291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1D7AFECE-1B61-4A26-802E-11117B49B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50</xdr:col>
      <xdr:colOff>33618</xdr:colOff>
      <xdr:row>13</xdr:row>
      <xdr:rowOff>62434</xdr:rowOff>
    </xdr:from>
    <xdr:to>
      <xdr:col>59</xdr:col>
      <xdr:colOff>611211</xdr:colOff>
      <xdr:row>24</xdr:row>
      <xdr:rowOff>126934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DB8A83B9-01B0-4EE5-99D3-CFBBFA503F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23</xdr:col>
      <xdr:colOff>65638</xdr:colOff>
      <xdr:row>36</xdr:row>
      <xdr:rowOff>12151</xdr:rowOff>
    </xdr:from>
    <xdr:to>
      <xdr:col>29</xdr:col>
      <xdr:colOff>827328</xdr:colOff>
      <xdr:row>47</xdr:row>
      <xdr:rowOff>76651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19D4D095-FD18-4F62-B43E-002D00CE7D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120</xdr:col>
      <xdr:colOff>39781</xdr:colOff>
      <xdr:row>36</xdr:row>
      <xdr:rowOff>57070</xdr:rowOff>
    </xdr:from>
    <xdr:to>
      <xdr:col>129</xdr:col>
      <xdr:colOff>964755</xdr:colOff>
      <xdr:row>47</xdr:row>
      <xdr:rowOff>121570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A6058239-7E1E-4A37-8AC5-42E442B059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130</xdr:col>
      <xdr:colOff>80603</xdr:colOff>
      <xdr:row>1</xdr:row>
      <xdr:rowOff>152321</xdr:rowOff>
    </xdr:from>
    <xdr:to>
      <xdr:col>136</xdr:col>
      <xdr:colOff>842291</xdr:colOff>
      <xdr:row>13</xdr:row>
      <xdr:rowOff>33618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A0B20B52-F500-4FD3-86DC-47CF39EB4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130</xdr:col>
      <xdr:colOff>80603</xdr:colOff>
      <xdr:row>13</xdr:row>
      <xdr:rowOff>56029</xdr:rowOff>
    </xdr:from>
    <xdr:to>
      <xdr:col>136</xdr:col>
      <xdr:colOff>842291</xdr:colOff>
      <xdr:row>24</xdr:row>
      <xdr:rowOff>123264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FA5DB454-A5E7-4B4A-ABD1-721078C1A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130</xdr:col>
      <xdr:colOff>80601</xdr:colOff>
      <xdr:row>24</xdr:row>
      <xdr:rowOff>156882</xdr:rowOff>
    </xdr:from>
    <xdr:to>
      <xdr:col>136</xdr:col>
      <xdr:colOff>842289</xdr:colOff>
      <xdr:row>36</xdr:row>
      <xdr:rowOff>33618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187FB3-4174-4A17-A099-3F143E209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130</xdr:col>
      <xdr:colOff>80602</xdr:colOff>
      <xdr:row>36</xdr:row>
      <xdr:rowOff>56031</xdr:rowOff>
    </xdr:from>
    <xdr:to>
      <xdr:col>136</xdr:col>
      <xdr:colOff>842290</xdr:colOff>
      <xdr:row>47</xdr:row>
      <xdr:rowOff>100853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C0893641-A79A-4B30-BACA-642EA534C7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147</xdr:col>
      <xdr:colOff>39779</xdr:colOff>
      <xdr:row>13</xdr:row>
      <xdr:rowOff>54429</xdr:rowOff>
    </xdr:from>
    <xdr:to>
      <xdr:col>156</xdr:col>
      <xdr:colOff>964754</xdr:colOff>
      <xdr:row>24</xdr:row>
      <xdr:rowOff>122464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329804B6-7D41-4FA8-95C1-DF2E2FA58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147</xdr:col>
      <xdr:colOff>39779</xdr:colOff>
      <xdr:row>24</xdr:row>
      <xdr:rowOff>149679</xdr:rowOff>
    </xdr:from>
    <xdr:to>
      <xdr:col>156</xdr:col>
      <xdr:colOff>964754</xdr:colOff>
      <xdr:row>36</xdr:row>
      <xdr:rowOff>40821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B39210F0-C202-4AA2-BDBE-091FA50B5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147</xdr:col>
      <xdr:colOff>39779</xdr:colOff>
      <xdr:row>36</xdr:row>
      <xdr:rowOff>68037</xdr:rowOff>
    </xdr:from>
    <xdr:to>
      <xdr:col>156</xdr:col>
      <xdr:colOff>964754</xdr:colOff>
      <xdr:row>47</xdr:row>
      <xdr:rowOff>149679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BA9EB69A-4F2B-4768-A94B-3742F2DEEE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157</xdr:col>
      <xdr:colOff>31004</xdr:colOff>
      <xdr:row>13</xdr:row>
      <xdr:rowOff>59963</xdr:rowOff>
    </xdr:from>
    <xdr:to>
      <xdr:col>166</xdr:col>
      <xdr:colOff>969817</xdr:colOff>
      <xdr:row>24</xdr:row>
      <xdr:rowOff>124463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C00767D9-9020-440D-962F-CFCB0ABA0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157</xdr:col>
      <xdr:colOff>31004</xdr:colOff>
      <xdr:row>24</xdr:row>
      <xdr:rowOff>155213</xdr:rowOff>
    </xdr:from>
    <xdr:to>
      <xdr:col>166</xdr:col>
      <xdr:colOff>969817</xdr:colOff>
      <xdr:row>36</xdr:row>
      <xdr:rowOff>29213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9AD46A1F-6797-433B-8D72-14F161C2C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157</xdr:col>
      <xdr:colOff>31004</xdr:colOff>
      <xdr:row>36</xdr:row>
      <xdr:rowOff>59963</xdr:rowOff>
    </xdr:from>
    <xdr:to>
      <xdr:col>166</xdr:col>
      <xdr:colOff>969817</xdr:colOff>
      <xdr:row>47</xdr:row>
      <xdr:rowOff>149679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7B5E70E9-DE8F-4A2B-84A6-C19479FF38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167</xdr:col>
      <xdr:colOff>31004</xdr:colOff>
      <xdr:row>1</xdr:row>
      <xdr:rowOff>155212</xdr:rowOff>
    </xdr:from>
    <xdr:to>
      <xdr:col>176</xdr:col>
      <xdr:colOff>969817</xdr:colOff>
      <xdr:row>13</xdr:row>
      <xdr:rowOff>29212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23BABDF7-7496-494A-9319-8440B16C9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498A18-2103-4C11-A46F-A2F26CD31C28}" name="Table1" displayName="Table1" ref="B5:BM205" totalsRowShown="0" headerRowDxfId="2" headerRowBorderDxfId="1" tableBorderDxfId="0">
  <autoFilter ref="B5:BM205" xr:uid="{21498A18-2103-4C11-A46F-A2F26CD31C28}"/>
  <tableColumns count="64">
    <tableColumn id="1" xr3:uid="{B224B905-02ED-4D17-9016-A79F8A83CB62}" name="Evaluate"/>
    <tableColumn id="2" xr3:uid="{6A9C05F4-367F-4CCC-A473-934BB3D8C462}" name="Lap"/>
    <tableColumn id="3" xr3:uid="{4EADEFB1-DA57-40CF-92E8-F0EB3B7FF18F}" name="Laptime"/>
    <tableColumn id="4" xr3:uid="{9F95A4E5-48A6-41A8-8942-8F73BCEEF438}" name="Max laptime"/>
    <tableColumn id="5" xr3:uid="{85057596-2776-4EB6-9423-26383ADFAD5B}" name="Max speed"/>
    <tableColumn id="6" xr3:uid="{477043DF-DDC0-41EB-B56F-A4076A56D176}" name="Lap-Diff fuelcons_kg"/>
    <tableColumn id="7" xr3:uid="{4E64040B-6535-40F0-879D-E7781FE9E13E}" name="Max FIA_TCockpit"/>
    <tableColumn id="8" xr3:uid="{5B75B9D4-7846-4E6C-AAA8-6F7C2D442D1C}" name="Max CrossTimeLap"/>
    <tableColumn id="9" xr3:uid="{7788350A-0B9E-4895-9265-76DBF9EE0753}" name="Max CoastTimeLap"/>
    <tableColumn id="10" xr3:uid="{213483C5-7299-4FB8-BF72-B12EF8123B86}" name="Max TC_gain"/>
    <tableColumn id="11" xr3:uid="{07D33E29-D6D0-406C-A1E2-4ED0362A64DC}" name="Max TC_slip"/>
    <tableColumn id="12" xr3:uid="{69715355-4B52-4933-A42B-4EA66E45D409}" name="Max EngineMap"/>
    <tableColumn id="13" xr3:uid="{25B72174-B785-454E-990B-B493C116E5A0}" name="Max PedalMap"/>
    <tableColumn id="14" xr3:uid="{55C5476C-6A3B-4CEC-B55B-77BC3B760F1B}" name="Max SteerMap"/>
    <tableColumn id="15" xr3:uid="{B288BECD-E084-47AF-A5FD-7E86094B60DE}" name="Ave understeer"/>
    <tableColumn id="16" xr3:uid="{A20000E3-F5CC-434A-9CDB-9CE9231928EE}" name="Ave understeer_LS"/>
    <tableColumn id="17" xr3:uid="{F2EA34B5-6180-4123-8FB0-A59F389CDE5C}" name="Ave understeer_MS"/>
    <tableColumn id="18" xr3:uid="{9F5B7754-41EA-4047-A052-98D212EDAC81}" name="Ave understeer_HS"/>
    <tableColumn id="19" xr3:uid="{05847547-089B-4647-9B5D-85ED3D969A87}" name="Max pbrake_f"/>
    <tableColumn id="20" xr3:uid="{DBB5C32B-0D97-4BD0-8C91-F1AD97B8A294}" name="Ave Brake_bal %"/>
    <tableColumn id="21" xr3:uid="{18A87A73-9C3E-4289-ACC9-4A73473EC354}" name="Min tdisk_fl"/>
    <tableColumn id="22" xr3:uid="{EAC55DB7-1DC2-446F-88C2-71C6D87BB4AD}" name="Min tdisk_fr"/>
    <tableColumn id="23" xr3:uid="{8B6A774F-BBC7-4D1E-BBDE-A8A384B37BB5}" name="Min tdisk_rl"/>
    <tableColumn id="24" xr3:uid="{97BC91FD-1D38-4BFA-A2E9-70FE6452F595}" name="Min tdisk_rr"/>
    <tableColumn id="25" xr3:uid="{79E81673-7836-463E-A3B5-45A98E43FAEF}" name="Ave tdisk_fl"/>
    <tableColumn id="26" xr3:uid="{F8F93C17-0E31-494F-9285-D591A988479B}" name="Ave tdisk_fr"/>
    <tableColumn id="27" xr3:uid="{B07EB6BD-35B2-4B38-9F5C-E7557F32CED1}" name="Ave tdisk_rl"/>
    <tableColumn id="28" xr3:uid="{AC4E0CCB-A5BE-400A-BD33-11F0907EC70D}" name="Ave tdisk_rr"/>
    <tableColumn id="29" xr3:uid="{D87F28BE-C747-4BAA-AD78-5F6EEE060AA9}" name="Ave Pres_Rel_FL"/>
    <tableColumn id="30" xr3:uid="{D4A1509F-2C40-48BD-9C8F-6AB02F23A68D}" name="Ave Pres_Rel_FR"/>
    <tableColumn id="31" xr3:uid="{486F6A4B-6F6C-4C65-976D-5B39119F05A5}" name="Ave Pres_Rel_RL"/>
    <tableColumn id="32" xr3:uid="{EFB3A2EB-8BE1-4915-9377-1763504380BB}" name="Ave Pres_Rel_RR"/>
    <tableColumn id="33" xr3:uid="{C8E930C3-2FF1-475F-A1E6-1DFAEAB01E5A}" name="Ave FL_IR_Temp_Ch2"/>
    <tableColumn id="34" xr3:uid="{5A0D7EEE-A57E-499A-BA4E-54437C30260D}" name="Ave FR_IR_Temp_Ch2"/>
    <tableColumn id="35" xr3:uid="{C93FA4FF-9204-4B2F-9320-8748C41C8E9B}" name="Ave RL_IR_Temp_Ch2"/>
    <tableColumn id="36" xr3:uid="{3C00B400-62AD-4AB3-8C3C-4A267ED52B67}" name="Ave RR_IR_Temp_Ch2"/>
    <tableColumn id="37" xr3:uid="{DBC6A21A-40EA-45B9-8AC7-2A79AA7B877E}" name="Ave CPL_FL"/>
    <tableColumn id="38" xr3:uid="{A8CB5576-F10C-4333-8BD5-3CFD1FB0769C}" name="Ave CPL_FR"/>
    <tableColumn id="39" xr3:uid="{25C8E1D2-0257-4383-B1EC-E09B089DB394}" name="Ave CPL_RL"/>
    <tableColumn id="40" xr3:uid="{E804C4F0-9302-4D58-A427-42242AF575D9}" name="Ave CPL_RR"/>
    <tableColumn id="41" xr3:uid="{34ACE460-CBAA-4E01-B614-32ED27C3DB1A}" name="CzF_TS"/>
    <tableColumn id="42" xr3:uid="{E9E1C2D7-153D-44EB-AA4A-2198E55B29C0}" name="CzR_TS"/>
    <tableColumn id="43" xr3:uid="{C9CF65E4-9CDF-4610-81C0-32C263232B45}" name="Ave Ride_AxleFront_TS"/>
    <tableColumn id="44" xr3:uid="{EA8D65BA-624C-4CF2-8EA4-40DBDE4D4791}" name="Ave Ride_AxleRear_TS"/>
    <tableColumn id="45" xr3:uid="{EA4CC72D-4AAB-4EAD-B909-572E7A8F7E23}" name="Max tmot"/>
    <tableColumn id="46" xr3:uid="{4155252B-2C2A-4383-B508-5C10320E9E4E}" name="Max tgear"/>
    <tableColumn id="47" xr3:uid="{F0EFD019-BF74-4ED3-870F-FBD5BDB951B3}" name="Min Oil_level"/>
    <tableColumn id="48" xr3:uid="{8FD7296E-C1DE-413D-BF74-E113BA1EBD90}" name="Ave Oil_level"/>
    <tableColumn id="49" xr3:uid="{CE4FF0DA-9BC3-4F7F-9707-A7B5F3C560F7}" name="Ave pcrank"/>
    <tableColumn id="50" xr3:uid="{B8147BF2-29C2-448D-85C3-946CA7525FF1}" name="Max pwat_pod"/>
    <tableColumn id="51" xr3:uid="{2C2ADFBB-0C4B-4BC1-A6CC-EA3FE7440609}" name="Min pfuel"/>
    <tableColumn id="52" xr3:uid="{83C4E837-03F4-4279-AC23-F2EB80E2FDAB}" name="Min PRail_80"/>
    <tableColumn id="53" xr3:uid="{AE03A655-DC96-4FD9-9385-1F6EBDA90734}" name="Min PRail2_80"/>
    <tableColumn id="54" xr3:uid="{96FDCC47-E18A-4B79-A7B4-557B5BB8AEE4}" name="Max nmot"/>
    <tableColumn id="55" xr3:uid="{0839D66D-8DF0-4AC6-8551-D4C3BA5063AA}" name="Max mlo_egt_present_current_can"/>
    <tableColumn id="56" xr3:uid="{DB655C94-7D06-47E6-9FCA-31531933858D}" name="Max Load_FL_Ch1"/>
    <tableColumn id="57" xr3:uid="{EE751ECF-B211-4C7B-A7C9-30CCEE860A60}" name="Max Load_FR_Ch1"/>
    <tableColumn id="58" xr3:uid="{E138A204-AF1B-4C81-9B78-F376FF6F7E76}" name="Max Load_RL_Ch1"/>
    <tableColumn id="59" xr3:uid="{BE390017-BC01-42C5-81BD-1B45FDB89616}" name="Max Load_RR_Ch1"/>
    <tableColumn id="60" xr3:uid="{3CB2AB2D-E424-45D2-8EDF-075E652919A5}" name="Ave frh_pitlane"/>
    <tableColumn id="61" xr3:uid="{84FA8333-A2AE-484A-8764-5A193561CB2F}" name="Ave rrh_pitlane"/>
    <tableColumn id="62" xr3:uid="{A56EE3EE-A310-41E3-AF1F-62BF3EA9DB8F}" name="Ave Ride_F_pit"/>
    <tableColumn id="63" xr3:uid="{2D0C594A-BC42-4444-8E7D-6827C609F10C}" name="Ave Ride_RL_pit"/>
    <tableColumn id="64" xr3:uid="{F0F467D1-F119-4078-8B81-0521AF0C3322}" name="Ave Ride_RR_p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Podium_Report_Theme">
  <a:themeElements>
    <a:clrScheme name="Podium_Report_Theme">
      <a:dk1>
        <a:sysClr val="windowText" lastClr="000000"/>
      </a:dk1>
      <a:lt1>
        <a:sysClr val="window" lastClr="FFFFFF"/>
      </a:lt1>
      <a:dk2>
        <a:srgbClr val="44546A"/>
      </a:dk2>
      <a:lt2>
        <a:srgbClr val="F2F2F2"/>
      </a:lt2>
      <a:accent1>
        <a:srgbClr val="FF0000"/>
      </a:accent1>
      <a:accent2>
        <a:srgbClr val="39E500"/>
      </a:accent2>
      <a:accent3>
        <a:srgbClr val="0678EB"/>
      </a:accent3>
      <a:accent4>
        <a:srgbClr val="FFC000"/>
      </a:accent4>
      <a:accent5>
        <a:srgbClr val="DE0000"/>
      </a:accent5>
      <a:accent6>
        <a:srgbClr val="00B050"/>
      </a:accent6>
      <a:hlink>
        <a:srgbClr val="7030A0"/>
      </a:hlink>
      <a:folHlink>
        <a:srgbClr val="48A1FA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86DC-C125-45A7-8946-4257C3CDFB2E}">
  <sheetPr codeName="Sheet11"/>
  <dimension ref="A2:X81"/>
  <sheetViews>
    <sheetView zoomScale="80" zoomScaleNormal="80" workbookViewId="0">
      <selection activeCell="O7" sqref="O7"/>
    </sheetView>
  </sheetViews>
  <sheetFormatPr defaultRowHeight="15" x14ac:dyDescent="0.25"/>
  <cols>
    <col min="1" max="1" width="21.140625" bestFit="1" customWidth="1"/>
    <col min="2" max="2" width="38.85546875" bestFit="1" customWidth="1"/>
    <col min="15" max="15" width="44.42578125" bestFit="1" customWidth="1"/>
    <col min="16" max="16" width="29.140625" bestFit="1" customWidth="1"/>
    <col min="17" max="17" width="33" bestFit="1" customWidth="1"/>
    <col min="20" max="20" width="13.5703125" bestFit="1" customWidth="1"/>
  </cols>
  <sheetData>
    <row r="2" spans="1:20" x14ac:dyDescent="0.25">
      <c r="B2" s="16"/>
    </row>
    <row r="3" spans="1:20" ht="15.75" thickBot="1" x14ac:dyDescent="0.3">
      <c r="A3" s="39" t="s">
        <v>276</v>
      </c>
      <c r="B3" s="39">
        <v>7</v>
      </c>
    </row>
    <row r="4" spans="1:20" ht="15.75" thickBot="1" x14ac:dyDescent="0.3">
      <c r="A4" s="38" t="s">
        <v>277</v>
      </c>
      <c r="B4" s="38">
        <v>43</v>
      </c>
      <c r="O4" s="46" t="s">
        <v>380</v>
      </c>
      <c r="P4" s="47" t="s">
        <v>379</v>
      </c>
      <c r="Q4" s="48" t="s">
        <v>381</v>
      </c>
    </row>
    <row r="5" spans="1:20" x14ac:dyDescent="0.25">
      <c r="A5" s="38" t="s">
        <v>374</v>
      </c>
      <c r="B5" s="38">
        <v>2</v>
      </c>
      <c r="O5" s="60">
        <f>P5/86400</f>
        <v>2.3148148148148147E-3</v>
      </c>
      <c r="P5" s="44">
        <f>P6-15</f>
        <v>200</v>
      </c>
      <c r="Q5" s="45">
        <f>P5/86400</f>
        <v>2.3148148148148147E-3</v>
      </c>
    </row>
    <row r="6" spans="1:20" x14ac:dyDescent="0.25">
      <c r="A6" s="38" t="s">
        <v>375</v>
      </c>
      <c r="B6" s="38">
        <v>14</v>
      </c>
      <c r="O6" s="59">
        <v>2.488425925925926E-3</v>
      </c>
      <c r="P6" s="40">
        <f>+O6*86400</f>
        <v>215</v>
      </c>
      <c r="Q6" s="41">
        <f t="shared" ref="Q6:Q7" si="0">P6/86400</f>
        <v>2.488425925925926E-3</v>
      </c>
    </row>
    <row r="7" spans="1:20" ht="15.75" thickBot="1" x14ac:dyDescent="0.3">
      <c r="A7" s="38" t="s">
        <v>376</v>
      </c>
      <c r="B7" s="38">
        <v>15</v>
      </c>
      <c r="O7" s="61">
        <f>P7/86400</f>
        <v>2.662037037037037E-3</v>
      </c>
      <c r="P7" s="42">
        <f>P6+15</f>
        <v>230</v>
      </c>
      <c r="Q7" s="43">
        <f t="shared" si="0"/>
        <v>2.662037037037037E-3</v>
      </c>
    </row>
    <row r="8" spans="1:20" ht="15.75" thickBot="1" x14ac:dyDescent="0.3">
      <c r="O8" s="46" t="s">
        <v>382</v>
      </c>
      <c r="P8" s="47" t="s">
        <v>384</v>
      </c>
      <c r="Q8" s="48" t="s">
        <v>385</v>
      </c>
    </row>
    <row r="9" spans="1:20" ht="15.75" thickBot="1" x14ac:dyDescent="0.3">
      <c r="O9" s="49">
        <v>6</v>
      </c>
      <c r="P9" s="50">
        <f>O9+1</f>
        <v>7</v>
      </c>
      <c r="Q9" s="51">
        <f>O9-1</f>
        <v>5</v>
      </c>
    </row>
    <row r="10" spans="1:20" ht="15.75" thickBot="1" x14ac:dyDescent="0.3">
      <c r="O10" s="46" t="s">
        <v>383</v>
      </c>
      <c r="P10" s="47" t="s">
        <v>386</v>
      </c>
      <c r="Q10" s="48" t="s">
        <v>387</v>
      </c>
    </row>
    <row r="11" spans="1:20" ht="15.75" thickBot="1" x14ac:dyDescent="0.3">
      <c r="O11" s="52">
        <v>70</v>
      </c>
      <c r="P11" s="53">
        <f>O11+20</f>
        <v>90</v>
      </c>
      <c r="Q11" s="54">
        <f>+O11-20</f>
        <v>50</v>
      </c>
    </row>
    <row r="13" spans="1:20" x14ac:dyDescent="0.25">
      <c r="T13">
        <f>COLUMN(FA2)</f>
        <v>157</v>
      </c>
    </row>
    <row r="16" spans="1:20" ht="15.75" thickBot="1" x14ac:dyDescent="0.3"/>
    <row r="17" spans="1:24" x14ac:dyDescent="0.25">
      <c r="A17" s="17" t="s">
        <v>278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9"/>
      <c r="N17" s="17" t="s">
        <v>352</v>
      </c>
      <c r="O17" s="18"/>
      <c r="P17" s="18"/>
      <c r="Q17" s="18"/>
      <c r="R17" s="19"/>
    </row>
    <row r="18" spans="1:24" ht="15.75" thickBot="1" x14ac:dyDescent="0.3">
      <c r="A18" s="25" t="s">
        <v>279</v>
      </c>
      <c r="B18" s="26" t="s">
        <v>280</v>
      </c>
      <c r="C18" s="26" t="s">
        <v>281</v>
      </c>
      <c r="D18" s="26" t="s">
        <v>282</v>
      </c>
      <c r="E18" s="26" t="s">
        <v>344</v>
      </c>
      <c r="F18" s="26" t="s">
        <v>345</v>
      </c>
      <c r="G18" s="26" t="s">
        <v>346</v>
      </c>
      <c r="H18" s="26" t="s">
        <v>347</v>
      </c>
      <c r="I18" s="26" t="s">
        <v>348</v>
      </c>
      <c r="J18" s="26" t="s">
        <v>349</v>
      </c>
      <c r="K18" s="26" t="s">
        <v>350</v>
      </c>
      <c r="L18" s="27" t="s">
        <v>351</v>
      </c>
      <c r="N18" s="25" t="s">
        <v>279</v>
      </c>
      <c r="O18" s="26" t="s">
        <v>353</v>
      </c>
      <c r="P18" s="26" t="s">
        <v>280</v>
      </c>
      <c r="Q18" s="26" t="s">
        <v>357</v>
      </c>
      <c r="R18" s="27" t="s">
        <v>282</v>
      </c>
    </row>
    <row r="19" spans="1:24" x14ac:dyDescent="0.25">
      <c r="A19" s="23">
        <v>1</v>
      </c>
      <c r="B19" s="24" t="s">
        <v>283</v>
      </c>
      <c r="C19" s="24">
        <v>932.5</v>
      </c>
      <c r="D19" s="24">
        <v>20</v>
      </c>
      <c r="E19" s="24">
        <v>4</v>
      </c>
      <c r="F19" s="24"/>
      <c r="G19" s="21"/>
      <c r="H19" s="21"/>
      <c r="I19" s="21"/>
      <c r="J19" s="21"/>
      <c r="K19" s="21"/>
      <c r="L19" s="22"/>
      <c r="N19" s="20">
        <v>1</v>
      </c>
      <c r="O19" s="21">
        <v>3</v>
      </c>
      <c r="P19" s="21" t="s">
        <v>67</v>
      </c>
      <c r="Q19" s="21">
        <v>982.5</v>
      </c>
      <c r="R19" s="22">
        <v>80</v>
      </c>
      <c r="X19">
        <v>932.5</v>
      </c>
    </row>
    <row r="20" spans="1:24" x14ac:dyDescent="0.25">
      <c r="A20" s="23">
        <v>2</v>
      </c>
      <c r="B20" s="24" t="s">
        <v>284</v>
      </c>
      <c r="C20" s="24">
        <v>932.5</v>
      </c>
      <c r="D20" s="24">
        <f>D19+180</f>
        <v>200</v>
      </c>
      <c r="E20" s="21">
        <f>COLUMN(G1)</f>
        <v>7</v>
      </c>
      <c r="F20" s="21">
        <f>COLUMN(EX1)</f>
        <v>154</v>
      </c>
      <c r="G20" s="21"/>
      <c r="H20" s="21"/>
      <c r="I20" s="21"/>
      <c r="J20" s="21"/>
      <c r="K20" s="21"/>
      <c r="L20" s="22"/>
      <c r="N20" s="20">
        <v>2</v>
      </c>
      <c r="O20" s="21">
        <v>4</v>
      </c>
      <c r="P20" s="21" t="s">
        <v>94</v>
      </c>
      <c r="Q20" s="21">
        <f>+Q19+466</f>
        <v>1448.5</v>
      </c>
      <c r="R20" s="22">
        <v>80</v>
      </c>
      <c r="X20">
        <f>+X19+465.75</f>
        <v>1398.25</v>
      </c>
    </row>
    <row r="21" spans="1:24" x14ac:dyDescent="0.25">
      <c r="A21" s="23">
        <v>3</v>
      </c>
      <c r="B21" s="24" t="s">
        <v>285</v>
      </c>
      <c r="C21" s="24">
        <v>932.5</v>
      </c>
      <c r="D21" s="24">
        <f>D20+180</f>
        <v>380</v>
      </c>
      <c r="E21" s="21">
        <f>COLUMN(BR1)</f>
        <v>70</v>
      </c>
      <c r="F21" s="21"/>
      <c r="G21" s="21"/>
      <c r="H21" s="21"/>
      <c r="I21" s="21"/>
      <c r="J21" s="21"/>
      <c r="K21" s="21"/>
      <c r="L21" s="22"/>
      <c r="N21" s="20">
        <v>3</v>
      </c>
      <c r="O21" s="21">
        <v>5</v>
      </c>
      <c r="P21" s="21" t="s">
        <v>265</v>
      </c>
      <c r="Q21" s="21">
        <f t="shared" ref="Q21:Q31" si="1">+Q20+466</f>
        <v>1914.5</v>
      </c>
      <c r="R21" s="22">
        <v>80</v>
      </c>
      <c r="X21">
        <f t="shared" ref="X21:X36" si="2">+X20+465.75</f>
        <v>1864</v>
      </c>
    </row>
    <row r="22" spans="1:24" x14ac:dyDescent="0.25">
      <c r="A22" s="23">
        <v>4</v>
      </c>
      <c r="B22" s="24" t="s">
        <v>286</v>
      </c>
      <c r="C22" s="24">
        <v>932.5</v>
      </c>
      <c r="D22" s="24">
        <f>D21+180</f>
        <v>560</v>
      </c>
      <c r="E22" s="21">
        <f>COLUMN(K1)</f>
        <v>11</v>
      </c>
      <c r="F22" s="21">
        <f>COLUMN(L1)</f>
        <v>12</v>
      </c>
      <c r="G22" s="21">
        <f>COLUMN(M1)</f>
        <v>13</v>
      </c>
      <c r="H22" s="21">
        <f>COLUMN(N1)</f>
        <v>14</v>
      </c>
      <c r="I22" s="21">
        <f>COLUMN(O1)</f>
        <v>15</v>
      </c>
      <c r="J22" s="21"/>
      <c r="K22" s="21"/>
      <c r="L22" s="22"/>
      <c r="N22" s="20">
        <v>4</v>
      </c>
      <c r="O22" s="21">
        <v>6</v>
      </c>
      <c r="P22" s="21" t="s">
        <v>93</v>
      </c>
      <c r="Q22" s="21">
        <f t="shared" si="1"/>
        <v>2380.5</v>
      </c>
      <c r="R22" s="22">
        <v>80</v>
      </c>
      <c r="X22">
        <f t="shared" si="2"/>
        <v>2329.75</v>
      </c>
    </row>
    <row r="23" spans="1:24" x14ac:dyDescent="0.25">
      <c r="A23" s="20">
        <v>5</v>
      </c>
      <c r="B23" s="21" t="s">
        <v>287</v>
      </c>
      <c r="C23" s="21">
        <f>$X$20</f>
        <v>1398.25</v>
      </c>
      <c r="D23" s="24">
        <v>20</v>
      </c>
      <c r="E23" s="21">
        <f>COLUMN(CI1)</f>
        <v>87</v>
      </c>
      <c r="F23" s="21">
        <f>COLUMN(CJ1)</f>
        <v>88</v>
      </c>
      <c r="G23" s="21">
        <f>COLUMN(CK1)</f>
        <v>89</v>
      </c>
      <c r="H23" s="21"/>
      <c r="I23" s="21"/>
      <c r="J23" s="21"/>
      <c r="K23" s="21"/>
      <c r="L23" s="22"/>
      <c r="N23" s="20">
        <v>5</v>
      </c>
      <c r="O23" s="21">
        <v>7</v>
      </c>
      <c r="P23" s="21" t="s">
        <v>354</v>
      </c>
      <c r="Q23" s="21">
        <f t="shared" si="1"/>
        <v>2846.5</v>
      </c>
      <c r="R23" s="22">
        <v>80</v>
      </c>
      <c r="X23">
        <f t="shared" si="2"/>
        <v>2795.5</v>
      </c>
    </row>
    <row r="24" spans="1:24" x14ac:dyDescent="0.25">
      <c r="A24" s="20">
        <v>6</v>
      </c>
      <c r="B24" s="21" t="s">
        <v>288</v>
      </c>
      <c r="C24" s="21">
        <f>$X$20</f>
        <v>1398.25</v>
      </c>
      <c r="D24" s="24">
        <f>D23+180</f>
        <v>200</v>
      </c>
      <c r="E24" s="21">
        <f>COLUMN(I1)</f>
        <v>9</v>
      </c>
      <c r="F24" s="21">
        <f>COLUMN(J1)</f>
        <v>10</v>
      </c>
      <c r="G24" s="21">
        <f>COLUMN(EY1)</f>
        <v>155</v>
      </c>
      <c r="H24" s="21"/>
      <c r="I24" s="21"/>
      <c r="J24" s="21"/>
      <c r="K24" s="21"/>
      <c r="L24" s="22"/>
      <c r="N24" s="20">
        <v>6</v>
      </c>
      <c r="O24" s="21">
        <v>8</v>
      </c>
      <c r="P24" s="21" t="s">
        <v>139</v>
      </c>
      <c r="Q24" s="21">
        <f t="shared" si="1"/>
        <v>3312.5</v>
      </c>
      <c r="R24" s="22">
        <v>80</v>
      </c>
      <c r="X24">
        <f t="shared" si="2"/>
        <v>3261.25</v>
      </c>
    </row>
    <row r="25" spans="1:24" x14ac:dyDescent="0.25">
      <c r="A25" s="20">
        <v>7</v>
      </c>
      <c r="B25" s="21" t="s">
        <v>289</v>
      </c>
      <c r="C25" s="21">
        <f>$X$20</f>
        <v>1398.25</v>
      </c>
      <c r="D25" s="24">
        <f>D24+180</f>
        <v>380</v>
      </c>
      <c r="E25" s="21">
        <f>COLUMN(BT1)</f>
        <v>72</v>
      </c>
      <c r="F25" s="21">
        <f>COLUMN(EZ1)</f>
        <v>156</v>
      </c>
      <c r="G25" s="21">
        <f>COLUMN(FA1)</f>
        <v>157</v>
      </c>
      <c r="H25" s="21"/>
      <c r="I25" s="21"/>
      <c r="J25" s="21"/>
      <c r="K25" s="21"/>
      <c r="L25" s="22"/>
      <c r="N25" s="20">
        <v>7</v>
      </c>
      <c r="O25" s="21">
        <v>9</v>
      </c>
      <c r="P25" s="21" t="s">
        <v>355</v>
      </c>
      <c r="Q25" s="21">
        <f t="shared" si="1"/>
        <v>3778.5</v>
      </c>
      <c r="R25" s="22">
        <v>80</v>
      </c>
      <c r="X25">
        <f t="shared" si="2"/>
        <v>3727</v>
      </c>
    </row>
    <row r="26" spans="1:24" x14ac:dyDescent="0.25">
      <c r="A26" s="20">
        <v>8</v>
      </c>
      <c r="B26" s="21" t="s">
        <v>290</v>
      </c>
      <c r="C26" s="21">
        <f>$X$20</f>
        <v>1398.25</v>
      </c>
      <c r="D26" s="24">
        <f>D25+180</f>
        <v>560</v>
      </c>
      <c r="E26" s="21">
        <f>COLUMN(BY1)</f>
        <v>77</v>
      </c>
      <c r="F26" s="21">
        <f>COLUMN(BZ1)</f>
        <v>78</v>
      </c>
      <c r="G26" s="21"/>
      <c r="H26" s="21"/>
      <c r="I26" s="21"/>
      <c r="J26" s="21"/>
      <c r="K26" s="21"/>
      <c r="L26" s="22"/>
      <c r="N26" s="20">
        <v>8</v>
      </c>
      <c r="O26" s="21">
        <v>10</v>
      </c>
      <c r="P26" s="21" t="s">
        <v>356</v>
      </c>
      <c r="Q26" s="21">
        <f t="shared" si="1"/>
        <v>4244.5</v>
      </c>
      <c r="R26" s="22">
        <v>80</v>
      </c>
      <c r="X26">
        <f t="shared" si="2"/>
        <v>4192.75</v>
      </c>
    </row>
    <row r="27" spans="1:24" x14ac:dyDescent="0.25">
      <c r="A27" s="23">
        <v>9</v>
      </c>
      <c r="B27" s="24" t="s">
        <v>291</v>
      </c>
      <c r="C27" s="24">
        <f>$X$21</f>
        <v>1864</v>
      </c>
      <c r="D27" s="24">
        <v>20</v>
      </c>
      <c r="E27" s="21">
        <f>COLUMN(BI2)</f>
        <v>61</v>
      </c>
      <c r="F27" s="21">
        <f>COLUMN(BJ2)</f>
        <v>62</v>
      </c>
      <c r="G27" s="21"/>
      <c r="H27" s="21"/>
      <c r="I27" s="21"/>
      <c r="J27" s="21"/>
      <c r="K27" s="21"/>
      <c r="L27" s="22"/>
      <c r="N27" s="20">
        <v>9</v>
      </c>
      <c r="O27" s="21">
        <v>11</v>
      </c>
      <c r="P27" s="21" t="s">
        <v>58</v>
      </c>
      <c r="Q27" s="21">
        <f t="shared" si="1"/>
        <v>4710.5</v>
      </c>
      <c r="R27" s="22">
        <v>80</v>
      </c>
      <c r="X27">
        <f t="shared" si="2"/>
        <v>4658.5</v>
      </c>
    </row>
    <row r="28" spans="1:24" x14ac:dyDescent="0.25">
      <c r="A28" s="23">
        <v>10</v>
      </c>
      <c r="B28" s="24" t="s">
        <v>292</v>
      </c>
      <c r="C28" s="24">
        <f>$X$21</f>
        <v>1864</v>
      </c>
      <c r="D28" s="24">
        <f>D27+180</f>
        <v>200</v>
      </c>
      <c r="E28" s="21">
        <f>COLUMN(AR3)</f>
        <v>44</v>
      </c>
      <c r="F28" s="21">
        <f>COLUMN(AS3)</f>
        <v>45</v>
      </c>
      <c r="G28" s="21"/>
      <c r="H28" s="21"/>
      <c r="I28" s="21"/>
      <c r="J28" s="21"/>
      <c r="K28" s="21"/>
      <c r="L28" s="22"/>
      <c r="N28" s="20">
        <v>10</v>
      </c>
      <c r="O28" s="21">
        <v>12</v>
      </c>
      <c r="P28" s="21" t="s">
        <v>59</v>
      </c>
      <c r="Q28" s="21">
        <f t="shared" si="1"/>
        <v>5176.5</v>
      </c>
      <c r="R28" s="22">
        <v>80</v>
      </c>
      <c r="X28">
        <f t="shared" si="2"/>
        <v>5124.25</v>
      </c>
    </row>
    <row r="29" spans="1:24" x14ac:dyDescent="0.25">
      <c r="A29" s="23">
        <v>11</v>
      </c>
      <c r="B29" s="24" t="s">
        <v>293</v>
      </c>
      <c r="C29" s="24">
        <f>$X$21</f>
        <v>1864</v>
      </c>
      <c r="D29" s="24">
        <f>D28+180</f>
        <v>380</v>
      </c>
      <c r="E29" s="21">
        <f>COLUMN(F4)</f>
        <v>6</v>
      </c>
      <c r="F29" s="21">
        <f>COLUMN(IA4)</f>
        <v>235</v>
      </c>
      <c r="G29" s="21"/>
      <c r="H29" s="21"/>
      <c r="I29" s="21"/>
      <c r="J29" s="21"/>
      <c r="K29" s="21"/>
      <c r="L29" s="22"/>
      <c r="N29" s="20">
        <v>11</v>
      </c>
      <c r="O29" s="21">
        <v>13</v>
      </c>
      <c r="P29" s="21" t="s">
        <v>60</v>
      </c>
      <c r="Q29" s="21">
        <f t="shared" si="1"/>
        <v>5642.5</v>
      </c>
      <c r="R29" s="22">
        <v>80</v>
      </c>
      <c r="X29">
        <f t="shared" si="2"/>
        <v>5590</v>
      </c>
    </row>
    <row r="30" spans="1:24" x14ac:dyDescent="0.25">
      <c r="A30" s="23">
        <v>12</v>
      </c>
      <c r="B30" s="24" t="s">
        <v>294</v>
      </c>
      <c r="C30" s="24">
        <f>$X$21</f>
        <v>1864</v>
      </c>
      <c r="D30" s="24">
        <f>D29+180</f>
        <v>560</v>
      </c>
      <c r="E30" s="21">
        <f>COLUMN(AP5)</f>
        <v>42</v>
      </c>
      <c r="F30" s="21">
        <f>COLUMN(AQ5)</f>
        <v>43</v>
      </c>
      <c r="G30" s="21"/>
      <c r="H30" s="21"/>
      <c r="I30" s="21"/>
      <c r="J30" s="21"/>
      <c r="K30" s="21"/>
      <c r="L30" s="22"/>
      <c r="N30" s="20">
        <v>12</v>
      </c>
      <c r="O30" s="21">
        <v>14</v>
      </c>
      <c r="P30" s="21" t="s">
        <v>137</v>
      </c>
      <c r="Q30" s="21">
        <f t="shared" si="1"/>
        <v>6108.5</v>
      </c>
      <c r="R30" s="22">
        <v>80</v>
      </c>
      <c r="X30">
        <f t="shared" si="2"/>
        <v>6055.75</v>
      </c>
    </row>
    <row r="31" spans="1:24" x14ac:dyDescent="0.25">
      <c r="A31" s="20">
        <v>13</v>
      </c>
      <c r="B31" s="21" t="s">
        <v>296</v>
      </c>
      <c r="C31" s="21">
        <f>$X$22</f>
        <v>2329.75</v>
      </c>
      <c r="D31" s="24">
        <v>20</v>
      </c>
      <c r="E31" s="21">
        <f>COLUMN(CC6)</f>
        <v>81</v>
      </c>
      <c r="F31" s="21">
        <f>COLUMN(CD6)</f>
        <v>82</v>
      </c>
      <c r="G31" s="21"/>
      <c r="H31" s="21"/>
      <c r="I31" s="21"/>
      <c r="J31" s="21"/>
      <c r="K31" s="21"/>
      <c r="L31" s="22"/>
      <c r="N31" s="20">
        <v>13</v>
      </c>
      <c r="O31" s="21">
        <v>15</v>
      </c>
      <c r="P31" s="21" t="s">
        <v>271</v>
      </c>
      <c r="Q31" s="21">
        <f t="shared" si="1"/>
        <v>6574.5</v>
      </c>
      <c r="R31" s="22">
        <v>80</v>
      </c>
      <c r="X31">
        <f t="shared" si="2"/>
        <v>6521.5</v>
      </c>
    </row>
    <row r="32" spans="1:24" x14ac:dyDescent="0.25">
      <c r="A32" s="20">
        <v>14</v>
      </c>
      <c r="B32" s="21" t="s">
        <v>297</v>
      </c>
      <c r="C32" s="21">
        <f>$X$22</f>
        <v>2329.75</v>
      </c>
      <c r="D32" s="24">
        <f>D31+180</f>
        <v>200</v>
      </c>
      <c r="E32" s="21">
        <f>COLUMN(CE7)</f>
        <v>83</v>
      </c>
      <c r="F32" s="21">
        <f>COLUMN(CF7)</f>
        <v>84</v>
      </c>
      <c r="G32" s="21"/>
      <c r="H32" s="21"/>
      <c r="I32" s="21"/>
      <c r="J32" s="21"/>
      <c r="K32" s="21"/>
      <c r="L32" s="22"/>
      <c r="N32" s="20">
        <v>14</v>
      </c>
      <c r="O32" s="21">
        <v>16</v>
      </c>
      <c r="P32" s="34" t="s">
        <v>404</v>
      </c>
      <c r="Q32" s="21">
        <f>+Q31+466</f>
        <v>7040.5</v>
      </c>
      <c r="R32" s="35">
        <v>80</v>
      </c>
      <c r="X32">
        <f t="shared" si="2"/>
        <v>6987.25</v>
      </c>
    </row>
    <row r="33" spans="1:24" x14ac:dyDescent="0.25">
      <c r="A33" s="20">
        <v>15</v>
      </c>
      <c r="B33" s="21" t="s">
        <v>295</v>
      </c>
      <c r="C33" s="21">
        <f>$X$22</f>
        <v>2329.75</v>
      </c>
      <c r="D33" s="24">
        <f>D32+180</f>
        <v>380</v>
      </c>
      <c r="E33" s="21">
        <f>COLUMN(DP8)</f>
        <v>120</v>
      </c>
      <c r="F33" s="21">
        <f>COLUMN(DQ8)</f>
        <v>121</v>
      </c>
      <c r="G33" s="21">
        <f>COLUMN(DR8)</f>
        <v>122</v>
      </c>
      <c r="H33" s="21">
        <f>COLUMN(DS8)</f>
        <v>123</v>
      </c>
      <c r="I33" s="21"/>
      <c r="J33" s="21"/>
      <c r="K33" s="21"/>
      <c r="L33" s="22"/>
      <c r="N33" s="20">
        <v>15</v>
      </c>
      <c r="O33" s="21">
        <v>17</v>
      </c>
      <c r="P33" s="21" t="s">
        <v>95</v>
      </c>
      <c r="Q33" s="21">
        <f>+Q32+466</f>
        <v>7506.5</v>
      </c>
      <c r="R33" s="22">
        <v>80</v>
      </c>
      <c r="X33">
        <f t="shared" si="2"/>
        <v>7453</v>
      </c>
    </row>
    <row r="34" spans="1:24" x14ac:dyDescent="0.25">
      <c r="A34" s="20">
        <v>16</v>
      </c>
      <c r="B34" s="21" t="s">
        <v>298</v>
      </c>
      <c r="C34" s="21">
        <f>$X$22</f>
        <v>2329.75</v>
      </c>
      <c r="D34" s="24">
        <f>D33+180</f>
        <v>560</v>
      </c>
      <c r="E34" s="21">
        <f>COLUMN(DL9)</f>
        <v>116</v>
      </c>
      <c r="F34" s="21">
        <f>COLUMN(DM9)</f>
        <v>117</v>
      </c>
      <c r="G34" s="21">
        <f>COLUMN(DN9)</f>
        <v>118</v>
      </c>
      <c r="H34" s="21">
        <f>COLUMN(DO9)</f>
        <v>119</v>
      </c>
      <c r="I34" s="21"/>
      <c r="J34" s="21"/>
      <c r="K34" s="21"/>
      <c r="L34" s="22"/>
      <c r="N34" s="20">
        <v>16</v>
      </c>
      <c r="O34" s="21">
        <v>18</v>
      </c>
      <c r="P34" s="21" t="s">
        <v>138</v>
      </c>
      <c r="Q34" s="21">
        <f>+Q33+466</f>
        <v>7972.5</v>
      </c>
      <c r="R34" s="22">
        <v>80</v>
      </c>
      <c r="X34">
        <f t="shared" si="2"/>
        <v>7918.75</v>
      </c>
    </row>
    <row r="35" spans="1:24" x14ac:dyDescent="0.25">
      <c r="A35" s="23">
        <v>17</v>
      </c>
      <c r="B35" s="24" t="s">
        <v>299</v>
      </c>
      <c r="C35" s="24">
        <f>$X$23</f>
        <v>2795.5</v>
      </c>
      <c r="D35" s="24">
        <v>20</v>
      </c>
      <c r="E35" s="21">
        <f>COLUMN(HW10)</f>
        <v>231</v>
      </c>
      <c r="F35" s="21">
        <f>COLUMN(HX10)</f>
        <v>232</v>
      </c>
      <c r="G35" s="21"/>
      <c r="H35" s="21"/>
      <c r="I35" s="21"/>
      <c r="J35" s="21"/>
      <c r="K35" s="21"/>
      <c r="L35" s="22"/>
      <c r="N35" s="20">
        <v>17</v>
      </c>
      <c r="O35" s="21">
        <v>19</v>
      </c>
      <c r="P35" s="21" t="s">
        <v>272</v>
      </c>
      <c r="Q35" s="21">
        <f>+Q34+466</f>
        <v>8438.5</v>
      </c>
      <c r="R35" s="22">
        <v>80</v>
      </c>
      <c r="X35">
        <f t="shared" si="2"/>
        <v>8384.5</v>
      </c>
    </row>
    <row r="36" spans="1:24" ht="15.75" thickBot="1" x14ac:dyDescent="0.3">
      <c r="A36" s="23">
        <v>18</v>
      </c>
      <c r="B36" s="24" t="s">
        <v>300</v>
      </c>
      <c r="C36" s="24">
        <f>$X$23</f>
        <v>2795.5</v>
      </c>
      <c r="D36" s="24">
        <v>200</v>
      </c>
      <c r="E36" s="21">
        <f>COLUMN(HY11)</f>
        <v>233</v>
      </c>
      <c r="F36" s="21">
        <f>COLUMN(HZ11)</f>
        <v>234</v>
      </c>
      <c r="G36" s="21"/>
      <c r="H36" s="21"/>
      <c r="I36" s="21"/>
      <c r="J36" s="21"/>
      <c r="K36" s="21"/>
      <c r="L36" s="22"/>
      <c r="N36" s="25">
        <v>18</v>
      </c>
      <c r="O36" s="26">
        <v>20</v>
      </c>
      <c r="P36" s="26" t="s">
        <v>273</v>
      </c>
      <c r="Q36" s="26">
        <f>+Q35+466</f>
        <v>8904.5</v>
      </c>
      <c r="R36" s="27">
        <v>80</v>
      </c>
      <c r="X36">
        <f t="shared" si="2"/>
        <v>8850.25</v>
      </c>
    </row>
    <row r="37" spans="1:24" ht="15.75" thickBot="1" x14ac:dyDescent="0.3">
      <c r="A37" s="20">
        <v>19</v>
      </c>
      <c r="B37" s="21" t="s">
        <v>301</v>
      </c>
      <c r="C37" s="28">
        <f>$X$24</f>
        <v>3261.25</v>
      </c>
      <c r="D37" s="24">
        <v>20</v>
      </c>
      <c r="E37" s="21">
        <f>COLUMN(AL12)</f>
        <v>38</v>
      </c>
      <c r="F37" s="21">
        <f>COLUMN(AM12)</f>
        <v>39</v>
      </c>
      <c r="G37" s="21">
        <f>COLUMN(AN12)</f>
        <v>40</v>
      </c>
      <c r="H37" s="21">
        <f>COLUMN(AO12)</f>
        <v>41</v>
      </c>
      <c r="I37" s="21"/>
      <c r="J37" s="21"/>
      <c r="K37" s="21"/>
      <c r="L37" s="22"/>
    </row>
    <row r="38" spans="1:24" x14ac:dyDescent="0.25">
      <c r="A38" s="20">
        <v>20</v>
      </c>
      <c r="B38" s="21" t="s">
        <v>302</v>
      </c>
      <c r="C38" s="28">
        <f>$X$24</f>
        <v>3261.25</v>
      </c>
      <c r="D38" s="24">
        <f>D37+180</f>
        <v>200</v>
      </c>
      <c r="E38" s="21">
        <f>COLUMN(BU13)</f>
        <v>73</v>
      </c>
      <c r="F38" s="21">
        <f>COLUMN(BV13)</f>
        <v>74</v>
      </c>
      <c r="G38" s="21">
        <f>COLUMN(BW13)</f>
        <v>75</v>
      </c>
      <c r="H38" s="21">
        <f>COLUMN(BX13)</f>
        <v>76</v>
      </c>
      <c r="I38" s="21"/>
      <c r="J38" s="21"/>
      <c r="K38" s="21"/>
      <c r="L38" s="22"/>
      <c r="N38" s="17" t="s">
        <v>358</v>
      </c>
      <c r="O38" s="18"/>
      <c r="P38" s="18"/>
      <c r="Q38" s="18"/>
      <c r="R38" s="18"/>
      <c r="S38" s="19"/>
      <c r="T38" s="34"/>
      <c r="U38" s="34"/>
    </row>
    <row r="39" spans="1:24" ht="15.75" thickBot="1" x14ac:dyDescent="0.3">
      <c r="A39" s="20">
        <v>21</v>
      </c>
      <c r="B39" s="21" t="s">
        <v>303</v>
      </c>
      <c r="C39" s="28">
        <f>$X$24</f>
        <v>3261.25</v>
      </c>
      <c r="D39" s="24">
        <f>D38+180</f>
        <v>380</v>
      </c>
      <c r="E39" s="21">
        <f>COLUMN(CA14)</f>
        <v>79</v>
      </c>
      <c r="F39" s="21">
        <f>COLUMN(CB14)</f>
        <v>80</v>
      </c>
      <c r="G39" s="21"/>
      <c r="H39" s="21"/>
      <c r="I39" s="21"/>
      <c r="J39" s="21"/>
      <c r="K39" s="21"/>
      <c r="L39" s="22"/>
      <c r="N39" s="25" t="s">
        <v>279</v>
      </c>
      <c r="O39" s="26" t="s">
        <v>280</v>
      </c>
      <c r="P39" s="26" t="s">
        <v>357</v>
      </c>
      <c r="Q39" s="26" t="s">
        <v>282</v>
      </c>
      <c r="R39" s="36" t="s">
        <v>372</v>
      </c>
      <c r="S39" s="37" t="s">
        <v>373</v>
      </c>
    </row>
    <row r="40" spans="1:24" x14ac:dyDescent="0.25">
      <c r="A40" s="23">
        <v>22</v>
      </c>
      <c r="B40" s="24" t="s">
        <v>304</v>
      </c>
      <c r="C40" s="29">
        <f>$X$25</f>
        <v>3727</v>
      </c>
      <c r="D40" s="24">
        <v>20</v>
      </c>
      <c r="E40" s="21">
        <f>COLUMN(DF15)</f>
        <v>110</v>
      </c>
      <c r="F40" s="21"/>
      <c r="G40" s="21"/>
      <c r="H40" s="21"/>
      <c r="I40" s="21"/>
      <c r="J40" s="21"/>
      <c r="K40" s="21"/>
      <c r="L40" s="22"/>
      <c r="N40" s="20">
        <v>1</v>
      </c>
      <c r="O40" s="21" t="s">
        <v>359</v>
      </c>
      <c r="P40" s="21">
        <v>0</v>
      </c>
      <c r="Q40" s="21">
        <v>0</v>
      </c>
      <c r="R40" s="34">
        <v>2</v>
      </c>
      <c r="S40" s="35">
        <v>3</v>
      </c>
    </row>
    <row r="41" spans="1:24" x14ac:dyDescent="0.25">
      <c r="A41" s="23">
        <v>23</v>
      </c>
      <c r="B41" s="24" t="s">
        <v>305</v>
      </c>
      <c r="C41" s="29">
        <f>$X$25</f>
        <v>3727</v>
      </c>
      <c r="D41" s="24">
        <f>D40+180</f>
        <v>200</v>
      </c>
      <c r="E41" s="21">
        <f>COLUMN(DG16)</f>
        <v>111</v>
      </c>
      <c r="F41" s="21">
        <f>COLUMN(DH16)</f>
        <v>112</v>
      </c>
      <c r="G41" s="21">
        <f>COLUMN(DI16)</f>
        <v>113</v>
      </c>
      <c r="H41" s="21"/>
      <c r="I41" s="21"/>
      <c r="J41" s="21"/>
      <c r="K41" s="21"/>
      <c r="L41" s="22"/>
      <c r="N41" s="20">
        <v>2</v>
      </c>
      <c r="O41" s="21" t="s">
        <v>360</v>
      </c>
      <c r="P41" s="21">
        <v>0</v>
      </c>
      <c r="Q41" s="21">
        <v>240</v>
      </c>
      <c r="R41" s="34">
        <v>2</v>
      </c>
      <c r="S41" s="35">
        <v>4</v>
      </c>
    </row>
    <row r="42" spans="1:24" x14ac:dyDescent="0.25">
      <c r="A42" s="23">
        <v>24</v>
      </c>
      <c r="B42" s="24" t="s">
        <v>306</v>
      </c>
      <c r="C42" s="29">
        <f>$X$25</f>
        <v>3727</v>
      </c>
      <c r="D42" s="24">
        <f>D41+180</f>
        <v>380</v>
      </c>
      <c r="E42" s="21">
        <f>COLUMN(DJ17)</f>
        <v>114</v>
      </c>
      <c r="F42" s="21">
        <f>COLUMN(DK17)</f>
        <v>115</v>
      </c>
      <c r="G42" s="21"/>
      <c r="H42" s="21"/>
      <c r="I42" s="21"/>
      <c r="J42" s="21"/>
      <c r="K42" s="21"/>
      <c r="L42" s="22"/>
      <c r="N42" s="20">
        <v>3</v>
      </c>
      <c r="O42" s="21" t="s">
        <v>361</v>
      </c>
      <c r="P42" s="21">
        <v>0</v>
      </c>
      <c r="Q42" s="21">
        <v>480</v>
      </c>
      <c r="R42" s="34">
        <v>2</v>
      </c>
      <c r="S42" s="35">
        <v>5</v>
      </c>
    </row>
    <row r="43" spans="1:24" x14ac:dyDescent="0.25">
      <c r="A43" s="20">
        <v>25</v>
      </c>
      <c r="B43" s="21" t="s">
        <v>307</v>
      </c>
      <c r="C43" s="28">
        <f>$X$26</f>
        <v>4192.75</v>
      </c>
      <c r="D43" s="24">
        <v>20</v>
      </c>
      <c r="E43" s="21">
        <f>COLUMN(DT18)</f>
        <v>124</v>
      </c>
      <c r="F43" s="21">
        <f>COLUMN(DU18)</f>
        <v>125</v>
      </c>
      <c r="G43" s="21">
        <f>COLUMN(DV18)</f>
        <v>126</v>
      </c>
      <c r="H43" s="21">
        <f>COLUMN(DW18)</f>
        <v>127</v>
      </c>
      <c r="I43" s="21"/>
      <c r="J43" s="21"/>
      <c r="K43" s="21"/>
      <c r="L43" s="22"/>
      <c r="N43" s="20">
        <v>4</v>
      </c>
      <c r="O43" s="21" t="s">
        <v>377</v>
      </c>
      <c r="P43" s="21">
        <v>466.25</v>
      </c>
      <c r="Q43" s="21">
        <v>0</v>
      </c>
      <c r="R43" s="34">
        <v>2</v>
      </c>
      <c r="S43" s="35">
        <v>6</v>
      </c>
    </row>
    <row r="44" spans="1:24" x14ac:dyDescent="0.25">
      <c r="A44" s="20">
        <v>26</v>
      </c>
      <c r="B44" s="21" t="s">
        <v>308</v>
      </c>
      <c r="C44" s="28">
        <f>$X$26</f>
        <v>4192.75</v>
      </c>
      <c r="D44" s="24">
        <f>D43+180</f>
        <v>200</v>
      </c>
      <c r="E44" s="21">
        <f>COLUMN(DX19)</f>
        <v>128</v>
      </c>
      <c r="F44" s="21">
        <f>COLUMN(DY19)</f>
        <v>129</v>
      </c>
      <c r="G44" s="21">
        <f>COLUMN(DZ19)</f>
        <v>130</v>
      </c>
      <c r="H44" s="21">
        <f>COLUMN(EA19)</f>
        <v>131</v>
      </c>
      <c r="I44" s="21"/>
      <c r="J44" s="21"/>
      <c r="K44" s="21"/>
      <c r="L44" s="22"/>
      <c r="N44" s="20">
        <v>5</v>
      </c>
      <c r="O44" s="21" t="s">
        <v>378</v>
      </c>
      <c r="P44" s="21">
        <v>466.25</v>
      </c>
      <c r="Q44" s="21">
        <v>240</v>
      </c>
      <c r="R44" s="34">
        <v>5</v>
      </c>
      <c r="S44" s="35">
        <v>3</v>
      </c>
    </row>
    <row r="45" spans="1:24" ht="15.75" thickBot="1" x14ac:dyDescent="0.3">
      <c r="A45" s="20">
        <v>27</v>
      </c>
      <c r="B45" s="21" t="s">
        <v>309</v>
      </c>
      <c r="C45" s="28">
        <f>$X$26</f>
        <v>4192.75</v>
      </c>
      <c r="D45" s="24">
        <f>D44+180</f>
        <v>380</v>
      </c>
      <c r="E45" s="21">
        <f>COLUMN(EB20)</f>
        <v>132</v>
      </c>
      <c r="F45" s="21">
        <f>COLUMN(EC20)</f>
        <v>133</v>
      </c>
      <c r="G45" s="21">
        <f>COLUMN(ED20)</f>
        <v>134</v>
      </c>
      <c r="H45" s="21">
        <f>COLUMN(EE20)</f>
        <v>135</v>
      </c>
      <c r="I45" s="21"/>
      <c r="J45" s="21"/>
      <c r="K45" s="21"/>
      <c r="L45" s="22"/>
      <c r="N45" s="25">
        <v>6</v>
      </c>
      <c r="O45" s="26" t="s">
        <v>362</v>
      </c>
      <c r="P45" s="26">
        <v>466.25</v>
      </c>
      <c r="Q45" s="26">
        <v>480</v>
      </c>
      <c r="R45" s="36">
        <v>5</v>
      </c>
      <c r="S45" s="37">
        <v>7</v>
      </c>
    </row>
    <row r="46" spans="1:24" ht="15.75" thickBot="1" x14ac:dyDescent="0.3">
      <c r="A46" s="20">
        <v>28</v>
      </c>
      <c r="B46" s="21" t="s">
        <v>310</v>
      </c>
      <c r="C46" s="28">
        <f>$X$26</f>
        <v>4192.75</v>
      </c>
      <c r="D46" s="24">
        <f>D45+180</f>
        <v>560</v>
      </c>
      <c r="E46" s="21">
        <f>COLUMN(EF21)</f>
        <v>136</v>
      </c>
      <c r="F46" s="21">
        <f>COLUMN(EG21)</f>
        <v>137</v>
      </c>
      <c r="G46" s="21">
        <f>COLUMN(EH21)</f>
        <v>138</v>
      </c>
      <c r="H46" s="21">
        <f>COLUMN(EI21)</f>
        <v>139</v>
      </c>
      <c r="I46" s="21"/>
      <c r="J46" s="21"/>
      <c r="K46" s="21"/>
      <c r="L46" s="22"/>
    </row>
    <row r="47" spans="1:24" x14ac:dyDescent="0.25">
      <c r="A47" s="23">
        <v>29</v>
      </c>
      <c r="B47" s="24" t="s">
        <v>311</v>
      </c>
      <c r="C47" s="24">
        <f>$X$27</f>
        <v>4658.5</v>
      </c>
      <c r="D47" s="24">
        <v>20</v>
      </c>
      <c r="E47" s="21">
        <f>COLUMN(AD22)</f>
        <v>30</v>
      </c>
      <c r="F47" s="21">
        <f>COLUMN(AE22)</f>
        <v>31</v>
      </c>
      <c r="G47" s="21">
        <f>COLUMN(AF22)</f>
        <v>32</v>
      </c>
      <c r="H47" s="21">
        <f>COLUMN(AG22)</f>
        <v>33</v>
      </c>
      <c r="I47" s="21"/>
      <c r="J47" s="21"/>
      <c r="K47" s="21"/>
      <c r="L47" s="22"/>
      <c r="N47" s="17" t="s">
        <v>366</v>
      </c>
      <c r="O47" s="19"/>
    </row>
    <row r="48" spans="1:24" ht="15.75" thickBot="1" x14ac:dyDescent="0.3">
      <c r="A48" s="23">
        <v>30</v>
      </c>
      <c r="B48" s="24" t="s">
        <v>315</v>
      </c>
      <c r="C48" s="24">
        <f>$X$27</f>
        <v>4658.5</v>
      </c>
      <c r="D48" s="24">
        <f>D47+180</f>
        <v>200</v>
      </c>
      <c r="E48" s="21">
        <f>COLUMN(AH23)</f>
        <v>34</v>
      </c>
      <c r="F48" s="21">
        <f>COLUMN(AI23)</f>
        <v>35</v>
      </c>
      <c r="G48" s="21">
        <f>COLUMN(AJ23)</f>
        <v>36</v>
      </c>
      <c r="H48" s="21">
        <f>COLUMN(AK23)</f>
        <v>37</v>
      </c>
      <c r="I48" s="21"/>
      <c r="J48" s="21"/>
      <c r="K48" s="21"/>
      <c r="L48" s="22"/>
      <c r="N48" s="25" t="s">
        <v>279</v>
      </c>
      <c r="O48" s="27"/>
    </row>
    <row r="49" spans="1:15" x14ac:dyDescent="0.25">
      <c r="A49" s="23">
        <v>31</v>
      </c>
      <c r="B49" s="24" t="s">
        <v>314</v>
      </c>
      <c r="C49" s="24">
        <f>$X$27</f>
        <v>4658.5</v>
      </c>
      <c r="D49" s="24">
        <f>D48+180</f>
        <v>380</v>
      </c>
      <c r="E49" s="21">
        <f>COLUMN(FC24)</f>
        <v>159</v>
      </c>
      <c r="F49" s="21">
        <f>COLUMN(FD24)</f>
        <v>160</v>
      </c>
      <c r="G49" s="21">
        <f>COLUMN(FE24)</f>
        <v>161</v>
      </c>
      <c r="H49" s="21">
        <f>COLUMN(FF24)</f>
        <v>162</v>
      </c>
      <c r="I49" s="21"/>
      <c r="J49" s="21"/>
      <c r="K49" s="21"/>
      <c r="L49" s="22"/>
      <c r="N49" s="20">
        <v>1</v>
      </c>
      <c r="O49" s="22" t="s">
        <v>364</v>
      </c>
    </row>
    <row r="50" spans="1:15" x14ac:dyDescent="0.25">
      <c r="A50" s="23">
        <v>32</v>
      </c>
      <c r="B50" s="24" t="s">
        <v>312</v>
      </c>
      <c r="C50" s="24">
        <f>$X$27</f>
        <v>4658.5</v>
      </c>
      <c r="D50" s="24">
        <f>D49+180</f>
        <v>560</v>
      </c>
      <c r="E50" s="21">
        <f>COLUMN(CL25)</f>
        <v>90</v>
      </c>
      <c r="F50" s="21">
        <f>COLUMN(CM25)</f>
        <v>91</v>
      </c>
      <c r="G50" s="21">
        <f>COLUMN(CN25)</f>
        <v>92</v>
      </c>
      <c r="H50" s="21">
        <f>COLUMN(CO25)</f>
        <v>93</v>
      </c>
      <c r="I50" s="21"/>
      <c r="J50" s="21"/>
      <c r="K50" s="21"/>
      <c r="L50" s="22"/>
      <c r="N50" s="20">
        <v>2</v>
      </c>
      <c r="O50" s="22" t="s">
        <v>416</v>
      </c>
    </row>
    <row r="51" spans="1:15" ht="15.75" thickBot="1" x14ac:dyDescent="0.3">
      <c r="A51" s="20">
        <v>33</v>
      </c>
      <c r="B51" s="21" t="s">
        <v>313</v>
      </c>
      <c r="C51" s="28">
        <f>$X$28</f>
        <v>5124.25</v>
      </c>
      <c r="D51" s="24">
        <v>20</v>
      </c>
      <c r="E51" s="21">
        <f>COLUMN(V26)</f>
        <v>22</v>
      </c>
      <c r="F51" s="21">
        <f>COLUMN(W26)</f>
        <v>23</v>
      </c>
      <c r="G51" s="21">
        <f>COLUMN(X26)</f>
        <v>24</v>
      </c>
      <c r="H51" s="21">
        <f>COLUMN(Y26)</f>
        <v>25</v>
      </c>
      <c r="I51" s="21"/>
      <c r="J51" s="21"/>
      <c r="K51" s="21"/>
      <c r="L51" s="22"/>
      <c r="N51" s="25">
        <v>3</v>
      </c>
      <c r="O51" s="27" t="s">
        <v>365</v>
      </c>
    </row>
    <row r="52" spans="1:15" x14ac:dyDescent="0.25">
      <c r="A52" s="20">
        <v>34</v>
      </c>
      <c r="B52" s="21" t="s">
        <v>316</v>
      </c>
      <c r="C52" s="28">
        <f>$X$28</f>
        <v>5124.25</v>
      </c>
      <c r="D52" s="24">
        <f>D51+180</f>
        <v>200</v>
      </c>
      <c r="E52" s="21">
        <f>COLUMN(Z27)</f>
        <v>26</v>
      </c>
      <c r="F52" s="21">
        <f>COLUMN(AA27)</f>
        <v>27</v>
      </c>
      <c r="G52" s="21">
        <f>COLUMN(AB27)</f>
        <v>28</v>
      </c>
      <c r="H52" s="21">
        <f>COLUMN(AC27)</f>
        <v>29</v>
      </c>
      <c r="I52" s="21"/>
      <c r="J52" s="21"/>
      <c r="K52" s="21"/>
      <c r="L52" s="22"/>
    </row>
    <row r="53" spans="1:15" x14ac:dyDescent="0.25">
      <c r="A53" s="20">
        <v>35</v>
      </c>
      <c r="B53" s="21" t="s">
        <v>317</v>
      </c>
      <c r="C53" s="28">
        <f>$X$28</f>
        <v>5124.25</v>
      </c>
      <c r="D53" s="24">
        <f>D52+180</f>
        <v>380</v>
      </c>
      <c r="E53" s="21">
        <f>COLUMN(T28)</f>
        <v>20</v>
      </c>
      <c r="F53" s="21">
        <f>COLUMN(U28)</f>
        <v>21</v>
      </c>
      <c r="G53" s="21"/>
      <c r="H53" s="21"/>
      <c r="I53" s="21"/>
      <c r="J53" s="21"/>
      <c r="K53" s="21"/>
      <c r="L53" s="22"/>
    </row>
    <row r="54" spans="1:15" x14ac:dyDescent="0.25">
      <c r="A54" s="20">
        <v>36</v>
      </c>
      <c r="B54" s="21" t="s">
        <v>318</v>
      </c>
      <c r="C54" s="28">
        <f>$X$28</f>
        <v>5124.25</v>
      </c>
      <c r="D54" s="24">
        <f>D53+180</f>
        <v>560</v>
      </c>
      <c r="E54" s="21">
        <f>COLUMN(BN29)</f>
        <v>66</v>
      </c>
      <c r="F54" s="21">
        <f>COLUMN(BO29)</f>
        <v>67</v>
      </c>
      <c r="G54" s="21">
        <f>COLUMN(BP29)</f>
        <v>68</v>
      </c>
      <c r="H54" s="21">
        <f>COLUMN(BQ29)</f>
        <v>69</v>
      </c>
      <c r="I54" s="21">
        <f>COLUMN(CP29)</f>
        <v>94</v>
      </c>
      <c r="J54" s="21">
        <f>COLUMN(CQ29)</f>
        <v>95</v>
      </c>
      <c r="K54" s="21">
        <f>COLUMN(CR29)</f>
        <v>96</v>
      </c>
      <c r="L54" s="22">
        <f>COLUMN(CS29)</f>
        <v>97</v>
      </c>
    </row>
    <row r="55" spans="1:15" x14ac:dyDescent="0.25">
      <c r="A55" s="23">
        <v>37</v>
      </c>
      <c r="B55" s="24" t="s">
        <v>319</v>
      </c>
      <c r="C55" s="24">
        <f>$X$29</f>
        <v>5590</v>
      </c>
      <c r="D55" s="24">
        <v>20</v>
      </c>
      <c r="E55" s="21">
        <f>COLUMN(AV30)</f>
        <v>48</v>
      </c>
      <c r="F55" s="21">
        <f>COLUMN(AW30)</f>
        <v>49</v>
      </c>
      <c r="G55" s="21">
        <f>COLUMN(FS30)</f>
        <v>175</v>
      </c>
      <c r="H55" s="21">
        <f>COLUMN(FT30)</f>
        <v>176</v>
      </c>
      <c r="I55" s="21"/>
      <c r="J55" s="21"/>
      <c r="K55" s="21"/>
      <c r="L55" s="22"/>
    </row>
    <row r="56" spans="1:15" x14ac:dyDescent="0.25">
      <c r="A56" s="23">
        <v>38</v>
      </c>
      <c r="B56" s="24" t="s">
        <v>320</v>
      </c>
      <c r="C56" s="24">
        <f>$X$29</f>
        <v>5590</v>
      </c>
      <c r="D56" s="24">
        <f>D55+180</f>
        <v>200</v>
      </c>
      <c r="E56" s="21">
        <f>COLUMN(AT31)</f>
        <v>46</v>
      </c>
      <c r="F56" s="21">
        <f>COLUMN(FL31)</f>
        <v>168</v>
      </c>
      <c r="G56" s="21">
        <f>COLUMN(AU31)</f>
        <v>47</v>
      </c>
      <c r="H56" s="21">
        <f>COLUMN(EK31)</f>
        <v>141</v>
      </c>
      <c r="I56" s="21">
        <v>237</v>
      </c>
      <c r="J56" s="21">
        <v>237</v>
      </c>
      <c r="K56" s="21"/>
      <c r="L56" s="22"/>
    </row>
    <row r="57" spans="1:15" x14ac:dyDescent="0.25">
      <c r="A57" s="23">
        <v>39</v>
      </c>
      <c r="B57" s="24" t="s">
        <v>321</v>
      </c>
      <c r="C57" s="24">
        <f>$X$29</f>
        <v>5590</v>
      </c>
      <c r="D57" s="24">
        <f>D56+180</f>
        <v>380</v>
      </c>
      <c r="E57" s="21">
        <f>COLUMN(CU32)</f>
        <v>99</v>
      </c>
      <c r="F57" s="21">
        <f t="shared" ref="F57:L57" si="3">COLUMN(CV32)</f>
        <v>100</v>
      </c>
      <c r="G57" s="21">
        <f t="shared" si="3"/>
        <v>101</v>
      </c>
      <c r="H57" s="21">
        <f t="shared" si="3"/>
        <v>102</v>
      </c>
      <c r="I57" s="21">
        <f t="shared" si="3"/>
        <v>103</v>
      </c>
      <c r="J57" s="21">
        <f t="shared" si="3"/>
        <v>104</v>
      </c>
      <c r="K57" s="21">
        <f t="shared" si="3"/>
        <v>105</v>
      </c>
      <c r="L57" s="22">
        <f t="shared" si="3"/>
        <v>106</v>
      </c>
    </row>
    <row r="58" spans="1:15" x14ac:dyDescent="0.25">
      <c r="A58" s="23">
        <v>40</v>
      </c>
      <c r="B58" s="24" t="s">
        <v>322</v>
      </c>
      <c r="C58" s="24">
        <f>$X$29</f>
        <v>5590</v>
      </c>
      <c r="D58" s="24">
        <f>D57+180</f>
        <v>560</v>
      </c>
      <c r="E58" s="21">
        <f>COLUMN(AZ33)</f>
        <v>52</v>
      </c>
      <c r="F58" s="21">
        <f>COLUMN(FO33)</f>
        <v>171</v>
      </c>
      <c r="G58" s="21">
        <f>COLUMN(BA33)</f>
        <v>53</v>
      </c>
      <c r="H58" s="21">
        <f>COLUMN(BB33)</f>
        <v>54</v>
      </c>
      <c r="I58" s="21">
        <v>238</v>
      </c>
      <c r="J58" s="21">
        <v>239</v>
      </c>
      <c r="K58" s="21"/>
      <c r="L58" s="22"/>
    </row>
    <row r="59" spans="1:15" x14ac:dyDescent="0.25">
      <c r="A59" s="20">
        <v>41</v>
      </c>
      <c r="B59" s="21" t="s">
        <v>323</v>
      </c>
      <c r="C59" s="28">
        <f>$X$30</f>
        <v>6055.75</v>
      </c>
      <c r="D59" s="24">
        <v>20</v>
      </c>
      <c r="E59" s="21">
        <f>COLUMN(EL34)</f>
        <v>142</v>
      </c>
      <c r="F59" s="21">
        <f>COLUMN(EM34)</f>
        <v>143</v>
      </c>
      <c r="G59" s="21">
        <f>COLUMN(FM34)</f>
        <v>169</v>
      </c>
      <c r="H59" s="21">
        <f>COLUMN(FN34)</f>
        <v>170</v>
      </c>
      <c r="I59" s="21">
        <f>COLUMN(HV34)</f>
        <v>230</v>
      </c>
      <c r="J59" s="21"/>
      <c r="K59" s="21"/>
      <c r="L59" s="22"/>
    </row>
    <row r="60" spans="1:15" x14ac:dyDescent="0.25">
      <c r="A60" s="20">
        <v>42</v>
      </c>
      <c r="B60" s="21" t="s">
        <v>324</v>
      </c>
      <c r="C60" s="28">
        <f>$X$30</f>
        <v>6055.75</v>
      </c>
      <c r="D60" s="24">
        <f>D59+180</f>
        <v>200</v>
      </c>
      <c r="E60" s="21">
        <f>COLUMN(FG35)</f>
        <v>163</v>
      </c>
      <c r="F60" s="21">
        <f>COLUMN(FH35)</f>
        <v>164</v>
      </c>
      <c r="G60" s="21">
        <f>COLUMN(FI35)</f>
        <v>165</v>
      </c>
      <c r="H60" s="21">
        <f>COLUMN(FJ35)</f>
        <v>166</v>
      </c>
      <c r="I60" s="21">
        <v>246</v>
      </c>
      <c r="J60" s="21">
        <v>247</v>
      </c>
      <c r="K60" s="21"/>
      <c r="L60" s="22"/>
    </row>
    <row r="61" spans="1:15" x14ac:dyDescent="0.25">
      <c r="A61" s="20">
        <v>43</v>
      </c>
      <c r="B61" s="21" t="s">
        <v>325</v>
      </c>
      <c r="C61" s="28">
        <f>$X$30</f>
        <v>6055.75</v>
      </c>
      <c r="D61" s="24">
        <f>D60+180</f>
        <v>380</v>
      </c>
      <c r="E61" s="21">
        <f>COLUMN(FK36)</f>
        <v>167</v>
      </c>
      <c r="F61" s="21">
        <f>COLUMN(FP36)</f>
        <v>172</v>
      </c>
      <c r="G61" s="21">
        <f>COLUMN(FQ36)</f>
        <v>173</v>
      </c>
      <c r="H61" s="21">
        <f>COLUMN(FR36)</f>
        <v>174</v>
      </c>
      <c r="I61" s="21"/>
      <c r="J61" s="21"/>
      <c r="K61" s="21"/>
      <c r="L61" s="22"/>
    </row>
    <row r="62" spans="1:15" x14ac:dyDescent="0.25">
      <c r="A62" s="20">
        <v>44</v>
      </c>
      <c r="B62" s="21" t="s">
        <v>326</v>
      </c>
      <c r="C62" s="28">
        <f>$X$30</f>
        <v>6055.75</v>
      </c>
      <c r="D62" s="24">
        <f>D61+180</f>
        <v>560</v>
      </c>
      <c r="E62" s="21">
        <f>COLUMN(FU37)</f>
        <v>177</v>
      </c>
      <c r="F62" s="21">
        <f>COLUMN(GF37)</f>
        <v>188</v>
      </c>
      <c r="G62" s="21"/>
      <c r="H62" s="21"/>
      <c r="I62" s="21"/>
      <c r="J62" s="21"/>
      <c r="K62" s="21"/>
      <c r="L62" s="22"/>
    </row>
    <row r="63" spans="1:15" x14ac:dyDescent="0.25">
      <c r="A63" s="23">
        <v>45</v>
      </c>
      <c r="B63" s="24" t="s">
        <v>327</v>
      </c>
      <c r="C63" s="30">
        <f>$X$31</f>
        <v>6521.5</v>
      </c>
      <c r="D63" s="24">
        <v>20</v>
      </c>
      <c r="E63" s="21">
        <f>COLUMN(FV38)</f>
        <v>178</v>
      </c>
      <c r="F63" s="21">
        <f>COLUMN(FW38)</f>
        <v>179</v>
      </c>
      <c r="G63" s="21"/>
      <c r="H63" s="21"/>
      <c r="I63" s="21"/>
      <c r="J63" s="21"/>
      <c r="K63" s="21"/>
      <c r="L63" s="22"/>
    </row>
    <row r="64" spans="1:15" x14ac:dyDescent="0.25">
      <c r="A64" s="23">
        <v>46</v>
      </c>
      <c r="B64" s="24" t="s">
        <v>328</v>
      </c>
      <c r="C64" s="30">
        <f>$X$31</f>
        <v>6521.5</v>
      </c>
      <c r="D64" s="24">
        <f>D63+180</f>
        <v>200</v>
      </c>
      <c r="E64" s="21">
        <f>COLUMN(FX39)</f>
        <v>180</v>
      </c>
      <c r="F64" s="21">
        <f>COLUMN(FY39)</f>
        <v>181</v>
      </c>
      <c r="G64" s="21">
        <f>COLUMN(FZ39)</f>
        <v>182</v>
      </c>
      <c r="H64" s="21">
        <f>COLUMN(GA39)</f>
        <v>183</v>
      </c>
      <c r="I64" s="21"/>
      <c r="J64" s="21"/>
      <c r="K64" s="21"/>
      <c r="L64" s="22"/>
    </row>
    <row r="65" spans="1:12" x14ac:dyDescent="0.25">
      <c r="A65" s="23">
        <v>47</v>
      </c>
      <c r="B65" s="24" t="s">
        <v>329</v>
      </c>
      <c r="C65" s="30">
        <f>$X$31</f>
        <v>6521.5</v>
      </c>
      <c r="D65" s="24">
        <f>D64+180</f>
        <v>380</v>
      </c>
      <c r="E65" s="21">
        <f>COLUMN(GB40)</f>
        <v>184</v>
      </c>
      <c r="F65" s="21">
        <f>COLUMN(GC40)</f>
        <v>185</v>
      </c>
      <c r="G65" s="21">
        <f>COLUMN(GD40)</f>
        <v>186</v>
      </c>
      <c r="H65" s="21">
        <f>COLUMN(GE40)</f>
        <v>187</v>
      </c>
      <c r="I65" s="21"/>
      <c r="J65" s="21"/>
      <c r="K65" s="21"/>
      <c r="L65" s="22"/>
    </row>
    <row r="66" spans="1:12" x14ac:dyDescent="0.25">
      <c r="A66" s="23">
        <v>48</v>
      </c>
      <c r="B66" s="24" t="s">
        <v>330</v>
      </c>
      <c r="C66" s="30">
        <f>$X$31</f>
        <v>6521.5</v>
      </c>
      <c r="D66" s="24">
        <f>D65+180</f>
        <v>560</v>
      </c>
      <c r="E66" s="21">
        <f>COLUMN(GG41)</f>
        <v>189</v>
      </c>
      <c r="F66" s="21">
        <f>COLUMN(GH41)</f>
        <v>190</v>
      </c>
      <c r="G66" s="21">
        <f>COLUMN(GI41)</f>
        <v>191</v>
      </c>
      <c r="H66" s="21">
        <f>COLUMN(GJ41)</f>
        <v>192</v>
      </c>
      <c r="I66" s="21"/>
      <c r="J66" s="21"/>
      <c r="K66" s="21"/>
      <c r="L66" s="22"/>
    </row>
    <row r="67" spans="1:12" x14ac:dyDescent="0.25">
      <c r="A67" s="55">
        <v>49</v>
      </c>
      <c r="B67" s="56" t="s">
        <v>402</v>
      </c>
      <c r="C67" s="57">
        <f>$X$32</f>
        <v>6987.25</v>
      </c>
      <c r="D67" s="56">
        <v>20</v>
      </c>
      <c r="E67" s="21">
        <v>238</v>
      </c>
      <c r="F67" s="34">
        <v>239</v>
      </c>
      <c r="G67" s="34">
        <v>244</v>
      </c>
      <c r="H67" s="34">
        <v>245</v>
      </c>
      <c r="I67" s="34">
        <v>249</v>
      </c>
      <c r="J67" s="21"/>
      <c r="K67" s="21"/>
      <c r="L67" s="22"/>
    </row>
    <row r="68" spans="1:12" x14ac:dyDescent="0.25">
      <c r="A68" s="55">
        <v>50</v>
      </c>
      <c r="B68" s="56" t="s">
        <v>403</v>
      </c>
      <c r="C68" s="57">
        <f>$X$32</f>
        <v>6987.25</v>
      </c>
      <c r="D68" s="56">
        <f>D67+180</f>
        <v>200</v>
      </c>
      <c r="E68" s="21">
        <v>240</v>
      </c>
      <c r="F68" s="21">
        <v>241</v>
      </c>
      <c r="G68" s="21">
        <v>242</v>
      </c>
      <c r="H68" s="34">
        <v>243</v>
      </c>
      <c r="I68" s="34">
        <v>248</v>
      </c>
      <c r="J68" s="21"/>
      <c r="K68" s="21"/>
      <c r="L68" s="22"/>
    </row>
    <row r="69" spans="1:12" x14ac:dyDescent="0.25">
      <c r="A69" s="23">
        <v>51</v>
      </c>
      <c r="B69" s="24" t="s">
        <v>331</v>
      </c>
      <c r="C69" s="24">
        <f>$X$33</f>
        <v>7453</v>
      </c>
      <c r="D69" s="24">
        <v>20</v>
      </c>
      <c r="E69" s="21">
        <f>COLUMN(CG42)</f>
        <v>85</v>
      </c>
      <c r="F69" s="21">
        <f>COLUMN(CH42)</f>
        <v>86</v>
      </c>
      <c r="G69" s="21">
        <f>COLUMN(GK42)</f>
        <v>193</v>
      </c>
      <c r="H69" s="21">
        <f>COLUMN(GL42)</f>
        <v>194</v>
      </c>
      <c r="I69" s="21">
        <f>COLUMN(GM42)</f>
        <v>195</v>
      </c>
      <c r="J69" s="21"/>
      <c r="K69" s="21"/>
      <c r="L69" s="22"/>
    </row>
    <row r="70" spans="1:12" x14ac:dyDescent="0.25">
      <c r="A70" s="23">
        <v>52</v>
      </c>
      <c r="B70" s="24" t="s">
        <v>332</v>
      </c>
      <c r="C70" s="24">
        <f>$X$33</f>
        <v>7453</v>
      </c>
      <c r="D70" s="24">
        <f>D69+180</f>
        <v>200</v>
      </c>
      <c r="E70" s="21">
        <f>COLUMN(GN43)</f>
        <v>196</v>
      </c>
      <c r="F70" s="21"/>
      <c r="G70" s="21"/>
      <c r="H70" s="21"/>
      <c r="I70" s="21"/>
      <c r="J70" s="21"/>
      <c r="K70" s="21"/>
      <c r="L70" s="22"/>
    </row>
    <row r="71" spans="1:12" x14ac:dyDescent="0.25">
      <c r="A71" s="23">
        <v>53</v>
      </c>
      <c r="B71" s="24" t="s">
        <v>333</v>
      </c>
      <c r="C71" s="24">
        <f>$X$33</f>
        <v>7453</v>
      </c>
      <c r="D71" s="24">
        <f>D70+180</f>
        <v>380</v>
      </c>
      <c r="E71" s="21">
        <f>COLUMN(CT44)</f>
        <v>98</v>
      </c>
      <c r="F71" s="21"/>
      <c r="G71" s="21"/>
      <c r="H71" s="21"/>
      <c r="I71" s="21"/>
      <c r="J71" s="21"/>
      <c r="K71" s="21"/>
      <c r="L71" s="22"/>
    </row>
    <row r="72" spans="1:12" x14ac:dyDescent="0.25">
      <c r="A72" s="23">
        <v>54</v>
      </c>
      <c r="B72" s="24" t="s">
        <v>334</v>
      </c>
      <c r="C72" s="24">
        <f>$X$33</f>
        <v>7453</v>
      </c>
      <c r="D72" s="24">
        <f>D71+180</f>
        <v>560</v>
      </c>
      <c r="E72" s="21">
        <f>COLUMN(ER45)</f>
        <v>148</v>
      </c>
      <c r="F72" s="21">
        <f>COLUMN(EQ45)</f>
        <v>147</v>
      </c>
      <c r="G72" s="21">
        <f>COLUMN(EP45)</f>
        <v>146</v>
      </c>
      <c r="H72" s="21">
        <f>COLUMN(GO45)</f>
        <v>197</v>
      </c>
      <c r="I72" s="21"/>
      <c r="J72" s="21"/>
      <c r="K72" s="21"/>
      <c r="L72" s="22"/>
    </row>
    <row r="73" spans="1:12" x14ac:dyDescent="0.25">
      <c r="A73" s="55">
        <v>55</v>
      </c>
      <c r="B73" s="56" t="s">
        <v>336</v>
      </c>
      <c r="C73" s="57">
        <f>$X$34</f>
        <v>7918.75</v>
      </c>
      <c r="D73" s="56">
        <v>20</v>
      </c>
      <c r="E73" s="21">
        <f>COLUMN(GQ46)</f>
        <v>199</v>
      </c>
      <c r="F73" s="21">
        <f>COLUMN(ES46)</f>
        <v>149</v>
      </c>
      <c r="G73" s="21">
        <f>COLUMN(GP46)</f>
        <v>198</v>
      </c>
      <c r="H73" s="21"/>
      <c r="I73" s="21"/>
      <c r="J73" s="21"/>
      <c r="K73" s="21"/>
      <c r="L73" s="22"/>
    </row>
    <row r="74" spans="1:12" x14ac:dyDescent="0.25">
      <c r="A74" s="55">
        <v>56</v>
      </c>
      <c r="B74" s="56" t="s">
        <v>337</v>
      </c>
      <c r="C74" s="57">
        <f>$X$34</f>
        <v>7918.75</v>
      </c>
      <c r="D74" s="56">
        <f>D73+180</f>
        <v>200</v>
      </c>
      <c r="E74" s="21">
        <f>COLUMN(GS47)</f>
        <v>201</v>
      </c>
      <c r="F74" s="21">
        <f>COLUMN(ET47)</f>
        <v>150</v>
      </c>
      <c r="G74" s="21">
        <f>COLUMN(GR47)</f>
        <v>200</v>
      </c>
      <c r="H74" s="21"/>
      <c r="I74" s="21"/>
      <c r="J74" s="21"/>
      <c r="K74" s="21"/>
      <c r="L74" s="22"/>
    </row>
    <row r="75" spans="1:12" x14ac:dyDescent="0.25">
      <c r="A75" s="55">
        <v>57</v>
      </c>
      <c r="B75" s="56" t="s">
        <v>338</v>
      </c>
      <c r="C75" s="57">
        <f>$X$34</f>
        <v>7918.75</v>
      </c>
      <c r="D75" s="56">
        <f>D74+180</f>
        <v>380</v>
      </c>
      <c r="E75" s="21">
        <f>COLUMN(GU48)</f>
        <v>203</v>
      </c>
      <c r="F75" s="21">
        <f>COLUMN(EU48)</f>
        <v>151</v>
      </c>
      <c r="G75" s="21">
        <f>COLUMN(GT48)</f>
        <v>202</v>
      </c>
      <c r="H75" s="21"/>
      <c r="I75" s="21"/>
      <c r="J75" s="21"/>
      <c r="K75" s="21"/>
      <c r="L75" s="22"/>
    </row>
    <row r="76" spans="1:12" x14ac:dyDescent="0.25">
      <c r="A76" s="55">
        <v>58</v>
      </c>
      <c r="B76" s="56" t="s">
        <v>335</v>
      </c>
      <c r="C76" s="57">
        <f>$X$34</f>
        <v>7918.75</v>
      </c>
      <c r="D76" s="56">
        <f>D75+180</f>
        <v>560</v>
      </c>
      <c r="E76" s="21">
        <f t="shared" ref="E76:J76" si="4">COLUMN(GV49)</f>
        <v>204</v>
      </c>
      <c r="F76" s="21">
        <f t="shared" si="4"/>
        <v>205</v>
      </c>
      <c r="G76" s="21">
        <f t="shared" si="4"/>
        <v>206</v>
      </c>
      <c r="H76" s="21">
        <f t="shared" si="4"/>
        <v>207</v>
      </c>
      <c r="I76" s="21">
        <f t="shared" si="4"/>
        <v>208</v>
      </c>
      <c r="J76" s="21">
        <f t="shared" si="4"/>
        <v>209</v>
      </c>
      <c r="K76" s="21"/>
      <c r="L76" s="22"/>
    </row>
    <row r="77" spans="1:12" x14ac:dyDescent="0.25">
      <c r="A77" s="23">
        <v>59</v>
      </c>
      <c r="B77" s="24" t="s">
        <v>339</v>
      </c>
      <c r="C77" s="31">
        <f>X35</f>
        <v>8384.5</v>
      </c>
      <c r="D77" s="8">
        <v>20</v>
      </c>
      <c r="E77" s="21">
        <f>COLUMN(BS1)</f>
        <v>71</v>
      </c>
      <c r="F77" s="21">
        <f>COLUMN(EJ1)</f>
        <v>140</v>
      </c>
      <c r="G77" s="21">
        <f>COLUMN(FB1)</f>
        <v>158</v>
      </c>
      <c r="H77" s="21"/>
      <c r="I77" s="21"/>
      <c r="J77" s="21"/>
      <c r="K77" s="21"/>
      <c r="L77" s="22"/>
    </row>
    <row r="78" spans="1:12" x14ac:dyDescent="0.25">
      <c r="A78" s="23">
        <v>60</v>
      </c>
      <c r="B78" s="24" t="s">
        <v>340</v>
      </c>
      <c r="C78" s="8">
        <f>X35</f>
        <v>8384.5</v>
      </c>
      <c r="D78" s="24">
        <f>D77+180</f>
        <v>200</v>
      </c>
      <c r="E78" s="21">
        <f>COLUMN(HB51)</f>
        <v>210</v>
      </c>
      <c r="F78" s="21">
        <f>COLUMN(HC51)</f>
        <v>211</v>
      </c>
      <c r="G78" s="21">
        <f>COLUMN(HD51)</f>
        <v>212</v>
      </c>
      <c r="H78" s="21"/>
      <c r="I78" s="21"/>
      <c r="J78" s="21"/>
      <c r="K78" s="21"/>
      <c r="L78" s="22"/>
    </row>
    <row r="79" spans="1:12" x14ac:dyDescent="0.25">
      <c r="A79" s="23">
        <v>61</v>
      </c>
      <c r="B79" s="24" t="s">
        <v>341</v>
      </c>
      <c r="C79" s="8">
        <f>X35</f>
        <v>8384.5</v>
      </c>
      <c r="D79" s="24">
        <f>D78+180</f>
        <v>380</v>
      </c>
      <c r="E79" s="21">
        <f>COLUMN(HE52)</f>
        <v>213</v>
      </c>
      <c r="F79" s="21">
        <f t="shared" ref="F79:K79" si="5">COLUMN(HF52)</f>
        <v>214</v>
      </c>
      <c r="G79" s="21">
        <f t="shared" si="5"/>
        <v>215</v>
      </c>
      <c r="H79" s="21">
        <f t="shared" si="5"/>
        <v>216</v>
      </c>
      <c r="I79" s="21">
        <f t="shared" si="5"/>
        <v>217</v>
      </c>
      <c r="J79" s="21">
        <f t="shared" si="5"/>
        <v>218</v>
      </c>
      <c r="K79" s="21">
        <f t="shared" si="5"/>
        <v>219</v>
      </c>
      <c r="L79" s="22"/>
    </row>
    <row r="80" spans="1:12" ht="15.75" thickBot="1" x14ac:dyDescent="0.3">
      <c r="A80" s="23">
        <v>62</v>
      </c>
      <c r="B80" s="58" t="s">
        <v>342</v>
      </c>
      <c r="C80" s="8">
        <f>X35</f>
        <v>8384.5</v>
      </c>
      <c r="D80" s="24">
        <f>D79+180</f>
        <v>560</v>
      </c>
      <c r="E80" s="26">
        <f>COLUMN(HL53)</f>
        <v>220</v>
      </c>
      <c r="F80" s="26">
        <f t="shared" ref="F80:L80" si="6">COLUMN(HM53)</f>
        <v>221</v>
      </c>
      <c r="G80" s="26">
        <f t="shared" si="6"/>
        <v>222</v>
      </c>
      <c r="H80" s="26">
        <f t="shared" si="6"/>
        <v>223</v>
      </c>
      <c r="I80" s="26">
        <f t="shared" si="6"/>
        <v>224</v>
      </c>
      <c r="J80" s="26">
        <f t="shared" si="6"/>
        <v>225</v>
      </c>
      <c r="K80" s="26">
        <f t="shared" si="6"/>
        <v>226</v>
      </c>
      <c r="L80" s="27">
        <f t="shared" si="6"/>
        <v>227</v>
      </c>
    </row>
    <row r="81" spans="1:6" x14ac:dyDescent="0.25">
      <c r="A81" s="23">
        <v>63</v>
      </c>
      <c r="B81" s="8" t="s">
        <v>343</v>
      </c>
      <c r="C81">
        <f>X36</f>
        <v>8850.25</v>
      </c>
      <c r="D81">
        <v>20</v>
      </c>
      <c r="E81">
        <f>COLUMN(HT54)</f>
        <v>228</v>
      </c>
      <c r="F81">
        <f>COLUMN(HU54)</f>
        <v>229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94C3B-CF72-4EAA-9680-EA62CAEF07B0}">
  <sheetPr codeName="Sheet12"/>
  <dimension ref="A1"/>
  <sheetViews>
    <sheetView tabSelected="1" view="pageLayout" topLeftCell="A21" zoomScaleNormal="50" zoomScaleSheetLayoutView="90" workbookViewId="0">
      <selection activeCell="E49" sqref="E49"/>
    </sheetView>
  </sheetViews>
  <sheetFormatPr defaultRowHeight="15" x14ac:dyDescent="0.25"/>
  <sheetData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&amp;LSCG 007 LMH&amp;CKsiKpi_Track report_TestDay_FP1&amp;R&amp;G</oddHeader>
    <oddFooter>&amp;L&amp;G&amp;C&amp;D&amp;R&amp;P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32841-EACD-47B5-84EC-94E235021666}">
  <sheetPr codeName="Sheet2"/>
  <dimension ref="A2:IO147"/>
  <sheetViews>
    <sheetView zoomScale="70" zoomScaleNormal="70" workbookViewId="0">
      <pane xSplit="1" topLeftCell="B1" activePane="topRight" state="frozen"/>
      <selection pane="topRight" activeCell="A6" sqref="A6:XFD125"/>
    </sheetView>
  </sheetViews>
  <sheetFormatPr defaultRowHeight="15" x14ac:dyDescent="0.25"/>
  <cols>
    <col min="1" max="1" width="3.5703125" bestFit="1" customWidth="1"/>
    <col min="2" max="151" width="15.7109375" customWidth="1"/>
    <col min="152" max="152" width="20.140625" customWidth="1"/>
    <col min="153" max="153" width="22.140625" customWidth="1"/>
    <col min="154" max="154" width="16.140625" customWidth="1"/>
    <col min="155" max="155" width="17.85546875" customWidth="1"/>
    <col min="156" max="156" width="21" customWidth="1"/>
    <col min="157" max="157" width="23.28515625" customWidth="1"/>
    <col min="158" max="158" width="19.28515625" customWidth="1"/>
    <col min="159" max="159" width="12.140625" customWidth="1"/>
    <col min="160" max="160" width="12.42578125" bestFit="1" customWidth="1"/>
    <col min="161" max="162" width="10.7109375" bestFit="1" customWidth="1"/>
    <col min="204" max="204" width="8.7109375" bestFit="1" customWidth="1"/>
    <col min="231" max="231" width="13.28515625" customWidth="1"/>
    <col min="232" max="232" width="14" customWidth="1"/>
  </cols>
  <sheetData>
    <row r="2" spans="1:249" x14ac:dyDescent="0.25">
      <c r="B2" s="8" t="s">
        <v>48</v>
      </c>
      <c r="C2">
        <f>MAX(C8:C108)</f>
        <v>0</v>
      </c>
      <c r="D2" s="9">
        <f>MAX(D8:D108)*3600*24</f>
        <v>372.91</v>
      </c>
      <c r="E2">
        <f t="shared" ref="E2:AJ2" si="0">MAX(E8:E108)</f>
        <v>1597.175</v>
      </c>
      <c r="F2">
        <f t="shared" si="0"/>
        <v>333.73</v>
      </c>
      <c r="G2">
        <f t="shared" si="0"/>
        <v>5.83</v>
      </c>
      <c r="H2">
        <f t="shared" si="0"/>
        <v>36.200000000000003</v>
      </c>
      <c r="I2">
        <f t="shared" si="0"/>
        <v>2.5299999999999998</v>
      </c>
      <c r="J2">
        <f t="shared" si="0"/>
        <v>1325.5</v>
      </c>
      <c r="K2">
        <f t="shared" si="0"/>
        <v>8</v>
      </c>
      <c r="L2">
        <f t="shared" si="0"/>
        <v>9</v>
      </c>
      <c r="M2">
        <f t="shared" si="0"/>
        <v>6</v>
      </c>
      <c r="N2">
        <f t="shared" si="0"/>
        <v>3</v>
      </c>
      <c r="O2">
        <f t="shared" si="0"/>
        <v>4</v>
      </c>
      <c r="P2">
        <f t="shared" si="0"/>
        <v>1.204</v>
      </c>
      <c r="Q2">
        <f t="shared" si="0"/>
        <v>1.8560000000000001</v>
      </c>
      <c r="R2">
        <f t="shared" si="0"/>
        <v>1.323</v>
      </c>
      <c r="S2">
        <f t="shared" si="0"/>
        <v>1.17</v>
      </c>
      <c r="T2">
        <f t="shared" si="0"/>
        <v>83.86</v>
      </c>
      <c r="U2">
        <f t="shared" si="0"/>
        <v>62.518000000000001</v>
      </c>
      <c r="V2">
        <f t="shared" si="0"/>
        <v>268.33999999999997</v>
      </c>
      <c r="W2">
        <f t="shared" si="0"/>
        <v>200</v>
      </c>
      <c r="X2">
        <f t="shared" si="0"/>
        <v>225</v>
      </c>
      <c r="Y2">
        <f t="shared" si="0"/>
        <v>225</v>
      </c>
      <c r="Z2">
        <f t="shared" si="0"/>
        <v>388.55</v>
      </c>
      <c r="AA2">
        <f t="shared" si="0"/>
        <v>291.60000000000002</v>
      </c>
      <c r="AB2">
        <f t="shared" si="0"/>
        <v>353.51</v>
      </c>
      <c r="AC2">
        <f t="shared" si="0"/>
        <v>345.08</v>
      </c>
      <c r="AD2">
        <f t="shared" si="0"/>
        <v>1.7849999999999999</v>
      </c>
      <c r="AE2">
        <f t="shared" si="0"/>
        <v>1.7090000000000001</v>
      </c>
      <c r="AF2">
        <f t="shared" si="0"/>
        <v>1.7490000000000001</v>
      </c>
      <c r="AG2">
        <f t="shared" si="0"/>
        <v>1.8340000000000001</v>
      </c>
      <c r="AH2">
        <f t="shared" si="0"/>
        <v>88.4</v>
      </c>
      <c r="AI2">
        <f t="shared" si="0"/>
        <v>86.11</v>
      </c>
      <c r="AJ2">
        <f t="shared" si="0"/>
        <v>113.85</v>
      </c>
      <c r="AK2">
        <f t="shared" ref="AK2:BH2" si="1">MAX(AK8:AK108)</f>
        <v>110.02</v>
      </c>
      <c r="AL2">
        <f t="shared" si="1"/>
        <v>666.45899999999995</v>
      </c>
      <c r="AM2">
        <f t="shared" si="1"/>
        <v>653.58600000000001</v>
      </c>
      <c r="AN2">
        <f t="shared" si="1"/>
        <v>831.04399999999998</v>
      </c>
      <c r="AO2">
        <f t="shared" si="1"/>
        <v>846.39</v>
      </c>
      <c r="AP2">
        <f t="shared" si="1"/>
        <v>1.3560000000000001</v>
      </c>
      <c r="AQ2">
        <f t="shared" si="1"/>
        <v>1.7150000000000001</v>
      </c>
      <c r="AR2">
        <f t="shared" si="1"/>
        <v>40.429000000000002</v>
      </c>
      <c r="AS2">
        <f t="shared" si="1"/>
        <v>36.283999999999999</v>
      </c>
      <c r="AT2">
        <f t="shared" si="1"/>
        <v>86</v>
      </c>
      <c r="AU2">
        <f t="shared" si="1"/>
        <v>115</v>
      </c>
      <c r="AV2">
        <f t="shared" si="1"/>
        <v>3.1640000000000001</v>
      </c>
      <c r="AW2">
        <f t="shared" si="1"/>
        <v>5.3964999999999996</v>
      </c>
      <c r="AX2">
        <f t="shared" si="1"/>
        <v>1023.5</v>
      </c>
      <c r="AY2">
        <f t="shared" si="1"/>
        <v>1.78</v>
      </c>
      <c r="AZ2">
        <f t="shared" si="1"/>
        <v>5.82</v>
      </c>
      <c r="BA2">
        <f t="shared" si="1"/>
        <v>142.03299999999999</v>
      </c>
      <c r="BB2">
        <f t="shared" si="1"/>
        <v>142.42099999999999</v>
      </c>
      <c r="BC2">
        <f t="shared" si="1"/>
        <v>8019</v>
      </c>
      <c r="BD2">
        <f t="shared" si="1"/>
        <v>90.5</v>
      </c>
      <c r="BE2">
        <f t="shared" si="1"/>
        <v>16.625</v>
      </c>
      <c r="BF2">
        <f t="shared" si="1"/>
        <v>15.44</v>
      </c>
      <c r="BG2">
        <f t="shared" si="1"/>
        <v>27.86</v>
      </c>
      <c r="BH2">
        <f t="shared" si="1"/>
        <v>27.19</v>
      </c>
      <c r="BI2">
        <f t="shared" ref="BI2:CO2" si="2">MAX(BI8:BI108)</f>
        <v>62.93</v>
      </c>
      <c r="BJ2">
        <f t="shared" si="2"/>
        <v>79.546000000000006</v>
      </c>
      <c r="BK2">
        <f t="shared" si="2"/>
        <v>61.881999999999998</v>
      </c>
      <c r="BL2">
        <f t="shared" si="2"/>
        <v>77.677999999999997</v>
      </c>
      <c r="BM2">
        <f t="shared" si="2"/>
        <v>77.408000000000001</v>
      </c>
      <c r="BN2">
        <f t="shared" si="2"/>
        <v>159.63999999999999</v>
      </c>
      <c r="BO2">
        <f t="shared" si="2"/>
        <v>146.024</v>
      </c>
      <c r="BP2">
        <f t="shared" si="2"/>
        <v>162.696</v>
      </c>
      <c r="BQ2">
        <f t="shared" si="2"/>
        <v>165.976</v>
      </c>
      <c r="BR2">
        <f t="shared" si="2"/>
        <v>61.441000000000003</v>
      </c>
      <c r="BS2">
        <f t="shared" si="2"/>
        <v>35.5</v>
      </c>
      <c r="BT2">
        <f t="shared" si="2"/>
        <v>7444.7190000000001</v>
      </c>
      <c r="BU2">
        <f t="shared" si="2"/>
        <v>51.125</v>
      </c>
      <c r="BV2">
        <f t="shared" si="2"/>
        <v>57.94</v>
      </c>
      <c r="BW2">
        <f t="shared" si="2"/>
        <v>59.451999999999998</v>
      </c>
      <c r="BX2">
        <f t="shared" si="2"/>
        <v>59.453000000000003</v>
      </c>
      <c r="BY2">
        <f t="shared" si="2"/>
        <v>1.7230000000000001</v>
      </c>
      <c r="BZ2">
        <f t="shared" si="2"/>
        <v>3.1659999999999999</v>
      </c>
      <c r="CA2">
        <f t="shared" si="2"/>
        <v>3.4169999999999998</v>
      </c>
      <c r="CB2">
        <f t="shared" si="2"/>
        <v>3.7530000000000001</v>
      </c>
      <c r="CC2">
        <f t="shared" si="2"/>
        <v>1.353</v>
      </c>
      <c r="CD2">
        <f t="shared" si="2"/>
        <v>2.0259999999999998</v>
      </c>
      <c r="CE2">
        <f t="shared" si="2"/>
        <v>1.379</v>
      </c>
      <c r="CF2">
        <f t="shared" si="2"/>
        <v>1.81</v>
      </c>
      <c r="CG2">
        <f t="shared" si="2"/>
        <v>14.010999999999999</v>
      </c>
      <c r="CH2">
        <f t="shared" si="2"/>
        <v>13.888</v>
      </c>
      <c r="CI2">
        <f t="shared" si="2"/>
        <v>4.8680000000000003</v>
      </c>
      <c r="CJ2">
        <f t="shared" si="2"/>
        <v>13.016999999999999</v>
      </c>
      <c r="CK2">
        <f t="shared" si="2"/>
        <v>1.756</v>
      </c>
      <c r="CL2">
        <f t="shared" si="2"/>
        <v>1.4</v>
      </c>
      <c r="CM2">
        <f t="shared" si="2"/>
        <v>0.9</v>
      </c>
      <c r="CN2">
        <f t="shared" si="2"/>
        <v>0</v>
      </c>
      <c r="CO2">
        <f t="shared" si="2"/>
        <v>0.1</v>
      </c>
      <c r="CP2">
        <f t="shared" ref="CP2:FA2" si="3">MAX(CP8:CP108)</f>
        <v>134.26</v>
      </c>
      <c r="CQ2">
        <f t="shared" si="3"/>
        <v>123.041</v>
      </c>
      <c r="CR2">
        <f t="shared" si="3"/>
        <v>146.304</v>
      </c>
      <c r="CS2">
        <f t="shared" si="3"/>
        <v>148.709</v>
      </c>
      <c r="CT2">
        <f t="shared" si="3"/>
        <v>0.47199999999999998</v>
      </c>
      <c r="CU2">
        <f t="shared" si="3"/>
        <v>0.9</v>
      </c>
      <c r="CV2">
        <f t="shared" si="3"/>
        <v>1.2969999999999999</v>
      </c>
      <c r="CW2">
        <f t="shared" si="3"/>
        <v>1.607</v>
      </c>
      <c r="CX2">
        <f t="shared" si="3"/>
        <v>2.3029999999999999</v>
      </c>
      <c r="CY2">
        <f t="shared" si="3"/>
        <v>0.40100000000000002</v>
      </c>
      <c r="CZ2">
        <f t="shared" si="3"/>
        <v>0.79900000000000004</v>
      </c>
      <c r="DA2">
        <f t="shared" si="3"/>
        <v>0.80100000000000005</v>
      </c>
      <c r="DB2">
        <f t="shared" si="3"/>
        <v>1.3979999999999999</v>
      </c>
      <c r="DC2">
        <f t="shared" si="3"/>
        <v>6.0000000000000001E-3</v>
      </c>
      <c r="DD2">
        <f t="shared" si="3"/>
        <v>0</v>
      </c>
      <c r="DE2">
        <f t="shared" si="3"/>
        <v>0.40200000000000002</v>
      </c>
      <c r="DF2">
        <f t="shared" si="3"/>
        <v>0.20699999999999999</v>
      </c>
      <c r="DG2">
        <f t="shared" si="3"/>
        <v>1.2529999999999999</v>
      </c>
      <c r="DH2">
        <f t="shared" si="3"/>
        <v>2.9289999999999998</v>
      </c>
      <c r="DI2">
        <f t="shared" si="3"/>
        <v>1.446</v>
      </c>
      <c r="DJ2">
        <f t="shared" si="3"/>
        <v>0.32900000000000001</v>
      </c>
      <c r="DK2">
        <f t="shared" si="3"/>
        <v>1.496</v>
      </c>
      <c r="DL2">
        <f t="shared" si="3"/>
        <v>0.47</v>
      </c>
      <c r="DM2">
        <f t="shared" si="3"/>
        <v>2.0190000000000001</v>
      </c>
      <c r="DN2">
        <f t="shared" si="3"/>
        <v>1.1419999999999999</v>
      </c>
      <c r="DO2">
        <f t="shared" si="3"/>
        <v>0.54700000000000004</v>
      </c>
      <c r="DP2">
        <f t="shared" si="3"/>
        <v>63.530999999999999</v>
      </c>
      <c r="DQ2">
        <f t="shared" si="3"/>
        <v>59.268999999999998</v>
      </c>
      <c r="DR2">
        <f t="shared" si="3"/>
        <v>51.994999999999997</v>
      </c>
      <c r="DS2">
        <f t="shared" si="3"/>
        <v>49.595999999999997</v>
      </c>
      <c r="DT2">
        <f t="shared" si="3"/>
        <v>7.48</v>
      </c>
      <c r="DU2">
        <f t="shared" si="3"/>
        <v>5.96</v>
      </c>
      <c r="DV2">
        <f t="shared" si="3"/>
        <v>13.41</v>
      </c>
      <c r="DW2">
        <f t="shared" si="3"/>
        <v>12.23</v>
      </c>
      <c r="DX2">
        <f t="shared" si="3"/>
        <v>7.7</v>
      </c>
      <c r="DY2">
        <f t="shared" si="3"/>
        <v>6.72</v>
      </c>
      <c r="DZ2">
        <f t="shared" si="3"/>
        <v>12.49</v>
      </c>
      <c r="EA2">
        <f t="shared" si="3"/>
        <v>12.05</v>
      </c>
      <c r="EB2">
        <f t="shared" si="3"/>
        <v>85.01</v>
      </c>
      <c r="EC2">
        <f t="shared" si="3"/>
        <v>85.6</v>
      </c>
      <c r="ED2">
        <f t="shared" si="3"/>
        <v>35.67</v>
      </c>
      <c r="EE2">
        <f t="shared" si="3"/>
        <v>37.71</v>
      </c>
      <c r="EF2">
        <f t="shared" si="3"/>
        <v>87.61</v>
      </c>
      <c r="EG2">
        <f t="shared" si="3"/>
        <v>87.87</v>
      </c>
      <c r="EH2">
        <f t="shared" si="3"/>
        <v>90.46</v>
      </c>
      <c r="EI2">
        <f t="shared" si="3"/>
        <v>89.78</v>
      </c>
      <c r="EJ2">
        <f t="shared" si="3"/>
        <v>8.2880000000000003</v>
      </c>
      <c r="EK2">
        <f t="shared" si="3"/>
        <v>59.636000000000003</v>
      </c>
      <c r="EL2">
        <f t="shared" si="3"/>
        <v>1.65</v>
      </c>
      <c r="EM2">
        <f t="shared" si="3"/>
        <v>0.85</v>
      </c>
      <c r="EN2">
        <f t="shared" si="3"/>
        <v>1.88</v>
      </c>
      <c r="EO2">
        <f t="shared" si="3"/>
        <v>1.87</v>
      </c>
      <c r="EP2">
        <f t="shared" si="3"/>
        <v>-63.298000000000002</v>
      </c>
      <c r="EQ2">
        <f t="shared" si="3"/>
        <v>-0.37</v>
      </c>
      <c r="ER2">
        <f t="shared" si="3"/>
        <v>118.03400000000001</v>
      </c>
      <c r="ES2">
        <f t="shared" si="3"/>
        <v>1.677</v>
      </c>
      <c r="ET2">
        <f t="shared" si="3"/>
        <v>1.7370000000000001</v>
      </c>
      <c r="EU2">
        <f t="shared" si="3"/>
        <v>1.68</v>
      </c>
      <c r="EV2">
        <f t="shared" si="3"/>
        <v>6.97</v>
      </c>
      <c r="EW2">
        <f t="shared" si="3"/>
        <v>1.72</v>
      </c>
      <c r="EX2">
        <f t="shared" si="3"/>
        <v>74.36</v>
      </c>
      <c r="EY2">
        <f t="shared" si="3"/>
        <v>4.9000000000000004</v>
      </c>
      <c r="EZ2">
        <f t="shared" si="3"/>
        <v>0.41</v>
      </c>
      <c r="FA2">
        <f t="shared" si="3"/>
        <v>0</v>
      </c>
      <c r="FB2">
        <f t="shared" ref="FB2:HM2" si="4">MAX(FB8:FB108)</f>
        <v>10.042999999999999</v>
      </c>
      <c r="FC2">
        <f t="shared" si="4"/>
        <v>80.790000000000006</v>
      </c>
      <c r="FD2">
        <f t="shared" si="4"/>
        <v>79.891000000000005</v>
      </c>
      <c r="FE2">
        <f t="shared" si="4"/>
        <v>91.292000000000002</v>
      </c>
      <c r="FF2">
        <f t="shared" si="4"/>
        <v>91.614000000000004</v>
      </c>
      <c r="FG2">
        <f t="shared" si="4"/>
        <v>1.046</v>
      </c>
      <c r="FH2">
        <f t="shared" si="4"/>
        <v>1.06</v>
      </c>
      <c r="FI2">
        <f t="shared" si="4"/>
        <v>1.0069999999999999</v>
      </c>
      <c r="FJ2">
        <f t="shared" si="4"/>
        <v>1.008</v>
      </c>
      <c r="FK2">
        <f t="shared" si="4"/>
        <v>0.30199999999999999</v>
      </c>
      <c r="FL2">
        <f t="shared" si="4"/>
        <v>87</v>
      </c>
      <c r="FM2">
        <f t="shared" si="4"/>
        <v>2.98</v>
      </c>
      <c r="FN2">
        <f t="shared" si="4"/>
        <v>1.43</v>
      </c>
      <c r="FO2">
        <f t="shared" si="4"/>
        <v>5.56</v>
      </c>
      <c r="FP2">
        <f t="shared" si="4"/>
        <v>4.55</v>
      </c>
      <c r="FQ2">
        <f t="shared" si="4"/>
        <v>4.9000000000000004</v>
      </c>
      <c r="FR2">
        <f t="shared" si="4"/>
        <v>5.2</v>
      </c>
      <c r="FS2">
        <f t="shared" si="4"/>
        <v>6.9165000000000001</v>
      </c>
      <c r="FT2">
        <f t="shared" si="4"/>
        <v>1076.0999999999999</v>
      </c>
      <c r="FU2">
        <f t="shared" si="4"/>
        <v>3.75</v>
      </c>
      <c r="FV2">
        <f t="shared" si="4"/>
        <v>63.37</v>
      </c>
      <c r="FW2">
        <f t="shared" si="4"/>
        <v>3229</v>
      </c>
      <c r="FX2">
        <f t="shared" si="4"/>
        <v>168200</v>
      </c>
      <c r="FY2">
        <f t="shared" si="4"/>
        <v>170500</v>
      </c>
      <c r="FZ2">
        <f t="shared" si="4"/>
        <v>54.887</v>
      </c>
      <c r="GA2">
        <f t="shared" si="4"/>
        <v>54.209000000000003</v>
      </c>
      <c r="GB2">
        <f t="shared" si="4"/>
        <v>2270.8000000000002</v>
      </c>
      <c r="GC2">
        <f t="shared" si="4"/>
        <v>2482.6999999999998</v>
      </c>
      <c r="GD2">
        <f t="shared" si="4"/>
        <v>2425.9</v>
      </c>
      <c r="GE2">
        <f t="shared" si="4"/>
        <v>2635.9</v>
      </c>
      <c r="GF2">
        <f t="shared" si="4"/>
        <v>1567.75</v>
      </c>
      <c r="GG2">
        <f t="shared" si="4"/>
        <v>41</v>
      </c>
      <c r="GH2">
        <f t="shared" si="4"/>
        <v>41.2</v>
      </c>
      <c r="GI2">
        <f t="shared" si="4"/>
        <v>84.2</v>
      </c>
      <c r="GJ2">
        <f t="shared" si="4"/>
        <v>85</v>
      </c>
      <c r="GK2">
        <f t="shared" si="4"/>
        <v>99.5</v>
      </c>
      <c r="GL2">
        <f t="shared" si="4"/>
        <v>92</v>
      </c>
      <c r="GM2">
        <f t="shared" si="4"/>
        <v>0</v>
      </c>
      <c r="GN2">
        <f t="shared" si="4"/>
        <v>43.234000000000002</v>
      </c>
      <c r="GO2">
        <f t="shared" si="4"/>
        <v>124.61799999999999</v>
      </c>
      <c r="GP2">
        <f t="shared" si="4"/>
        <v>1.298</v>
      </c>
      <c r="GQ2">
        <f t="shared" si="4"/>
        <v>6.077</v>
      </c>
      <c r="GR2">
        <f t="shared" si="4"/>
        <v>1.357</v>
      </c>
      <c r="GS2">
        <f t="shared" si="4"/>
        <v>5.1920000000000002</v>
      </c>
      <c r="GT2">
        <f t="shared" si="4"/>
        <v>1.4159999999999999</v>
      </c>
      <c r="GU2">
        <f t="shared" si="4"/>
        <v>6.1950000000000003</v>
      </c>
      <c r="GV2">
        <f t="shared" si="4"/>
        <v>13.034000000000001</v>
      </c>
      <c r="GW2">
        <f t="shared" si="4"/>
        <v>14.311999999999999</v>
      </c>
      <c r="GX2">
        <f t="shared" si="4"/>
        <v>24.99</v>
      </c>
      <c r="GY2">
        <f t="shared" si="4"/>
        <v>0</v>
      </c>
      <c r="GZ2">
        <f t="shared" si="4"/>
        <v>0</v>
      </c>
      <c r="HA2">
        <f t="shared" si="4"/>
        <v>0</v>
      </c>
      <c r="HB2">
        <f t="shared" si="4"/>
        <v>1</v>
      </c>
      <c r="HC2">
        <f t="shared" si="4"/>
        <v>29.036999999999999</v>
      </c>
      <c r="HD2">
        <f t="shared" si="4"/>
        <v>90</v>
      </c>
      <c r="HE2">
        <f t="shared" si="4"/>
        <v>0</v>
      </c>
      <c r="HF2">
        <f t="shared" si="4"/>
        <v>0</v>
      </c>
      <c r="HG2">
        <f t="shared" si="4"/>
        <v>90.93</v>
      </c>
      <c r="HH2">
        <f t="shared" si="4"/>
        <v>84.6</v>
      </c>
      <c r="HI2">
        <f t="shared" si="4"/>
        <v>0</v>
      </c>
      <c r="HJ2">
        <f t="shared" si="4"/>
        <v>0</v>
      </c>
      <c r="HK2">
        <f t="shared" si="4"/>
        <v>0</v>
      </c>
      <c r="HL2">
        <f t="shared" si="4"/>
        <v>76</v>
      </c>
      <c r="HM2">
        <f t="shared" si="4"/>
        <v>59</v>
      </c>
      <c r="HN2">
        <f t="shared" ref="HN2:HZ2" si="5">MAX(HN8:HN108)</f>
        <v>61</v>
      </c>
      <c r="HO2">
        <f t="shared" si="5"/>
        <v>51</v>
      </c>
      <c r="HP2">
        <f t="shared" si="5"/>
        <v>52</v>
      </c>
      <c r="HQ2">
        <f t="shared" si="5"/>
        <v>52</v>
      </c>
      <c r="HR2">
        <f t="shared" si="5"/>
        <v>58</v>
      </c>
      <c r="HS2">
        <f t="shared" si="5"/>
        <v>70</v>
      </c>
      <c r="HT2">
        <f t="shared" si="5"/>
        <v>-0.84250000000000003</v>
      </c>
      <c r="HU2">
        <f t="shared" si="5"/>
        <v>0</v>
      </c>
      <c r="HV2">
        <f t="shared" si="5"/>
        <v>1.27</v>
      </c>
      <c r="HW2">
        <f t="shared" si="5"/>
        <v>37.89</v>
      </c>
      <c r="HX2">
        <f t="shared" si="5"/>
        <v>32.46</v>
      </c>
      <c r="HY2">
        <f t="shared" si="5"/>
        <v>52.99</v>
      </c>
      <c r="HZ2">
        <f t="shared" si="5"/>
        <v>52.99</v>
      </c>
      <c r="IA2">
        <f>MAX(IA8:IA108)</f>
        <v>3.0270000000000001</v>
      </c>
    </row>
    <row r="3" spans="1:249" x14ac:dyDescent="0.25">
      <c r="B3" s="8" t="s">
        <v>49</v>
      </c>
      <c r="C3">
        <f>MIN(C8:C108)</f>
        <v>0</v>
      </c>
      <c r="D3" s="9">
        <f>MIN(D8:D108)*3600*24</f>
        <v>217.29999999999995</v>
      </c>
      <c r="E3">
        <f t="shared" ref="E3:BH3" si="6">MIN(E8:E108)</f>
        <v>216.11</v>
      </c>
      <c r="F3">
        <f t="shared" si="6"/>
        <v>316.19</v>
      </c>
      <c r="G3">
        <f t="shared" si="6"/>
        <v>-26.88</v>
      </c>
      <c r="H3">
        <f t="shared" si="6"/>
        <v>29.5</v>
      </c>
      <c r="I3">
        <f t="shared" si="6"/>
        <v>0</v>
      </c>
      <c r="J3">
        <f t="shared" si="6"/>
        <v>8.4</v>
      </c>
      <c r="K3">
        <f t="shared" si="6"/>
        <v>4</v>
      </c>
      <c r="L3">
        <f t="shared" si="6"/>
        <v>5</v>
      </c>
      <c r="M3">
        <f t="shared" si="6"/>
        <v>1</v>
      </c>
      <c r="N3">
        <f t="shared" si="6"/>
        <v>3</v>
      </c>
      <c r="O3">
        <f t="shared" si="6"/>
        <v>3</v>
      </c>
      <c r="P3">
        <f t="shared" si="6"/>
        <v>0.79200000000000004</v>
      </c>
      <c r="Q3">
        <f t="shared" si="6"/>
        <v>0.97</v>
      </c>
      <c r="R3">
        <f t="shared" si="6"/>
        <v>0.77800000000000002</v>
      </c>
      <c r="S3">
        <f t="shared" si="6"/>
        <v>0.63900000000000001</v>
      </c>
      <c r="T3">
        <f t="shared" si="6"/>
        <v>49.2</v>
      </c>
      <c r="U3">
        <f t="shared" si="6"/>
        <v>61.283000000000001</v>
      </c>
      <c r="V3">
        <f t="shared" si="6"/>
        <v>60</v>
      </c>
      <c r="W3">
        <f t="shared" si="6"/>
        <v>40</v>
      </c>
      <c r="X3">
        <f t="shared" si="6"/>
        <v>80</v>
      </c>
      <c r="Y3">
        <f t="shared" si="6"/>
        <v>80</v>
      </c>
      <c r="Z3">
        <f t="shared" si="6"/>
        <v>197.3</v>
      </c>
      <c r="AA3">
        <f t="shared" si="6"/>
        <v>160.25</v>
      </c>
      <c r="AB3">
        <f t="shared" si="6"/>
        <v>154.03</v>
      </c>
      <c r="AC3">
        <f t="shared" si="6"/>
        <v>155.24</v>
      </c>
      <c r="AD3">
        <f t="shared" si="6"/>
        <v>1.476</v>
      </c>
      <c r="AE3">
        <f t="shared" si="6"/>
        <v>1.3280000000000001</v>
      </c>
      <c r="AF3">
        <f t="shared" si="6"/>
        <v>1.357</v>
      </c>
      <c r="AG3">
        <f t="shared" si="6"/>
        <v>1.351</v>
      </c>
      <c r="AH3">
        <f t="shared" si="6"/>
        <v>55.31</v>
      </c>
      <c r="AI3">
        <f t="shared" si="6"/>
        <v>55.12</v>
      </c>
      <c r="AJ3">
        <f t="shared" si="6"/>
        <v>63.89</v>
      </c>
      <c r="AK3">
        <f t="shared" si="6"/>
        <v>62.43</v>
      </c>
      <c r="AL3">
        <f t="shared" si="6"/>
        <v>489.97399999999999</v>
      </c>
      <c r="AM3">
        <f t="shared" si="6"/>
        <v>492.36900000000003</v>
      </c>
      <c r="AN3">
        <f t="shared" si="6"/>
        <v>644.99800000000005</v>
      </c>
      <c r="AO3">
        <f t="shared" si="6"/>
        <v>655.86699999999996</v>
      </c>
      <c r="AP3">
        <f t="shared" si="6"/>
        <v>1.244</v>
      </c>
      <c r="AQ3">
        <f t="shared" si="6"/>
        <v>1.593</v>
      </c>
      <c r="AR3">
        <f t="shared" si="6"/>
        <v>12.932</v>
      </c>
      <c r="AS3">
        <f t="shared" si="6"/>
        <v>25.809000000000001</v>
      </c>
      <c r="AT3">
        <f t="shared" si="6"/>
        <v>82</v>
      </c>
      <c r="AU3">
        <f t="shared" si="6"/>
        <v>93</v>
      </c>
      <c r="AV3">
        <f t="shared" si="6"/>
        <v>2.0594999999999999</v>
      </c>
      <c r="AW3">
        <f t="shared" si="6"/>
        <v>4.3746999999999998</v>
      </c>
      <c r="AX3">
        <f t="shared" si="6"/>
        <v>1007.1</v>
      </c>
      <c r="AY3">
        <f t="shared" si="6"/>
        <v>1.41</v>
      </c>
      <c r="AZ3">
        <f t="shared" si="6"/>
        <v>5.0999999999999996</v>
      </c>
      <c r="BA3">
        <f t="shared" si="6"/>
        <v>63.015000000000001</v>
      </c>
      <c r="BB3">
        <f t="shared" si="6"/>
        <v>63.43</v>
      </c>
      <c r="BC3">
        <f t="shared" si="6"/>
        <v>7677</v>
      </c>
      <c r="BD3">
        <f t="shared" si="6"/>
        <v>89</v>
      </c>
      <c r="BE3">
        <f t="shared" si="6"/>
        <v>11.63</v>
      </c>
      <c r="BF3">
        <f t="shared" si="6"/>
        <v>10.775</v>
      </c>
      <c r="BG3">
        <f t="shared" si="6"/>
        <v>23.77</v>
      </c>
      <c r="BH3">
        <f t="shared" si="6"/>
        <v>21.97</v>
      </c>
      <c r="BI3">
        <f t="shared" ref="BI3:CO3" si="7">MIN(BI8:BI108)</f>
        <v>59.098999999999997</v>
      </c>
      <c r="BJ3">
        <f t="shared" si="7"/>
        <v>37.737000000000002</v>
      </c>
      <c r="BK3">
        <f t="shared" si="7"/>
        <v>58.856000000000002</v>
      </c>
      <c r="BL3">
        <f t="shared" si="7"/>
        <v>5.0469999999999997</v>
      </c>
      <c r="BM3">
        <f t="shared" si="7"/>
        <v>73.212000000000003</v>
      </c>
      <c r="BN3">
        <f t="shared" si="7"/>
        <v>92.408000000000001</v>
      </c>
      <c r="BO3">
        <f t="shared" si="7"/>
        <v>90.695999999999998</v>
      </c>
      <c r="BP3">
        <f t="shared" si="7"/>
        <v>89.224000000000004</v>
      </c>
      <c r="BQ3">
        <f t="shared" si="7"/>
        <v>91.927999999999997</v>
      </c>
      <c r="BR3">
        <f t="shared" si="7"/>
        <v>59.210999999999999</v>
      </c>
      <c r="BS3">
        <f t="shared" si="7"/>
        <v>29.1</v>
      </c>
      <c r="BT3">
        <f t="shared" si="7"/>
        <v>6605.2849999999999</v>
      </c>
      <c r="BU3">
        <f t="shared" si="7"/>
        <v>14.456</v>
      </c>
      <c r="BV3">
        <f t="shared" si="7"/>
        <v>54.167000000000002</v>
      </c>
      <c r="BW3">
        <f t="shared" si="7"/>
        <v>55.643000000000001</v>
      </c>
      <c r="BX3">
        <f t="shared" si="7"/>
        <v>55.92</v>
      </c>
      <c r="BY3">
        <f t="shared" si="7"/>
        <v>1.0960000000000001</v>
      </c>
      <c r="BZ3">
        <f t="shared" si="7"/>
        <v>1.806</v>
      </c>
      <c r="CA3">
        <f t="shared" si="7"/>
        <v>2.2669999999999999</v>
      </c>
      <c r="CB3">
        <f t="shared" si="7"/>
        <v>1.8779999999999999</v>
      </c>
      <c r="CC3">
        <f t="shared" si="7"/>
        <v>0.64300000000000002</v>
      </c>
      <c r="CD3">
        <f t="shared" si="7"/>
        <v>1.3620000000000001</v>
      </c>
      <c r="CE3">
        <f t="shared" si="7"/>
        <v>1.06</v>
      </c>
      <c r="CF3">
        <f t="shared" si="7"/>
        <v>1.5840000000000001</v>
      </c>
      <c r="CG3">
        <f t="shared" si="7"/>
        <v>13.085000000000001</v>
      </c>
      <c r="CH3">
        <f t="shared" si="7"/>
        <v>9.8930000000000007</v>
      </c>
      <c r="CI3">
        <f t="shared" si="7"/>
        <v>2.161</v>
      </c>
      <c r="CJ3">
        <f t="shared" si="7"/>
        <v>2.9220000000000002</v>
      </c>
      <c r="CK3">
        <f t="shared" si="7"/>
        <v>0.83599999999999997</v>
      </c>
      <c r="CL3">
        <f t="shared" si="7"/>
        <v>0</v>
      </c>
      <c r="CM3">
        <f t="shared" si="7"/>
        <v>0</v>
      </c>
      <c r="CN3">
        <f t="shared" si="7"/>
        <v>0</v>
      </c>
      <c r="CO3">
        <f t="shared" si="7"/>
        <v>0</v>
      </c>
      <c r="CP3">
        <f t="shared" ref="CP3:FA3" si="8">MIN(CP8:CP108)</f>
        <v>64.305999999999997</v>
      </c>
      <c r="CQ3">
        <f t="shared" si="8"/>
        <v>63.075000000000003</v>
      </c>
      <c r="CR3">
        <f t="shared" si="8"/>
        <v>63.323</v>
      </c>
      <c r="CS3">
        <f t="shared" si="8"/>
        <v>63.991999999999997</v>
      </c>
      <c r="CT3">
        <f t="shared" si="8"/>
        <v>0.28399999999999997</v>
      </c>
      <c r="CU3">
        <f t="shared" si="8"/>
        <v>0</v>
      </c>
      <c r="CV3">
        <f t="shared" si="8"/>
        <v>9.8000000000000004E-2</v>
      </c>
      <c r="CW3">
        <f t="shared" si="8"/>
        <v>0</v>
      </c>
      <c r="CX3">
        <f t="shared" si="8"/>
        <v>9.9000000000000005E-2</v>
      </c>
      <c r="CY3">
        <f t="shared" si="8"/>
        <v>0</v>
      </c>
      <c r="CZ3">
        <f t="shared" si="8"/>
        <v>0</v>
      </c>
      <c r="DA3">
        <f t="shared" si="8"/>
        <v>0</v>
      </c>
      <c r="DB3">
        <f t="shared" si="8"/>
        <v>0</v>
      </c>
      <c r="DC3">
        <f t="shared" si="8"/>
        <v>0</v>
      </c>
      <c r="DD3">
        <f t="shared" si="8"/>
        <v>0</v>
      </c>
      <c r="DE3">
        <f t="shared" si="8"/>
        <v>5.1999999999999998E-2</v>
      </c>
      <c r="DF3">
        <f t="shared" si="8"/>
        <v>4.2999999999999997E-2</v>
      </c>
      <c r="DG3">
        <f t="shared" si="8"/>
        <v>0.24199999999999999</v>
      </c>
      <c r="DH3">
        <f t="shared" si="8"/>
        <v>0.97399999999999998</v>
      </c>
      <c r="DI3">
        <f t="shared" si="8"/>
        <v>0.92900000000000005</v>
      </c>
      <c r="DJ3">
        <f t="shared" si="8"/>
        <v>0.13600000000000001</v>
      </c>
      <c r="DK3">
        <f t="shared" si="8"/>
        <v>0.66700000000000004</v>
      </c>
      <c r="DL3">
        <f t="shared" si="8"/>
        <v>0.437</v>
      </c>
      <c r="DM3">
        <f t="shared" si="8"/>
        <v>0.57899999999999996</v>
      </c>
      <c r="DN3">
        <f t="shared" si="8"/>
        <v>-0.67200000000000004</v>
      </c>
      <c r="DO3">
        <f t="shared" si="8"/>
        <v>0.36899999999999999</v>
      </c>
      <c r="DP3">
        <f t="shared" si="8"/>
        <v>56.884999999999998</v>
      </c>
      <c r="DQ3">
        <f t="shared" si="8"/>
        <v>49.798999999999999</v>
      </c>
      <c r="DR3">
        <f t="shared" si="8"/>
        <v>47.691000000000003</v>
      </c>
      <c r="DS3">
        <f t="shared" si="8"/>
        <v>44.582000000000001</v>
      </c>
      <c r="DT3">
        <f t="shared" si="8"/>
        <v>0.65</v>
      </c>
      <c r="DU3">
        <f t="shared" si="8"/>
        <v>0.46</v>
      </c>
      <c r="DV3">
        <f t="shared" si="8"/>
        <v>1.22</v>
      </c>
      <c r="DW3">
        <f t="shared" si="8"/>
        <v>1.06</v>
      </c>
      <c r="DX3">
        <f t="shared" si="8"/>
        <v>0.67</v>
      </c>
      <c r="DY3">
        <f t="shared" si="8"/>
        <v>0.53</v>
      </c>
      <c r="DZ3">
        <f t="shared" si="8"/>
        <v>1.1000000000000001</v>
      </c>
      <c r="EA3">
        <f t="shared" si="8"/>
        <v>0.96</v>
      </c>
      <c r="EB3">
        <f t="shared" si="8"/>
        <v>10.050000000000001</v>
      </c>
      <c r="EC3">
        <f t="shared" si="8"/>
        <v>10.17</v>
      </c>
      <c r="ED3">
        <f t="shared" si="8"/>
        <v>7.22</v>
      </c>
      <c r="EE3">
        <f t="shared" si="8"/>
        <v>8.19</v>
      </c>
      <c r="EF3">
        <f t="shared" si="8"/>
        <v>13.66</v>
      </c>
      <c r="EG3">
        <f t="shared" si="8"/>
        <v>13.41</v>
      </c>
      <c r="EH3">
        <f t="shared" si="8"/>
        <v>40.869999999999997</v>
      </c>
      <c r="EI3">
        <f t="shared" si="8"/>
        <v>39.94</v>
      </c>
      <c r="EJ3">
        <f t="shared" si="8"/>
        <v>4.76</v>
      </c>
      <c r="EK3">
        <f t="shared" si="8"/>
        <v>52.048999999999999</v>
      </c>
      <c r="EL3">
        <f t="shared" si="8"/>
        <v>1.1499999999999999</v>
      </c>
      <c r="EM3">
        <f t="shared" si="8"/>
        <v>0.7</v>
      </c>
      <c r="EN3">
        <f t="shared" si="8"/>
        <v>1.1200000000000001</v>
      </c>
      <c r="EO3">
        <f t="shared" si="8"/>
        <v>1.1299999999999999</v>
      </c>
      <c r="EP3">
        <f t="shared" si="8"/>
        <v>-124.61799999999999</v>
      </c>
      <c r="EQ3">
        <f t="shared" si="8"/>
        <v>-2.7589999999999999</v>
      </c>
      <c r="ER3">
        <f t="shared" si="8"/>
        <v>70.438000000000002</v>
      </c>
      <c r="ES3">
        <f t="shared" si="8"/>
        <v>0.34499999999999997</v>
      </c>
      <c r="ET3">
        <f t="shared" si="8"/>
        <v>0.35099999999999998</v>
      </c>
      <c r="EU3">
        <f t="shared" si="8"/>
        <v>0.34499999999999997</v>
      </c>
      <c r="EV3">
        <f t="shared" si="8"/>
        <v>5.7880000000000003</v>
      </c>
      <c r="EW3">
        <f t="shared" si="8"/>
        <v>-0.41299999999999998</v>
      </c>
      <c r="EX3">
        <f t="shared" si="8"/>
        <v>-327.88</v>
      </c>
      <c r="EY3">
        <f t="shared" si="8"/>
        <v>0</v>
      </c>
      <c r="EZ3">
        <f t="shared" si="8"/>
        <v>0</v>
      </c>
      <c r="FA3">
        <f t="shared" si="8"/>
        <v>0</v>
      </c>
      <c r="FB3">
        <f t="shared" ref="FB3:HM3" si="9">MIN(FB8:FB108)</f>
        <v>5.3559999999999999</v>
      </c>
      <c r="FC3">
        <f t="shared" si="9"/>
        <v>51.911999999999999</v>
      </c>
      <c r="FD3">
        <f t="shared" si="9"/>
        <v>52.54</v>
      </c>
      <c r="FE3">
        <f t="shared" si="9"/>
        <v>55.631999999999998</v>
      </c>
      <c r="FF3">
        <f t="shared" si="9"/>
        <v>55.206000000000003</v>
      </c>
      <c r="FG3">
        <f t="shared" si="9"/>
        <v>0.94099999999999995</v>
      </c>
      <c r="FH3">
        <f t="shared" si="9"/>
        <v>0.94199999999999995</v>
      </c>
      <c r="FI3">
        <f t="shared" si="9"/>
        <v>0.98899999999999999</v>
      </c>
      <c r="FJ3">
        <f t="shared" si="9"/>
        <v>0.99099999999999999</v>
      </c>
      <c r="FK3">
        <f t="shared" si="9"/>
        <v>0</v>
      </c>
      <c r="FL3">
        <f t="shared" si="9"/>
        <v>82</v>
      </c>
      <c r="FM3">
        <f t="shared" si="9"/>
        <v>2.59</v>
      </c>
      <c r="FN3">
        <f t="shared" si="9"/>
        <v>-0.9</v>
      </c>
      <c r="FO3">
        <f t="shared" si="9"/>
        <v>5.09</v>
      </c>
      <c r="FP3">
        <f t="shared" si="9"/>
        <v>0.15</v>
      </c>
      <c r="FQ3">
        <f t="shared" si="9"/>
        <v>0.3</v>
      </c>
      <c r="FR3">
        <f t="shared" si="9"/>
        <v>4.95</v>
      </c>
      <c r="FS3">
        <f t="shared" si="9"/>
        <v>6.3224999999999998</v>
      </c>
      <c r="FT3">
        <f t="shared" si="9"/>
        <v>1065.0999999999999</v>
      </c>
      <c r="FU3">
        <f t="shared" si="9"/>
        <v>0.16</v>
      </c>
      <c r="FV3">
        <f t="shared" si="9"/>
        <v>5.49</v>
      </c>
      <c r="FW3">
        <f t="shared" si="9"/>
        <v>2948</v>
      </c>
      <c r="FX3">
        <f t="shared" si="9"/>
        <v>160900</v>
      </c>
      <c r="FY3">
        <f t="shared" si="9"/>
        <v>162500</v>
      </c>
      <c r="FZ3">
        <f t="shared" si="9"/>
        <v>48.417999999999999</v>
      </c>
      <c r="GA3">
        <f t="shared" si="9"/>
        <v>47.984999999999999</v>
      </c>
      <c r="GB3">
        <f t="shared" si="9"/>
        <v>2119</v>
      </c>
      <c r="GC3">
        <f t="shared" si="9"/>
        <v>2118.6999999999998</v>
      </c>
      <c r="GD3">
        <f t="shared" si="9"/>
        <v>2134</v>
      </c>
      <c r="GE3">
        <f t="shared" si="9"/>
        <v>2142.4</v>
      </c>
      <c r="GF3">
        <f t="shared" si="9"/>
        <v>1147.8905999999999</v>
      </c>
      <c r="GG3">
        <f t="shared" si="9"/>
        <v>29</v>
      </c>
      <c r="GH3">
        <f t="shared" si="9"/>
        <v>29</v>
      </c>
      <c r="GI3">
        <f t="shared" si="9"/>
        <v>46.3</v>
      </c>
      <c r="GJ3">
        <f t="shared" si="9"/>
        <v>51.6</v>
      </c>
      <c r="GK3">
        <f t="shared" si="9"/>
        <v>93.5</v>
      </c>
      <c r="GL3">
        <f t="shared" si="9"/>
        <v>74.8</v>
      </c>
      <c r="GM3">
        <f t="shared" si="9"/>
        <v>0</v>
      </c>
      <c r="GN3">
        <f t="shared" si="9"/>
        <v>35.832999999999998</v>
      </c>
      <c r="GO3">
        <f t="shared" si="9"/>
        <v>78.481999999999999</v>
      </c>
      <c r="GP3">
        <f t="shared" si="9"/>
        <v>0</v>
      </c>
      <c r="GQ3">
        <f t="shared" si="9"/>
        <v>1.9470000000000001</v>
      </c>
      <c r="GR3">
        <f t="shared" si="9"/>
        <v>0</v>
      </c>
      <c r="GS3">
        <f t="shared" si="9"/>
        <v>2.0649999999999999</v>
      </c>
      <c r="GT3">
        <f t="shared" si="9"/>
        <v>0</v>
      </c>
      <c r="GU3">
        <f t="shared" si="9"/>
        <v>1.9470000000000001</v>
      </c>
      <c r="GV3">
        <f t="shared" si="9"/>
        <v>0</v>
      </c>
      <c r="GW3">
        <f t="shared" si="9"/>
        <v>2.617</v>
      </c>
      <c r="GX3">
        <f t="shared" si="9"/>
        <v>15.092000000000001</v>
      </c>
      <c r="GY3">
        <f t="shared" si="9"/>
        <v>0</v>
      </c>
      <c r="GZ3">
        <f t="shared" si="9"/>
        <v>0</v>
      </c>
      <c r="HA3">
        <f t="shared" si="9"/>
        <v>0</v>
      </c>
      <c r="HB3">
        <f t="shared" si="9"/>
        <v>0</v>
      </c>
      <c r="HC3">
        <f t="shared" si="9"/>
        <v>18.164000000000001</v>
      </c>
      <c r="HD3">
        <f t="shared" si="9"/>
        <v>78</v>
      </c>
      <c r="HE3">
        <f t="shared" si="9"/>
        <v>0</v>
      </c>
      <c r="HF3">
        <f t="shared" si="9"/>
        <v>0</v>
      </c>
      <c r="HG3">
        <f t="shared" si="9"/>
        <v>72.760000000000005</v>
      </c>
      <c r="HH3">
        <f t="shared" si="9"/>
        <v>79.8</v>
      </c>
      <c r="HI3">
        <f t="shared" si="9"/>
        <v>0</v>
      </c>
      <c r="HJ3">
        <f t="shared" si="9"/>
        <v>0</v>
      </c>
      <c r="HK3">
        <f t="shared" si="9"/>
        <v>0</v>
      </c>
      <c r="HL3">
        <f t="shared" si="9"/>
        <v>57</v>
      </c>
      <c r="HM3">
        <f t="shared" si="9"/>
        <v>50</v>
      </c>
      <c r="HN3">
        <f t="shared" ref="HN3:HZ3" si="10">MIN(HN8:HN108)</f>
        <v>52</v>
      </c>
      <c r="HO3">
        <f t="shared" si="10"/>
        <v>42</v>
      </c>
      <c r="HP3">
        <f t="shared" si="10"/>
        <v>43</v>
      </c>
      <c r="HQ3">
        <f t="shared" si="10"/>
        <v>43</v>
      </c>
      <c r="HR3">
        <f t="shared" si="10"/>
        <v>49</v>
      </c>
      <c r="HS3">
        <f t="shared" si="10"/>
        <v>60</v>
      </c>
      <c r="HT3">
        <f t="shared" si="10"/>
        <v>-1.0215000000000001</v>
      </c>
      <c r="HU3">
        <f t="shared" si="10"/>
        <v>0</v>
      </c>
      <c r="HV3">
        <f t="shared" si="10"/>
        <v>-1.31</v>
      </c>
      <c r="HW3">
        <f t="shared" si="10"/>
        <v>16.37</v>
      </c>
      <c r="HX3">
        <f t="shared" si="10"/>
        <v>20.22</v>
      </c>
      <c r="HY3">
        <f t="shared" si="10"/>
        <v>45.97</v>
      </c>
      <c r="HZ3">
        <f t="shared" si="10"/>
        <v>45.97</v>
      </c>
      <c r="IA3">
        <f>MIN(IA8:IA108)</f>
        <v>1.6579999999999999</v>
      </c>
    </row>
    <row r="5" spans="1:249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142</v>
      </c>
      <c r="L5" s="1" t="s">
        <v>143</v>
      </c>
      <c r="M5" s="1" t="s">
        <v>144</v>
      </c>
      <c r="N5" s="1" t="s">
        <v>145</v>
      </c>
      <c r="O5" s="1" t="s">
        <v>146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147</v>
      </c>
      <c r="AI5" s="1" t="s">
        <v>148</v>
      </c>
      <c r="AJ5" s="1" t="s">
        <v>149</v>
      </c>
      <c r="AK5" s="1" t="s">
        <v>150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261</v>
      </c>
      <c r="AQ5" s="1" t="s">
        <v>262</v>
      </c>
      <c r="AR5" s="1" t="s">
        <v>151</v>
      </c>
      <c r="AS5" s="1" t="s">
        <v>152</v>
      </c>
      <c r="AT5" s="1" t="s">
        <v>153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154</v>
      </c>
      <c r="BB5" s="1" t="s">
        <v>155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250</v>
      </c>
      <c r="BW5" s="1" t="s">
        <v>251</v>
      </c>
      <c r="BX5" s="1" t="s">
        <v>252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253</v>
      </c>
      <c r="DF5" s="1" t="s">
        <v>254</v>
      </c>
      <c r="DG5" s="1" t="s">
        <v>255</v>
      </c>
      <c r="DH5" s="1" t="s">
        <v>256</v>
      </c>
      <c r="DI5" s="1" t="s">
        <v>257</v>
      </c>
      <c r="DJ5" s="1" t="s">
        <v>258</v>
      </c>
      <c r="DK5" s="1" t="s">
        <v>259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156</v>
      </c>
      <c r="DU5" s="1" t="s">
        <v>157</v>
      </c>
      <c r="DV5" s="1" t="s">
        <v>158</v>
      </c>
      <c r="DW5" s="1" t="s">
        <v>159</v>
      </c>
      <c r="DX5" s="1" t="s">
        <v>160</v>
      </c>
      <c r="DY5" s="1" t="s">
        <v>161</v>
      </c>
      <c r="DZ5" s="1" t="s">
        <v>162</v>
      </c>
      <c r="EA5" s="1" t="s">
        <v>163</v>
      </c>
      <c r="EB5" s="1" t="s">
        <v>164</v>
      </c>
      <c r="EC5" s="1" t="s">
        <v>165</v>
      </c>
      <c r="ED5" s="1" t="s">
        <v>166</v>
      </c>
      <c r="EE5" s="1" t="s">
        <v>167</v>
      </c>
      <c r="EF5" s="1" t="s">
        <v>168</v>
      </c>
      <c r="EG5" s="1" t="s">
        <v>169</v>
      </c>
      <c r="EH5" s="1" t="s">
        <v>170</v>
      </c>
      <c r="EI5" s="1" t="s">
        <v>171</v>
      </c>
      <c r="EJ5" s="1" t="s">
        <v>126</v>
      </c>
      <c r="EK5" s="1" t="s">
        <v>127</v>
      </c>
      <c r="EL5" s="1" t="s">
        <v>270</v>
      </c>
      <c r="EM5" s="1" t="s">
        <v>172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173</v>
      </c>
      <c r="EV5" s="1" t="s">
        <v>135</v>
      </c>
      <c r="EW5" s="1" t="s">
        <v>136</v>
      </c>
      <c r="EX5" s="1" t="s">
        <v>174</v>
      </c>
      <c r="EY5" s="1" t="s">
        <v>175</v>
      </c>
      <c r="EZ5" s="1" t="s">
        <v>176</v>
      </c>
      <c r="FA5" s="1" t="s">
        <v>177</v>
      </c>
      <c r="FB5" s="1" t="s">
        <v>178</v>
      </c>
      <c r="FC5" s="1" t="s">
        <v>179</v>
      </c>
      <c r="FD5" s="1" t="s">
        <v>180</v>
      </c>
      <c r="FE5" s="1" t="s">
        <v>181</v>
      </c>
      <c r="FF5" s="1" t="s">
        <v>182</v>
      </c>
      <c r="FG5" s="1" t="s">
        <v>266</v>
      </c>
      <c r="FH5" s="1" t="s">
        <v>267</v>
      </c>
      <c r="FI5" s="1" t="s">
        <v>268</v>
      </c>
      <c r="FJ5" s="1" t="s">
        <v>269</v>
      </c>
      <c r="FK5" s="1" t="s">
        <v>183</v>
      </c>
      <c r="FL5" s="1" t="s">
        <v>184</v>
      </c>
      <c r="FM5" s="1" t="s">
        <v>185</v>
      </c>
      <c r="FN5" s="1" t="s">
        <v>186</v>
      </c>
      <c r="FO5" s="1" t="s">
        <v>187</v>
      </c>
      <c r="FP5" s="1" t="s">
        <v>188</v>
      </c>
      <c r="FQ5" s="1" t="s">
        <v>189</v>
      </c>
      <c r="FR5" s="1" t="s">
        <v>190</v>
      </c>
      <c r="FS5" s="1" t="s">
        <v>191</v>
      </c>
      <c r="FT5" s="1" t="s">
        <v>192</v>
      </c>
      <c r="FU5" s="1" t="s">
        <v>193</v>
      </c>
      <c r="FV5" s="1" t="s">
        <v>194</v>
      </c>
      <c r="FW5" s="1" t="s">
        <v>195</v>
      </c>
      <c r="FX5" s="1" t="s">
        <v>196</v>
      </c>
      <c r="FY5" s="1" t="s">
        <v>197</v>
      </c>
      <c r="FZ5" s="1" t="s">
        <v>198</v>
      </c>
      <c r="GA5" s="1" t="s">
        <v>199</v>
      </c>
      <c r="GB5" s="1" t="s">
        <v>200</v>
      </c>
      <c r="GC5" s="1" t="s">
        <v>201</v>
      </c>
      <c r="GD5" s="1" t="s">
        <v>202</v>
      </c>
      <c r="GE5" s="1" t="s">
        <v>203</v>
      </c>
      <c r="GF5" s="1" t="s">
        <v>204</v>
      </c>
      <c r="GG5" s="1" t="s">
        <v>205</v>
      </c>
      <c r="GH5" s="1" t="s">
        <v>206</v>
      </c>
      <c r="GI5" s="1" t="s">
        <v>207</v>
      </c>
      <c r="GJ5" s="1" t="s">
        <v>208</v>
      </c>
      <c r="GK5" s="1" t="s">
        <v>209</v>
      </c>
      <c r="GL5" s="1" t="s">
        <v>210</v>
      </c>
      <c r="GM5" s="1" t="s">
        <v>211</v>
      </c>
      <c r="GN5" s="1" t="s">
        <v>212</v>
      </c>
      <c r="GO5" s="1" t="s">
        <v>213</v>
      </c>
      <c r="GP5" s="1" t="s">
        <v>214</v>
      </c>
      <c r="GQ5" s="1" t="s">
        <v>215</v>
      </c>
      <c r="GR5" s="1" t="s">
        <v>216</v>
      </c>
      <c r="GS5" s="1" t="s">
        <v>217</v>
      </c>
      <c r="GT5" s="1" t="s">
        <v>218</v>
      </c>
      <c r="GU5" s="1" t="s">
        <v>219</v>
      </c>
      <c r="GV5" s="1" t="s">
        <v>220</v>
      </c>
      <c r="GW5" s="1" t="s">
        <v>221</v>
      </c>
      <c r="GX5" s="1" t="s">
        <v>222</v>
      </c>
      <c r="GY5" s="1" t="s">
        <v>223</v>
      </c>
      <c r="GZ5" s="1" t="s">
        <v>224</v>
      </c>
      <c r="HA5" s="1" t="s">
        <v>225</v>
      </c>
      <c r="HB5" s="1" t="s">
        <v>226</v>
      </c>
      <c r="HC5" s="1" t="s">
        <v>227</v>
      </c>
      <c r="HD5" s="1" t="s">
        <v>228</v>
      </c>
      <c r="HE5" s="1" t="s">
        <v>229</v>
      </c>
      <c r="HF5" s="1" t="s">
        <v>230</v>
      </c>
      <c r="HG5" s="1" t="s">
        <v>231</v>
      </c>
      <c r="HH5" s="1" t="s">
        <v>232</v>
      </c>
      <c r="HI5" s="1" t="s">
        <v>233</v>
      </c>
      <c r="HJ5" s="1" t="s">
        <v>234</v>
      </c>
      <c r="HK5" s="1" t="s">
        <v>235</v>
      </c>
      <c r="HL5" s="1" t="s">
        <v>236</v>
      </c>
      <c r="HM5" s="1" t="s">
        <v>237</v>
      </c>
      <c r="HN5" s="1" t="s">
        <v>238</v>
      </c>
      <c r="HO5" s="1" t="s">
        <v>239</v>
      </c>
      <c r="HP5" s="1" t="s">
        <v>240</v>
      </c>
      <c r="HQ5" s="1" t="s">
        <v>241</v>
      </c>
      <c r="HR5" s="1" t="s">
        <v>242</v>
      </c>
      <c r="HS5" s="1" t="s">
        <v>243</v>
      </c>
      <c r="HT5" s="1" t="s">
        <v>244</v>
      </c>
      <c r="HU5" s="1" t="s">
        <v>245</v>
      </c>
      <c r="HV5" s="1" t="s">
        <v>246</v>
      </c>
      <c r="HW5" s="1" t="s">
        <v>247</v>
      </c>
      <c r="HX5" s="1" t="s">
        <v>248</v>
      </c>
      <c r="HY5" s="1" t="s">
        <v>249</v>
      </c>
      <c r="HZ5" s="1" t="s">
        <v>249</v>
      </c>
      <c r="IA5" s="1" t="s">
        <v>263</v>
      </c>
      <c r="IB5" s="1" t="s">
        <v>388</v>
      </c>
      <c r="IC5" s="1" t="s">
        <v>389</v>
      </c>
      <c r="ID5" s="1" t="s">
        <v>390</v>
      </c>
      <c r="IE5" s="1" t="s">
        <v>391</v>
      </c>
      <c r="IF5" s="1" t="s">
        <v>392</v>
      </c>
      <c r="IG5" s="1" t="s">
        <v>393</v>
      </c>
      <c r="IH5" s="1" t="s">
        <v>394</v>
      </c>
      <c r="II5" s="1" t="s">
        <v>395</v>
      </c>
      <c r="IJ5" s="1" t="s">
        <v>396</v>
      </c>
      <c r="IK5" s="1" t="s">
        <v>397</v>
      </c>
      <c r="IL5" s="1" t="s">
        <v>398</v>
      </c>
      <c r="IM5" s="1" t="s">
        <v>399</v>
      </c>
      <c r="IN5" s="1" t="s">
        <v>400</v>
      </c>
      <c r="IO5" s="1" t="s">
        <v>401</v>
      </c>
    </row>
    <row r="6" spans="1:249" x14ac:dyDescent="0.25">
      <c r="A6" s="10"/>
      <c r="B6" s="2" t="s">
        <v>141</v>
      </c>
      <c r="C6" s="11" t="s">
        <v>42</v>
      </c>
      <c r="D6" s="11" t="s">
        <v>406</v>
      </c>
      <c r="E6" s="12">
        <v>269.428</v>
      </c>
      <c r="F6" s="12">
        <v>329.53</v>
      </c>
      <c r="G6" s="12">
        <v>5.16</v>
      </c>
      <c r="H6" s="12">
        <v>27.7</v>
      </c>
      <c r="I6" s="12">
        <v>0</v>
      </c>
      <c r="J6" s="12">
        <v>15.6</v>
      </c>
      <c r="K6" s="12">
        <v>6</v>
      </c>
      <c r="L6" s="12">
        <v>5</v>
      </c>
      <c r="M6" s="12">
        <v>1</v>
      </c>
      <c r="N6" s="12">
        <v>2</v>
      </c>
      <c r="O6" s="12">
        <v>3</v>
      </c>
      <c r="P6" s="12">
        <v>0.81100000000000005</v>
      </c>
      <c r="Q6" s="12">
        <v>1.0760000000000001</v>
      </c>
      <c r="R6" s="12">
        <v>0.91400000000000003</v>
      </c>
      <c r="S6" s="12">
        <v>0.86399999999999999</v>
      </c>
      <c r="T6" s="12">
        <v>54.88</v>
      </c>
      <c r="U6" s="12">
        <v>63.142000000000003</v>
      </c>
      <c r="V6" s="12">
        <v>90</v>
      </c>
      <c r="W6" s="12">
        <v>50</v>
      </c>
      <c r="X6" s="12">
        <v>90</v>
      </c>
      <c r="Y6" s="12">
        <v>90</v>
      </c>
      <c r="Z6" s="12">
        <v>221.98</v>
      </c>
      <c r="AA6" s="12">
        <v>184.06</v>
      </c>
      <c r="AB6" s="12">
        <v>139.59</v>
      </c>
      <c r="AC6" s="12">
        <v>145.44999999999999</v>
      </c>
      <c r="AD6" s="12">
        <v>1.6040000000000001</v>
      </c>
      <c r="AE6" s="12">
        <v>1.667</v>
      </c>
      <c r="AF6" s="12">
        <v>1.5</v>
      </c>
      <c r="AG6" s="12">
        <v>1.595</v>
      </c>
      <c r="AH6" s="12">
        <v>63.84</v>
      </c>
      <c r="AI6" s="12">
        <v>64.33</v>
      </c>
      <c r="AJ6" s="12">
        <v>72.33</v>
      </c>
      <c r="AK6" s="12">
        <v>71.58</v>
      </c>
      <c r="AL6" s="12">
        <v>528.49900000000002</v>
      </c>
      <c r="AM6" s="12">
        <v>547.08299999999997</v>
      </c>
      <c r="AN6" s="12">
        <v>704.13099999999997</v>
      </c>
      <c r="AO6" s="12">
        <v>763.99</v>
      </c>
      <c r="AP6" s="12">
        <v>1.3819999999999999</v>
      </c>
      <c r="AQ6" s="12">
        <v>1.69</v>
      </c>
      <c r="AR6" s="12">
        <v>37.718000000000004</v>
      </c>
      <c r="AS6" s="12">
        <v>31.806000000000001</v>
      </c>
      <c r="AT6" s="12">
        <v>83</v>
      </c>
      <c r="AU6" s="12">
        <v>89</v>
      </c>
      <c r="AV6" s="12">
        <v>2.6145</v>
      </c>
      <c r="AW6" s="12">
        <v>5.2346000000000004</v>
      </c>
      <c r="AX6" s="12">
        <v>1007.6</v>
      </c>
      <c r="AY6" s="12">
        <v>1.47</v>
      </c>
      <c r="AZ6" s="12">
        <v>5.74</v>
      </c>
      <c r="BA6" s="12">
        <v>66.599999999999994</v>
      </c>
      <c r="BB6" s="12">
        <v>67.2</v>
      </c>
      <c r="BC6" s="12">
        <v>7693</v>
      </c>
      <c r="BD6" s="12">
        <v>90.5</v>
      </c>
      <c r="BE6" s="12">
        <v>12.66</v>
      </c>
      <c r="BF6" s="12">
        <v>12.265000000000001</v>
      </c>
      <c r="BG6" s="12">
        <v>24.28</v>
      </c>
      <c r="BH6" s="12">
        <v>27.78</v>
      </c>
      <c r="BI6" s="12">
        <v>59.914000000000001</v>
      </c>
      <c r="BJ6" s="12">
        <v>77.686000000000007</v>
      </c>
      <c r="BK6" s="12">
        <v>58.034999999999997</v>
      </c>
      <c r="BL6" s="12">
        <v>75.188000000000002</v>
      </c>
      <c r="BM6" s="12">
        <v>74.5</v>
      </c>
      <c r="BN6" s="12">
        <v>93.48</v>
      </c>
      <c r="BO6" s="12">
        <v>97.048000000000002</v>
      </c>
      <c r="BP6" s="12">
        <v>76.087999999999994</v>
      </c>
      <c r="BQ6" s="12">
        <v>80.727999999999994</v>
      </c>
      <c r="BR6" s="12">
        <v>59.908000000000001</v>
      </c>
      <c r="BS6" s="12">
        <v>26.4</v>
      </c>
      <c r="BT6" s="12">
        <v>7163.1959999999999</v>
      </c>
      <c r="BU6" s="12">
        <v>46.822000000000003</v>
      </c>
      <c r="BV6" s="12">
        <v>58.656999999999996</v>
      </c>
      <c r="BW6" s="12">
        <v>58.265000000000001</v>
      </c>
      <c r="BX6" s="12">
        <v>60.811</v>
      </c>
      <c r="BY6" s="12">
        <v>1.4750000000000001</v>
      </c>
      <c r="BZ6" s="12">
        <v>2.0379999999999998</v>
      </c>
      <c r="CA6" s="12">
        <v>2.7679999999999998</v>
      </c>
      <c r="CB6" s="12">
        <v>2.6589999999999998</v>
      </c>
      <c r="CC6" s="12">
        <v>1.109</v>
      </c>
      <c r="CD6" s="12">
        <v>1.3859999999999999</v>
      </c>
      <c r="CE6" s="12">
        <v>1.3380000000000001</v>
      </c>
      <c r="CF6" s="12">
        <v>1.738</v>
      </c>
      <c r="CG6" s="12">
        <v>13.725</v>
      </c>
      <c r="CH6" s="12">
        <v>9.8919999999999995</v>
      </c>
      <c r="CI6" s="12">
        <v>4.3659999999999997</v>
      </c>
      <c r="CJ6" s="12">
        <v>3.1030000000000002</v>
      </c>
      <c r="CK6" s="12">
        <v>0.91800000000000004</v>
      </c>
      <c r="CL6" s="12">
        <v>0</v>
      </c>
      <c r="CM6" s="12">
        <v>0.5</v>
      </c>
      <c r="CN6" s="12">
        <v>0</v>
      </c>
      <c r="CO6" s="12">
        <v>0</v>
      </c>
      <c r="CP6" s="12">
        <v>72.435000000000002</v>
      </c>
      <c r="CQ6" s="12">
        <v>81.981999999999999</v>
      </c>
      <c r="CR6" s="12">
        <v>63.927999999999997</v>
      </c>
      <c r="CS6" s="12">
        <v>65.034999999999997</v>
      </c>
      <c r="CT6" s="12">
        <v>0.34599999999999997</v>
      </c>
      <c r="CU6" s="12">
        <v>0.20100000000000001</v>
      </c>
      <c r="CV6" s="12">
        <v>0.39900000000000002</v>
      </c>
      <c r="CW6" s="12">
        <v>0.20100000000000001</v>
      </c>
      <c r="CX6" s="12">
        <v>0.4</v>
      </c>
      <c r="CY6" s="12">
        <v>0.2</v>
      </c>
      <c r="CZ6" s="12">
        <v>0.2</v>
      </c>
      <c r="DA6" s="12">
        <v>0.30099999999999999</v>
      </c>
      <c r="DB6" s="12">
        <v>0.498</v>
      </c>
      <c r="DC6" s="12">
        <v>0</v>
      </c>
      <c r="DD6" s="12">
        <v>0</v>
      </c>
      <c r="DE6" s="12">
        <v>0.26</v>
      </c>
      <c r="DF6" s="4">
        <v>7.1999999999999995E-2</v>
      </c>
      <c r="DG6" s="4">
        <v>0.45200000000000001</v>
      </c>
      <c r="DH6" s="4">
        <v>1.6240000000000001</v>
      </c>
      <c r="DI6" s="4">
        <v>1.1879999999999999</v>
      </c>
      <c r="DJ6" s="4">
        <v>0.17</v>
      </c>
      <c r="DK6" s="4">
        <v>0.90600000000000003</v>
      </c>
      <c r="DL6" s="3">
        <v>0.47099999999999997</v>
      </c>
      <c r="DM6" s="3">
        <v>1.0880000000000001</v>
      </c>
      <c r="DN6" s="4">
        <v>0.85899999999999999</v>
      </c>
      <c r="DO6" s="4">
        <v>0.505</v>
      </c>
      <c r="DP6" s="4">
        <v>57.215000000000003</v>
      </c>
      <c r="DQ6" s="3">
        <v>59.695999999999998</v>
      </c>
      <c r="DR6" s="3">
        <v>48.776000000000003</v>
      </c>
      <c r="DS6" s="4">
        <v>46.231000000000002</v>
      </c>
      <c r="DT6" s="4">
        <v>3.82</v>
      </c>
      <c r="DU6" s="4">
        <v>3.64</v>
      </c>
      <c r="DV6" s="4">
        <v>7.12</v>
      </c>
      <c r="DW6" s="4">
        <v>7.83</v>
      </c>
      <c r="DX6" s="4">
        <v>3.59</v>
      </c>
      <c r="DY6" s="4">
        <v>3.79</v>
      </c>
      <c r="DZ6" s="4">
        <v>6.2</v>
      </c>
      <c r="EA6" s="4">
        <v>7.27</v>
      </c>
      <c r="EB6" s="4">
        <v>41.08</v>
      </c>
      <c r="EC6" s="4">
        <v>42.83</v>
      </c>
      <c r="ED6" s="4">
        <v>34.5</v>
      </c>
      <c r="EE6" s="4">
        <v>36.020000000000003</v>
      </c>
      <c r="EF6" s="3">
        <v>51.51</v>
      </c>
      <c r="EG6" s="3">
        <v>49.74</v>
      </c>
      <c r="EH6" s="3">
        <v>52.18</v>
      </c>
      <c r="EI6" s="3">
        <v>48.88</v>
      </c>
      <c r="EJ6" s="4">
        <v>4.8109999999999999</v>
      </c>
      <c r="EK6" s="4">
        <v>57.347999999999999</v>
      </c>
      <c r="EL6" s="3">
        <v>1.2</v>
      </c>
      <c r="EM6" s="4">
        <v>0.7</v>
      </c>
      <c r="EN6" s="3">
        <v>1.28</v>
      </c>
      <c r="EO6" s="3">
        <v>1.27</v>
      </c>
      <c r="EP6" s="4">
        <v>-72.058000000000007</v>
      </c>
      <c r="EQ6" s="3">
        <v>-0.59099999999999997</v>
      </c>
      <c r="ER6" s="4">
        <v>78.322000000000003</v>
      </c>
      <c r="ES6" s="4">
        <v>1.5389999999999999</v>
      </c>
      <c r="ET6" s="4">
        <v>1.58</v>
      </c>
      <c r="EU6" s="4">
        <v>1.528</v>
      </c>
      <c r="EV6" s="4">
        <v>6.5419999999999998</v>
      </c>
      <c r="EW6" s="4">
        <v>1.1080000000000001</v>
      </c>
      <c r="EX6" s="4">
        <v>13.5</v>
      </c>
      <c r="EY6" s="4">
        <v>0</v>
      </c>
      <c r="EZ6" s="4">
        <v>0</v>
      </c>
      <c r="FA6" s="3">
        <v>0</v>
      </c>
      <c r="FB6" s="4">
        <v>8.5739999999999998</v>
      </c>
      <c r="FC6" s="4">
        <v>64.546999999999997</v>
      </c>
      <c r="FD6" s="4">
        <v>66.197999999999993</v>
      </c>
      <c r="FE6" s="4">
        <v>67.292000000000002</v>
      </c>
      <c r="FF6" s="4">
        <v>68.756</v>
      </c>
      <c r="FG6" s="3">
        <v>0.96499999999999997</v>
      </c>
      <c r="FH6" s="3">
        <v>0.96499999999999997</v>
      </c>
      <c r="FI6" s="3">
        <v>1.002</v>
      </c>
      <c r="FJ6" s="3">
        <v>1.002</v>
      </c>
      <c r="FK6" s="3">
        <v>0.10100000000000001</v>
      </c>
      <c r="FL6" s="3">
        <v>83</v>
      </c>
      <c r="FM6" s="4">
        <v>2.7</v>
      </c>
      <c r="FN6" s="3">
        <v>-0.34</v>
      </c>
      <c r="FO6" s="3">
        <v>5.41</v>
      </c>
      <c r="FP6" s="4">
        <v>4.3499999999999996</v>
      </c>
      <c r="FQ6" s="3">
        <v>0.6</v>
      </c>
      <c r="FR6" s="4">
        <v>5.3</v>
      </c>
      <c r="FS6" s="4">
        <v>6.859</v>
      </c>
      <c r="FT6" s="3">
        <v>1070.5</v>
      </c>
      <c r="FU6" s="4">
        <v>1.22</v>
      </c>
      <c r="FV6" s="4">
        <v>9.56</v>
      </c>
      <c r="FW6" s="4">
        <v>3061.5</v>
      </c>
      <c r="FX6" s="4">
        <v>165400</v>
      </c>
      <c r="FY6" s="4">
        <v>166400</v>
      </c>
      <c r="FZ6" s="3">
        <v>51.99</v>
      </c>
      <c r="GA6" s="3">
        <v>50.975999999999999</v>
      </c>
      <c r="GB6" s="4">
        <v>2215.8000000000002</v>
      </c>
      <c r="GC6" s="4">
        <v>2219.6999999999998</v>
      </c>
      <c r="GD6" s="4">
        <v>2218.4</v>
      </c>
      <c r="GE6" s="4">
        <v>2299.5</v>
      </c>
      <c r="GF6" s="3">
        <v>1950.9063000000001</v>
      </c>
      <c r="GG6" s="3">
        <v>31</v>
      </c>
      <c r="GH6" s="3">
        <v>30.9</v>
      </c>
      <c r="GI6" s="3">
        <v>75.900000000000006</v>
      </c>
      <c r="GJ6" s="3">
        <v>76.2</v>
      </c>
      <c r="GK6" s="3">
        <v>89.5</v>
      </c>
      <c r="GL6" s="3">
        <v>84.4</v>
      </c>
      <c r="GM6" s="3">
        <v>0</v>
      </c>
      <c r="GN6" s="4">
        <v>37.247999999999998</v>
      </c>
      <c r="GO6" s="4">
        <v>78.322000000000003</v>
      </c>
      <c r="GP6" s="3">
        <v>0</v>
      </c>
      <c r="GQ6" s="3">
        <v>4.6020000000000003</v>
      </c>
      <c r="GR6" s="3">
        <v>0</v>
      </c>
      <c r="GS6" s="3">
        <v>4.8970000000000002</v>
      </c>
      <c r="GT6" s="3">
        <v>0</v>
      </c>
      <c r="GU6" s="3">
        <v>5.3689999999999998</v>
      </c>
      <c r="GV6" s="3">
        <v>0</v>
      </c>
      <c r="GW6" s="4">
        <v>13.199</v>
      </c>
      <c r="GX6" s="3">
        <v>22.245999999999999</v>
      </c>
      <c r="GY6" s="3">
        <v>0</v>
      </c>
      <c r="GZ6" s="3">
        <v>0</v>
      </c>
      <c r="HA6" s="3">
        <v>0</v>
      </c>
      <c r="HB6" s="3">
        <v>1</v>
      </c>
      <c r="HC6" s="3">
        <v>30.475999999999999</v>
      </c>
      <c r="HD6" s="4">
        <v>74</v>
      </c>
      <c r="HE6" s="12">
        <v>0</v>
      </c>
      <c r="HF6" s="12">
        <v>0</v>
      </c>
      <c r="HG6" s="12">
        <v>85.45</v>
      </c>
      <c r="HH6" s="12">
        <v>83.61</v>
      </c>
      <c r="HI6" s="12">
        <v>0</v>
      </c>
      <c r="HJ6" s="12">
        <v>0</v>
      </c>
      <c r="HK6" s="12">
        <v>0</v>
      </c>
      <c r="HL6" s="12">
        <v>53</v>
      </c>
      <c r="HM6" s="12">
        <v>52</v>
      </c>
      <c r="HN6" s="12">
        <v>56</v>
      </c>
      <c r="HO6" s="12">
        <v>46</v>
      </c>
      <c r="HP6" s="12">
        <v>47</v>
      </c>
      <c r="HQ6" s="12">
        <v>47</v>
      </c>
      <c r="HR6" s="12">
        <v>47</v>
      </c>
      <c r="HS6" s="12">
        <v>52</v>
      </c>
      <c r="HT6" s="12">
        <v>-0.84</v>
      </c>
      <c r="HU6" s="12">
        <v>0</v>
      </c>
      <c r="HV6" s="12">
        <v>0.93500000000000005</v>
      </c>
      <c r="HW6" s="12">
        <v>34.81</v>
      </c>
      <c r="HX6" s="12">
        <v>30.28</v>
      </c>
      <c r="HY6" s="12">
        <v>45.69</v>
      </c>
      <c r="HZ6" s="12">
        <v>45.69</v>
      </c>
      <c r="IA6" s="12">
        <v>2.4540000000000002</v>
      </c>
      <c r="IB6" s="12">
        <v>95</v>
      </c>
      <c r="IC6" s="12">
        <v>16.3</v>
      </c>
      <c r="ID6" s="12">
        <v>-8.4000000000000005E-2</v>
      </c>
      <c r="IE6" s="12">
        <v>-2.3E-2</v>
      </c>
      <c r="IF6" s="12">
        <v>807.1</v>
      </c>
      <c r="IG6" s="12">
        <v>662.5</v>
      </c>
      <c r="IH6" s="12">
        <v>822.7</v>
      </c>
      <c r="II6" s="12">
        <v>674.6</v>
      </c>
      <c r="IJ6" s="12">
        <v>-0.14699999999999999</v>
      </c>
      <c r="IK6" s="12">
        <v>-0.185</v>
      </c>
      <c r="IL6" s="12">
        <v>126.54300000000001</v>
      </c>
      <c r="IM6" s="12">
        <v>126.34399999999999</v>
      </c>
      <c r="IN6" s="12">
        <v>12.603</v>
      </c>
      <c r="IO6" s="12">
        <v>0.37</v>
      </c>
    </row>
    <row r="7" spans="1:249" x14ac:dyDescent="0.25">
      <c r="B7" s="2" t="s">
        <v>141</v>
      </c>
      <c r="C7" s="11" t="s">
        <v>43</v>
      </c>
      <c r="D7" s="13">
        <v>2.5804398148148149E-3</v>
      </c>
      <c r="E7" s="12">
        <v>222.99</v>
      </c>
      <c r="F7" s="12">
        <v>331</v>
      </c>
      <c r="G7" s="12">
        <v>5.59</v>
      </c>
      <c r="H7" s="12">
        <v>28.8</v>
      </c>
      <c r="I7" s="12">
        <v>0</v>
      </c>
      <c r="J7" s="12">
        <v>9.8000000000000007</v>
      </c>
      <c r="K7" s="12">
        <v>6</v>
      </c>
      <c r="L7" s="12">
        <v>5</v>
      </c>
      <c r="M7" s="12">
        <v>1</v>
      </c>
      <c r="N7" s="12">
        <v>3</v>
      </c>
      <c r="O7" s="12">
        <v>3</v>
      </c>
      <c r="P7" s="12">
        <v>0.94299999999999995</v>
      </c>
      <c r="Q7" s="12">
        <v>1.4930000000000001</v>
      </c>
      <c r="R7" s="12">
        <v>0.95099999999999996</v>
      </c>
      <c r="S7" s="12">
        <v>0.78500000000000003</v>
      </c>
      <c r="T7" s="12">
        <v>66.2</v>
      </c>
      <c r="U7" s="12">
        <v>62.683</v>
      </c>
      <c r="V7" s="12">
        <v>238.34</v>
      </c>
      <c r="W7" s="12">
        <v>160</v>
      </c>
      <c r="X7" s="12">
        <v>122.5</v>
      </c>
      <c r="Y7" s="12">
        <v>130</v>
      </c>
      <c r="Z7" s="12">
        <v>367.99</v>
      </c>
      <c r="AA7" s="12">
        <v>274.39999999999998</v>
      </c>
      <c r="AB7" s="12">
        <v>206.59</v>
      </c>
      <c r="AC7" s="12">
        <v>226.34</v>
      </c>
      <c r="AD7" s="12">
        <v>1.635</v>
      </c>
      <c r="AE7" s="12">
        <v>1.6739999999999999</v>
      </c>
      <c r="AF7" s="12">
        <v>1.5609999999999999</v>
      </c>
      <c r="AG7" s="12">
        <v>1.6419999999999999</v>
      </c>
      <c r="AH7" s="12">
        <v>72.459999999999994</v>
      </c>
      <c r="AI7" s="12">
        <v>70.56</v>
      </c>
      <c r="AJ7" s="12">
        <v>89.05</v>
      </c>
      <c r="AK7" s="12">
        <v>85.14</v>
      </c>
      <c r="AL7" s="12">
        <v>585.54999999999995</v>
      </c>
      <c r="AM7" s="12">
        <v>608.577</v>
      </c>
      <c r="AN7" s="12">
        <v>750.55600000000004</v>
      </c>
      <c r="AO7" s="12">
        <v>782.06799999999998</v>
      </c>
      <c r="AP7" s="12">
        <v>1.357</v>
      </c>
      <c r="AQ7" s="12">
        <v>1.6639999999999999</v>
      </c>
      <c r="AR7" s="12">
        <v>36.57</v>
      </c>
      <c r="AS7" s="12">
        <v>28.975999999999999</v>
      </c>
      <c r="AT7" s="12">
        <v>82</v>
      </c>
      <c r="AU7" s="12">
        <v>101</v>
      </c>
      <c r="AV7" s="12">
        <v>2.4380000000000002</v>
      </c>
      <c r="AW7" s="12">
        <v>5.3667999999999996</v>
      </c>
      <c r="AX7" s="12">
        <v>1010.5</v>
      </c>
      <c r="AY7" s="12">
        <v>1.44</v>
      </c>
      <c r="AZ7" s="12">
        <v>5.76</v>
      </c>
      <c r="BA7" s="12">
        <v>127.32299999999999</v>
      </c>
      <c r="BB7" s="12">
        <v>127.42</v>
      </c>
      <c r="BC7" s="12">
        <v>7698</v>
      </c>
      <c r="BD7" s="12">
        <v>89.25</v>
      </c>
      <c r="BE7" s="12">
        <v>14.654999999999999</v>
      </c>
      <c r="BF7" s="12">
        <v>12.39</v>
      </c>
      <c r="BG7" s="12">
        <v>25.44</v>
      </c>
      <c r="BH7" s="12">
        <v>25</v>
      </c>
      <c r="BI7" s="5"/>
      <c r="BJ7" s="5"/>
      <c r="BK7" s="5"/>
      <c r="BL7" s="5"/>
      <c r="BM7" s="5"/>
      <c r="BN7" s="12">
        <v>114.776</v>
      </c>
      <c r="BO7" s="12">
        <v>107.128</v>
      </c>
      <c r="BP7" s="12">
        <v>91.4</v>
      </c>
      <c r="BQ7" s="12">
        <v>101.288</v>
      </c>
      <c r="BR7" s="5"/>
      <c r="BS7" s="12">
        <v>28.2</v>
      </c>
      <c r="BT7" s="12">
        <v>7406.741</v>
      </c>
      <c r="BU7" s="12">
        <v>49.866</v>
      </c>
      <c r="BV7" s="12">
        <v>57.965000000000003</v>
      </c>
      <c r="BW7" s="12">
        <v>57.271999999999998</v>
      </c>
      <c r="BX7" s="12">
        <v>56.792999999999999</v>
      </c>
      <c r="BY7" s="12">
        <v>1.4410000000000001</v>
      </c>
      <c r="BZ7" s="12">
        <v>2.468</v>
      </c>
      <c r="CA7" s="12">
        <v>2.9609999999999999</v>
      </c>
      <c r="CB7" s="12">
        <v>3.246</v>
      </c>
      <c r="CC7" s="12">
        <v>1.1339999999999999</v>
      </c>
      <c r="CD7" s="12">
        <v>1.7250000000000001</v>
      </c>
      <c r="CE7" s="12">
        <v>1.343</v>
      </c>
      <c r="CF7" s="12">
        <v>1.6950000000000001</v>
      </c>
      <c r="CG7" s="12">
        <v>13.975</v>
      </c>
      <c r="CH7" s="12">
        <v>13.875</v>
      </c>
      <c r="CI7" s="12">
        <v>3.5779999999999998</v>
      </c>
      <c r="CJ7" s="12">
        <v>3.0449999999999999</v>
      </c>
      <c r="CK7" s="12">
        <v>1.125</v>
      </c>
      <c r="CL7" s="12">
        <v>0.5</v>
      </c>
      <c r="CM7" s="12">
        <v>0</v>
      </c>
      <c r="CN7" s="12">
        <v>0</v>
      </c>
      <c r="CO7" s="12">
        <v>0</v>
      </c>
      <c r="CP7" s="12">
        <v>103.339</v>
      </c>
      <c r="CQ7" s="12">
        <v>101.753</v>
      </c>
      <c r="CR7" s="12">
        <v>83.066999999999993</v>
      </c>
      <c r="CS7" s="12">
        <v>91.305000000000007</v>
      </c>
      <c r="CT7" s="12">
        <v>0.38200000000000001</v>
      </c>
      <c r="CU7" s="12">
        <v>0</v>
      </c>
      <c r="CV7" s="12">
        <v>0.29899999999999999</v>
      </c>
      <c r="CW7" s="12">
        <v>9.9000000000000005E-2</v>
      </c>
      <c r="CX7" s="12">
        <v>0.60099999999999998</v>
      </c>
      <c r="CY7" s="12">
        <v>0.19900000000000001</v>
      </c>
      <c r="CZ7" s="12">
        <v>0.1</v>
      </c>
      <c r="DA7" s="12">
        <v>0</v>
      </c>
      <c r="DB7" s="12">
        <v>9.9000000000000005E-2</v>
      </c>
      <c r="DC7" s="12">
        <v>0</v>
      </c>
      <c r="DD7" s="12">
        <v>0</v>
      </c>
      <c r="DE7" s="12">
        <v>0.35099999999999998</v>
      </c>
      <c r="DF7" s="4">
        <v>0.13</v>
      </c>
      <c r="DG7" s="4">
        <v>0.77500000000000002</v>
      </c>
      <c r="DH7" s="4">
        <v>2.395</v>
      </c>
      <c r="DI7" s="4">
        <v>1.389</v>
      </c>
      <c r="DJ7" s="4">
        <v>0.247</v>
      </c>
      <c r="DK7" s="4">
        <v>1.095</v>
      </c>
      <c r="DL7" s="4">
        <v>0.46400000000000002</v>
      </c>
      <c r="DM7" s="4">
        <v>0.85899999999999999</v>
      </c>
      <c r="DN7" s="3">
        <v>0.93200000000000005</v>
      </c>
      <c r="DO7" s="4">
        <v>0.49</v>
      </c>
      <c r="DP7" s="4">
        <v>58.421999999999997</v>
      </c>
      <c r="DQ7" s="4">
        <v>55.316000000000003</v>
      </c>
      <c r="DR7" s="4">
        <v>47.518999999999998</v>
      </c>
      <c r="DS7" s="4">
        <v>46.343000000000004</v>
      </c>
      <c r="DT7" s="4">
        <v>5.62</v>
      </c>
      <c r="DU7" s="4">
        <v>5.25</v>
      </c>
      <c r="DV7" s="4">
        <v>10.77</v>
      </c>
      <c r="DW7" s="4">
        <v>11.24</v>
      </c>
      <c r="DX7" s="4">
        <v>5.9</v>
      </c>
      <c r="DY7" s="4">
        <v>5.62</v>
      </c>
      <c r="DZ7" s="4">
        <v>9.9600000000000009</v>
      </c>
      <c r="EA7" s="4">
        <v>10.9</v>
      </c>
      <c r="EB7" s="3">
        <v>43.17</v>
      </c>
      <c r="EC7" s="3">
        <v>43.68</v>
      </c>
      <c r="ED7" s="3">
        <v>35.21</v>
      </c>
      <c r="EE7" s="3">
        <v>36.44</v>
      </c>
      <c r="EF7" s="4">
        <v>45.31</v>
      </c>
      <c r="EG7" s="4">
        <v>45.45</v>
      </c>
      <c r="EH7" s="4">
        <v>44.06</v>
      </c>
      <c r="EI7" s="4">
        <v>41.42</v>
      </c>
      <c r="EJ7" s="4">
        <v>6.8869999999999996</v>
      </c>
      <c r="EK7" s="3">
        <v>59.636000000000003</v>
      </c>
      <c r="EL7" s="4">
        <v>1.1000000000000001</v>
      </c>
      <c r="EM7" s="3">
        <v>0.65</v>
      </c>
      <c r="EN7" s="4">
        <v>1.27</v>
      </c>
      <c r="EO7" s="3">
        <v>1.27</v>
      </c>
      <c r="EP7" s="4">
        <v>-105.054</v>
      </c>
      <c r="EQ7" s="4">
        <v>-2.0739999999999998</v>
      </c>
      <c r="ER7" s="4">
        <v>79.781999999999996</v>
      </c>
      <c r="ES7" s="3">
        <v>1.6919999999999999</v>
      </c>
      <c r="ET7" s="3">
        <v>1.7390000000000001</v>
      </c>
      <c r="EU7" s="3">
        <v>1.6839999999999999</v>
      </c>
      <c r="EV7" s="4">
        <v>6.9269999999999996</v>
      </c>
      <c r="EW7" s="4">
        <v>1.637</v>
      </c>
      <c r="EX7" s="4">
        <v>70.62</v>
      </c>
      <c r="EY7" s="4">
        <v>0</v>
      </c>
      <c r="EZ7" s="3">
        <v>2.6579999999999999</v>
      </c>
      <c r="FA7" s="3">
        <v>0</v>
      </c>
      <c r="FB7" s="4">
        <v>9.94</v>
      </c>
      <c r="FC7" s="4">
        <v>67.759</v>
      </c>
      <c r="FD7" s="4">
        <v>67.590999999999994</v>
      </c>
      <c r="FE7" s="4">
        <v>66.058000000000007</v>
      </c>
      <c r="FF7" s="4">
        <v>66.227999999999994</v>
      </c>
      <c r="FG7" s="4">
        <v>0.94499999999999995</v>
      </c>
      <c r="FH7" s="4">
        <v>0.94499999999999995</v>
      </c>
      <c r="FI7" s="4">
        <v>0.99299999999999999</v>
      </c>
      <c r="FJ7" s="4">
        <v>0.995</v>
      </c>
      <c r="FK7" s="4">
        <v>0</v>
      </c>
      <c r="FL7" s="4">
        <v>82</v>
      </c>
      <c r="FM7" s="4">
        <v>2.75</v>
      </c>
      <c r="FN7" s="4">
        <v>1.24</v>
      </c>
      <c r="FO7" s="4">
        <v>5.51</v>
      </c>
      <c r="FP7" s="5"/>
      <c r="FQ7" s="4">
        <v>4.9000000000000004</v>
      </c>
      <c r="FR7" s="4">
        <v>5.2</v>
      </c>
      <c r="FS7" s="4">
        <v>6.8155000000000001</v>
      </c>
      <c r="FT7" s="4">
        <v>1064.4000000000001</v>
      </c>
      <c r="FU7" s="4">
        <v>1.51</v>
      </c>
      <c r="FV7" s="4">
        <v>15.14</v>
      </c>
      <c r="FW7" s="4">
        <v>3054</v>
      </c>
      <c r="FX7" s="4">
        <v>168100</v>
      </c>
      <c r="FY7" s="4">
        <v>168700</v>
      </c>
      <c r="FZ7" s="4">
        <v>48.933</v>
      </c>
      <c r="GA7" s="4">
        <v>48.459000000000003</v>
      </c>
      <c r="GB7" s="4">
        <v>2244.6999999999998</v>
      </c>
      <c r="GC7" s="4">
        <v>2213.6999999999998</v>
      </c>
      <c r="GD7" s="4">
        <v>2244.6999999999998</v>
      </c>
      <c r="GE7" s="4">
        <v>2213.6999999999998</v>
      </c>
      <c r="GF7" s="4">
        <v>1365.2344000000001</v>
      </c>
      <c r="GG7" s="4">
        <v>28</v>
      </c>
      <c r="GH7" s="4">
        <v>28.5</v>
      </c>
      <c r="GI7" s="4">
        <v>50.9</v>
      </c>
      <c r="GJ7" s="4">
        <v>56</v>
      </c>
      <c r="GK7" s="4">
        <v>99.5</v>
      </c>
      <c r="GL7" s="4">
        <v>78.2</v>
      </c>
      <c r="GM7" s="3">
        <v>0</v>
      </c>
      <c r="GN7" s="4">
        <v>34.929000000000002</v>
      </c>
      <c r="GO7" s="4">
        <v>105.054</v>
      </c>
      <c r="GP7" s="4">
        <v>1.298</v>
      </c>
      <c r="GQ7" s="4">
        <v>2.0649999999999999</v>
      </c>
      <c r="GR7" s="4">
        <v>1.357</v>
      </c>
      <c r="GS7" s="4">
        <v>2.0649999999999999</v>
      </c>
      <c r="GT7" s="4">
        <v>1.298</v>
      </c>
      <c r="GU7" s="4">
        <v>2.0059999999999998</v>
      </c>
      <c r="GV7" s="4">
        <v>13.132</v>
      </c>
      <c r="GW7" s="3">
        <v>14.315</v>
      </c>
      <c r="GX7" s="4">
        <v>15.68</v>
      </c>
      <c r="GY7" s="3">
        <v>0</v>
      </c>
      <c r="GZ7" s="3">
        <v>0</v>
      </c>
      <c r="HA7" s="3">
        <v>0</v>
      </c>
      <c r="HB7" s="4">
        <v>0</v>
      </c>
      <c r="HC7" s="4">
        <v>22.34</v>
      </c>
      <c r="HD7" s="4">
        <v>78</v>
      </c>
      <c r="HE7" s="12">
        <v>0</v>
      </c>
      <c r="HF7" s="12">
        <v>0</v>
      </c>
      <c r="HG7" s="12">
        <v>74.959999999999994</v>
      </c>
      <c r="HH7" s="12">
        <v>83.55</v>
      </c>
      <c r="HI7" s="12">
        <v>0</v>
      </c>
      <c r="HJ7" s="12">
        <v>0</v>
      </c>
      <c r="HK7" s="12">
        <v>0</v>
      </c>
      <c r="HL7" s="12">
        <v>55</v>
      </c>
      <c r="HM7" s="12">
        <v>51</v>
      </c>
      <c r="HN7" s="12">
        <v>54</v>
      </c>
      <c r="HO7" s="12">
        <v>44</v>
      </c>
      <c r="HP7" s="12">
        <v>44</v>
      </c>
      <c r="HQ7" s="12">
        <v>44</v>
      </c>
      <c r="HR7" s="12">
        <v>47</v>
      </c>
      <c r="HS7" s="12">
        <v>62</v>
      </c>
      <c r="HT7" s="12">
        <v>-0.83450000000000002</v>
      </c>
      <c r="HU7" s="12">
        <v>0</v>
      </c>
      <c r="HV7" s="12">
        <v>1.296</v>
      </c>
      <c r="HW7" s="12">
        <v>27.68</v>
      </c>
      <c r="HX7" s="12">
        <v>25.18</v>
      </c>
      <c r="HY7" s="12">
        <v>46.68</v>
      </c>
      <c r="HZ7" s="12">
        <v>46.68</v>
      </c>
      <c r="IA7" s="12">
        <v>2.4950000000000001</v>
      </c>
      <c r="IB7" s="12">
        <v>103</v>
      </c>
      <c r="IC7" s="12">
        <v>22.21</v>
      </c>
      <c r="ID7" s="12">
        <v>-0.192</v>
      </c>
      <c r="IE7" s="12">
        <v>-4.1000000000000002E-2</v>
      </c>
      <c r="IF7" s="12">
        <v>805.3</v>
      </c>
      <c r="IG7" s="12">
        <v>753.3</v>
      </c>
      <c r="IH7" s="12">
        <v>817.7</v>
      </c>
      <c r="II7" s="12">
        <v>768.3</v>
      </c>
      <c r="IJ7" s="12">
        <v>-0.42099999999999999</v>
      </c>
      <c r="IK7" s="12">
        <v>-0.43099999999999999</v>
      </c>
      <c r="IL7" s="12">
        <v>79.046999999999997</v>
      </c>
      <c r="IM7" s="12">
        <v>79.046999999999997</v>
      </c>
      <c r="IN7" s="12">
        <v>15.085000000000001</v>
      </c>
      <c r="IO7" s="12">
        <v>0.34200000000000003</v>
      </c>
    </row>
    <row r="8" spans="1:249" x14ac:dyDescent="0.25">
      <c r="B8" s="2" t="s">
        <v>141</v>
      </c>
      <c r="C8" s="11" t="s">
        <v>44</v>
      </c>
      <c r="D8" s="13">
        <v>2.515046296296296E-3</v>
      </c>
      <c r="E8" s="12">
        <v>217.34</v>
      </c>
      <c r="F8" s="12">
        <v>332.89</v>
      </c>
      <c r="G8" s="12">
        <v>5.72</v>
      </c>
      <c r="H8" s="12">
        <v>29.5</v>
      </c>
      <c r="I8" s="12">
        <v>0</v>
      </c>
      <c r="J8" s="12">
        <v>10.8</v>
      </c>
      <c r="K8" s="12">
        <v>6</v>
      </c>
      <c r="L8" s="12">
        <v>5</v>
      </c>
      <c r="M8" s="12">
        <v>1</v>
      </c>
      <c r="N8" s="12">
        <v>3</v>
      </c>
      <c r="O8" s="12">
        <v>3</v>
      </c>
      <c r="P8" s="12">
        <v>0.97199999999999998</v>
      </c>
      <c r="Q8" s="12">
        <v>1.5449999999999999</v>
      </c>
      <c r="R8" s="12">
        <v>1.101</v>
      </c>
      <c r="S8" s="12">
        <v>0.80300000000000005</v>
      </c>
      <c r="T8" s="12">
        <v>72.819999999999993</v>
      </c>
      <c r="U8" s="12">
        <v>62.518000000000001</v>
      </c>
      <c r="V8" s="12">
        <v>268.33999999999997</v>
      </c>
      <c r="W8" s="12">
        <v>197.5</v>
      </c>
      <c r="X8" s="12">
        <v>150</v>
      </c>
      <c r="Y8" s="12">
        <v>157.5</v>
      </c>
      <c r="Z8" s="12">
        <v>388.55</v>
      </c>
      <c r="AA8" s="12">
        <v>291.60000000000002</v>
      </c>
      <c r="AB8" s="12">
        <v>255.13</v>
      </c>
      <c r="AC8" s="12">
        <v>260.62</v>
      </c>
      <c r="AD8" s="12">
        <v>1.6739999999999999</v>
      </c>
      <c r="AE8" s="12">
        <v>1.6990000000000001</v>
      </c>
      <c r="AF8" s="12">
        <v>1.625</v>
      </c>
      <c r="AG8" s="12">
        <v>1.6970000000000001</v>
      </c>
      <c r="AH8" s="12">
        <v>77.650000000000006</v>
      </c>
      <c r="AI8" s="12">
        <v>74.319999999999993</v>
      </c>
      <c r="AJ8" s="12">
        <v>98.89</v>
      </c>
      <c r="AK8" s="12">
        <v>93.07</v>
      </c>
      <c r="AL8" s="12">
        <v>602.87599999999998</v>
      </c>
      <c r="AM8" s="12">
        <v>609.86</v>
      </c>
      <c r="AN8" s="12">
        <v>778.75</v>
      </c>
      <c r="AO8" s="12">
        <v>841.351</v>
      </c>
      <c r="AP8" s="12">
        <v>1.355</v>
      </c>
      <c r="AQ8" s="12">
        <v>1.66</v>
      </c>
      <c r="AR8" s="12">
        <v>37.542999999999999</v>
      </c>
      <c r="AS8" s="12">
        <v>28.972000000000001</v>
      </c>
      <c r="AT8" s="12">
        <v>82</v>
      </c>
      <c r="AU8" s="12">
        <v>108</v>
      </c>
      <c r="AV8" s="12">
        <v>2.3029999999999999</v>
      </c>
      <c r="AW8" s="12">
        <v>5.3964999999999996</v>
      </c>
      <c r="AX8" s="12">
        <v>1013.2</v>
      </c>
      <c r="AY8" s="12">
        <v>1.41</v>
      </c>
      <c r="AZ8" s="12">
        <v>5.68</v>
      </c>
      <c r="BA8" s="12">
        <v>142.03299999999999</v>
      </c>
      <c r="BB8" s="12">
        <v>142.42099999999999</v>
      </c>
      <c r="BC8" s="12">
        <v>7913</v>
      </c>
      <c r="BD8" s="12">
        <v>90.25</v>
      </c>
      <c r="BE8" s="12">
        <v>15.25</v>
      </c>
      <c r="BF8" s="12">
        <v>13.61</v>
      </c>
      <c r="BG8" s="12">
        <v>27.21</v>
      </c>
      <c r="BH8" s="12">
        <v>25.41</v>
      </c>
      <c r="BI8" s="5"/>
      <c r="BJ8" s="5"/>
      <c r="BK8" s="5"/>
      <c r="BL8" s="5"/>
      <c r="BM8" s="5"/>
      <c r="BN8" s="12">
        <v>119.464</v>
      </c>
      <c r="BO8" s="12">
        <v>110.21599999999999</v>
      </c>
      <c r="BP8" s="12">
        <v>107.768</v>
      </c>
      <c r="BQ8" s="12">
        <v>115.416</v>
      </c>
      <c r="BR8" s="5"/>
      <c r="BS8" s="12">
        <v>29.1</v>
      </c>
      <c r="BT8" s="12">
        <v>7439.1390000000001</v>
      </c>
      <c r="BU8" s="12">
        <v>50.072000000000003</v>
      </c>
      <c r="BV8" s="12">
        <v>56.500999999999998</v>
      </c>
      <c r="BW8" s="12">
        <v>58.341000000000001</v>
      </c>
      <c r="BX8" s="12">
        <v>57.646999999999998</v>
      </c>
      <c r="BY8" s="12">
        <v>1.57</v>
      </c>
      <c r="BZ8" s="12">
        <v>2.577</v>
      </c>
      <c r="CA8" s="12">
        <v>2.996</v>
      </c>
      <c r="CB8" s="12">
        <v>3.0049999999999999</v>
      </c>
      <c r="CC8" s="12">
        <v>0.91500000000000004</v>
      </c>
      <c r="CD8" s="12">
        <v>1.651</v>
      </c>
      <c r="CE8" s="12">
        <v>1.379</v>
      </c>
      <c r="CF8" s="12">
        <v>1.766</v>
      </c>
      <c r="CG8" s="12">
        <v>13.978999999999999</v>
      </c>
      <c r="CH8" s="12">
        <v>13.888</v>
      </c>
      <c r="CI8" s="12">
        <v>3.4039999999999999</v>
      </c>
      <c r="CJ8" s="12">
        <v>3.1059999999999999</v>
      </c>
      <c r="CK8" s="12">
        <v>1.161</v>
      </c>
      <c r="CL8" s="12">
        <v>0.4</v>
      </c>
      <c r="CM8" s="12">
        <v>0.1</v>
      </c>
      <c r="CN8" s="12">
        <v>0</v>
      </c>
      <c r="CO8" s="12">
        <v>0</v>
      </c>
      <c r="CP8" s="12">
        <v>115.017</v>
      </c>
      <c r="CQ8" s="12">
        <v>105.937</v>
      </c>
      <c r="CR8" s="12">
        <v>97.472999999999999</v>
      </c>
      <c r="CS8" s="12">
        <v>107.71299999999999</v>
      </c>
      <c r="CT8" s="12">
        <v>0.33100000000000002</v>
      </c>
      <c r="CU8" s="12">
        <v>0.20100000000000001</v>
      </c>
      <c r="CV8" s="12">
        <v>0.19900000000000001</v>
      </c>
      <c r="CW8" s="12">
        <v>0.19900000000000001</v>
      </c>
      <c r="CX8" s="12">
        <v>0.29899999999999999</v>
      </c>
      <c r="CY8" s="12">
        <v>0.1</v>
      </c>
      <c r="CZ8" s="12">
        <v>0.2</v>
      </c>
      <c r="DA8" s="12">
        <v>0.502</v>
      </c>
      <c r="DB8" s="12">
        <v>0.1</v>
      </c>
      <c r="DC8" s="12">
        <v>0</v>
      </c>
      <c r="DD8" s="12">
        <v>0</v>
      </c>
      <c r="DE8" s="12">
        <v>0.35599999999999998</v>
      </c>
      <c r="DF8" s="3">
        <v>0.153</v>
      </c>
      <c r="DG8" s="4">
        <v>0.72799999999999998</v>
      </c>
      <c r="DH8" s="3">
        <v>2.4790000000000001</v>
      </c>
      <c r="DI8" s="3">
        <v>1.446</v>
      </c>
      <c r="DJ8" s="3">
        <v>0.26200000000000001</v>
      </c>
      <c r="DK8" s="4">
        <v>1.0669999999999999</v>
      </c>
      <c r="DL8" s="4">
        <v>0.46400000000000002</v>
      </c>
      <c r="DM8" s="4">
        <v>0.81299999999999994</v>
      </c>
      <c r="DN8" s="4">
        <v>0.85</v>
      </c>
      <c r="DO8" s="4">
        <v>0.46800000000000003</v>
      </c>
      <c r="DP8" s="4">
        <v>58.817</v>
      </c>
      <c r="DQ8" s="4">
        <v>56.494999999999997</v>
      </c>
      <c r="DR8" s="4">
        <v>47.691000000000003</v>
      </c>
      <c r="DS8" s="4">
        <v>46.204000000000001</v>
      </c>
      <c r="DT8" s="4">
        <v>6.11</v>
      </c>
      <c r="DU8" s="4">
        <v>5.83</v>
      </c>
      <c r="DV8" s="3">
        <v>11.91</v>
      </c>
      <c r="DW8" s="3">
        <v>12.23</v>
      </c>
      <c r="DX8" s="4">
        <v>6.46</v>
      </c>
      <c r="DY8" s="3">
        <v>6.56</v>
      </c>
      <c r="DZ8" s="3">
        <v>11.04</v>
      </c>
      <c r="EA8" s="3">
        <v>12.05</v>
      </c>
      <c r="EB8" s="4">
        <v>42.74</v>
      </c>
      <c r="EC8" s="4">
        <v>43.43</v>
      </c>
      <c r="ED8" s="4">
        <v>34.31</v>
      </c>
      <c r="EE8" s="4">
        <v>35.78</v>
      </c>
      <c r="EF8" s="4">
        <v>44.69</v>
      </c>
      <c r="EG8" s="4">
        <v>44.17</v>
      </c>
      <c r="EH8" s="4">
        <v>42.73</v>
      </c>
      <c r="EI8" s="4">
        <v>39.94</v>
      </c>
      <c r="EJ8" s="4">
        <v>7.5620000000000003</v>
      </c>
      <c r="EK8" s="3">
        <v>59.636000000000003</v>
      </c>
      <c r="EL8" s="4">
        <v>1.1499999999999999</v>
      </c>
      <c r="EM8" s="4">
        <v>0.75</v>
      </c>
      <c r="EN8" s="4">
        <v>1.23</v>
      </c>
      <c r="EO8" s="4">
        <v>1.23</v>
      </c>
      <c r="EP8" s="4">
        <v>-102.134</v>
      </c>
      <c r="EQ8" s="4">
        <v>-2.3719999999999999</v>
      </c>
      <c r="ER8" s="4">
        <v>94.674000000000007</v>
      </c>
      <c r="ES8" s="4">
        <v>1.677</v>
      </c>
      <c r="ET8" s="4">
        <v>1.7370000000000001</v>
      </c>
      <c r="EU8" s="4">
        <v>1.631</v>
      </c>
      <c r="EV8" s="3">
        <v>6.9619999999999997</v>
      </c>
      <c r="EW8" s="3">
        <v>1.72</v>
      </c>
      <c r="EX8" s="3">
        <v>73.02</v>
      </c>
      <c r="EY8" s="4">
        <v>0</v>
      </c>
      <c r="EZ8" s="4">
        <v>0.3</v>
      </c>
      <c r="FA8" s="3">
        <v>0</v>
      </c>
      <c r="FB8" s="4">
        <v>10.013</v>
      </c>
      <c r="FC8" s="4">
        <v>74.637</v>
      </c>
      <c r="FD8" s="4">
        <v>71.418000000000006</v>
      </c>
      <c r="FE8" s="4">
        <v>72.533000000000001</v>
      </c>
      <c r="FF8" s="4">
        <v>72.084000000000003</v>
      </c>
      <c r="FG8" s="4">
        <v>0.94099999999999995</v>
      </c>
      <c r="FH8" s="4">
        <v>0.94199999999999995</v>
      </c>
      <c r="FI8" s="4">
        <v>0.99</v>
      </c>
      <c r="FJ8" s="4">
        <v>0.99299999999999999</v>
      </c>
      <c r="FK8" s="4">
        <v>0</v>
      </c>
      <c r="FL8" s="3">
        <v>83</v>
      </c>
      <c r="FM8" s="4">
        <v>2.75</v>
      </c>
      <c r="FN8" s="4">
        <v>0.35</v>
      </c>
      <c r="FO8" s="4">
        <v>5.56</v>
      </c>
      <c r="FP8" s="5"/>
      <c r="FQ8" s="4">
        <v>4.9000000000000004</v>
      </c>
      <c r="FR8" s="4">
        <v>5.2</v>
      </c>
      <c r="FS8" s="4">
        <v>6.8280000000000003</v>
      </c>
      <c r="FT8" s="4">
        <v>1070.4000000000001</v>
      </c>
      <c r="FU8" s="4">
        <v>0.88</v>
      </c>
      <c r="FV8" s="4">
        <v>20.87</v>
      </c>
      <c r="FW8" s="3">
        <v>3068</v>
      </c>
      <c r="FX8" s="4">
        <v>162600</v>
      </c>
      <c r="FY8" s="4">
        <v>164400</v>
      </c>
      <c r="FZ8" s="4">
        <v>48.417999999999999</v>
      </c>
      <c r="GA8" s="4">
        <v>47.984999999999999</v>
      </c>
      <c r="GB8" s="3">
        <v>2254.9</v>
      </c>
      <c r="GC8" s="3">
        <v>2308.9</v>
      </c>
      <c r="GD8" s="3">
        <v>2254.9</v>
      </c>
      <c r="GE8" s="3">
        <v>2364.1</v>
      </c>
      <c r="GF8" s="4">
        <v>1417.5313000000001</v>
      </c>
      <c r="GG8" s="4">
        <v>29</v>
      </c>
      <c r="GH8" s="4">
        <v>29</v>
      </c>
      <c r="GI8" s="4">
        <v>46.3</v>
      </c>
      <c r="GJ8" s="4">
        <v>51.6</v>
      </c>
      <c r="GK8" s="4">
        <v>99.5</v>
      </c>
      <c r="GL8" s="4">
        <v>74.8</v>
      </c>
      <c r="GM8" s="3">
        <v>0</v>
      </c>
      <c r="GN8" s="4">
        <v>36.713999999999999</v>
      </c>
      <c r="GO8" s="4">
        <v>102.134</v>
      </c>
      <c r="GP8" s="4">
        <v>1.121</v>
      </c>
      <c r="GQ8" s="4">
        <v>2.0649999999999999</v>
      </c>
      <c r="GR8" s="4">
        <v>1.357</v>
      </c>
      <c r="GS8" s="4">
        <v>2.0649999999999999</v>
      </c>
      <c r="GT8" s="4">
        <v>0.82599999999999996</v>
      </c>
      <c r="GU8" s="4">
        <v>2.0059999999999998</v>
      </c>
      <c r="GV8" s="4">
        <v>13.034000000000001</v>
      </c>
      <c r="GW8" s="4">
        <v>14.302</v>
      </c>
      <c r="GX8" s="4">
        <v>16.268000000000001</v>
      </c>
      <c r="GY8" s="3">
        <v>0</v>
      </c>
      <c r="GZ8" s="3">
        <v>0</v>
      </c>
      <c r="HA8" s="3">
        <v>0</v>
      </c>
      <c r="HB8" s="4">
        <v>0</v>
      </c>
      <c r="HC8" s="4">
        <v>22.605</v>
      </c>
      <c r="HD8" s="4">
        <v>78</v>
      </c>
      <c r="HE8" s="12">
        <v>0</v>
      </c>
      <c r="HF8" s="12">
        <v>0</v>
      </c>
      <c r="HG8" s="12">
        <v>75.430000000000007</v>
      </c>
      <c r="HH8" s="12">
        <v>83.73</v>
      </c>
      <c r="HI8" s="12">
        <v>0</v>
      </c>
      <c r="HJ8" s="12">
        <v>0</v>
      </c>
      <c r="HK8" s="12">
        <v>0</v>
      </c>
      <c r="HL8" s="12">
        <v>57</v>
      </c>
      <c r="HM8" s="12">
        <v>50</v>
      </c>
      <c r="HN8" s="12">
        <v>52</v>
      </c>
      <c r="HO8" s="12">
        <v>42</v>
      </c>
      <c r="HP8" s="12">
        <v>43</v>
      </c>
      <c r="HQ8" s="12">
        <v>43</v>
      </c>
      <c r="HR8" s="12">
        <v>49</v>
      </c>
      <c r="HS8" s="12">
        <v>62</v>
      </c>
      <c r="HT8" s="12">
        <v>-0.84950000000000003</v>
      </c>
      <c r="HU8" s="12">
        <v>0</v>
      </c>
      <c r="HV8" s="12">
        <v>0.84399999999999997</v>
      </c>
      <c r="HW8" s="12">
        <v>27.68</v>
      </c>
      <c r="HX8" s="12">
        <v>25.18</v>
      </c>
      <c r="HY8" s="12">
        <v>45.98</v>
      </c>
      <c r="HZ8" s="12">
        <v>45.98</v>
      </c>
      <c r="IA8" s="12">
        <v>2.7410000000000001</v>
      </c>
      <c r="IB8" s="12">
        <v>104</v>
      </c>
      <c r="IC8" s="12">
        <v>22.827999999999999</v>
      </c>
      <c r="ID8" s="12">
        <v>-0.20699999999999999</v>
      </c>
      <c r="IE8" s="12">
        <v>-3.1E-2</v>
      </c>
      <c r="IF8" s="12">
        <v>807</v>
      </c>
      <c r="IG8" s="12">
        <v>759.3</v>
      </c>
      <c r="IH8" s="12">
        <v>819</v>
      </c>
      <c r="II8" s="12">
        <v>774.1</v>
      </c>
      <c r="IJ8" s="12">
        <v>-0.496</v>
      </c>
      <c r="IK8" s="12">
        <v>-0.52100000000000002</v>
      </c>
      <c r="IL8" s="12">
        <v>70.984999999999999</v>
      </c>
      <c r="IM8" s="12">
        <v>70.984999999999999</v>
      </c>
      <c r="IN8" s="12">
        <v>14.843999999999999</v>
      </c>
      <c r="IO8" s="12">
        <v>0.29899999999999999</v>
      </c>
    </row>
    <row r="9" spans="1:249" x14ac:dyDescent="0.25">
      <c r="B9" s="2" t="s">
        <v>141</v>
      </c>
      <c r="C9" s="11" t="s">
        <v>45</v>
      </c>
      <c r="D9" s="13">
        <v>2.5226851851851851E-3</v>
      </c>
      <c r="E9" s="12">
        <v>218</v>
      </c>
      <c r="F9" s="12">
        <v>333.73</v>
      </c>
      <c r="G9" s="12">
        <v>5.69</v>
      </c>
      <c r="H9" s="12">
        <v>30.2</v>
      </c>
      <c r="I9" s="12">
        <v>0</v>
      </c>
      <c r="J9" s="12">
        <v>11.9</v>
      </c>
      <c r="K9" s="12">
        <v>6</v>
      </c>
      <c r="L9" s="12">
        <v>5</v>
      </c>
      <c r="M9" s="12">
        <v>1</v>
      </c>
      <c r="N9" s="12">
        <v>3</v>
      </c>
      <c r="O9" s="12">
        <v>3</v>
      </c>
      <c r="P9" s="12">
        <v>0.85</v>
      </c>
      <c r="Q9" s="12">
        <v>1.4059999999999999</v>
      </c>
      <c r="R9" s="12">
        <v>0.80600000000000005</v>
      </c>
      <c r="S9" s="12">
        <v>0.71299999999999997</v>
      </c>
      <c r="T9" s="12">
        <v>74.16</v>
      </c>
      <c r="U9" s="12">
        <v>62.21</v>
      </c>
      <c r="V9" s="12">
        <v>266.66000000000003</v>
      </c>
      <c r="W9" s="12">
        <v>177.5</v>
      </c>
      <c r="X9" s="12">
        <v>182.5</v>
      </c>
      <c r="Y9" s="12">
        <v>190</v>
      </c>
      <c r="Z9" s="12">
        <v>385.9</v>
      </c>
      <c r="AA9" s="12">
        <v>275.25</v>
      </c>
      <c r="AB9" s="12">
        <v>289.38</v>
      </c>
      <c r="AC9" s="12">
        <v>292.91000000000003</v>
      </c>
      <c r="AD9" s="12">
        <v>1.694</v>
      </c>
      <c r="AE9" s="12">
        <v>1.7090000000000001</v>
      </c>
      <c r="AF9" s="12">
        <v>1.675</v>
      </c>
      <c r="AG9" s="12">
        <v>1.742</v>
      </c>
      <c r="AH9" s="12">
        <v>80.67</v>
      </c>
      <c r="AI9" s="12">
        <v>76.38</v>
      </c>
      <c r="AJ9" s="12">
        <v>105.03</v>
      </c>
      <c r="AK9" s="12">
        <v>98.54</v>
      </c>
      <c r="AL9" s="12">
        <v>609.05899999999997</v>
      </c>
      <c r="AM9" s="12">
        <v>606.50599999999997</v>
      </c>
      <c r="AN9" s="12">
        <v>781.70899999999995</v>
      </c>
      <c r="AO9" s="12">
        <v>811.245</v>
      </c>
      <c r="AP9" s="12">
        <v>1.3560000000000001</v>
      </c>
      <c r="AQ9" s="12">
        <v>1.6319999999999999</v>
      </c>
      <c r="AR9" s="12">
        <v>33.485999999999997</v>
      </c>
      <c r="AS9" s="12">
        <v>30.562999999999999</v>
      </c>
      <c r="AT9" s="12">
        <v>82</v>
      </c>
      <c r="AU9" s="12">
        <v>113</v>
      </c>
      <c r="AV9" s="12">
        <v>2.4569999999999999</v>
      </c>
      <c r="AW9" s="12">
        <v>5.3882000000000003</v>
      </c>
      <c r="AX9" s="12">
        <v>1012.7</v>
      </c>
      <c r="AY9" s="12">
        <v>1.48</v>
      </c>
      <c r="AZ9" s="12">
        <v>5.7</v>
      </c>
      <c r="BA9" s="12">
        <v>136.80500000000001</v>
      </c>
      <c r="BB9" s="12">
        <v>136.40199999999999</v>
      </c>
      <c r="BC9" s="12">
        <v>7869</v>
      </c>
      <c r="BD9" s="12">
        <v>89.25</v>
      </c>
      <c r="BE9" s="12">
        <v>15.89</v>
      </c>
      <c r="BF9" s="12">
        <v>12.34</v>
      </c>
      <c r="BG9" s="12">
        <v>27.29</v>
      </c>
      <c r="BH9" s="12">
        <v>26.28</v>
      </c>
      <c r="BI9" s="5"/>
      <c r="BJ9" s="5"/>
      <c r="BK9" s="5"/>
      <c r="BL9" s="5"/>
      <c r="BM9" s="5"/>
      <c r="BN9" s="12">
        <v>122.34399999999999</v>
      </c>
      <c r="BO9" s="12">
        <v>109.176</v>
      </c>
      <c r="BP9" s="12">
        <v>119.512</v>
      </c>
      <c r="BQ9" s="12">
        <v>129.08000000000001</v>
      </c>
      <c r="BR9" s="5"/>
      <c r="BS9" s="12">
        <v>29.8</v>
      </c>
      <c r="BT9" s="12">
        <v>7403.5940000000001</v>
      </c>
      <c r="BU9" s="12">
        <v>49.972999999999999</v>
      </c>
      <c r="BV9" s="12">
        <v>56.033999999999999</v>
      </c>
      <c r="BW9" s="12">
        <v>57.48</v>
      </c>
      <c r="BX9" s="12">
        <v>58.084000000000003</v>
      </c>
      <c r="BY9" s="12">
        <v>1.3380000000000001</v>
      </c>
      <c r="BZ9" s="12">
        <v>2.657</v>
      </c>
      <c r="CA9" s="12">
        <v>2.9159999999999999</v>
      </c>
      <c r="CB9" s="12">
        <v>3.47</v>
      </c>
      <c r="CC9" s="12">
        <v>1.353</v>
      </c>
      <c r="CD9" s="12">
        <v>2.0259999999999998</v>
      </c>
      <c r="CE9" s="12">
        <v>1.294</v>
      </c>
      <c r="CF9" s="12">
        <v>1.651</v>
      </c>
      <c r="CG9" s="12">
        <v>13.981</v>
      </c>
      <c r="CH9" s="12">
        <v>13.871</v>
      </c>
      <c r="CI9" s="12">
        <v>3.6280000000000001</v>
      </c>
      <c r="CJ9" s="12">
        <v>3.0310000000000001</v>
      </c>
      <c r="CK9" s="12">
        <v>1.1519999999999999</v>
      </c>
      <c r="CL9" s="12">
        <v>0.2</v>
      </c>
      <c r="CM9" s="12">
        <v>0</v>
      </c>
      <c r="CN9" s="12">
        <v>0</v>
      </c>
      <c r="CO9" s="12">
        <v>0</v>
      </c>
      <c r="CP9" s="12">
        <v>117.238</v>
      </c>
      <c r="CQ9" s="12">
        <v>102.88500000000001</v>
      </c>
      <c r="CR9" s="12">
        <v>111.03100000000001</v>
      </c>
      <c r="CS9" s="12">
        <v>121.18899999999999</v>
      </c>
      <c r="CT9" s="12">
        <v>0.38100000000000001</v>
      </c>
      <c r="CU9" s="12">
        <v>0.1</v>
      </c>
      <c r="CV9" s="12">
        <v>0.19900000000000001</v>
      </c>
      <c r="CW9" s="12">
        <v>0.7</v>
      </c>
      <c r="CX9" s="12">
        <v>0.1</v>
      </c>
      <c r="CY9" s="12">
        <v>0.3</v>
      </c>
      <c r="CZ9" s="12">
        <v>0.19900000000000001</v>
      </c>
      <c r="DA9" s="12">
        <v>0.2</v>
      </c>
      <c r="DB9" s="12">
        <v>0</v>
      </c>
      <c r="DC9" s="12">
        <v>0</v>
      </c>
      <c r="DD9" s="12">
        <v>0</v>
      </c>
      <c r="DE9" s="12">
        <v>0.314</v>
      </c>
      <c r="DF9" s="4">
        <v>0.111</v>
      </c>
      <c r="DG9" s="3">
        <v>0.83899999999999997</v>
      </c>
      <c r="DH9" s="4">
        <v>2.423</v>
      </c>
      <c r="DI9" s="4">
        <v>1.2130000000000001</v>
      </c>
      <c r="DJ9" s="4">
        <v>0.20599999999999999</v>
      </c>
      <c r="DK9" s="4">
        <v>0.90200000000000002</v>
      </c>
      <c r="DL9" s="4">
        <v>0.46700000000000003</v>
      </c>
      <c r="DM9" s="4">
        <v>1.0369999999999999</v>
      </c>
      <c r="DN9" s="4">
        <v>0.90700000000000003</v>
      </c>
      <c r="DO9" s="3">
        <v>0.52100000000000002</v>
      </c>
      <c r="DP9" s="4">
        <v>59.607999999999997</v>
      </c>
      <c r="DQ9" s="4">
        <v>56.320999999999998</v>
      </c>
      <c r="DR9" s="4">
        <v>48.502000000000002</v>
      </c>
      <c r="DS9" s="4">
        <v>48.188000000000002</v>
      </c>
      <c r="DT9" s="3">
        <v>6.31</v>
      </c>
      <c r="DU9" s="3">
        <v>5.91</v>
      </c>
      <c r="DV9" s="4">
        <v>11.56</v>
      </c>
      <c r="DW9" s="4">
        <v>11.85</v>
      </c>
      <c r="DX9" s="3">
        <v>6.51</v>
      </c>
      <c r="DY9" s="4">
        <v>6.3</v>
      </c>
      <c r="DZ9" s="4">
        <v>10.89</v>
      </c>
      <c r="EA9" s="4">
        <v>11.43</v>
      </c>
      <c r="EB9" s="4">
        <v>42.49</v>
      </c>
      <c r="EC9" s="4">
        <v>42.77</v>
      </c>
      <c r="ED9" s="4">
        <v>34.71</v>
      </c>
      <c r="EE9" s="4">
        <v>36.200000000000003</v>
      </c>
      <c r="EF9" s="4">
        <v>44.68</v>
      </c>
      <c r="EG9" s="4">
        <v>45.02</v>
      </c>
      <c r="EH9" s="4">
        <v>42.83</v>
      </c>
      <c r="EI9" s="4">
        <v>40.520000000000003</v>
      </c>
      <c r="EJ9" s="4">
        <v>7.6689999999999996</v>
      </c>
      <c r="EK9" s="4">
        <v>58.951999999999998</v>
      </c>
      <c r="EL9" s="3">
        <v>1.2</v>
      </c>
      <c r="EM9" s="4">
        <v>0.75</v>
      </c>
      <c r="EN9" s="4">
        <v>1.25</v>
      </c>
      <c r="EO9" s="4">
        <v>1.25</v>
      </c>
      <c r="EP9" s="3">
        <v>-113.52200000000001</v>
      </c>
      <c r="EQ9" s="4">
        <v>-2.613</v>
      </c>
      <c r="ER9" s="4">
        <v>96.134</v>
      </c>
      <c r="ES9" s="4">
        <v>1.6539999999999999</v>
      </c>
      <c r="ET9" s="4">
        <v>1.732</v>
      </c>
      <c r="EU9" s="4">
        <v>1.5920000000000001</v>
      </c>
      <c r="EV9" s="4">
        <v>6.8040000000000003</v>
      </c>
      <c r="EW9" s="4">
        <v>1.3460000000000001</v>
      </c>
      <c r="EX9" s="4">
        <v>72.64</v>
      </c>
      <c r="EY9" s="4">
        <v>0</v>
      </c>
      <c r="EZ9" s="4">
        <v>0.217</v>
      </c>
      <c r="FA9" s="3">
        <v>0</v>
      </c>
      <c r="FB9" s="4">
        <v>9.9770000000000003</v>
      </c>
      <c r="FC9" s="4">
        <v>78.33</v>
      </c>
      <c r="FD9" s="3">
        <v>72.835999999999999</v>
      </c>
      <c r="FE9" s="4">
        <v>78.853999999999999</v>
      </c>
      <c r="FF9" s="4">
        <v>77.414000000000001</v>
      </c>
      <c r="FG9" s="4">
        <v>0.94399999999999995</v>
      </c>
      <c r="FH9" s="4">
        <v>0.94499999999999995</v>
      </c>
      <c r="FI9" s="4">
        <v>0.99099999999999999</v>
      </c>
      <c r="FJ9" s="4">
        <v>0.99399999999999999</v>
      </c>
      <c r="FK9" s="4">
        <v>0</v>
      </c>
      <c r="FL9" s="3">
        <v>83</v>
      </c>
      <c r="FM9" s="4">
        <v>2.74</v>
      </c>
      <c r="FN9" s="4">
        <v>0.02</v>
      </c>
      <c r="FO9" s="3">
        <v>5.41</v>
      </c>
      <c r="FP9" s="5"/>
      <c r="FQ9" s="4">
        <v>4.9000000000000004</v>
      </c>
      <c r="FR9" s="4">
        <v>5.2</v>
      </c>
      <c r="FS9" s="3">
        <v>6.8730000000000002</v>
      </c>
      <c r="FT9" s="4">
        <v>1069.0999999999999</v>
      </c>
      <c r="FU9" s="3">
        <v>2.35</v>
      </c>
      <c r="FV9" s="4">
        <v>26.56</v>
      </c>
      <c r="FW9" s="4">
        <v>3003.5</v>
      </c>
      <c r="FX9" s="4">
        <v>163900</v>
      </c>
      <c r="FY9" s="4">
        <v>164200</v>
      </c>
      <c r="FZ9" s="4">
        <v>48.561</v>
      </c>
      <c r="GA9" s="4">
        <v>48.575000000000003</v>
      </c>
      <c r="GB9" s="4">
        <v>2153.1999999999998</v>
      </c>
      <c r="GC9" s="4">
        <v>2248.1</v>
      </c>
      <c r="GD9" s="4">
        <v>2205.6</v>
      </c>
      <c r="GE9" s="4">
        <v>2248.1</v>
      </c>
      <c r="GF9" s="4">
        <v>1349.75</v>
      </c>
      <c r="GG9" s="4">
        <v>29</v>
      </c>
      <c r="GH9" s="4">
        <v>29.4</v>
      </c>
      <c r="GI9" s="4">
        <v>46.7</v>
      </c>
      <c r="GJ9" s="4">
        <v>52</v>
      </c>
      <c r="GK9" s="4">
        <v>99.5</v>
      </c>
      <c r="GL9" s="4">
        <v>77.599999999999994</v>
      </c>
      <c r="GM9" s="3">
        <v>0</v>
      </c>
      <c r="GN9" s="4">
        <v>38.179000000000002</v>
      </c>
      <c r="GO9" s="3">
        <v>113.52200000000001</v>
      </c>
      <c r="GP9" s="4">
        <v>1.0029999999999999</v>
      </c>
      <c r="GQ9" s="4">
        <v>2.0649999999999999</v>
      </c>
      <c r="GR9" s="4">
        <v>1.298</v>
      </c>
      <c r="GS9" s="4">
        <v>2.0649999999999999</v>
      </c>
      <c r="GT9" s="4">
        <v>0.94399999999999995</v>
      </c>
      <c r="GU9" s="4">
        <v>1.9470000000000001</v>
      </c>
      <c r="GV9" s="4">
        <v>13.034000000000001</v>
      </c>
      <c r="GW9" s="4">
        <v>14.311999999999999</v>
      </c>
      <c r="GX9" s="4">
        <v>16.170000000000002</v>
      </c>
      <c r="GY9" s="3">
        <v>0</v>
      </c>
      <c r="GZ9" s="3">
        <v>0</v>
      </c>
      <c r="HA9" s="3">
        <v>0</v>
      </c>
      <c r="HB9" s="4">
        <v>0</v>
      </c>
      <c r="HC9" s="4">
        <v>22.545000000000002</v>
      </c>
      <c r="HD9" s="4">
        <v>78</v>
      </c>
      <c r="HE9" s="12">
        <v>0</v>
      </c>
      <c r="HF9" s="12">
        <v>0</v>
      </c>
      <c r="HG9" s="12">
        <v>75.540000000000006</v>
      </c>
      <c r="HH9" s="12">
        <v>83.86</v>
      </c>
      <c r="HI9" s="12">
        <v>0</v>
      </c>
      <c r="HJ9" s="12">
        <v>0</v>
      </c>
      <c r="HK9" s="12">
        <v>0</v>
      </c>
      <c r="HL9" s="12">
        <v>59</v>
      </c>
      <c r="HM9" s="12">
        <v>50</v>
      </c>
      <c r="HN9" s="12">
        <v>52</v>
      </c>
      <c r="HO9" s="12">
        <v>42</v>
      </c>
      <c r="HP9" s="12">
        <v>43</v>
      </c>
      <c r="HQ9" s="12">
        <v>43</v>
      </c>
      <c r="HR9" s="12">
        <v>50</v>
      </c>
      <c r="HS9" s="12">
        <v>62</v>
      </c>
      <c r="HT9" s="12">
        <v>-0.84250000000000003</v>
      </c>
      <c r="HU9" s="12">
        <v>0</v>
      </c>
      <c r="HV9" s="12">
        <v>0.89800000000000002</v>
      </c>
      <c r="HW9" s="12">
        <v>28.02</v>
      </c>
      <c r="HX9" s="12">
        <v>23.67</v>
      </c>
      <c r="HY9" s="12">
        <v>45.97</v>
      </c>
      <c r="HZ9" s="12">
        <v>45.97</v>
      </c>
      <c r="IA9" s="12">
        <v>2.9729999999999999</v>
      </c>
      <c r="IB9" s="12">
        <v>104</v>
      </c>
      <c r="IC9" s="12">
        <v>23.007999999999999</v>
      </c>
      <c r="ID9" s="12">
        <v>-0.22600000000000001</v>
      </c>
      <c r="IE9" s="12">
        <v>-3.6999999999999998E-2</v>
      </c>
      <c r="IF9" s="12">
        <v>804.3</v>
      </c>
      <c r="IG9" s="12">
        <v>757.3</v>
      </c>
      <c r="IH9" s="12">
        <v>815.6</v>
      </c>
      <c r="II9" s="12">
        <v>772</v>
      </c>
      <c r="IJ9" s="12">
        <v>-0.54100000000000004</v>
      </c>
      <c r="IK9" s="12">
        <v>-0.49</v>
      </c>
      <c r="IL9" s="12">
        <v>75.516999999999996</v>
      </c>
      <c r="IM9" s="12">
        <v>75.516999999999996</v>
      </c>
      <c r="IN9" s="12">
        <v>14.651999999999999</v>
      </c>
      <c r="IO9" s="12">
        <v>0.29599999999999999</v>
      </c>
    </row>
    <row r="10" spans="1:249" x14ac:dyDescent="0.25">
      <c r="B10" s="2" t="s">
        <v>141</v>
      </c>
      <c r="C10" s="11" t="s">
        <v>46</v>
      </c>
      <c r="D10" s="11" t="s">
        <v>407</v>
      </c>
      <c r="E10" s="12">
        <v>231.34200000000001</v>
      </c>
      <c r="F10" s="12">
        <v>327.78</v>
      </c>
      <c r="G10" s="12">
        <v>5.5</v>
      </c>
      <c r="H10" s="12">
        <v>30.6</v>
      </c>
      <c r="I10" s="12">
        <v>0</v>
      </c>
      <c r="J10" s="12">
        <v>9.8000000000000007</v>
      </c>
      <c r="K10" s="12">
        <v>6</v>
      </c>
      <c r="L10" s="12">
        <v>8</v>
      </c>
      <c r="M10" s="12">
        <v>1</v>
      </c>
      <c r="N10" s="12">
        <v>3</v>
      </c>
      <c r="O10" s="12">
        <v>3</v>
      </c>
      <c r="P10" s="12">
        <v>0.80100000000000005</v>
      </c>
      <c r="Q10" s="12">
        <v>1.3959999999999999</v>
      </c>
      <c r="R10" s="12">
        <v>0.83199999999999996</v>
      </c>
      <c r="S10" s="12">
        <v>0.63900000000000001</v>
      </c>
      <c r="T10" s="12">
        <v>67.36</v>
      </c>
      <c r="U10" s="12">
        <v>62.18</v>
      </c>
      <c r="V10" s="12">
        <v>241.66</v>
      </c>
      <c r="W10" s="12">
        <v>172.5</v>
      </c>
      <c r="X10" s="12">
        <v>185</v>
      </c>
      <c r="Y10" s="12">
        <v>190</v>
      </c>
      <c r="Z10" s="12">
        <v>365.16</v>
      </c>
      <c r="AA10" s="12">
        <v>260.5</v>
      </c>
      <c r="AB10" s="12">
        <v>291.06</v>
      </c>
      <c r="AC10" s="12">
        <v>297.33</v>
      </c>
      <c r="AD10" s="12">
        <v>1.6830000000000001</v>
      </c>
      <c r="AE10" s="12">
        <v>1.7050000000000001</v>
      </c>
      <c r="AF10" s="12">
        <v>1.6870000000000001</v>
      </c>
      <c r="AG10" s="12">
        <v>1.7589999999999999</v>
      </c>
      <c r="AH10" s="12">
        <v>78.94</v>
      </c>
      <c r="AI10" s="12">
        <v>75.819999999999993</v>
      </c>
      <c r="AJ10" s="12">
        <v>104.46</v>
      </c>
      <c r="AK10" s="12">
        <v>99.24</v>
      </c>
      <c r="AL10" s="12">
        <v>579.39599999999996</v>
      </c>
      <c r="AM10" s="12">
        <v>582.822</v>
      </c>
      <c r="AN10" s="12">
        <v>761.93</v>
      </c>
      <c r="AO10" s="12">
        <v>790.99900000000002</v>
      </c>
      <c r="AP10" s="12">
        <v>1.341</v>
      </c>
      <c r="AQ10" s="12">
        <v>1.6220000000000001</v>
      </c>
      <c r="AR10" s="12">
        <v>38.231000000000002</v>
      </c>
      <c r="AS10" s="12">
        <v>31.855</v>
      </c>
      <c r="AT10" s="12">
        <v>82</v>
      </c>
      <c r="AU10" s="12">
        <v>114</v>
      </c>
      <c r="AV10" s="12">
        <v>2.1084999999999998</v>
      </c>
      <c r="AW10" s="12">
        <v>5.2812000000000001</v>
      </c>
      <c r="AX10" s="12">
        <v>1010.7</v>
      </c>
      <c r="AY10" s="12">
        <v>1.47</v>
      </c>
      <c r="AZ10" s="12">
        <v>5.76</v>
      </c>
      <c r="BA10" s="12">
        <v>69.400000000000006</v>
      </c>
      <c r="BB10" s="12">
        <v>69.599999999999994</v>
      </c>
      <c r="BC10" s="12">
        <v>7764</v>
      </c>
      <c r="BD10" s="12">
        <v>89.5</v>
      </c>
      <c r="BE10" s="12">
        <v>15.145</v>
      </c>
      <c r="BF10" s="12">
        <v>13.57</v>
      </c>
      <c r="BG10" s="12">
        <v>27.06</v>
      </c>
      <c r="BH10" s="12">
        <v>25.45</v>
      </c>
      <c r="BI10" s="12">
        <v>61.066000000000003</v>
      </c>
      <c r="BJ10" s="12">
        <v>68.897000000000006</v>
      </c>
      <c r="BK10" s="12">
        <v>60.238</v>
      </c>
      <c r="BL10" s="12">
        <v>59.57</v>
      </c>
      <c r="BM10" s="12">
        <v>75.72</v>
      </c>
      <c r="BN10" s="12">
        <v>124.34399999999999</v>
      </c>
      <c r="BO10" s="12">
        <v>109.44799999999999</v>
      </c>
      <c r="BP10" s="12">
        <v>128.71199999999999</v>
      </c>
      <c r="BQ10" s="12">
        <v>136.40799999999999</v>
      </c>
      <c r="BR10" s="12">
        <v>60.252000000000002</v>
      </c>
      <c r="BS10" s="12">
        <v>30.3</v>
      </c>
      <c r="BT10" s="12">
        <v>7422.8410000000003</v>
      </c>
      <c r="BU10" s="12">
        <v>49.47</v>
      </c>
      <c r="BV10" s="12">
        <v>54.353000000000002</v>
      </c>
      <c r="BW10" s="12">
        <v>59.07</v>
      </c>
      <c r="BX10" s="12">
        <v>57.554000000000002</v>
      </c>
      <c r="BY10" s="12">
        <v>1.2969999999999999</v>
      </c>
      <c r="BZ10" s="12">
        <v>2.6749999999999998</v>
      </c>
      <c r="CA10" s="12">
        <v>3.08</v>
      </c>
      <c r="CB10" s="12">
        <v>3.2690000000000001</v>
      </c>
      <c r="CC10" s="12">
        <v>1.262</v>
      </c>
      <c r="CD10" s="12">
        <v>1.7210000000000001</v>
      </c>
      <c r="CE10" s="12">
        <v>1.26</v>
      </c>
      <c r="CF10" s="12">
        <v>1.585</v>
      </c>
      <c r="CG10" s="12">
        <v>13.976000000000001</v>
      </c>
      <c r="CH10" s="12">
        <v>13.33</v>
      </c>
      <c r="CI10" s="5"/>
      <c r="CJ10" s="5"/>
      <c r="CK10" s="5"/>
      <c r="CL10" s="12">
        <v>0</v>
      </c>
      <c r="CM10" s="12">
        <v>0</v>
      </c>
      <c r="CN10" s="12">
        <v>0</v>
      </c>
      <c r="CO10" s="12">
        <v>0</v>
      </c>
      <c r="CP10" s="12">
        <v>116.441</v>
      </c>
      <c r="CQ10" s="12">
        <v>102.53100000000001</v>
      </c>
      <c r="CR10" s="12">
        <v>118.907</v>
      </c>
      <c r="CS10" s="12">
        <v>129.554</v>
      </c>
      <c r="CT10" s="12">
        <v>0.38400000000000001</v>
      </c>
      <c r="CU10" s="12">
        <v>0.10100000000000001</v>
      </c>
      <c r="CV10" s="12">
        <v>0.29899999999999999</v>
      </c>
      <c r="CW10" s="12">
        <v>0.2</v>
      </c>
      <c r="CX10" s="12">
        <v>0.1</v>
      </c>
      <c r="CY10" s="12">
        <v>0.1</v>
      </c>
      <c r="CZ10" s="12">
        <v>9.9000000000000005E-2</v>
      </c>
      <c r="DA10" s="12">
        <v>0.1</v>
      </c>
      <c r="DB10" s="12">
        <v>0.20100000000000001</v>
      </c>
      <c r="DC10" s="12">
        <v>0</v>
      </c>
      <c r="DD10" s="12">
        <v>0</v>
      </c>
      <c r="DE10" s="12">
        <v>0.27900000000000003</v>
      </c>
      <c r="DF10" s="4">
        <v>0.126</v>
      </c>
      <c r="DG10" s="4">
        <v>0.373</v>
      </c>
      <c r="DH10" s="4">
        <v>2.3820000000000001</v>
      </c>
      <c r="DI10" s="4">
        <v>1.022</v>
      </c>
      <c r="DJ10" s="4">
        <v>0.188</v>
      </c>
      <c r="DK10" s="3">
        <v>1.1140000000000001</v>
      </c>
      <c r="DL10" s="4">
        <v>0.47</v>
      </c>
      <c r="DM10" s="4">
        <v>1.0269999999999999</v>
      </c>
      <c r="DN10" s="4">
        <v>0.85599999999999998</v>
      </c>
      <c r="DO10" s="4">
        <v>0.50700000000000001</v>
      </c>
      <c r="DP10" s="3">
        <v>60.643999999999998</v>
      </c>
      <c r="DQ10" s="4">
        <v>58.402999999999999</v>
      </c>
      <c r="DR10" s="4">
        <v>47.826999999999998</v>
      </c>
      <c r="DS10" s="3">
        <v>48.433999999999997</v>
      </c>
      <c r="DT10" s="4">
        <v>5.95</v>
      </c>
      <c r="DU10" s="4">
        <v>5.69</v>
      </c>
      <c r="DV10" s="4">
        <v>11.28</v>
      </c>
      <c r="DW10" s="4">
        <v>11.36</v>
      </c>
      <c r="DX10" s="4">
        <v>6.14</v>
      </c>
      <c r="DY10" s="4">
        <v>6.16</v>
      </c>
      <c r="DZ10" s="4">
        <v>10.51</v>
      </c>
      <c r="EA10" s="4">
        <v>10.84</v>
      </c>
      <c r="EB10" s="4">
        <v>42.9</v>
      </c>
      <c r="EC10" s="4">
        <v>42.94</v>
      </c>
      <c r="ED10" s="4">
        <v>34.26</v>
      </c>
      <c r="EE10" s="4">
        <v>35.5</v>
      </c>
      <c r="EF10" s="4">
        <v>45</v>
      </c>
      <c r="EG10" s="4">
        <v>45.21</v>
      </c>
      <c r="EH10" s="4">
        <v>43.96</v>
      </c>
      <c r="EI10" s="4">
        <v>42.3</v>
      </c>
      <c r="EJ10" s="3">
        <v>8.0129999999999999</v>
      </c>
      <c r="EK10" s="4">
        <v>58.652999999999999</v>
      </c>
      <c r="EL10" s="3">
        <v>1.2</v>
      </c>
      <c r="EM10" s="4">
        <v>0.7</v>
      </c>
      <c r="EN10" s="4">
        <v>1.26</v>
      </c>
      <c r="EO10" s="4">
        <v>1.26</v>
      </c>
      <c r="EP10" s="4">
        <v>-108.26600000000001</v>
      </c>
      <c r="EQ10" s="4">
        <v>-2.052</v>
      </c>
      <c r="ER10" s="3">
        <v>100.806</v>
      </c>
      <c r="ES10" s="4">
        <v>1.621</v>
      </c>
      <c r="ET10" s="4">
        <v>1.7250000000000001</v>
      </c>
      <c r="EU10" s="4">
        <v>1.5760000000000001</v>
      </c>
      <c r="EV10" s="4">
        <v>6.734</v>
      </c>
      <c r="EW10" s="4">
        <v>1.3240000000000001</v>
      </c>
      <c r="EX10" s="4">
        <v>69.86</v>
      </c>
      <c r="EY10" s="3">
        <v>0.06</v>
      </c>
      <c r="EZ10" s="4">
        <v>0.20100000000000001</v>
      </c>
      <c r="FA10" s="3">
        <v>0</v>
      </c>
      <c r="FB10" s="3">
        <v>10.042999999999999</v>
      </c>
      <c r="FC10" s="3">
        <v>78.715000000000003</v>
      </c>
      <c r="FD10" s="4">
        <v>72.444000000000003</v>
      </c>
      <c r="FE10" s="3">
        <v>81.471000000000004</v>
      </c>
      <c r="FF10" s="3">
        <v>80.295000000000002</v>
      </c>
      <c r="FG10" s="4">
        <v>0.94399999999999995</v>
      </c>
      <c r="FH10" s="4">
        <v>0.94499999999999995</v>
      </c>
      <c r="FI10" s="4">
        <v>0.98899999999999999</v>
      </c>
      <c r="FJ10" s="4">
        <v>0.99199999999999999</v>
      </c>
      <c r="FK10" s="4">
        <v>0</v>
      </c>
      <c r="FL10" s="3">
        <v>83</v>
      </c>
      <c r="FM10" s="3">
        <v>2.81</v>
      </c>
      <c r="FN10" s="4">
        <v>1.06</v>
      </c>
      <c r="FO10" s="4">
        <v>5.54</v>
      </c>
      <c r="FP10" s="3">
        <v>3.9</v>
      </c>
      <c r="FQ10" s="4">
        <v>4.5999999999999996</v>
      </c>
      <c r="FR10" s="3">
        <v>5.15</v>
      </c>
      <c r="FS10" s="4">
        <v>6.819</v>
      </c>
      <c r="FT10" s="4">
        <v>1069.0999999999999</v>
      </c>
      <c r="FU10" s="4">
        <v>1.1000000000000001</v>
      </c>
      <c r="FV10" s="3">
        <v>32.06</v>
      </c>
      <c r="FW10" s="4">
        <v>3018.5</v>
      </c>
      <c r="FX10" s="3">
        <v>168200</v>
      </c>
      <c r="FY10" s="3">
        <v>169000</v>
      </c>
      <c r="FZ10" s="4">
        <v>48.975999999999999</v>
      </c>
      <c r="GA10" s="4">
        <v>48.634</v>
      </c>
      <c r="GB10" s="4">
        <v>2161.1999999999998</v>
      </c>
      <c r="GC10" s="4">
        <v>2151.3000000000002</v>
      </c>
      <c r="GD10" s="4">
        <v>2188.8000000000002</v>
      </c>
      <c r="GE10" s="4">
        <v>2188.8000000000002</v>
      </c>
      <c r="GF10" s="4">
        <v>1242.9063000000001</v>
      </c>
      <c r="GG10" s="4">
        <v>30</v>
      </c>
      <c r="GH10" s="4">
        <v>29.9</v>
      </c>
      <c r="GI10" s="4">
        <v>47.2</v>
      </c>
      <c r="GJ10" s="4">
        <v>52.6</v>
      </c>
      <c r="GK10" s="4">
        <v>99.5</v>
      </c>
      <c r="GL10" s="4">
        <v>77.2</v>
      </c>
      <c r="GM10" s="3">
        <v>0</v>
      </c>
      <c r="GN10" s="3">
        <v>38.305999999999997</v>
      </c>
      <c r="GO10" s="4">
        <v>108.26600000000001</v>
      </c>
      <c r="GP10" s="4">
        <v>0.82599999999999996</v>
      </c>
      <c r="GQ10" s="4">
        <v>2.0059999999999998</v>
      </c>
      <c r="GR10" s="4">
        <v>1.357</v>
      </c>
      <c r="GS10" s="4">
        <v>2.1240000000000001</v>
      </c>
      <c r="GT10" s="4">
        <v>0.82599999999999996</v>
      </c>
      <c r="GU10" s="4">
        <v>1.9470000000000001</v>
      </c>
      <c r="GV10" s="4">
        <v>13.034000000000001</v>
      </c>
      <c r="GW10" s="4">
        <v>14.302</v>
      </c>
      <c r="GX10" s="4">
        <v>16.268000000000001</v>
      </c>
      <c r="GY10" s="3">
        <v>0</v>
      </c>
      <c r="GZ10" s="3">
        <v>0</v>
      </c>
      <c r="HA10" s="3">
        <v>0</v>
      </c>
      <c r="HB10" s="3">
        <v>1</v>
      </c>
      <c r="HC10" s="4">
        <v>23.315999999999999</v>
      </c>
      <c r="HD10" s="3">
        <v>82</v>
      </c>
      <c r="HE10" s="12">
        <v>0</v>
      </c>
      <c r="HF10" s="12">
        <v>0</v>
      </c>
      <c r="HG10" s="12">
        <v>74.28</v>
      </c>
      <c r="HH10" s="12">
        <v>83.86</v>
      </c>
      <c r="HI10" s="12">
        <v>0</v>
      </c>
      <c r="HJ10" s="12">
        <v>0</v>
      </c>
      <c r="HK10" s="12">
        <v>0</v>
      </c>
      <c r="HL10" s="12">
        <v>60</v>
      </c>
      <c r="HM10" s="12">
        <v>50</v>
      </c>
      <c r="HN10" s="12">
        <v>52</v>
      </c>
      <c r="HO10" s="12">
        <v>43</v>
      </c>
      <c r="HP10" s="12">
        <v>44</v>
      </c>
      <c r="HQ10" s="12">
        <v>43</v>
      </c>
      <c r="HR10" s="12">
        <v>51</v>
      </c>
      <c r="HS10" s="12">
        <v>60</v>
      </c>
      <c r="HT10" s="12">
        <v>-0.84799999999999998</v>
      </c>
      <c r="HU10" s="12">
        <v>0</v>
      </c>
      <c r="HV10" s="12">
        <v>1.27</v>
      </c>
      <c r="HW10" s="12">
        <v>32.81</v>
      </c>
      <c r="HX10" s="12">
        <v>23.67</v>
      </c>
      <c r="HY10" s="5"/>
      <c r="HZ10" s="5"/>
      <c r="IA10" s="12">
        <v>2.9750000000000001</v>
      </c>
      <c r="IB10" s="12">
        <v>104</v>
      </c>
      <c r="IC10" s="12">
        <v>22.952000000000002</v>
      </c>
      <c r="ID10" s="12">
        <v>-0.14599999999999999</v>
      </c>
      <c r="IE10" s="12">
        <v>0</v>
      </c>
      <c r="IF10" s="12">
        <v>806.7</v>
      </c>
      <c r="IG10" s="12">
        <v>749</v>
      </c>
      <c r="IH10" s="12">
        <v>814</v>
      </c>
      <c r="II10" s="12">
        <v>762.8</v>
      </c>
      <c r="IJ10" s="12">
        <v>-0.34599999999999997</v>
      </c>
      <c r="IK10" s="12">
        <v>-0.35899999999999999</v>
      </c>
      <c r="IL10" s="12">
        <v>79.634</v>
      </c>
      <c r="IM10" s="12">
        <v>79.634</v>
      </c>
      <c r="IN10" s="12">
        <v>13.776</v>
      </c>
      <c r="IO10" s="12">
        <v>0.22800000000000001</v>
      </c>
    </row>
    <row r="13" spans="1:249" x14ac:dyDescent="0.25">
      <c r="A13" s="10"/>
      <c r="B13" s="2" t="s">
        <v>41</v>
      </c>
      <c r="C13" s="2" t="s">
        <v>42</v>
      </c>
      <c r="D13" s="2" t="s">
        <v>409</v>
      </c>
      <c r="E13" s="3">
        <v>776.23299999999995</v>
      </c>
      <c r="F13" s="4">
        <v>327.52999999999997</v>
      </c>
      <c r="G13" s="4">
        <v>5.5</v>
      </c>
      <c r="H13" s="4">
        <v>30.5</v>
      </c>
      <c r="I13" s="3">
        <v>0</v>
      </c>
      <c r="J13" s="3">
        <v>535.9</v>
      </c>
      <c r="K13" s="3">
        <v>6</v>
      </c>
      <c r="L13" s="3">
        <v>8</v>
      </c>
      <c r="M13" s="3">
        <v>4</v>
      </c>
      <c r="N13" s="3">
        <v>3</v>
      </c>
      <c r="O13" s="3">
        <v>3</v>
      </c>
      <c r="P13" s="4">
        <v>0.81200000000000006</v>
      </c>
      <c r="Q13" s="4">
        <v>1.1040000000000001</v>
      </c>
      <c r="R13" s="4">
        <v>0.93400000000000005</v>
      </c>
      <c r="S13" s="3">
        <v>0.86199999999999999</v>
      </c>
      <c r="T13" s="4">
        <v>62.63</v>
      </c>
      <c r="U13" s="3">
        <v>62.350999999999999</v>
      </c>
      <c r="V13" s="3">
        <v>122.5</v>
      </c>
      <c r="W13" s="3">
        <v>80</v>
      </c>
      <c r="X13" s="3">
        <v>102.5</v>
      </c>
      <c r="Y13" s="3">
        <v>107.5</v>
      </c>
      <c r="Z13" s="4">
        <v>246.54</v>
      </c>
      <c r="AA13" s="4">
        <v>191.11</v>
      </c>
      <c r="AB13" s="4">
        <v>180.23</v>
      </c>
      <c r="AC13" s="4">
        <v>188.64</v>
      </c>
      <c r="AD13" s="4">
        <v>1.64</v>
      </c>
      <c r="AE13" s="3">
        <v>1.649</v>
      </c>
      <c r="AF13" s="4">
        <v>1.5529999999999999</v>
      </c>
      <c r="AG13" s="3">
        <v>1.6279999999999999</v>
      </c>
      <c r="AH13" s="4">
        <v>67.599999999999994</v>
      </c>
      <c r="AI13" s="4">
        <v>65.760000000000005</v>
      </c>
      <c r="AJ13" s="4">
        <v>80.010000000000005</v>
      </c>
      <c r="AK13" s="4">
        <v>77.67</v>
      </c>
      <c r="AL13" s="4">
        <v>517.04300000000001</v>
      </c>
      <c r="AM13" s="4">
        <v>523.08100000000002</v>
      </c>
      <c r="AN13" s="4">
        <v>715.40300000000002</v>
      </c>
      <c r="AO13" s="4">
        <v>729.59199999999998</v>
      </c>
      <c r="AP13" s="3">
        <v>1.288</v>
      </c>
      <c r="AQ13" s="3">
        <v>1.7150000000000001</v>
      </c>
      <c r="AR13" s="4">
        <v>12.932</v>
      </c>
      <c r="AS13" s="3">
        <v>36.283999999999999</v>
      </c>
      <c r="AT13" s="3">
        <v>86</v>
      </c>
      <c r="AU13" s="4">
        <v>105</v>
      </c>
      <c r="AV13" s="4">
        <v>2.9195000000000002</v>
      </c>
      <c r="AW13" s="4">
        <v>5.2496</v>
      </c>
      <c r="AX13" s="4">
        <v>1011.2</v>
      </c>
      <c r="AY13" s="3">
        <v>1.76</v>
      </c>
      <c r="AZ13" s="3">
        <v>5.47</v>
      </c>
      <c r="BA13" s="4">
        <v>72.673000000000002</v>
      </c>
      <c r="BB13" s="4">
        <v>72.072999999999993</v>
      </c>
      <c r="BC13" s="4">
        <v>7677</v>
      </c>
      <c r="BD13" s="3">
        <v>90.5</v>
      </c>
      <c r="BE13" s="4">
        <v>13.98</v>
      </c>
      <c r="BF13" s="4">
        <v>12.154999999999999</v>
      </c>
      <c r="BG13" s="4">
        <v>24.83</v>
      </c>
      <c r="BH13" s="4">
        <v>26.34</v>
      </c>
      <c r="BI13" s="3">
        <v>62.030999999999999</v>
      </c>
      <c r="BJ13" s="3">
        <v>77.926000000000002</v>
      </c>
      <c r="BK13" s="3">
        <v>60.350999999999999</v>
      </c>
      <c r="BL13" s="3">
        <v>76.182000000000002</v>
      </c>
      <c r="BM13" s="4">
        <v>74.587000000000003</v>
      </c>
      <c r="BN13" s="3">
        <v>138.82400000000001</v>
      </c>
      <c r="BO13" s="3">
        <v>125.48</v>
      </c>
      <c r="BP13" s="4">
        <v>103.304</v>
      </c>
      <c r="BQ13" s="4">
        <v>109.624</v>
      </c>
      <c r="BR13" s="4">
        <v>60.426000000000002</v>
      </c>
      <c r="BS13" s="4">
        <v>29.4</v>
      </c>
      <c r="BT13" s="4">
        <v>7335.2020000000002</v>
      </c>
      <c r="BU13" s="4">
        <v>48.29</v>
      </c>
      <c r="BV13" s="3">
        <v>56.31</v>
      </c>
      <c r="BW13" s="4">
        <v>57.76</v>
      </c>
      <c r="BX13" s="3">
        <v>59.408999999999999</v>
      </c>
      <c r="BY13" s="3">
        <v>1.581</v>
      </c>
      <c r="BZ13" s="4">
        <v>2.1739999999999999</v>
      </c>
      <c r="CA13" s="4">
        <v>2.6019999999999999</v>
      </c>
      <c r="CB13" s="4">
        <v>2.7909999999999999</v>
      </c>
      <c r="CC13" s="4">
        <v>1.0189999999999999</v>
      </c>
      <c r="CD13" s="4">
        <v>1.7929999999999999</v>
      </c>
      <c r="CE13" s="3">
        <v>1.2310000000000001</v>
      </c>
      <c r="CF13" s="3">
        <v>1.81</v>
      </c>
      <c r="CG13" s="4">
        <v>13.718</v>
      </c>
      <c r="CH13" s="3">
        <v>9.9440000000000008</v>
      </c>
      <c r="CI13" s="4">
        <v>4.17</v>
      </c>
      <c r="CJ13" s="3">
        <v>3.157</v>
      </c>
      <c r="CK13" s="4">
        <v>1.27</v>
      </c>
      <c r="CL13" s="4">
        <v>0</v>
      </c>
      <c r="CM13" s="4">
        <v>0</v>
      </c>
      <c r="CN13" s="3">
        <v>0</v>
      </c>
      <c r="CO13" s="3">
        <v>0</v>
      </c>
      <c r="CP13" s="4">
        <v>105.866</v>
      </c>
      <c r="CQ13" s="4">
        <v>98.736000000000004</v>
      </c>
      <c r="CR13" s="4">
        <v>93.841999999999999</v>
      </c>
      <c r="CS13" s="4">
        <v>99.447000000000003</v>
      </c>
      <c r="CT13" s="3">
        <v>0.39800000000000002</v>
      </c>
      <c r="CU13" s="3">
        <v>0.20100000000000001</v>
      </c>
      <c r="CV13" s="4">
        <v>9.8000000000000004E-2</v>
      </c>
      <c r="CW13" s="4">
        <v>0</v>
      </c>
      <c r="CX13" s="4">
        <v>0.498</v>
      </c>
      <c r="CY13" s="4">
        <v>0.1</v>
      </c>
      <c r="CZ13" s="3">
        <v>0.30099999999999999</v>
      </c>
      <c r="DA13" s="4">
        <v>0</v>
      </c>
      <c r="DB13" s="4">
        <v>0.4</v>
      </c>
      <c r="DC13" s="3">
        <v>0</v>
      </c>
      <c r="DD13" s="3">
        <v>0</v>
      </c>
      <c r="DE13" s="4">
        <v>0.255</v>
      </c>
      <c r="DF13" s="4">
        <v>0.105</v>
      </c>
      <c r="DG13" s="4">
        <v>0.27700000000000002</v>
      </c>
      <c r="DH13" s="4">
        <v>1.2370000000000001</v>
      </c>
      <c r="DI13" s="4">
        <v>1.1399999999999999</v>
      </c>
      <c r="DJ13" s="4">
        <v>0.23599999999999999</v>
      </c>
      <c r="DK13" s="4">
        <v>0.91800000000000004</v>
      </c>
      <c r="DL13" s="3">
        <v>0.44</v>
      </c>
      <c r="DM13" s="4">
        <v>0.94899999999999995</v>
      </c>
      <c r="DN13" s="3">
        <v>0.68</v>
      </c>
      <c r="DO13" s="3">
        <v>0.434</v>
      </c>
      <c r="DP13" s="4">
        <v>56.884999999999998</v>
      </c>
      <c r="DQ13" s="3">
        <v>57.468000000000004</v>
      </c>
      <c r="DR13" s="4">
        <v>49.039000000000001</v>
      </c>
      <c r="DS13" s="4">
        <v>45.640999999999998</v>
      </c>
      <c r="DT13" s="4">
        <v>1.56</v>
      </c>
      <c r="DU13" s="4">
        <v>1.39</v>
      </c>
      <c r="DV13" s="4">
        <v>2.96</v>
      </c>
      <c r="DW13" s="4">
        <v>3.14</v>
      </c>
      <c r="DX13" s="4">
        <v>1.52</v>
      </c>
      <c r="DY13" s="4">
        <v>1.38</v>
      </c>
      <c r="DZ13" s="4">
        <v>2.73</v>
      </c>
      <c r="EA13" s="4">
        <v>2.89</v>
      </c>
      <c r="EB13" s="4">
        <v>14.28</v>
      </c>
      <c r="EC13" s="4">
        <v>14.52</v>
      </c>
      <c r="ED13" s="4">
        <v>11.71</v>
      </c>
      <c r="EE13" s="4">
        <v>12.21</v>
      </c>
      <c r="EF13" s="3">
        <v>82.64</v>
      </c>
      <c r="EG13" s="3">
        <v>82.71</v>
      </c>
      <c r="EH13" s="3">
        <v>82.61</v>
      </c>
      <c r="EI13" s="3">
        <v>81.760000000000005</v>
      </c>
      <c r="EJ13" s="4">
        <v>6.5579999999999998</v>
      </c>
      <c r="EK13" s="4">
        <v>57.253999999999998</v>
      </c>
      <c r="EL13" s="3">
        <v>1.65</v>
      </c>
      <c r="EM13" s="4">
        <v>0.75</v>
      </c>
      <c r="EN13" s="4">
        <v>1.24</v>
      </c>
      <c r="EO13" s="4">
        <v>1.24</v>
      </c>
      <c r="EP13" s="4">
        <v>-92.79</v>
      </c>
      <c r="EQ13" s="3">
        <v>-1.044</v>
      </c>
      <c r="ER13" s="4">
        <v>77.738</v>
      </c>
      <c r="ES13" s="4">
        <v>1.528</v>
      </c>
      <c r="ET13" s="4">
        <v>1.556</v>
      </c>
      <c r="EU13" s="4">
        <v>1.508</v>
      </c>
      <c r="EV13" s="3">
        <v>6.67</v>
      </c>
      <c r="EW13" s="4">
        <v>1.4490000000000001</v>
      </c>
      <c r="EX13" s="4">
        <v>-280.66000000000003</v>
      </c>
      <c r="EY13" s="4">
        <v>1.9E-2</v>
      </c>
      <c r="EZ13" s="4">
        <v>0</v>
      </c>
      <c r="FA13" s="3">
        <v>0</v>
      </c>
      <c r="FB13" s="4">
        <v>8.4749999999999996</v>
      </c>
      <c r="FC13" s="4">
        <v>71.397000000000006</v>
      </c>
      <c r="FD13" s="4">
        <v>67.988</v>
      </c>
      <c r="FE13" s="4">
        <v>72.525000000000006</v>
      </c>
      <c r="FF13" s="4">
        <v>72.88</v>
      </c>
      <c r="FG13" s="3">
        <v>0.98299999999999998</v>
      </c>
      <c r="FH13" s="3">
        <v>0.98299999999999998</v>
      </c>
      <c r="FI13" s="3">
        <v>0.999</v>
      </c>
      <c r="FJ13" s="3">
        <v>1</v>
      </c>
      <c r="FK13" s="3">
        <v>0.20100000000000001</v>
      </c>
      <c r="FL13" s="3">
        <v>87</v>
      </c>
      <c r="FM13" s="3">
        <v>2.98</v>
      </c>
      <c r="FN13" s="4">
        <v>1.22</v>
      </c>
      <c r="FO13" s="4">
        <v>5.46</v>
      </c>
      <c r="FP13" s="3">
        <v>0.15</v>
      </c>
      <c r="FQ13" s="3">
        <v>3.55</v>
      </c>
      <c r="FR13" s="4">
        <v>5.2</v>
      </c>
      <c r="FS13" s="4">
        <v>6.5674999999999999</v>
      </c>
      <c r="FT13" s="4">
        <v>1068.0999999999999</v>
      </c>
      <c r="FU13" s="4">
        <v>1.22</v>
      </c>
      <c r="FV13" s="4">
        <v>5.49</v>
      </c>
      <c r="FW13" s="3">
        <v>3135.5</v>
      </c>
      <c r="FX13" s="3">
        <v>166400</v>
      </c>
      <c r="FY13" s="4">
        <v>165000</v>
      </c>
      <c r="FZ13" s="3">
        <v>50.411999999999999</v>
      </c>
      <c r="GA13" s="3">
        <v>50.039000000000001</v>
      </c>
      <c r="GB13" s="4">
        <v>2167.8000000000002</v>
      </c>
      <c r="GC13" s="3">
        <v>2263.8000000000002</v>
      </c>
      <c r="GD13" s="4">
        <v>2186.9</v>
      </c>
      <c r="GE13" s="3">
        <v>2263.8000000000002</v>
      </c>
      <c r="GF13" s="3">
        <v>1508.625</v>
      </c>
      <c r="GG13" s="3">
        <v>34</v>
      </c>
      <c r="GH13" s="3">
        <v>34</v>
      </c>
      <c r="GI13" s="3">
        <v>75.400000000000006</v>
      </c>
      <c r="GJ13" s="3">
        <v>78.400000000000006</v>
      </c>
      <c r="GK13" s="3">
        <v>93.5</v>
      </c>
      <c r="GL13" s="4">
        <v>77</v>
      </c>
      <c r="GM13" s="3">
        <v>0</v>
      </c>
      <c r="GN13" s="3">
        <v>37.569000000000003</v>
      </c>
      <c r="GO13" s="4">
        <v>92.79</v>
      </c>
      <c r="GP13" s="3">
        <v>0</v>
      </c>
      <c r="GQ13" s="3">
        <v>3.7759999999999998</v>
      </c>
      <c r="GR13" s="3">
        <v>0</v>
      </c>
      <c r="GS13" s="3">
        <v>3.9529999999999998</v>
      </c>
      <c r="GT13" s="3">
        <v>0</v>
      </c>
      <c r="GU13" s="3">
        <v>3.835</v>
      </c>
      <c r="GV13" s="3">
        <v>0</v>
      </c>
      <c r="GW13" s="4">
        <v>13.073</v>
      </c>
      <c r="GX13" s="3">
        <v>21.07</v>
      </c>
      <c r="GY13" s="3">
        <v>0</v>
      </c>
      <c r="GZ13" s="3">
        <v>0</v>
      </c>
      <c r="HA13" s="3">
        <v>0</v>
      </c>
      <c r="HB13" s="3">
        <v>1</v>
      </c>
      <c r="HC13" s="3">
        <v>29.036999999999999</v>
      </c>
      <c r="HD13" s="3">
        <v>90</v>
      </c>
      <c r="HE13" s="3">
        <v>0</v>
      </c>
      <c r="HF13" s="3">
        <v>0</v>
      </c>
      <c r="HG13" s="3">
        <v>86.06</v>
      </c>
      <c r="HH13" s="3">
        <v>84.6</v>
      </c>
      <c r="HI13" s="3">
        <v>0</v>
      </c>
      <c r="HJ13" s="3">
        <v>0</v>
      </c>
      <c r="HK13" s="3">
        <v>0</v>
      </c>
      <c r="HL13" s="3">
        <v>72</v>
      </c>
      <c r="HM13" s="3">
        <v>55</v>
      </c>
      <c r="HN13" s="3">
        <v>58</v>
      </c>
      <c r="HO13" s="3">
        <v>49</v>
      </c>
      <c r="HP13" s="3">
        <v>50</v>
      </c>
      <c r="HQ13" s="3">
        <v>50</v>
      </c>
      <c r="HR13" s="3">
        <v>55</v>
      </c>
      <c r="HS13" s="3">
        <v>62</v>
      </c>
      <c r="HT13" s="4">
        <v>-0.90049999999999997</v>
      </c>
      <c r="HU13" s="3">
        <v>0</v>
      </c>
      <c r="HV13" s="3">
        <v>1.0529999999999999</v>
      </c>
      <c r="HW13" s="3">
        <v>29.86</v>
      </c>
      <c r="HX13" s="4">
        <v>27.02</v>
      </c>
      <c r="HY13" s="4">
        <v>47.68</v>
      </c>
      <c r="HZ13" s="4">
        <v>47.68</v>
      </c>
      <c r="IA13" s="4">
        <v>2.41</v>
      </c>
      <c r="IB13" s="4">
        <v>99</v>
      </c>
      <c r="IC13" s="4">
        <v>18.658000000000001</v>
      </c>
      <c r="ID13" s="3">
        <v>-8.7999999999999995E-2</v>
      </c>
      <c r="IE13" s="3">
        <v>3.0000000000000001E-3</v>
      </c>
      <c r="IF13" s="4">
        <v>807.2</v>
      </c>
      <c r="IG13" s="4">
        <v>664.8</v>
      </c>
      <c r="IH13" s="4">
        <v>812.3</v>
      </c>
      <c r="II13" s="4">
        <v>676.2</v>
      </c>
      <c r="IJ13" s="3">
        <v>-0.17699999999999999</v>
      </c>
      <c r="IK13" s="3">
        <v>-0.188</v>
      </c>
      <c r="IL13" s="3">
        <v>623.21600000000001</v>
      </c>
      <c r="IM13" s="3">
        <v>623.05600000000004</v>
      </c>
      <c r="IN13" s="4">
        <v>11.743</v>
      </c>
      <c r="IO13" s="4">
        <v>0.24199999999999999</v>
      </c>
    </row>
    <row r="14" spans="1:249" x14ac:dyDescent="0.25">
      <c r="B14" s="2" t="s">
        <v>41</v>
      </c>
      <c r="C14" s="7" t="s">
        <v>43</v>
      </c>
      <c r="D14" s="7" t="s">
        <v>410</v>
      </c>
      <c r="E14" s="4">
        <v>217.12</v>
      </c>
      <c r="F14" s="3">
        <v>332.88</v>
      </c>
      <c r="G14" s="3">
        <v>5.74</v>
      </c>
      <c r="H14" s="4">
        <v>31.3</v>
      </c>
      <c r="I14" s="3">
        <v>0</v>
      </c>
      <c r="J14" s="4">
        <v>8.6</v>
      </c>
      <c r="K14" s="4">
        <v>5</v>
      </c>
      <c r="L14" s="4">
        <v>5</v>
      </c>
      <c r="M14" s="3">
        <v>4</v>
      </c>
      <c r="N14" s="3">
        <v>3</v>
      </c>
      <c r="O14" s="3">
        <v>3</v>
      </c>
      <c r="P14" s="3">
        <v>0.96599999999999997</v>
      </c>
      <c r="Q14" s="3">
        <v>1.5469999999999999</v>
      </c>
      <c r="R14" s="3">
        <v>1.18</v>
      </c>
      <c r="S14" s="4">
        <v>0.77800000000000002</v>
      </c>
      <c r="T14" s="3">
        <v>77.77</v>
      </c>
      <c r="U14" s="4">
        <v>61.759</v>
      </c>
      <c r="V14" s="4">
        <v>228.34</v>
      </c>
      <c r="W14" s="4">
        <v>170</v>
      </c>
      <c r="X14" s="4">
        <v>167.5</v>
      </c>
      <c r="Y14" s="4">
        <v>175</v>
      </c>
      <c r="Z14" s="3">
        <v>339.33</v>
      </c>
      <c r="AA14" s="3">
        <v>256.27999999999997</v>
      </c>
      <c r="AB14" s="4">
        <v>309.25</v>
      </c>
      <c r="AC14" s="4">
        <v>298.08</v>
      </c>
      <c r="AD14" s="4">
        <v>1.6659999999999999</v>
      </c>
      <c r="AE14" s="4">
        <v>1.5649999999999999</v>
      </c>
      <c r="AF14" s="3">
        <v>1.5649999999999999</v>
      </c>
      <c r="AG14" s="4">
        <v>1.5980000000000001</v>
      </c>
      <c r="AH14" s="4">
        <v>77.790000000000006</v>
      </c>
      <c r="AI14" s="4">
        <v>73.63</v>
      </c>
      <c r="AJ14" s="4">
        <v>99.4</v>
      </c>
      <c r="AK14" s="4">
        <v>93.58</v>
      </c>
      <c r="AL14" s="3">
        <v>639.52800000000002</v>
      </c>
      <c r="AM14" s="3">
        <v>636.11800000000005</v>
      </c>
      <c r="AN14" s="3">
        <v>822.52300000000002</v>
      </c>
      <c r="AO14" s="3">
        <v>816.76400000000001</v>
      </c>
      <c r="AP14" s="4">
        <v>1.2769999999999999</v>
      </c>
      <c r="AQ14" s="4">
        <v>1.6950000000000001</v>
      </c>
      <c r="AR14" s="3">
        <v>38.094000000000001</v>
      </c>
      <c r="AS14" s="4">
        <v>27.454999999999998</v>
      </c>
      <c r="AT14" s="4">
        <v>82</v>
      </c>
      <c r="AU14" s="4">
        <v>111</v>
      </c>
      <c r="AV14" s="3">
        <v>2.1539999999999999</v>
      </c>
      <c r="AW14" s="3">
        <v>5.3895999999999997</v>
      </c>
      <c r="AX14" s="3">
        <v>1012.7</v>
      </c>
      <c r="AY14" s="4">
        <v>1.46</v>
      </c>
      <c r="AZ14" s="4">
        <v>5.59</v>
      </c>
      <c r="BA14" s="4">
        <v>113.46599999999999</v>
      </c>
      <c r="BB14" s="4">
        <v>112.72799999999999</v>
      </c>
      <c r="BC14" s="4">
        <v>7788</v>
      </c>
      <c r="BD14" s="4">
        <v>89.75</v>
      </c>
      <c r="BE14" s="3">
        <v>16.445</v>
      </c>
      <c r="BF14" s="3">
        <v>14.675000000000001</v>
      </c>
      <c r="BG14" s="3">
        <v>26.97</v>
      </c>
      <c r="BH14" s="3">
        <v>26.36</v>
      </c>
      <c r="BI14" s="5"/>
      <c r="BJ14" s="5"/>
      <c r="BK14" s="5"/>
      <c r="BL14" s="5"/>
      <c r="BM14" s="5"/>
      <c r="BN14" s="4">
        <v>113.96</v>
      </c>
      <c r="BO14" s="4">
        <v>105.896</v>
      </c>
      <c r="BP14" s="4">
        <v>127.4</v>
      </c>
      <c r="BQ14" s="4">
        <v>133.17599999999999</v>
      </c>
      <c r="BR14" s="5"/>
      <c r="BS14" s="4">
        <v>30.9</v>
      </c>
      <c r="BT14" s="3">
        <v>7426.6570000000002</v>
      </c>
      <c r="BU14" s="3">
        <v>49.747</v>
      </c>
      <c r="BV14" s="4">
        <v>56.027999999999999</v>
      </c>
      <c r="BW14" s="3">
        <v>57.908999999999999</v>
      </c>
      <c r="BX14" s="4">
        <v>57.86</v>
      </c>
      <c r="BY14" s="4">
        <v>1.3280000000000001</v>
      </c>
      <c r="BZ14" s="3">
        <v>2.9220000000000002</v>
      </c>
      <c r="CA14" s="3">
        <v>3.0640000000000001</v>
      </c>
      <c r="CB14" s="3">
        <v>3.649</v>
      </c>
      <c r="CC14" s="4">
        <v>0.83299999999999996</v>
      </c>
      <c r="CD14" s="4">
        <v>1.8580000000000001</v>
      </c>
      <c r="CE14" s="4">
        <v>1.1990000000000001</v>
      </c>
      <c r="CF14" s="4">
        <v>1.802</v>
      </c>
      <c r="CG14" s="4">
        <v>13.968</v>
      </c>
      <c r="CH14" s="4">
        <v>13.840999999999999</v>
      </c>
      <c r="CI14" s="3">
        <v>4.5940000000000003</v>
      </c>
      <c r="CJ14" s="4">
        <v>3.1520000000000001</v>
      </c>
      <c r="CK14" s="3">
        <v>1.349</v>
      </c>
      <c r="CL14" s="3">
        <v>0.7</v>
      </c>
      <c r="CM14" s="3">
        <v>0.1</v>
      </c>
      <c r="CN14" s="3">
        <v>0</v>
      </c>
      <c r="CO14" s="3">
        <v>0</v>
      </c>
      <c r="CP14" s="4">
        <v>107.611</v>
      </c>
      <c r="CQ14" s="4">
        <v>100.765</v>
      </c>
      <c r="CR14" s="4">
        <v>111.518</v>
      </c>
      <c r="CS14" s="4">
        <v>120.142</v>
      </c>
      <c r="CT14" s="4">
        <v>0.34699999999999998</v>
      </c>
      <c r="CU14" s="4">
        <v>0.19900000000000001</v>
      </c>
      <c r="CV14" s="3">
        <v>9.9000000000000005E-2</v>
      </c>
      <c r="CW14" s="4">
        <v>0</v>
      </c>
      <c r="CX14" s="4">
        <v>0.29899999999999999</v>
      </c>
      <c r="CY14" s="4">
        <v>0</v>
      </c>
      <c r="CZ14" s="4">
        <v>0</v>
      </c>
      <c r="DA14" s="3">
        <v>0.40100000000000002</v>
      </c>
      <c r="DB14" s="3">
        <v>0.59899999999999998</v>
      </c>
      <c r="DC14" s="3">
        <v>0</v>
      </c>
      <c r="DD14" s="3">
        <v>0</v>
      </c>
      <c r="DE14" s="3">
        <v>0.34899999999999998</v>
      </c>
      <c r="DF14" s="3">
        <v>0.16200000000000001</v>
      </c>
      <c r="DG14" s="3">
        <v>0.98299999999999998</v>
      </c>
      <c r="DH14" s="3">
        <v>2.488</v>
      </c>
      <c r="DI14" s="3">
        <v>1.2849999999999999</v>
      </c>
      <c r="DJ14" s="3">
        <v>0.3</v>
      </c>
      <c r="DK14" s="3">
        <v>1.26</v>
      </c>
      <c r="DL14" s="4">
        <v>0.437</v>
      </c>
      <c r="DM14" s="4">
        <v>0.85</v>
      </c>
      <c r="DN14" s="4">
        <v>0.63700000000000001</v>
      </c>
      <c r="DO14" s="4">
        <v>0.432</v>
      </c>
      <c r="DP14" s="4">
        <v>61.308</v>
      </c>
      <c r="DQ14" s="4">
        <v>55.932000000000002</v>
      </c>
      <c r="DR14" s="3">
        <v>49.823</v>
      </c>
      <c r="DS14" s="4">
        <v>46.341000000000001</v>
      </c>
      <c r="DT14" s="3">
        <v>6.95</v>
      </c>
      <c r="DU14" s="3">
        <v>5.86</v>
      </c>
      <c r="DV14" s="3">
        <v>12.59</v>
      </c>
      <c r="DW14" s="3">
        <v>11.16</v>
      </c>
      <c r="DX14" s="3">
        <v>6.94</v>
      </c>
      <c r="DY14" s="3">
        <v>6.38</v>
      </c>
      <c r="DZ14" s="3">
        <v>11.88</v>
      </c>
      <c r="EA14" s="3">
        <v>10.95</v>
      </c>
      <c r="EB14" s="3">
        <v>41.93</v>
      </c>
      <c r="EC14" s="4">
        <v>42.96</v>
      </c>
      <c r="ED14" s="3">
        <v>33.36</v>
      </c>
      <c r="EE14" s="3">
        <v>36.229999999999997</v>
      </c>
      <c r="EF14" s="4">
        <v>44.18</v>
      </c>
      <c r="EG14" s="4">
        <v>44.8</v>
      </c>
      <c r="EH14" s="4">
        <v>42.18</v>
      </c>
      <c r="EI14" s="4">
        <v>41.67</v>
      </c>
      <c r="EJ14" s="4">
        <v>7.77</v>
      </c>
      <c r="EK14" s="3">
        <v>57.917000000000002</v>
      </c>
      <c r="EL14" s="4">
        <v>1.1499999999999999</v>
      </c>
      <c r="EM14" s="3">
        <v>0.7</v>
      </c>
      <c r="EN14" s="4">
        <v>1.23</v>
      </c>
      <c r="EO14" s="4">
        <v>1.23</v>
      </c>
      <c r="EP14" s="3">
        <v>-110.89400000000001</v>
      </c>
      <c r="EQ14" s="4">
        <v>-2.44</v>
      </c>
      <c r="ER14" s="4">
        <v>92.046000000000006</v>
      </c>
      <c r="ES14" s="3">
        <v>1.6719999999999999</v>
      </c>
      <c r="ET14" s="3">
        <v>1.716</v>
      </c>
      <c r="EU14" s="3">
        <v>1.633</v>
      </c>
      <c r="EV14" s="4">
        <v>6.593</v>
      </c>
      <c r="EW14" s="4">
        <v>1.327</v>
      </c>
      <c r="EX14" s="3">
        <v>73.38</v>
      </c>
      <c r="EY14" s="4">
        <v>0</v>
      </c>
      <c r="EZ14" s="3">
        <v>0.41</v>
      </c>
      <c r="FA14" s="3">
        <v>0</v>
      </c>
      <c r="FB14" s="3">
        <v>9.5660000000000007</v>
      </c>
      <c r="FC14" s="4">
        <v>73.647999999999996</v>
      </c>
      <c r="FD14" s="4">
        <v>69.760999999999996</v>
      </c>
      <c r="FE14" s="4">
        <v>75.248000000000005</v>
      </c>
      <c r="FF14" s="4">
        <v>74.331999999999994</v>
      </c>
      <c r="FG14" s="4">
        <v>0.94199999999999995</v>
      </c>
      <c r="FH14" s="4">
        <v>0.94299999999999995</v>
      </c>
      <c r="FI14" s="4">
        <v>0.98899999999999999</v>
      </c>
      <c r="FJ14" s="4">
        <v>0.99099999999999999</v>
      </c>
      <c r="FK14" s="4">
        <v>0</v>
      </c>
      <c r="FL14" s="4">
        <v>82</v>
      </c>
      <c r="FM14" s="4">
        <v>2.75</v>
      </c>
      <c r="FN14" s="3">
        <v>-0.16</v>
      </c>
      <c r="FO14" s="4">
        <v>5.5</v>
      </c>
      <c r="FP14" s="5"/>
      <c r="FQ14" s="4">
        <v>4.9000000000000004</v>
      </c>
      <c r="FR14" s="4">
        <v>5.2</v>
      </c>
      <c r="FS14" s="4">
        <v>6.7445000000000004</v>
      </c>
      <c r="FT14" s="3">
        <v>1072.3</v>
      </c>
      <c r="FU14" s="4">
        <v>1.89</v>
      </c>
      <c r="FV14" s="4">
        <v>11.23</v>
      </c>
      <c r="FW14" s="4">
        <v>3096.5</v>
      </c>
      <c r="FX14" s="4">
        <v>166100</v>
      </c>
      <c r="FY14" s="3">
        <v>168800</v>
      </c>
      <c r="FZ14" s="4">
        <v>49.045999999999999</v>
      </c>
      <c r="GA14" s="4">
        <v>48.637</v>
      </c>
      <c r="GB14" s="4">
        <v>2243.8000000000002</v>
      </c>
      <c r="GC14" s="4">
        <v>2243.4</v>
      </c>
      <c r="GD14" s="4">
        <v>2243.8000000000002</v>
      </c>
      <c r="GE14" s="4">
        <v>2255.8000000000002</v>
      </c>
      <c r="GF14" s="4">
        <v>1428.6094000000001</v>
      </c>
      <c r="GG14" s="4">
        <v>30</v>
      </c>
      <c r="GH14" s="4">
        <v>30.1</v>
      </c>
      <c r="GI14" s="4">
        <v>53.3</v>
      </c>
      <c r="GJ14" s="4">
        <v>58.4</v>
      </c>
      <c r="GK14" s="4">
        <v>99.5</v>
      </c>
      <c r="GL14" s="3">
        <v>92</v>
      </c>
      <c r="GM14" s="3">
        <v>0</v>
      </c>
      <c r="GN14" s="4">
        <v>35.832999999999998</v>
      </c>
      <c r="GO14" s="3">
        <v>110.89400000000001</v>
      </c>
      <c r="GP14" s="4">
        <v>1.121</v>
      </c>
      <c r="GQ14" s="4">
        <v>2.0649999999999999</v>
      </c>
      <c r="GR14" s="4">
        <v>1.357</v>
      </c>
      <c r="GS14" s="4">
        <v>2.0649999999999999</v>
      </c>
      <c r="GT14" s="4">
        <v>1.0620000000000001</v>
      </c>
      <c r="GU14" s="4">
        <v>1.9470000000000001</v>
      </c>
      <c r="GV14" s="4">
        <v>12.936</v>
      </c>
      <c r="GW14" s="4">
        <v>14.18</v>
      </c>
      <c r="GX14" s="4">
        <v>15.974</v>
      </c>
      <c r="GY14" s="3">
        <v>0</v>
      </c>
      <c r="GZ14" s="3">
        <v>0</v>
      </c>
      <c r="HA14" s="3">
        <v>0</v>
      </c>
      <c r="HB14" s="4">
        <v>0</v>
      </c>
      <c r="HC14" s="4">
        <v>22.96</v>
      </c>
      <c r="HD14" s="4">
        <v>82</v>
      </c>
      <c r="HE14" s="3">
        <v>0</v>
      </c>
      <c r="HF14" s="3">
        <v>0</v>
      </c>
      <c r="HG14" s="4">
        <v>72.86</v>
      </c>
      <c r="HH14" s="4">
        <v>83.8</v>
      </c>
      <c r="HI14" s="3">
        <v>0</v>
      </c>
      <c r="HJ14" s="3">
        <v>0</v>
      </c>
      <c r="HK14" s="3">
        <v>0</v>
      </c>
      <c r="HL14" s="4">
        <v>64</v>
      </c>
      <c r="HM14" s="4">
        <v>54</v>
      </c>
      <c r="HN14" s="4">
        <v>57</v>
      </c>
      <c r="HO14" s="4">
        <v>46</v>
      </c>
      <c r="HP14" s="4">
        <v>46</v>
      </c>
      <c r="HQ14" s="4">
        <v>46</v>
      </c>
      <c r="HR14" s="4">
        <v>54</v>
      </c>
      <c r="HS14" s="3">
        <v>62</v>
      </c>
      <c r="HT14" s="3">
        <v>-0.92</v>
      </c>
      <c r="HU14" s="3">
        <v>0</v>
      </c>
      <c r="HV14" s="4">
        <v>0.93799999999999994</v>
      </c>
      <c r="HW14" s="3">
        <v>29.86</v>
      </c>
      <c r="HX14" s="3">
        <v>25.5</v>
      </c>
      <c r="HY14" s="3">
        <v>48.17</v>
      </c>
      <c r="HZ14" s="3">
        <v>48.17</v>
      </c>
      <c r="IA14" s="4">
        <v>2.6520000000000001</v>
      </c>
      <c r="IB14" s="3">
        <v>104</v>
      </c>
      <c r="IC14" s="4">
        <v>22.834</v>
      </c>
      <c r="ID14" s="4">
        <v>-0.186</v>
      </c>
      <c r="IE14" s="4">
        <v>-1.9E-2</v>
      </c>
      <c r="IF14" s="3">
        <v>809.4</v>
      </c>
      <c r="IG14" s="3">
        <v>761.3</v>
      </c>
      <c r="IH14" s="3">
        <v>819.7</v>
      </c>
      <c r="II14" s="3">
        <v>775.9</v>
      </c>
      <c r="IJ14" s="4">
        <v>-0.38600000000000001</v>
      </c>
      <c r="IK14" s="4">
        <v>-0.40100000000000002</v>
      </c>
      <c r="IL14" s="4">
        <v>70.313999999999993</v>
      </c>
      <c r="IM14" s="4">
        <v>70.313999999999993</v>
      </c>
      <c r="IN14" s="4">
        <v>14.602</v>
      </c>
      <c r="IO14" s="3">
        <v>0.33200000000000002</v>
      </c>
    </row>
    <row r="15" spans="1:249" x14ac:dyDescent="0.25">
      <c r="B15" s="2" t="s">
        <v>41</v>
      </c>
      <c r="C15" s="2" t="s">
        <v>44</v>
      </c>
      <c r="D15" s="2" t="s">
        <v>411</v>
      </c>
      <c r="E15" s="4">
        <v>245.49100000000001</v>
      </c>
      <c r="F15" s="4">
        <v>332.54</v>
      </c>
      <c r="G15" s="4">
        <v>5.59</v>
      </c>
      <c r="H15" s="3">
        <v>32</v>
      </c>
      <c r="I15" s="3">
        <v>0</v>
      </c>
      <c r="J15" s="4">
        <v>17.2</v>
      </c>
      <c r="K15" s="3">
        <v>6</v>
      </c>
      <c r="L15" s="4">
        <v>5</v>
      </c>
      <c r="M15" s="3">
        <v>4</v>
      </c>
      <c r="N15" s="3">
        <v>3</v>
      </c>
      <c r="O15" s="3">
        <v>3</v>
      </c>
      <c r="P15" s="4">
        <v>0.88200000000000001</v>
      </c>
      <c r="Q15" s="4">
        <v>1.357</v>
      </c>
      <c r="R15" s="4">
        <v>0.97099999999999997</v>
      </c>
      <c r="S15" s="4">
        <v>0.85599999999999998</v>
      </c>
      <c r="T15" s="4">
        <v>77.16</v>
      </c>
      <c r="U15" s="4">
        <v>61.609000000000002</v>
      </c>
      <c r="V15" s="4">
        <v>215</v>
      </c>
      <c r="W15" s="4">
        <v>162.5</v>
      </c>
      <c r="X15" s="4">
        <v>210</v>
      </c>
      <c r="Y15" s="4">
        <v>206.66</v>
      </c>
      <c r="Z15" s="4">
        <v>327.86</v>
      </c>
      <c r="AA15" s="4">
        <v>254</v>
      </c>
      <c r="AB15" s="3">
        <v>333.15</v>
      </c>
      <c r="AC15" s="3">
        <v>317.55</v>
      </c>
      <c r="AD15" s="3">
        <v>1.7</v>
      </c>
      <c r="AE15" s="4">
        <v>1.4790000000000001</v>
      </c>
      <c r="AF15" s="4">
        <v>1.5589999999999999</v>
      </c>
      <c r="AG15" s="4">
        <v>1.5469999999999999</v>
      </c>
      <c r="AH15" s="3">
        <v>82.46</v>
      </c>
      <c r="AI15" s="3">
        <v>79.62</v>
      </c>
      <c r="AJ15" s="3">
        <v>109.08</v>
      </c>
      <c r="AK15" s="3">
        <v>103.04</v>
      </c>
      <c r="AL15" s="4">
        <v>589.91499999999996</v>
      </c>
      <c r="AM15" s="4">
        <v>579.36199999999997</v>
      </c>
      <c r="AN15" s="4">
        <v>803.30700000000002</v>
      </c>
      <c r="AO15" s="4">
        <v>789.24900000000002</v>
      </c>
      <c r="AP15" s="4">
        <v>1.2589999999999999</v>
      </c>
      <c r="AQ15" s="4">
        <v>1.6779999999999999</v>
      </c>
      <c r="AR15" s="4">
        <v>37.637</v>
      </c>
      <c r="AS15" s="4">
        <v>27.806999999999999</v>
      </c>
      <c r="AT15" s="4">
        <v>83</v>
      </c>
      <c r="AU15" s="3">
        <v>114</v>
      </c>
      <c r="AV15" s="4">
        <v>2.4115000000000002</v>
      </c>
      <c r="AW15" s="4">
        <v>5.2328999999999999</v>
      </c>
      <c r="AX15" s="4">
        <v>1011.8</v>
      </c>
      <c r="AY15" s="4">
        <v>1.53</v>
      </c>
      <c r="AZ15" s="4">
        <v>5.61</v>
      </c>
      <c r="BA15" s="3">
        <v>69.7</v>
      </c>
      <c r="BB15" s="3">
        <v>69.599999999999994</v>
      </c>
      <c r="BC15" s="3">
        <v>8019</v>
      </c>
      <c r="BD15" s="4">
        <v>89.5</v>
      </c>
      <c r="BE15" s="4">
        <v>16.32</v>
      </c>
      <c r="BF15" s="4">
        <v>14.385</v>
      </c>
      <c r="BG15" s="4">
        <v>26.19</v>
      </c>
      <c r="BH15" s="4">
        <v>24.18</v>
      </c>
      <c r="BI15" s="4">
        <v>61.28</v>
      </c>
      <c r="BJ15" s="4">
        <v>70.186999999999998</v>
      </c>
      <c r="BK15" s="4">
        <v>60.338000000000001</v>
      </c>
      <c r="BL15" s="4">
        <v>62.771000000000001</v>
      </c>
      <c r="BM15" s="3">
        <v>74.754999999999995</v>
      </c>
      <c r="BN15" s="4">
        <v>129.624</v>
      </c>
      <c r="BO15" s="4">
        <v>122.616</v>
      </c>
      <c r="BP15" s="3">
        <v>151.49600000000001</v>
      </c>
      <c r="BQ15" s="3">
        <v>152.12</v>
      </c>
      <c r="BR15" s="3">
        <v>60.826000000000001</v>
      </c>
      <c r="BS15" s="3">
        <v>31.6</v>
      </c>
      <c r="BT15" s="4">
        <v>7401.5309999999999</v>
      </c>
      <c r="BU15" s="4">
        <v>48.828000000000003</v>
      </c>
      <c r="BV15" s="4">
        <v>55.441000000000003</v>
      </c>
      <c r="BW15" s="4">
        <v>57.579000000000001</v>
      </c>
      <c r="BX15" s="4">
        <v>57.552</v>
      </c>
      <c r="BY15" s="4">
        <v>1.528</v>
      </c>
      <c r="BZ15" s="4">
        <v>2.7829999999999999</v>
      </c>
      <c r="CA15" s="4">
        <v>2.7589999999999999</v>
      </c>
      <c r="CB15" s="4">
        <v>3.181</v>
      </c>
      <c r="CC15" s="3">
        <v>1.1060000000000001</v>
      </c>
      <c r="CD15" s="3">
        <v>2.0259999999999998</v>
      </c>
      <c r="CE15" s="4">
        <v>1.2190000000000001</v>
      </c>
      <c r="CF15" s="4">
        <v>1.736</v>
      </c>
      <c r="CG15" s="3">
        <v>13.978</v>
      </c>
      <c r="CH15" s="4">
        <v>13.832000000000001</v>
      </c>
      <c r="CI15" s="5"/>
      <c r="CJ15" s="5"/>
      <c r="CK15" s="5"/>
      <c r="CL15" s="4">
        <v>0.5</v>
      </c>
      <c r="CM15" s="3">
        <v>0.1</v>
      </c>
      <c r="CN15" s="3">
        <v>0</v>
      </c>
      <c r="CO15" s="3">
        <v>0</v>
      </c>
      <c r="CP15" s="3">
        <v>111.012</v>
      </c>
      <c r="CQ15" s="3">
        <v>103.724</v>
      </c>
      <c r="CR15" s="3">
        <v>133.506</v>
      </c>
      <c r="CS15" s="3">
        <v>138.20599999999999</v>
      </c>
      <c r="CT15" s="4">
        <v>0.36799999999999999</v>
      </c>
      <c r="CU15" s="4">
        <v>0.1</v>
      </c>
      <c r="CV15" s="3">
        <v>9.9000000000000005E-2</v>
      </c>
      <c r="CW15" s="3">
        <v>0.1</v>
      </c>
      <c r="CX15" s="3">
        <v>0.5</v>
      </c>
      <c r="CY15" s="3">
        <v>0.20100000000000001</v>
      </c>
      <c r="CZ15" s="4">
        <v>0.19900000000000001</v>
      </c>
      <c r="DA15" s="4">
        <v>0.19900000000000001</v>
      </c>
      <c r="DB15" s="4">
        <v>0.496</v>
      </c>
      <c r="DC15" s="3">
        <v>0</v>
      </c>
      <c r="DD15" s="3">
        <v>0</v>
      </c>
      <c r="DE15" s="4">
        <v>0.30599999999999999</v>
      </c>
      <c r="DF15" s="4">
        <v>0.14199999999999999</v>
      </c>
      <c r="DG15" s="4">
        <v>0.65</v>
      </c>
      <c r="DH15" s="4">
        <v>1.923</v>
      </c>
      <c r="DI15" s="4">
        <v>1.111</v>
      </c>
      <c r="DJ15" s="4">
        <v>0.19600000000000001</v>
      </c>
      <c r="DK15" s="4">
        <v>1.1140000000000001</v>
      </c>
      <c r="DL15" s="4">
        <v>0.438</v>
      </c>
      <c r="DM15" s="3">
        <v>2.0190000000000001</v>
      </c>
      <c r="DN15" s="4">
        <v>0.67700000000000005</v>
      </c>
      <c r="DO15" s="4">
        <v>0.41499999999999998</v>
      </c>
      <c r="DP15" s="3">
        <v>62.161999999999999</v>
      </c>
      <c r="DQ15" s="4">
        <v>55.856999999999999</v>
      </c>
      <c r="DR15" s="4">
        <v>49.706000000000003</v>
      </c>
      <c r="DS15" s="3">
        <v>47.563000000000002</v>
      </c>
      <c r="DT15" s="4">
        <v>6.34</v>
      </c>
      <c r="DU15" s="4">
        <v>5.18</v>
      </c>
      <c r="DV15" s="4">
        <v>11.75</v>
      </c>
      <c r="DW15" s="4">
        <v>9.69</v>
      </c>
      <c r="DX15" s="4">
        <v>6.47</v>
      </c>
      <c r="DY15" s="4">
        <v>5.58</v>
      </c>
      <c r="DZ15" s="4">
        <v>10.96</v>
      </c>
      <c r="EA15" s="4">
        <v>9.18</v>
      </c>
      <c r="EB15" s="4">
        <v>41.57</v>
      </c>
      <c r="EC15" s="3">
        <v>43.38</v>
      </c>
      <c r="ED15" s="4">
        <v>33.21</v>
      </c>
      <c r="EE15" s="4">
        <v>35.99</v>
      </c>
      <c r="EF15" s="4">
        <v>45.62</v>
      </c>
      <c r="EG15" s="4">
        <v>45.85</v>
      </c>
      <c r="EH15" s="4">
        <v>44.08</v>
      </c>
      <c r="EI15" s="4">
        <v>45.15</v>
      </c>
      <c r="EJ15" s="3">
        <v>7.8659999999999997</v>
      </c>
      <c r="EK15" s="4">
        <v>57.183</v>
      </c>
      <c r="EL15" s="4">
        <v>1.2</v>
      </c>
      <c r="EM15" s="4">
        <v>0.8</v>
      </c>
      <c r="EN15" s="3">
        <v>1.27</v>
      </c>
      <c r="EO15" s="3">
        <v>1.27</v>
      </c>
      <c r="EP15" s="4">
        <v>-106.514</v>
      </c>
      <c r="EQ15" s="4">
        <v>-2.444</v>
      </c>
      <c r="ER15" s="3">
        <v>93.213999999999999</v>
      </c>
      <c r="ES15" s="4">
        <v>1.66</v>
      </c>
      <c r="ET15" s="4">
        <v>1.7130000000000001</v>
      </c>
      <c r="EU15" s="4">
        <v>1.5940000000000001</v>
      </c>
      <c r="EV15" s="4">
        <v>6.5730000000000004</v>
      </c>
      <c r="EW15" s="3">
        <v>1.462</v>
      </c>
      <c r="EX15" s="4">
        <v>70</v>
      </c>
      <c r="EY15" s="3">
        <v>0.04</v>
      </c>
      <c r="EZ15" s="4">
        <v>0</v>
      </c>
      <c r="FA15" s="3">
        <v>0</v>
      </c>
      <c r="FB15" s="4">
        <v>9.5410000000000004</v>
      </c>
      <c r="FC15" s="3">
        <v>78.013999999999996</v>
      </c>
      <c r="FD15" s="3">
        <v>73.727999999999994</v>
      </c>
      <c r="FE15" s="3">
        <v>84.796000000000006</v>
      </c>
      <c r="FF15" s="3">
        <v>82.903000000000006</v>
      </c>
      <c r="FG15" s="4">
        <v>0.94899999999999995</v>
      </c>
      <c r="FH15" s="4">
        <v>0.95</v>
      </c>
      <c r="FI15" s="4">
        <v>0.99099999999999999</v>
      </c>
      <c r="FJ15" s="4">
        <v>0.99399999999999999</v>
      </c>
      <c r="FK15" s="4">
        <v>0</v>
      </c>
      <c r="FL15" s="4">
        <v>83</v>
      </c>
      <c r="FM15" s="4">
        <v>2.67</v>
      </c>
      <c r="FN15" s="4">
        <v>-0.06</v>
      </c>
      <c r="FO15" s="3">
        <v>5.36</v>
      </c>
      <c r="FP15" s="4">
        <v>4.1500000000000004</v>
      </c>
      <c r="FQ15" s="4">
        <v>4.5</v>
      </c>
      <c r="FR15" s="3">
        <v>5.0999999999999996</v>
      </c>
      <c r="FS15" s="3">
        <v>6.7859999999999996</v>
      </c>
      <c r="FT15" s="4">
        <v>1068.7</v>
      </c>
      <c r="FU15" s="3">
        <v>3.75</v>
      </c>
      <c r="FV15" s="3">
        <v>16.829999999999998</v>
      </c>
      <c r="FW15" s="4">
        <v>3064</v>
      </c>
      <c r="FX15" s="4">
        <v>163300</v>
      </c>
      <c r="FY15" s="4">
        <v>163700</v>
      </c>
      <c r="FZ15" s="4">
        <v>49.332999999999998</v>
      </c>
      <c r="GA15" s="4">
        <v>48.837000000000003</v>
      </c>
      <c r="GB15" s="3">
        <v>2250.8000000000002</v>
      </c>
      <c r="GC15" s="4">
        <v>2254.6999999999998</v>
      </c>
      <c r="GD15" s="3">
        <v>2256.6</v>
      </c>
      <c r="GE15" s="4">
        <v>2259.3000000000002</v>
      </c>
      <c r="GF15" s="4">
        <v>1290.1094000000001</v>
      </c>
      <c r="GG15" s="4">
        <v>31</v>
      </c>
      <c r="GH15" s="4">
        <v>30.9</v>
      </c>
      <c r="GI15" s="4">
        <v>48.4</v>
      </c>
      <c r="GJ15" s="4">
        <v>53.7</v>
      </c>
      <c r="GK15" s="4">
        <v>99.5</v>
      </c>
      <c r="GL15" s="4">
        <v>90.4</v>
      </c>
      <c r="GM15" s="3">
        <v>0</v>
      </c>
      <c r="GN15" s="4">
        <v>37.165999999999997</v>
      </c>
      <c r="GO15" s="4">
        <v>106.514</v>
      </c>
      <c r="GP15" s="4">
        <v>1.0620000000000001</v>
      </c>
      <c r="GQ15" s="4">
        <v>2.0059999999999998</v>
      </c>
      <c r="GR15" s="4">
        <v>1.357</v>
      </c>
      <c r="GS15" s="4">
        <v>2.0649999999999999</v>
      </c>
      <c r="GT15" s="4">
        <v>0.94399999999999995</v>
      </c>
      <c r="GU15" s="4">
        <v>1.9470000000000001</v>
      </c>
      <c r="GV15" s="4">
        <v>13.034000000000001</v>
      </c>
      <c r="GW15" s="3">
        <v>14.23</v>
      </c>
      <c r="GX15" s="4">
        <v>16.071999999999999</v>
      </c>
      <c r="GY15" s="3">
        <v>0</v>
      </c>
      <c r="GZ15" s="3">
        <v>0</v>
      </c>
      <c r="HA15" s="3">
        <v>0</v>
      </c>
      <c r="HB15" s="4">
        <v>0</v>
      </c>
      <c r="HC15" s="4">
        <v>23.277999999999999</v>
      </c>
      <c r="HD15" s="4">
        <v>86</v>
      </c>
      <c r="HE15" s="3">
        <v>0</v>
      </c>
      <c r="HF15" s="3">
        <v>0</v>
      </c>
      <c r="HG15" s="4">
        <v>72.760000000000005</v>
      </c>
      <c r="HH15" s="4">
        <v>83.78</v>
      </c>
      <c r="HI15" s="3">
        <v>0</v>
      </c>
      <c r="HJ15" s="3">
        <v>0</v>
      </c>
      <c r="HK15" s="3">
        <v>0</v>
      </c>
      <c r="HL15" s="4">
        <v>62</v>
      </c>
      <c r="HM15" s="4">
        <v>53</v>
      </c>
      <c r="HN15" s="4">
        <v>55</v>
      </c>
      <c r="HO15" s="4">
        <v>45</v>
      </c>
      <c r="HP15" s="4">
        <v>46</v>
      </c>
      <c r="HQ15" s="4">
        <v>45</v>
      </c>
      <c r="HR15" s="3">
        <v>55</v>
      </c>
      <c r="HS15" s="3">
        <v>62</v>
      </c>
      <c r="HT15" s="4">
        <v>-0.88249999999999995</v>
      </c>
      <c r="HU15" s="3">
        <v>0</v>
      </c>
      <c r="HV15" s="4">
        <v>0.35899999999999999</v>
      </c>
      <c r="HW15" s="4">
        <v>30.71</v>
      </c>
      <c r="HX15" s="3">
        <v>25.5</v>
      </c>
      <c r="HY15" s="5"/>
      <c r="HZ15" s="5"/>
      <c r="IA15" s="3">
        <v>2.7709999999999999</v>
      </c>
      <c r="IB15" s="3">
        <v>104</v>
      </c>
      <c r="IC15" s="3">
        <v>23.077999999999999</v>
      </c>
      <c r="ID15" s="4">
        <v>-0.16300000000000001</v>
      </c>
      <c r="IE15" s="4">
        <v>-0.01</v>
      </c>
      <c r="IF15" s="4">
        <v>804.4</v>
      </c>
      <c r="IG15" s="4">
        <v>750.4</v>
      </c>
      <c r="IH15" s="4">
        <v>818</v>
      </c>
      <c r="II15" s="4">
        <v>767.3</v>
      </c>
      <c r="IJ15" s="4">
        <v>-0.314</v>
      </c>
      <c r="IK15" s="4">
        <v>-0.36299999999999999</v>
      </c>
      <c r="IL15" s="4">
        <v>89.808999999999997</v>
      </c>
      <c r="IM15" s="4">
        <v>89.808999999999997</v>
      </c>
      <c r="IN15" s="3">
        <v>16.875</v>
      </c>
      <c r="IO15" s="4">
        <v>0.315</v>
      </c>
    </row>
    <row r="16" spans="1:249" x14ac:dyDescent="0.25">
      <c r="B16" s="2" t="s">
        <v>41</v>
      </c>
      <c r="C16" s="2" t="s">
        <v>42</v>
      </c>
      <c r="D16" s="2" t="s">
        <v>409</v>
      </c>
      <c r="E16" s="3">
        <v>776.23299999999995</v>
      </c>
      <c r="F16" s="4">
        <v>327.52999999999997</v>
      </c>
      <c r="G16" s="4">
        <v>5.5</v>
      </c>
      <c r="H16" s="4">
        <v>30.5</v>
      </c>
      <c r="I16" s="3">
        <v>0</v>
      </c>
      <c r="J16" s="3">
        <v>535.9</v>
      </c>
      <c r="K16" s="3">
        <v>6</v>
      </c>
      <c r="L16" s="3">
        <v>8</v>
      </c>
      <c r="M16" s="3">
        <v>4</v>
      </c>
      <c r="N16" s="3">
        <v>3</v>
      </c>
      <c r="O16" s="3">
        <v>3</v>
      </c>
      <c r="P16" s="4">
        <v>0.81200000000000006</v>
      </c>
      <c r="Q16" s="4">
        <v>1.1040000000000001</v>
      </c>
      <c r="R16" s="4">
        <v>0.93400000000000005</v>
      </c>
      <c r="S16" s="3">
        <v>0.86199999999999999</v>
      </c>
      <c r="T16" s="4">
        <v>62.63</v>
      </c>
      <c r="U16" s="3">
        <v>62.350999999999999</v>
      </c>
      <c r="V16" s="3">
        <v>122.5</v>
      </c>
      <c r="W16" s="3">
        <v>80</v>
      </c>
      <c r="X16" s="3">
        <v>102.5</v>
      </c>
      <c r="Y16" s="3">
        <v>107.5</v>
      </c>
      <c r="Z16" s="4">
        <v>246.54</v>
      </c>
      <c r="AA16" s="4">
        <v>191.11</v>
      </c>
      <c r="AB16" s="4">
        <v>180.23</v>
      </c>
      <c r="AC16" s="4">
        <v>188.64</v>
      </c>
      <c r="AD16" s="4">
        <v>1.64</v>
      </c>
      <c r="AE16" s="3">
        <v>1.649</v>
      </c>
      <c r="AF16" s="4">
        <v>1.5529999999999999</v>
      </c>
      <c r="AG16" s="3">
        <v>1.6279999999999999</v>
      </c>
      <c r="AH16" s="4">
        <v>67.599999999999994</v>
      </c>
      <c r="AI16" s="4">
        <v>65.760000000000005</v>
      </c>
      <c r="AJ16" s="4">
        <v>80.010000000000005</v>
      </c>
      <c r="AK16" s="4">
        <v>77.67</v>
      </c>
      <c r="AL16" s="4">
        <v>517.04300000000001</v>
      </c>
      <c r="AM16" s="4">
        <v>523.08100000000002</v>
      </c>
      <c r="AN16" s="4">
        <v>715.40300000000002</v>
      </c>
      <c r="AO16" s="4">
        <v>729.59199999999998</v>
      </c>
      <c r="AP16" s="3">
        <v>1.288</v>
      </c>
      <c r="AQ16" s="3">
        <v>1.7150000000000001</v>
      </c>
      <c r="AR16" s="4">
        <v>12.932</v>
      </c>
      <c r="AS16" s="3">
        <v>36.283999999999999</v>
      </c>
      <c r="AT16" s="3">
        <v>86</v>
      </c>
      <c r="AU16" s="4">
        <v>105</v>
      </c>
      <c r="AV16" s="4">
        <v>2.9195000000000002</v>
      </c>
      <c r="AW16" s="4">
        <v>5.2496</v>
      </c>
      <c r="AX16" s="4">
        <v>1011.2</v>
      </c>
      <c r="AY16" s="3">
        <v>1.76</v>
      </c>
      <c r="AZ16" s="3">
        <v>5.47</v>
      </c>
      <c r="BA16" s="4">
        <v>72.673000000000002</v>
      </c>
      <c r="BB16" s="4">
        <v>72.072999999999993</v>
      </c>
      <c r="BC16" s="4">
        <v>7677</v>
      </c>
      <c r="BD16" s="3">
        <v>90.5</v>
      </c>
      <c r="BE16" s="4">
        <v>13.98</v>
      </c>
      <c r="BF16" s="4">
        <v>12.154999999999999</v>
      </c>
      <c r="BG16" s="4">
        <v>24.83</v>
      </c>
      <c r="BH16" s="4">
        <v>26.34</v>
      </c>
      <c r="BI16" s="3">
        <v>62.030999999999999</v>
      </c>
      <c r="BJ16" s="3">
        <v>77.926000000000002</v>
      </c>
      <c r="BK16" s="3">
        <v>60.350999999999999</v>
      </c>
      <c r="BL16" s="3">
        <v>76.182000000000002</v>
      </c>
      <c r="BM16" s="4">
        <v>74.587000000000003</v>
      </c>
      <c r="BN16" s="3">
        <v>138.82400000000001</v>
      </c>
      <c r="BO16" s="3">
        <v>125.48</v>
      </c>
      <c r="BP16" s="4">
        <v>103.304</v>
      </c>
      <c r="BQ16" s="4">
        <v>109.624</v>
      </c>
      <c r="BR16" s="4">
        <v>60.426000000000002</v>
      </c>
      <c r="BS16" s="4">
        <v>29.4</v>
      </c>
      <c r="BT16" s="4">
        <v>7335.2020000000002</v>
      </c>
      <c r="BU16" s="4">
        <v>48.29</v>
      </c>
      <c r="BV16" s="3">
        <v>56.31</v>
      </c>
      <c r="BW16" s="4">
        <v>57.76</v>
      </c>
      <c r="BX16" s="3">
        <v>59.408999999999999</v>
      </c>
      <c r="BY16" s="3">
        <v>1.581</v>
      </c>
      <c r="BZ16" s="4">
        <v>2.1739999999999999</v>
      </c>
      <c r="CA16" s="4">
        <v>2.6019999999999999</v>
      </c>
      <c r="CB16" s="4">
        <v>2.7909999999999999</v>
      </c>
      <c r="CC16" s="4">
        <v>1.0189999999999999</v>
      </c>
      <c r="CD16" s="4">
        <v>1.7929999999999999</v>
      </c>
      <c r="CE16" s="3">
        <v>1.2310000000000001</v>
      </c>
      <c r="CF16" s="3">
        <v>1.81</v>
      </c>
      <c r="CG16" s="4">
        <v>13.718</v>
      </c>
      <c r="CH16" s="3">
        <v>9.9440000000000008</v>
      </c>
      <c r="CI16" s="4">
        <v>4.17</v>
      </c>
      <c r="CJ16" s="3">
        <v>3.157</v>
      </c>
      <c r="CK16" s="4">
        <v>1.27</v>
      </c>
      <c r="CL16" s="4">
        <v>0</v>
      </c>
      <c r="CM16" s="4">
        <v>0</v>
      </c>
      <c r="CN16" s="3">
        <v>0</v>
      </c>
      <c r="CO16" s="3">
        <v>0</v>
      </c>
      <c r="CP16" s="4">
        <v>105.866</v>
      </c>
      <c r="CQ16" s="4">
        <v>98.736000000000004</v>
      </c>
      <c r="CR16" s="4">
        <v>93.841999999999999</v>
      </c>
      <c r="CS16" s="4">
        <v>99.447000000000003</v>
      </c>
      <c r="CT16" s="3">
        <v>0.39800000000000002</v>
      </c>
      <c r="CU16" s="3">
        <v>0.20100000000000001</v>
      </c>
      <c r="CV16" s="4">
        <v>9.8000000000000004E-2</v>
      </c>
      <c r="CW16" s="4">
        <v>0</v>
      </c>
      <c r="CX16" s="4">
        <v>0.498</v>
      </c>
      <c r="CY16" s="4">
        <v>0.1</v>
      </c>
      <c r="CZ16" s="3">
        <v>0.30099999999999999</v>
      </c>
      <c r="DA16" s="4">
        <v>0</v>
      </c>
      <c r="DB16" s="4">
        <v>0.4</v>
      </c>
      <c r="DC16" s="3">
        <v>0</v>
      </c>
      <c r="DD16" s="3">
        <v>0</v>
      </c>
      <c r="DE16" s="4">
        <v>0.255</v>
      </c>
      <c r="DF16" s="4">
        <v>0.105</v>
      </c>
      <c r="DG16" s="4">
        <v>0.27700000000000002</v>
      </c>
      <c r="DH16" s="4">
        <v>1.2370000000000001</v>
      </c>
      <c r="DI16" s="4">
        <v>1.1399999999999999</v>
      </c>
      <c r="DJ16" s="4">
        <v>0.23599999999999999</v>
      </c>
      <c r="DK16" s="4">
        <v>0.91800000000000004</v>
      </c>
      <c r="DL16" s="3">
        <v>0.44</v>
      </c>
      <c r="DM16" s="4">
        <v>0.94899999999999995</v>
      </c>
      <c r="DN16" s="3">
        <v>0.68</v>
      </c>
      <c r="DO16" s="3">
        <v>0.434</v>
      </c>
      <c r="DP16" s="4">
        <v>56.884999999999998</v>
      </c>
      <c r="DQ16" s="3">
        <v>57.468000000000004</v>
      </c>
      <c r="DR16" s="4">
        <v>49.039000000000001</v>
      </c>
      <c r="DS16" s="4">
        <v>45.640999999999998</v>
      </c>
      <c r="DT16" s="4">
        <v>1.56</v>
      </c>
      <c r="DU16" s="4">
        <v>1.39</v>
      </c>
      <c r="DV16" s="4">
        <v>2.96</v>
      </c>
      <c r="DW16" s="4">
        <v>3.14</v>
      </c>
      <c r="DX16" s="4">
        <v>1.52</v>
      </c>
      <c r="DY16" s="4">
        <v>1.38</v>
      </c>
      <c r="DZ16" s="4">
        <v>2.73</v>
      </c>
      <c r="EA16" s="4">
        <v>2.89</v>
      </c>
      <c r="EB16" s="4">
        <v>14.28</v>
      </c>
      <c r="EC16" s="4">
        <v>14.52</v>
      </c>
      <c r="ED16" s="4">
        <v>11.71</v>
      </c>
      <c r="EE16" s="4">
        <v>12.21</v>
      </c>
      <c r="EF16" s="3">
        <v>82.64</v>
      </c>
      <c r="EG16" s="3">
        <v>82.71</v>
      </c>
      <c r="EH16" s="3">
        <v>82.61</v>
      </c>
      <c r="EI16" s="3">
        <v>81.760000000000005</v>
      </c>
      <c r="EJ16" s="4">
        <v>6.5579999999999998</v>
      </c>
      <c r="EK16" s="4">
        <v>57.253999999999998</v>
      </c>
      <c r="EL16" s="3">
        <v>1.65</v>
      </c>
      <c r="EM16" s="4">
        <v>0.75</v>
      </c>
      <c r="EN16" s="4">
        <v>1.24</v>
      </c>
      <c r="EO16" s="4">
        <v>1.24</v>
      </c>
      <c r="EP16" s="4">
        <v>-92.79</v>
      </c>
      <c r="EQ16" s="3">
        <v>-1.044</v>
      </c>
      <c r="ER16" s="4">
        <v>77.738</v>
      </c>
      <c r="ES16" s="4">
        <v>1.528</v>
      </c>
      <c r="ET16" s="4">
        <v>1.556</v>
      </c>
      <c r="EU16" s="4">
        <v>1.508</v>
      </c>
      <c r="EV16" s="3">
        <v>6.67</v>
      </c>
      <c r="EW16" s="4">
        <v>1.4490000000000001</v>
      </c>
      <c r="EX16" s="4">
        <v>-280.66000000000003</v>
      </c>
      <c r="EY16" s="4">
        <v>1.9E-2</v>
      </c>
      <c r="EZ16" s="4">
        <v>0</v>
      </c>
      <c r="FA16" s="3">
        <v>0</v>
      </c>
      <c r="FB16" s="4">
        <v>8.4749999999999996</v>
      </c>
      <c r="FC16" s="4">
        <v>71.397000000000006</v>
      </c>
      <c r="FD16" s="4">
        <v>67.988</v>
      </c>
      <c r="FE16" s="4">
        <v>72.525000000000006</v>
      </c>
      <c r="FF16" s="4">
        <v>72.88</v>
      </c>
      <c r="FG16" s="3">
        <v>0.98299999999999998</v>
      </c>
      <c r="FH16" s="3">
        <v>0.98299999999999998</v>
      </c>
      <c r="FI16" s="3">
        <v>0.999</v>
      </c>
      <c r="FJ16" s="3">
        <v>1</v>
      </c>
      <c r="FK16" s="3">
        <v>0.20100000000000001</v>
      </c>
      <c r="FL16" s="3">
        <v>87</v>
      </c>
      <c r="FM16" s="3">
        <v>2.98</v>
      </c>
      <c r="FN16" s="4">
        <v>1.22</v>
      </c>
      <c r="FO16" s="4">
        <v>5.46</v>
      </c>
      <c r="FP16" s="3">
        <v>0.15</v>
      </c>
      <c r="FQ16" s="3">
        <v>3.55</v>
      </c>
      <c r="FR16" s="4">
        <v>5.2</v>
      </c>
      <c r="FS16" s="4">
        <v>6.5674999999999999</v>
      </c>
      <c r="FT16" s="4">
        <v>1068.0999999999999</v>
      </c>
      <c r="FU16" s="4">
        <v>1.22</v>
      </c>
      <c r="FV16" s="4">
        <v>5.49</v>
      </c>
      <c r="FW16" s="3">
        <v>3135.5</v>
      </c>
      <c r="FX16" s="3">
        <v>166400</v>
      </c>
      <c r="FY16" s="4">
        <v>165000</v>
      </c>
      <c r="FZ16" s="3">
        <v>50.411999999999999</v>
      </c>
      <c r="GA16" s="3">
        <v>50.039000000000001</v>
      </c>
      <c r="GB16" s="4">
        <v>2167.8000000000002</v>
      </c>
      <c r="GC16" s="3">
        <v>2263.8000000000002</v>
      </c>
      <c r="GD16" s="4">
        <v>2186.9</v>
      </c>
      <c r="GE16" s="3">
        <v>2263.8000000000002</v>
      </c>
      <c r="GF16" s="3">
        <v>1508.625</v>
      </c>
      <c r="GG16" s="3">
        <v>34</v>
      </c>
      <c r="GH16" s="3">
        <v>34</v>
      </c>
      <c r="GI16" s="3">
        <v>75.400000000000006</v>
      </c>
      <c r="GJ16" s="3">
        <v>78.400000000000006</v>
      </c>
      <c r="GK16" s="3">
        <v>93.5</v>
      </c>
      <c r="GL16" s="4">
        <v>77</v>
      </c>
      <c r="GM16" s="3">
        <v>0</v>
      </c>
      <c r="GN16" s="3">
        <v>37.569000000000003</v>
      </c>
      <c r="GO16" s="4">
        <v>92.79</v>
      </c>
      <c r="GP16" s="3">
        <v>0</v>
      </c>
      <c r="GQ16" s="3">
        <v>3.7759999999999998</v>
      </c>
      <c r="GR16" s="3">
        <v>0</v>
      </c>
      <c r="GS16" s="3">
        <v>3.9529999999999998</v>
      </c>
      <c r="GT16" s="3">
        <v>0</v>
      </c>
      <c r="GU16" s="3">
        <v>3.835</v>
      </c>
      <c r="GV16" s="3">
        <v>0</v>
      </c>
      <c r="GW16" s="4">
        <v>13.073</v>
      </c>
      <c r="GX16" s="3">
        <v>21.07</v>
      </c>
      <c r="GY16" s="3">
        <v>0</v>
      </c>
      <c r="GZ16" s="3">
        <v>0</v>
      </c>
      <c r="HA16" s="3">
        <v>0</v>
      </c>
      <c r="HB16" s="3">
        <v>1</v>
      </c>
      <c r="HC16" s="3">
        <v>29.036999999999999</v>
      </c>
      <c r="HD16" s="3">
        <v>90</v>
      </c>
      <c r="HE16" s="3">
        <v>0</v>
      </c>
      <c r="HF16" s="3">
        <v>0</v>
      </c>
      <c r="HG16" s="3">
        <v>86.06</v>
      </c>
      <c r="HH16" s="3">
        <v>84.6</v>
      </c>
      <c r="HI16" s="3">
        <v>0</v>
      </c>
      <c r="HJ16" s="3">
        <v>0</v>
      </c>
      <c r="HK16" s="3">
        <v>0</v>
      </c>
      <c r="HL16" s="3">
        <v>72</v>
      </c>
      <c r="HM16" s="3">
        <v>55</v>
      </c>
      <c r="HN16" s="3">
        <v>58</v>
      </c>
      <c r="HO16" s="3">
        <v>49</v>
      </c>
      <c r="HP16" s="3">
        <v>50</v>
      </c>
      <c r="HQ16" s="3">
        <v>50</v>
      </c>
      <c r="HR16" s="3">
        <v>55</v>
      </c>
      <c r="HS16" s="3">
        <v>62</v>
      </c>
      <c r="HT16" s="4">
        <v>-0.90049999999999997</v>
      </c>
      <c r="HU16" s="3">
        <v>0</v>
      </c>
      <c r="HV16" s="3">
        <v>1.0529999999999999</v>
      </c>
      <c r="HW16" s="3">
        <v>29.86</v>
      </c>
      <c r="HX16" s="4">
        <v>27.02</v>
      </c>
      <c r="HY16" s="4">
        <v>47.68</v>
      </c>
      <c r="HZ16" s="4">
        <v>47.68</v>
      </c>
      <c r="IA16" s="4">
        <v>2.41</v>
      </c>
      <c r="IB16" s="4">
        <v>99</v>
      </c>
      <c r="IC16" s="4">
        <v>18.658000000000001</v>
      </c>
      <c r="ID16" s="3">
        <v>-8.7999999999999995E-2</v>
      </c>
      <c r="IE16" s="3">
        <v>3.0000000000000001E-3</v>
      </c>
      <c r="IF16" s="4">
        <v>807.2</v>
      </c>
      <c r="IG16" s="4">
        <v>664.8</v>
      </c>
      <c r="IH16" s="4">
        <v>812.3</v>
      </c>
      <c r="II16" s="4">
        <v>676.2</v>
      </c>
      <c r="IJ16" s="3">
        <v>-0.17699999999999999</v>
      </c>
      <c r="IK16" s="3">
        <v>-0.188</v>
      </c>
      <c r="IL16" s="3">
        <v>623.21600000000001</v>
      </c>
      <c r="IM16" s="3">
        <v>623.05600000000004</v>
      </c>
      <c r="IN16" s="4">
        <v>11.743</v>
      </c>
      <c r="IO16" s="4">
        <v>0.24199999999999999</v>
      </c>
    </row>
    <row r="17" spans="1:249" x14ac:dyDescent="0.25">
      <c r="B17" s="2" t="s">
        <v>41</v>
      </c>
      <c r="C17" s="7" t="s">
        <v>43</v>
      </c>
      <c r="D17" s="7" t="s">
        <v>410</v>
      </c>
      <c r="E17" s="4">
        <v>217.12</v>
      </c>
      <c r="F17" s="3">
        <v>332.88</v>
      </c>
      <c r="G17" s="3">
        <v>5.74</v>
      </c>
      <c r="H17" s="4">
        <v>31.3</v>
      </c>
      <c r="I17" s="3">
        <v>0</v>
      </c>
      <c r="J17" s="4">
        <v>8.6</v>
      </c>
      <c r="K17" s="4">
        <v>5</v>
      </c>
      <c r="L17" s="4">
        <v>5</v>
      </c>
      <c r="M17" s="3">
        <v>4</v>
      </c>
      <c r="N17" s="3">
        <v>3</v>
      </c>
      <c r="O17" s="3">
        <v>3</v>
      </c>
      <c r="P17" s="3">
        <v>0.96599999999999997</v>
      </c>
      <c r="Q17" s="3">
        <v>1.5469999999999999</v>
      </c>
      <c r="R17" s="3">
        <v>1.18</v>
      </c>
      <c r="S17" s="4">
        <v>0.77800000000000002</v>
      </c>
      <c r="T17" s="3">
        <v>77.77</v>
      </c>
      <c r="U17" s="4">
        <v>61.759</v>
      </c>
      <c r="V17" s="4">
        <v>228.34</v>
      </c>
      <c r="W17" s="4">
        <v>170</v>
      </c>
      <c r="X17" s="4">
        <v>167.5</v>
      </c>
      <c r="Y17" s="4">
        <v>175</v>
      </c>
      <c r="Z17" s="3">
        <v>339.33</v>
      </c>
      <c r="AA17" s="3">
        <v>256.27999999999997</v>
      </c>
      <c r="AB17" s="4">
        <v>309.25</v>
      </c>
      <c r="AC17" s="4">
        <v>298.08</v>
      </c>
      <c r="AD17" s="4">
        <v>1.6659999999999999</v>
      </c>
      <c r="AE17" s="4">
        <v>1.5649999999999999</v>
      </c>
      <c r="AF17" s="3">
        <v>1.5649999999999999</v>
      </c>
      <c r="AG17" s="4">
        <v>1.5980000000000001</v>
      </c>
      <c r="AH17" s="4">
        <v>77.790000000000006</v>
      </c>
      <c r="AI17" s="4">
        <v>73.63</v>
      </c>
      <c r="AJ17" s="4">
        <v>99.4</v>
      </c>
      <c r="AK17" s="4">
        <v>93.58</v>
      </c>
      <c r="AL17" s="3">
        <v>639.52800000000002</v>
      </c>
      <c r="AM17" s="3">
        <v>636.11800000000005</v>
      </c>
      <c r="AN17" s="3">
        <v>822.52300000000002</v>
      </c>
      <c r="AO17" s="3">
        <v>816.76400000000001</v>
      </c>
      <c r="AP17" s="4">
        <v>1.2769999999999999</v>
      </c>
      <c r="AQ17" s="4">
        <v>1.6950000000000001</v>
      </c>
      <c r="AR17" s="3">
        <v>38.094000000000001</v>
      </c>
      <c r="AS17" s="4">
        <v>27.454999999999998</v>
      </c>
      <c r="AT17" s="4">
        <v>82</v>
      </c>
      <c r="AU17" s="4">
        <v>111</v>
      </c>
      <c r="AV17" s="3">
        <v>2.1539999999999999</v>
      </c>
      <c r="AW17" s="3">
        <v>5.3895999999999997</v>
      </c>
      <c r="AX17" s="3">
        <v>1012.7</v>
      </c>
      <c r="AY17" s="4">
        <v>1.46</v>
      </c>
      <c r="AZ17" s="4">
        <v>5.59</v>
      </c>
      <c r="BA17" s="4">
        <v>113.46599999999999</v>
      </c>
      <c r="BB17" s="4">
        <v>112.72799999999999</v>
      </c>
      <c r="BC17" s="4">
        <v>7788</v>
      </c>
      <c r="BD17" s="4">
        <v>89.75</v>
      </c>
      <c r="BE17" s="3">
        <v>16.445</v>
      </c>
      <c r="BF17" s="3">
        <v>14.675000000000001</v>
      </c>
      <c r="BG17" s="3">
        <v>26.97</v>
      </c>
      <c r="BH17" s="3">
        <v>26.36</v>
      </c>
      <c r="BI17" s="5"/>
      <c r="BJ17" s="5"/>
      <c r="BK17" s="5"/>
      <c r="BL17" s="5"/>
      <c r="BM17" s="5"/>
      <c r="BN17" s="4">
        <v>113.96</v>
      </c>
      <c r="BO17" s="4">
        <v>105.896</v>
      </c>
      <c r="BP17" s="4">
        <v>127.4</v>
      </c>
      <c r="BQ17" s="4">
        <v>133.17599999999999</v>
      </c>
      <c r="BR17" s="5"/>
      <c r="BS17" s="4">
        <v>30.9</v>
      </c>
      <c r="BT17" s="3">
        <v>7426.6570000000002</v>
      </c>
      <c r="BU17" s="3">
        <v>49.747</v>
      </c>
      <c r="BV17" s="4">
        <v>56.027999999999999</v>
      </c>
      <c r="BW17" s="3">
        <v>57.908999999999999</v>
      </c>
      <c r="BX17" s="4">
        <v>57.86</v>
      </c>
      <c r="BY17" s="4">
        <v>1.3280000000000001</v>
      </c>
      <c r="BZ17" s="3">
        <v>2.9220000000000002</v>
      </c>
      <c r="CA17" s="3">
        <v>3.0640000000000001</v>
      </c>
      <c r="CB17" s="3">
        <v>3.649</v>
      </c>
      <c r="CC17" s="4">
        <v>0.83299999999999996</v>
      </c>
      <c r="CD17" s="4">
        <v>1.8580000000000001</v>
      </c>
      <c r="CE17" s="4">
        <v>1.1990000000000001</v>
      </c>
      <c r="CF17" s="4">
        <v>1.802</v>
      </c>
      <c r="CG17" s="4">
        <v>13.968</v>
      </c>
      <c r="CH17" s="4">
        <v>13.840999999999999</v>
      </c>
      <c r="CI17" s="3">
        <v>4.5940000000000003</v>
      </c>
      <c r="CJ17" s="4">
        <v>3.1520000000000001</v>
      </c>
      <c r="CK17" s="3">
        <v>1.349</v>
      </c>
      <c r="CL17" s="3">
        <v>0.7</v>
      </c>
      <c r="CM17" s="3">
        <v>0.1</v>
      </c>
      <c r="CN17" s="3">
        <v>0</v>
      </c>
      <c r="CO17" s="3">
        <v>0</v>
      </c>
      <c r="CP17" s="4">
        <v>107.611</v>
      </c>
      <c r="CQ17" s="4">
        <v>100.765</v>
      </c>
      <c r="CR17" s="4">
        <v>111.518</v>
      </c>
      <c r="CS17" s="4">
        <v>120.142</v>
      </c>
      <c r="CT17" s="4">
        <v>0.34699999999999998</v>
      </c>
      <c r="CU17" s="4">
        <v>0.19900000000000001</v>
      </c>
      <c r="CV17" s="3">
        <v>9.9000000000000005E-2</v>
      </c>
      <c r="CW17" s="4">
        <v>0</v>
      </c>
      <c r="CX17" s="4">
        <v>0.29899999999999999</v>
      </c>
      <c r="CY17" s="4">
        <v>0</v>
      </c>
      <c r="CZ17" s="4">
        <v>0</v>
      </c>
      <c r="DA17" s="3">
        <v>0.40100000000000002</v>
      </c>
      <c r="DB17" s="3">
        <v>0.59899999999999998</v>
      </c>
      <c r="DC17" s="3">
        <v>0</v>
      </c>
      <c r="DD17" s="3">
        <v>0</v>
      </c>
      <c r="DE17" s="3">
        <v>0.34899999999999998</v>
      </c>
      <c r="DF17" s="3">
        <v>0.16200000000000001</v>
      </c>
      <c r="DG17" s="3">
        <v>0.98299999999999998</v>
      </c>
      <c r="DH17" s="3">
        <v>2.488</v>
      </c>
      <c r="DI17" s="3">
        <v>1.2849999999999999</v>
      </c>
      <c r="DJ17" s="3">
        <v>0.3</v>
      </c>
      <c r="DK17" s="3">
        <v>1.26</v>
      </c>
      <c r="DL17" s="4">
        <v>0.437</v>
      </c>
      <c r="DM17" s="4">
        <v>0.85</v>
      </c>
      <c r="DN17" s="4">
        <v>0.63700000000000001</v>
      </c>
      <c r="DO17" s="4">
        <v>0.432</v>
      </c>
      <c r="DP17" s="4">
        <v>61.308</v>
      </c>
      <c r="DQ17" s="4">
        <v>55.932000000000002</v>
      </c>
      <c r="DR17" s="3">
        <v>49.823</v>
      </c>
      <c r="DS17" s="4">
        <v>46.341000000000001</v>
      </c>
      <c r="DT17" s="3">
        <v>6.95</v>
      </c>
      <c r="DU17" s="3">
        <v>5.86</v>
      </c>
      <c r="DV17" s="3">
        <v>12.59</v>
      </c>
      <c r="DW17" s="3">
        <v>11.16</v>
      </c>
      <c r="DX17" s="3">
        <v>6.94</v>
      </c>
      <c r="DY17" s="3">
        <v>6.38</v>
      </c>
      <c r="DZ17" s="3">
        <v>11.88</v>
      </c>
      <c r="EA17" s="3">
        <v>10.95</v>
      </c>
      <c r="EB17" s="3">
        <v>41.93</v>
      </c>
      <c r="EC17" s="4">
        <v>42.96</v>
      </c>
      <c r="ED17" s="3">
        <v>33.36</v>
      </c>
      <c r="EE17" s="3">
        <v>36.229999999999997</v>
      </c>
      <c r="EF17" s="4">
        <v>44.18</v>
      </c>
      <c r="EG17" s="4">
        <v>44.8</v>
      </c>
      <c r="EH17" s="4">
        <v>42.18</v>
      </c>
      <c r="EI17" s="4">
        <v>41.67</v>
      </c>
      <c r="EJ17" s="4">
        <v>7.77</v>
      </c>
      <c r="EK17" s="3">
        <v>57.917000000000002</v>
      </c>
      <c r="EL17" s="4">
        <v>1.1499999999999999</v>
      </c>
      <c r="EM17" s="3">
        <v>0.7</v>
      </c>
      <c r="EN17" s="4">
        <v>1.23</v>
      </c>
      <c r="EO17" s="4">
        <v>1.23</v>
      </c>
      <c r="EP17" s="3">
        <v>-110.89400000000001</v>
      </c>
      <c r="EQ17" s="4">
        <v>-2.44</v>
      </c>
      <c r="ER17" s="4">
        <v>92.046000000000006</v>
      </c>
      <c r="ES17" s="3">
        <v>1.6719999999999999</v>
      </c>
      <c r="ET17" s="3">
        <v>1.716</v>
      </c>
      <c r="EU17" s="3">
        <v>1.633</v>
      </c>
      <c r="EV17" s="4">
        <v>6.593</v>
      </c>
      <c r="EW17" s="4">
        <v>1.327</v>
      </c>
      <c r="EX17" s="3">
        <v>73.38</v>
      </c>
      <c r="EY17" s="4">
        <v>0</v>
      </c>
      <c r="EZ17" s="3">
        <v>0.41</v>
      </c>
      <c r="FA17" s="3">
        <v>0</v>
      </c>
      <c r="FB17" s="3">
        <v>9.5660000000000007</v>
      </c>
      <c r="FC17" s="4">
        <v>73.647999999999996</v>
      </c>
      <c r="FD17" s="4">
        <v>69.760999999999996</v>
      </c>
      <c r="FE17" s="4">
        <v>75.248000000000005</v>
      </c>
      <c r="FF17" s="4">
        <v>74.331999999999994</v>
      </c>
      <c r="FG17" s="4">
        <v>0.94199999999999995</v>
      </c>
      <c r="FH17" s="4">
        <v>0.94299999999999995</v>
      </c>
      <c r="FI17" s="4">
        <v>0.98899999999999999</v>
      </c>
      <c r="FJ17" s="4">
        <v>0.99099999999999999</v>
      </c>
      <c r="FK17" s="4">
        <v>0</v>
      </c>
      <c r="FL17" s="4">
        <v>82</v>
      </c>
      <c r="FM17" s="4">
        <v>2.75</v>
      </c>
      <c r="FN17" s="3">
        <v>-0.16</v>
      </c>
      <c r="FO17" s="4">
        <v>5.5</v>
      </c>
      <c r="FP17" s="5"/>
      <c r="FQ17" s="4">
        <v>4.9000000000000004</v>
      </c>
      <c r="FR17" s="4">
        <v>5.2</v>
      </c>
      <c r="FS17" s="4">
        <v>6.7445000000000004</v>
      </c>
      <c r="FT17" s="3">
        <v>1072.3</v>
      </c>
      <c r="FU17" s="4">
        <v>1.89</v>
      </c>
      <c r="FV17" s="4">
        <v>11.23</v>
      </c>
      <c r="FW17" s="4">
        <v>3096.5</v>
      </c>
      <c r="FX17" s="4">
        <v>166100</v>
      </c>
      <c r="FY17" s="3">
        <v>168800</v>
      </c>
      <c r="FZ17" s="4">
        <v>49.045999999999999</v>
      </c>
      <c r="GA17" s="4">
        <v>48.637</v>
      </c>
      <c r="GB17" s="4">
        <v>2243.8000000000002</v>
      </c>
      <c r="GC17" s="4">
        <v>2243.4</v>
      </c>
      <c r="GD17" s="4">
        <v>2243.8000000000002</v>
      </c>
      <c r="GE17" s="4">
        <v>2255.8000000000002</v>
      </c>
      <c r="GF17" s="4">
        <v>1428.6094000000001</v>
      </c>
      <c r="GG17" s="4">
        <v>30</v>
      </c>
      <c r="GH17" s="4">
        <v>30.1</v>
      </c>
      <c r="GI17" s="4">
        <v>53.3</v>
      </c>
      <c r="GJ17" s="4">
        <v>58.4</v>
      </c>
      <c r="GK17" s="4">
        <v>99.5</v>
      </c>
      <c r="GL17" s="3">
        <v>92</v>
      </c>
      <c r="GM17" s="3">
        <v>0</v>
      </c>
      <c r="GN17" s="4">
        <v>35.832999999999998</v>
      </c>
      <c r="GO17" s="3">
        <v>110.89400000000001</v>
      </c>
      <c r="GP17" s="4">
        <v>1.121</v>
      </c>
      <c r="GQ17" s="4">
        <v>2.0649999999999999</v>
      </c>
      <c r="GR17" s="4">
        <v>1.357</v>
      </c>
      <c r="GS17" s="4">
        <v>2.0649999999999999</v>
      </c>
      <c r="GT17" s="4">
        <v>1.0620000000000001</v>
      </c>
      <c r="GU17" s="4">
        <v>1.9470000000000001</v>
      </c>
      <c r="GV17" s="4">
        <v>12.936</v>
      </c>
      <c r="GW17" s="4">
        <v>14.18</v>
      </c>
      <c r="GX17" s="4">
        <v>15.974</v>
      </c>
      <c r="GY17" s="3">
        <v>0</v>
      </c>
      <c r="GZ17" s="3">
        <v>0</v>
      </c>
      <c r="HA17" s="3">
        <v>0</v>
      </c>
      <c r="HB17" s="4">
        <v>0</v>
      </c>
      <c r="HC17" s="4">
        <v>22.96</v>
      </c>
      <c r="HD17" s="4">
        <v>82</v>
      </c>
      <c r="HE17" s="3">
        <v>0</v>
      </c>
      <c r="HF17" s="3">
        <v>0</v>
      </c>
      <c r="HG17" s="4">
        <v>72.86</v>
      </c>
      <c r="HH17" s="4">
        <v>83.8</v>
      </c>
      <c r="HI17" s="3">
        <v>0</v>
      </c>
      <c r="HJ17" s="3">
        <v>0</v>
      </c>
      <c r="HK17" s="3">
        <v>0</v>
      </c>
      <c r="HL17" s="4">
        <v>64</v>
      </c>
      <c r="HM17" s="4">
        <v>54</v>
      </c>
      <c r="HN17" s="4">
        <v>57</v>
      </c>
      <c r="HO17" s="4">
        <v>46</v>
      </c>
      <c r="HP17" s="4">
        <v>46</v>
      </c>
      <c r="HQ17" s="4">
        <v>46</v>
      </c>
      <c r="HR17" s="4">
        <v>54</v>
      </c>
      <c r="HS17" s="3">
        <v>62</v>
      </c>
      <c r="HT17" s="3">
        <v>-0.92</v>
      </c>
      <c r="HU17" s="3">
        <v>0</v>
      </c>
      <c r="HV17" s="4">
        <v>0.93799999999999994</v>
      </c>
      <c r="HW17" s="3">
        <v>29.86</v>
      </c>
      <c r="HX17" s="3">
        <v>25.5</v>
      </c>
      <c r="HY17" s="3">
        <v>48.17</v>
      </c>
      <c r="HZ17" s="3">
        <v>48.17</v>
      </c>
      <c r="IA17" s="4">
        <v>2.6520000000000001</v>
      </c>
      <c r="IB17" s="3">
        <v>104</v>
      </c>
      <c r="IC17" s="4">
        <v>22.834</v>
      </c>
      <c r="ID17" s="4">
        <v>-0.186</v>
      </c>
      <c r="IE17" s="4">
        <v>-1.9E-2</v>
      </c>
      <c r="IF17" s="3">
        <v>809.4</v>
      </c>
      <c r="IG17" s="3">
        <v>761.3</v>
      </c>
      <c r="IH17" s="3">
        <v>819.7</v>
      </c>
      <c r="II17" s="3">
        <v>775.9</v>
      </c>
      <c r="IJ17" s="4">
        <v>-0.38600000000000001</v>
      </c>
      <c r="IK17" s="4">
        <v>-0.40100000000000002</v>
      </c>
      <c r="IL17" s="4">
        <v>70.313999999999993</v>
      </c>
      <c r="IM17" s="4">
        <v>70.313999999999993</v>
      </c>
      <c r="IN17" s="4">
        <v>14.602</v>
      </c>
      <c r="IO17" s="3">
        <v>0.33200000000000002</v>
      </c>
    </row>
    <row r="18" spans="1:249" x14ac:dyDescent="0.25">
      <c r="B18" s="2" t="s">
        <v>41</v>
      </c>
      <c r="C18" s="2" t="s">
        <v>42</v>
      </c>
      <c r="D18" s="2" t="s">
        <v>413</v>
      </c>
      <c r="E18" s="3">
        <v>301.69799999999998</v>
      </c>
      <c r="F18" s="4">
        <v>324.8</v>
      </c>
      <c r="G18" s="4">
        <v>5.07</v>
      </c>
      <c r="H18" s="4">
        <v>31.5</v>
      </c>
      <c r="I18" s="3">
        <v>0</v>
      </c>
      <c r="J18" s="3">
        <v>47.3</v>
      </c>
      <c r="K18" s="4">
        <v>4</v>
      </c>
      <c r="L18" s="3">
        <v>8</v>
      </c>
      <c r="M18" s="4">
        <v>5</v>
      </c>
      <c r="N18" s="3">
        <v>3</v>
      </c>
      <c r="O18" s="3">
        <v>3</v>
      </c>
      <c r="P18" s="4">
        <v>0.79200000000000004</v>
      </c>
      <c r="Q18" s="4">
        <v>0.97</v>
      </c>
      <c r="R18" s="4">
        <v>0.77800000000000002</v>
      </c>
      <c r="S18" s="5"/>
      <c r="T18" s="4">
        <v>52.4</v>
      </c>
      <c r="U18" s="3">
        <v>61.601999999999997</v>
      </c>
      <c r="V18" s="3">
        <v>60</v>
      </c>
      <c r="W18" s="3">
        <v>40</v>
      </c>
      <c r="X18" s="3">
        <v>80</v>
      </c>
      <c r="Y18" s="3">
        <v>80</v>
      </c>
      <c r="Z18" s="4">
        <v>199.93</v>
      </c>
      <c r="AA18" s="4">
        <v>160.25</v>
      </c>
      <c r="AB18" s="4">
        <v>154.03</v>
      </c>
      <c r="AC18" s="4">
        <v>155.24</v>
      </c>
      <c r="AD18" s="4">
        <v>1.476</v>
      </c>
      <c r="AE18" s="4">
        <v>1.3280000000000001</v>
      </c>
      <c r="AF18" s="4">
        <v>1.357</v>
      </c>
      <c r="AG18" s="4">
        <v>1.351</v>
      </c>
      <c r="AH18" s="4">
        <v>55.31</v>
      </c>
      <c r="AI18" s="4">
        <v>55.12</v>
      </c>
      <c r="AJ18" s="4">
        <v>63.89</v>
      </c>
      <c r="AK18" s="4">
        <v>62.43</v>
      </c>
      <c r="AL18" s="4">
        <v>489.97399999999999</v>
      </c>
      <c r="AM18" s="4">
        <v>492.36900000000003</v>
      </c>
      <c r="AN18" s="4">
        <v>652.34900000000005</v>
      </c>
      <c r="AO18" s="4">
        <v>724.46699999999998</v>
      </c>
      <c r="AP18" s="3">
        <v>1.335</v>
      </c>
      <c r="AQ18" s="4">
        <v>1.6279999999999999</v>
      </c>
      <c r="AR18" s="4">
        <v>36.304000000000002</v>
      </c>
      <c r="AS18" s="4">
        <v>28.760999999999999</v>
      </c>
      <c r="AT18" s="3">
        <v>83</v>
      </c>
      <c r="AU18" s="4">
        <v>93</v>
      </c>
      <c r="AV18" s="4">
        <v>2.6284999999999998</v>
      </c>
      <c r="AW18" s="3">
        <v>5.3806000000000003</v>
      </c>
      <c r="AX18" s="4">
        <v>1007.1</v>
      </c>
      <c r="AY18" s="3">
        <v>1.58</v>
      </c>
      <c r="AZ18" s="4">
        <v>5.73</v>
      </c>
      <c r="BA18" s="3">
        <v>65.203999999999994</v>
      </c>
      <c r="BB18" s="3">
        <v>68.7</v>
      </c>
      <c r="BC18" s="4">
        <v>7751</v>
      </c>
      <c r="BD18" s="4">
        <v>89.5</v>
      </c>
      <c r="BE18" s="4">
        <v>12.51</v>
      </c>
      <c r="BF18" s="4">
        <v>11.3</v>
      </c>
      <c r="BG18" s="4">
        <v>24.19</v>
      </c>
      <c r="BH18" s="4">
        <v>23.37</v>
      </c>
      <c r="BI18" s="3">
        <v>60.552999999999997</v>
      </c>
      <c r="BJ18" s="3">
        <v>76.603999999999999</v>
      </c>
      <c r="BK18" s="4">
        <v>58.856000000000002</v>
      </c>
      <c r="BL18" s="3">
        <v>74.686999999999998</v>
      </c>
      <c r="BM18" s="3">
        <v>73.388999999999996</v>
      </c>
      <c r="BN18" s="4">
        <v>92.408000000000001</v>
      </c>
      <c r="BO18" s="4">
        <v>90.695999999999998</v>
      </c>
      <c r="BP18" s="4">
        <v>89.224000000000004</v>
      </c>
      <c r="BQ18" s="4">
        <v>91.927999999999997</v>
      </c>
      <c r="BR18" s="4">
        <v>60.326000000000001</v>
      </c>
      <c r="BS18" s="4">
        <v>30.2</v>
      </c>
      <c r="BT18" s="4">
        <v>6724.0649999999996</v>
      </c>
      <c r="BU18" s="4">
        <v>47.399000000000001</v>
      </c>
      <c r="BV18" s="4">
        <v>55.256</v>
      </c>
      <c r="BW18" s="4">
        <v>58.47</v>
      </c>
      <c r="BX18" s="3">
        <v>58.567999999999998</v>
      </c>
      <c r="BY18" s="4">
        <v>1.411</v>
      </c>
      <c r="BZ18" s="4">
        <v>2.1240000000000001</v>
      </c>
      <c r="CA18" s="4">
        <v>2.2669999999999999</v>
      </c>
      <c r="CB18" s="4">
        <v>2.9329999999999998</v>
      </c>
      <c r="CC18" s="4">
        <v>1.2689999999999999</v>
      </c>
      <c r="CD18" s="4">
        <v>1.506</v>
      </c>
      <c r="CE18" s="3">
        <v>1.2989999999999999</v>
      </c>
      <c r="CF18" s="3">
        <v>1.6919999999999999</v>
      </c>
      <c r="CG18" s="4">
        <v>13.784000000000001</v>
      </c>
      <c r="CH18" s="3">
        <v>10.013999999999999</v>
      </c>
      <c r="CI18" s="4">
        <v>4.1609999999999996</v>
      </c>
      <c r="CJ18" s="4">
        <v>3.0750000000000002</v>
      </c>
      <c r="CK18" s="4">
        <v>1.22</v>
      </c>
      <c r="CL18" s="4">
        <v>0</v>
      </c>
      <c r="CM18" s="3">
        <v>0.9</v>
      </c>
      <c r="CN18" s="3">
        <v>0</v>
      </c>
      <c r="CO18" s="3">
        <v>0</v>
      </c>
      <c r="CP18" s="4">
        <v>64.305999999999997</v>
      </c>
      <c r="CQ18" s="4">
        <v>63.075000000000003</v>
      </c>
      <c r="CR18" s="4">
        <v>63.323</v>
      </c>
      <c r="CS18" s="4">
        <v>63.991999999999997</v>
      </c>
      <c r="CT18" s="3">
        <v>0.36099999999999999</v>
      </c>
      <c r="CU18" s="4">
        <v>0</v>
      </c>
      <c r="CV18" s="3">
        <v>0.40400000000000003</v>
      </c>
      <c r="CW18" s="4">
        <v>0.497</v>
      </c>
      <c r="CX18" s="4">
        <v>0.3</v>
      </c>
      <c r="CY18" s="3">
        <v>0.20100000000000001</v>
      </c>
      <c r="CZ18" s="4">
        <v>0.1</v>
      </c>
      <c r="DA18" s="4">
        <v>0.20300000000000001</v>
      </c>
      <c r="DB18" s="4">
        <v>0</v>
      </c>
      <c r="DC18" s="3">
        <v>0</v>
      </c>
      <c r="DD18" s="3">
        <v>0</v>
      </c>
      <c r="DE18" s="4">
        <v>0.248</v>
      </c>
      <c r="DF18" s="4">
        <v>5.8999999999999997E-2</v>
      </c>
      <c r="DG18" s="4">
        <v>0.79300000000000004</v>
      </c>
      <c r="DH18" s="4">
        <v>1.3029999999999999</v>
      </c>
      <c r="DI18" s="4">
        <v>1.105</v>
      </c>
      <c r="DJ18" s="4">
        <v>0.16200000000000001</v>
      </c>
      <c r="DK18" s="4">
        <v>1.0649999999999999</v>
      </c>
      <c r="DL18" s="3">
        <v>0.46500000000000002</v>
      </c>
      <c r="DM18" s="3">
        <v>1.077</v>
      </c>
      <c r="DN18" s="3">
        <v>1.083</v>
      </c>
      <c r="DO18" s="3">
        <v>0.54700000000000004</v>
      </c>
      <c r="DP18" s="4">
        <v>57.359000000000002</v>
      </c>
      <c r="DQ18" s="3">
        <v>56.533999999999999</v>
      </c>
      <c r="DR18" s="4">
        <v>48.067</v>
      </c>
      <c r="DS18" s="4">
        <v>44.582000000000001</v>
      </c>
      <c r="DT18" s="4">
        <v>3.52</v>
      </c>
      <c r="DU18" s="4">
        <v>2.68</v>
      </c>
      <c r="DV18" s="4">
        <v>6.65</v>
      </c>
      <c r="DW18" s="4">
        <v>6.53</v>
      </c>
      <c r="DX18" s="4">
        <v>3.44</v>
      </c>
      <c r="DY18" s="4">
        <v>2.8</v>
      </c>
      <c r="DZ18" s="4">
        <v>5.51</v>
      </c>
      <c r="EA18" s="4">
        <v>5.81</v>
      </c>
      <c r="EB18" s="4">
        <v>42.05</v>
      </c>
      <c r="EC18" s="4">
        <v>42.22</v>
      </c>
      <c r="ED18" s="4">
        <v>33.54</v>
      </c>
      <c r="EE18" s="4">
        <v>35.340000000000003</v>
      </c>
      <c r="EF18" s="3">
        <v>50.99</v>
      </c>
      <c r="EG18" s="3">
        <v>52.31</v>
      </c>
      <c r="EH18" s="3">
        <v>54.29</v>
      </c>
      <c r="EI18" s="3">
        <v>52.32</v>
      </c>
      <c r="EJ18" s="4">
        <v>5.5309999999999997</v>
      </c>
      <c r="EK18" s="4">
        <v>54.789000000000001</v>
      </c>
      <c r="EL18" s="3">
        <v>1.35</v>
      </c>
      <c r="EM18" s="3">
        <v>0.75</v>
      </c>
      <c r="EN18" s="3">
        <v>1.34</v>
      </c>
      <c r="EO18" s="3">
        <v>1.33</v>
      </c>
      <c r="EP18" s="4">
        <v>-78.481999999999999</v>
      </c>
      <c r="EQ18" s="3">
        <v>-0.97199999999999998</v>
      </c>
      <c r="ER18" s="4">
        <v>75.986000000000004</v>
      </c>
      <c r="ES18" s="4">
        <v>1.46</v>
      </c>
      <c r="ET18" s="4">
        <v>1.484</v>
      </c>
      <c r="EU18" s="4">
        <v>1.4550000000000001</v>
      </c>
      <c r="EV18" s="4">
        <v>6.415</v>
      </c>
      <c r="EW18" s="4">
        <v>0.50700000000000001</v>
      </c>
      <c r="EX18" s="4">
        <v>59.98</v>
      </c>
      <c r="EY18" s="4">
        <v>0</v>
      </c>
      <c r="EZ18" s="4">
        <v>0</v>
      </c>
      <c r="FA18" s="3">
        <v>0</v>
      </c>
      <c r="FB18" s="4">
        <v>8.5619999999999994</v>
      </c>
      <c r="FC18" s="4">
        <v>51.911999999999999</v>
      </c>
      <c r="FD18" s="4">
        <v>52.54</v>
      </c>
      <c r="FE18" s="4">
        <v>55.631999999999998</v>
      </c>
      <c r="FF18" s="4">
        <v>55.206000000000003</v>
      </c>
      <c r="FG18" s="3">
        <v>1.0129999999999999</v>
      </c>
      <c r="FH18" s="3">
        <v>1.0129999999999999</v>
      </c>
      <c r="FI18" s="3">
        <v>1.0069999999999999</v>
      </c>
      <c r="FJ18" s="3">
        <v>1.008</v>
      </c>
      <c r="FK18" s="3">
        <v>0.10100000000000001</v>
      </c>
      <c r="FL18" s="3">
        <v>83</v>
      </c>
      <c r="FM18" s="4">
        <v>2.64</v>
      </c>
      <c r="FN18" s="3">
        <v>-0.74</v>
      </c>
      <c r="FO18" s="4">
        <v>5.51</v>
      </c>
      <c r="FP18" s="3">
        <v>0.75</v>
      </c>
      <c r="FQ18" s="4">
        <v>4.6500000000000004</v>
      </c>
      <c r="FR18" s="4">
        <v>5.15</v>
      </c>
      <c r="FS18" s="4">
        <v>6.6524999999999999</v>
      </c>
      <c r="FT18" s="4">
        <v>1067.7</v>
      </c>
      <c r="FU18" s="4">
        <v>0.17</v>
      </c>
      <c r="FV18" s="4">
        <v>8.6300000000000008</v>
      </c>
      <c r="FW18" s="4">
        <v>3041</v>
      </c>
      <c r="FX18" s="4">
        <v>163000</v>
      </c>
      <c r="FY18" s="4">
        <v>162700</v>
      </c>
      <c r="FZ18" s="3">
        <v>52.521999999999998</v>
      </c>
      <c r="GA18" s="3">
        <v>52.084000000000003</v>
      </c>
      <c r="GB18" s="4">
        <v>2122.8000000000002</v>
      </c>
      <c r="GC18" s="4">
        <v>2174.4</v>
      </c>
      <c r="GD18" s="4">
        <v>2134</v>
      </c>
      <c r="GE18" s="4">
        <v>2174.4</v>
      </c>
      <c r="GF18" s="4">
        <v>1448.7813000000001</v>
      </c>
      <c r="GG18" s="3">
        <v>35</v>
      </c>
      <c r="GH18" s="4">
        <v>35.1</v>
      </c>
      <c r="GI18" s="3">
        <v>68.2</v>
      </c>
      <c r="GJ18" s="3">
        <v>72.099999999999994</v>
      </c>
      <c r="GK18" s="3">
        <v>96.5</v>
      </c>
      <c r="GL18" s="4">
        <v>84.4</v>
      </c>
      <c r="GM18" s="3">
        <v>0</v>
      </c>
      <c r="GN18" s="3">
        <v>41.640999999999998</v>
      </c>
      <c r="GO18" s="4">
        <v>78.481999999999999</v>
      </c>
      <c r="GP18" s="3">
        <v>0</v>
      </c>
      <c r="GQ18" s="3">
        <v>4.1890000000000001</v>
      </c>
      <c r="GR18" s="3">
        <v>0</v>
      </c>
      <c r="GS18" s="3">
        <v>5.1920000000000002</v>
      </c>
      <c r="GT18" s="3">
        <v>0</v>
      </c>
      <c r="GU18" s="3">
        <v>5.782</v>
      </c>
      <c r="GV18" s="3">
        <v>0</v>
      </c>
      <c r="GW18" s="4">
        <v>12.375999999999999</v>
      </c>
      <c r="GX18" s="3">
        <v>24.696000000000002</v>
      </c>
      <c r="GY18" s="3">
        <v>0</v>
      </c>
      <c r="GZ18" s="3">
        <v>0</v>
      </c>
      <c r="HA18" s="3">
        <v>0</v>
      </c>
      <c r="HB18" s="3">
        <v>1</v>
      </c>
      <c r="HC18" s="3">
        <v>25.396999999999998</v>
      </c>
      <c r="HD18" s="3">
        <v>90</v>
      </c>
      <c r="HE18" s="3">
        <v>0</v>
      </c>
      <c r="HF18" s="3">
        <v>0</v>
      </c>
      <c r="HG18" s="3">
        <v>88.37</v>
      </c>
      <c r="HH18" s="4">
        <v>80.11</v>
      </c>
      <c r="HI18" s="3">
        <v>0</v>
      </c>
      <c r="HJ18" s="3">
        <v>0</v>
      </c>
      <c r="HK18" s="3">
        <v>0</v>
      </c>
      <c r="HL18" s="3">
        <v>68</v>
      </c>
      <c r="HM18" s="3">
        <v>57</v>
      </c>
      <c r="HN18" s="3">
        <v>60</v>
      </c>
      <c r="HO18" s="3">
        <v>50</v>
      </c>
      <c r="HP18" s="3">
        <v>52</v>
      </c>
      <c r="HQ18" s="3">
        <v>51</v>
      </c>
      <c r="HR18" s="4">
        <v>54</v>
      </c>
      <c r="HS18" s="4">
        <v>62</v>
      </c>
      <c r="HT18" s="4">
        <v>-0.91849999999999998</v>
      </c>
      <c r="HU18" s="3">
        <v>0</v>
      </c>
      <c r="HV18" s="4">
        <v>2.5000000000000001E-2</v>
      </c>
      <c r="HW18" s="4">
        <v>32.729999999999997</v>
      </c>
      <c r="HX18" s="4">
        <v>25.11</v>
      </c>
      <c r="HY18" s="4">
        <v>47.28</v>
      </c>
      <c r="HZ18" s="4">
        <v>47.28</v>
      </c>
      <c r="IA18" s="4">
        <v>2.0619999999999998</v>
      </c>
      <c r="IB18" s="4">
        <v>97</v>
      </c>
      <c r="IC18" s="4">
        <v>17.338000000000001</v>
      </c>
      <c r="ID18" s="3">
        <v>-5.1999999999999998E-2</v>
      </c>
      <c r="IE18" s="3">
        <v>1.2E-2</v>
      </c>
      <c r="IF18" s="4">
        <v>799.6</v>
      </c>
      <c r="IG18" s="4">
        <v>636.29999999999995</v>
      </c>
      <c r="IH18" s="4">
        <v>809.9</v>
      </c>
      <c r="II18" s="4">
        <v>652.29999999999995</v>
      </c>
      <c r="IJ18" s="3">
        <v>0.08</v>
      </c>
      <c r="IK18" s="4">
        <v>6.3E-2</v>
      </c>
      <c r="IL18" s="3">
        <v>144.62299999999999</v>
      </c>
      <c r="IM18" s="3">
        <v>144.62299999999999</v>
      </c>
      <c r="IN18" s="3">
        <v>16.032</v>
      </c>
      <c r="IO18" s="4">
        <v>0.23899999999999999</v>
      </c>
    </row>
    <row r="19" spans="1:249" x14ac:dyDescent="0.25">
      <c r="B19" s="2" t="s">
        <v>41</v>
      </c>
      <c r="C19" s="2" t="s">
        <v>43</v>
      </c>
      <c r="D19" s="6">
        <v>2.5858796296296294E-3</v>
      </c>
      <c r="E19" s="4">
        <v>223.46</v>
      </c>
      <c r="F19" s="4">
        <v>330</v>
      </c>
      <c r="G19" s="4">
        <v>5.67</v>
      </c>
      <c r="H19" s="4">
        <v>32.6</v>
      </c>
      <c r="I19" s="3">
        <v>0</v>
      </c>
      <c r="J19" s="4">
        <v>11.2</v>
      </c>
      <c r="K19" s="4">
        <v>4</v>
      </c>
      <c r="L19" s="3">
        <v>8</v>
      </c>
      <c r="M19" s="4">
        <v>5</v>
      </c>
      <c r="N19" s="3">
        <v>3</v>
      </c>
      <c r="O19" s="3">
        <v>3</v>
      </c>
      <c r="P19" s="3">
        <v>1.0920000000000001</v>
      </c>
      <c r="Q19" s="3">
        <v>1.621</v>
      </c>
      <c r="R19" s="4">
        <v>1.194</v>
      </c>
      <c r="S19" s="3">
        <v>1.075</v>
      </c>
      <c r="T19" s="4">
        <v>70.14</v>
      </c>
      <c r="U19" s="4">
        <v>61.295000000000002</v>
      </c>
      <c r="V19" s="4">
        <v>215</v>
      </c>
      <c r="W19" s="4">
        <v>155</v>
      </c>
      <c r="X19" s="4">
        <v>140</v>
      </c>
      <c r="Y19" s="4">
        <v>152.5</v>
      </c>
      <c r="Z19" s="4">
        <v>342.5</v>
      </c>
      <c r="AA19" s="4">
        <v>257.48</v>
      </c>
      <c r="AB19" s="4">
        <v>295.73</v>
      </c>
      <c r="AC19" s="4">
        <v>285.17</v>
      </c>
      <c r="AD19" s="4">
        <v>1.587</v>
      </c>
      <c r="AE19" s="4">
        <v>1.419</v>
      </c>
      <c r="AF19" s="4">
        <v>1.5249999999999999</v>
      </c>
      <c r="AG19" s="4">
        <v>1.4370000000000001</v>
      </c>
      <c r="AH19" s="4">
        <v>73.2</v>
      </c>
      <c r="AI19" s="4">
        <v>72.03</v>
      </c>
      <c r="AJ19" s="4">
        <v>91.44</v>
      </c>
      <c r="AK19" s="4">
        <v>87.73</v>
      </c>
      <c r="AL19" s="4">
        <v>621.73599999999999</v>
      </c>
      <c r="AM19" s="4">
        <v>616.71400000000006</v>
      </c>
      <c r="AN19" s="4">
        <v>763.41399999999999</v>
      </c>
      <c r="AO19" s="4">
        <v>798.39499999999998</v>
      </c>
      <c r="AP19" s="4">
        <v>1.33</v>
      </c>
      <c r="AQ19" s="3">
        <v>1.673</v>
      </c>
      <c r="AR19" s="4">
        <v>38.709000000000003</v>
      </c>
      <c r="AS19" s="4">
        <v>27.103999999999999</v>
      </c>
      <c r="AT19" s="4">
        <v>82</v>
      </c>
      <c r="AU19" s="4">
        <v>105</v>
      </c>
      <c r="AV19" s="4">
        <v>2.2765</v>
      </c>
      <c r="AW19" s="4">
        <v>5.2831000000000001</v>
      </c>
      <c r="AX19" s="4">
        <v>1011.6</v>
      </c>
      <c r="AY19" s="4">
        <v>1.53</v>
      </c>
      <c r="AZ19" s="4">
        <v>5.66</v>
      </c>
      <c r="BA19" s="4">
        <v>134.43100000000001</v>
      </c>
      <c r="BB19" s="4">
        <v>135.38900000000001</v>
      </c>
      <c r="BC19" s="4">
        <v>7870</v>
      </c>
      <c r="BD19" s="4">
        <v>89</v>
      </c>
      <c r="BE19" s="3">
        <v>16.625</v>
      </c>
      <c r="BF19" s="4">
        <v>12.54</v>
      </c>
      <c r="BG19" s="4">
        <v>26.19</v>
      </c>
      <c r="BH19" s="4">
        <v>25.7</v>
      </c>
      <c r="BI19" s="5"/>
      <c r="BJ19" s="5"/>
      <c r="BK19" s="5"/>
      <c r="BL19" s="5"/>
      <c r="BM19" s="5"/>
      <c r="BN19" s="4">
        <v>109.544</v>
      </c>
      <c r="BO19" s="4">
        <v>101.384</v>
      </c>
      <c r="BP19" s="4">
        <v>126.16800000000001</v>
      </c>
      <c r="BQ19" s="4">
        <v>128.66399999999999</v>
      </c>
      <c r="BR19" s="5"/>
      <c r="BS19" s="4">
        <v>32</v>
      </c>
      <c r="BT19" s="4">
        <v>7393.8149999999996</v>
      </c>
      <c r="BU19" s="3">
        <v>50.570999999999998</v>
      </c>
      <c r="BV19" s="3">
        <v>57.283000000000001</v>
      </c>
      <c r="BW19" s="4">
        <v>57.186999999999998</v>
      </c>
      <c r="BX19" s="4">
        <v>57.55</v>
      </c>
      <c r="BY19" s="4">
        <v>1.341</v>
      </c>
      <c r="BZ19" s="4">
        <v>2.556</v>
      </c>
      <c r="CA19" s="4">
        <v>2.8570000000000002</v>
      </c>
      <c r="CB19" s="4">
        <v>3.14</v>
      </c>
      <c r="CC19" s="3">
        <v>1.327</v>
      </c>
      <c r="CD19" s="3">
        <v>1.9279999999999999</v>
      </c>
      <c r="CE19" s="4">
        <v>1.2370000000000001</v>
      </c>
      <c r="CF19" s="4">
        <v>1.635</v>
      </c>
      <c r="CG19" s="3">
        <v>13.968999999999999</v>
      </c>
      <c r="CH19" s="4">
        <v>13.858000000000001</v>
      </c>
      <c r="CI19" s="4">
        <v>3.6259999999999999</v>
      </c>
      <c r="CJ19" s="4">
        <v>3.2810000000000001</v>
      </c>
      <c r="CK19" s="4">
        <v>1.4279999999999999</v>
      </c>
      <c r="CL19" s="3">
        <v>0.2</v>
      </c>
      <c r="CM19" s="4">
        <v>0.3</v>
      </c>
      <c r="CN19" s="3">
        <v>0</v>
      </c>
      <c r="CO19" s="3">
        <v>0</v>
      </c>
      <c r="CP19" s="4">
        <v>100.262</v>
      </c>
      <c r="CQ19" s="4">
        <v>96.138000000000005</v>
      </c>
      <c r="CR19" s="4">
        <v>103.845</v>
      </c>
      <c r="CS19" s="4">
        <v>109.745</v>
      </c>
      <c r="CT19" s="4">
        <v>0.308</v>
      </c>
      <c r="CU19" s="4">
        <v>0</v>
      </c>
      <c r="CV19" s="4">
        <v>0.20100000000000001</v>
      </c>
      <c r="CW19" s="4">
        <v>0.30099999999999999</v>
      </c>
      <c r="CX19" s="4">
        <v>9.9000000000000005E-2</v>
      </c>
      <c r="CY19" s="4">
        <v>0.2</v>
      </c>
      <c r="CZ19" s="4">
        <v>0.10100000000000001</v>
      </c>
      <c r="DA19" s="4">
        <v>0.4</v>
      </c>
      <c r="DB19" s="3">
        <v>0.4</v>
      </c>
      <c r="DC19" s="3">
        <v>0</v>
      </c>
      <c r="DD19" s="3">
        <v>0</v>
      </c>
      <c r="DE19" s="3">
        <v>0.39400000000000002</v>
      </c>
      <c r="DF19" s="4">
        <v>0.183</v>
      </c>
      <c r="DG19" s="4">
        <v>0.88</v>
      </c>
      <c r="DH19" s="3">
        <v>2.9289999999999998</v>
      </c>
      <c r="DI19" s="4">
        <v>1.2010000000000001</v>
      </c>
      <c r="DJ19" s="4">
        <v>0.26</v>
      </c>
      <c r="DK19" s="4">
        <v>1.1040000000000001</v>
      </c>
      <c r="DL19" s="4">
        <v>0.45800000000000002</v>
      </c>
      <c r="DM19" s="4">
        <v>0.90300000000000002</v>
      </c>
      <c r="DN19" s="4">
        <v>1.0680000000000001</v>
      </c>
      <c r="DO19" s="4">
        <v>0.48399999999999999</v>
      </c>
      <c r="DP19" s="4">
        <v>60.826000000000001</v>
      </c>
      <c r="DQ19" s="4">
        <v>56.043999999999997</v>
      </c>
      <c r="DR19" s="4">
        <v>49.664000000000001</v>
      </c>
      <c r="DS19" s="4">
        <v>46.040999999999997</v>
      </c>
      <c r="DT19" s="4">
        <v>6.53</v>
      </c>
      <c r="DU19" s="4">
        <v>5.65</v>
      </c>
      <c r="DV19" s="4">
        <v>11.83</v>
      </c>
      <c r="DW19" s="4">
        <v>11.64</v>
      </c>
      <c r="DX19" s="4">
        <v>6.56</v>
      </c>
      <c r="DY19" s="4">
        <v>6.04</v>
      </c>
      <c r="DZ19" s="4">
        <v>10.88</v>
      </c>
      <c r="EA19" s="4">
        <v>10.82</v>
      </c>
      <c r="EB19" s="3">
        <v>42.54</v>
      </c>
      <c r="EC19" s="3">
        <v>43.65</v>
      </c>
      <c r="ED19" s="3">
        <v>34.36</v>
      </c>
      <c r="EE19" s="4">
        <v>35.58</v>
      </c>
      <c r="EF19" s="4">
        <v>44.37</v>
      </c>
      <c r="EG19" s="4">
        <v>44.66</v>
      </c>
      <c r="EH19" s="4">
        <v>42.94</v>
      </c>
      <c r="EI19" s="4">
        <v>41.96</v>
      </c>
      <c r="EJ19" s="4">
        <v>7.0750000000000002</v>
      </c>
      <c r="EK19" s="4">
        <v>56.023000000000003</v>
      </c>
      <c r="EL19" s="4">
        <v>1.25</v>
      </c>
      <c r="EM19" s="4">
        <v>0.8</v>
      </c>
      <c r="EN19" s="4">
        <v>1.27</v>
      </c>
      <c r="EO19" s="4">
        <v>1.27</v>
      </c>
      <c r="EP19" s="4">
        <v>-119.36199999999999</v>
      </c>
      <c r="EQ19" s="4">
        <v>-2.7589999999999999</v>
      </c>
      <c r="ER19" s="3">
        <v>117.45</v>
      </c>
      <c r="ES19" s="3">
        <v>1.673</v>
      </c>
      <c r="ET19" s="4">
        <v>1.714</v>
      </c>
      <c r="EU19" s="3">
        <v>1.647</v>
      </c>
      <c r="EV19" s="3">
        <v>6.65</v>
      </c>
      <c r="EW19" s="4">
        <v>1.2629999999999999</v>
      </c>
      <c r="EX19" s="4">
        <v>71.52</v>
      </c>
      <c r="EY19" s="4">
        <v>0</v>
      </c>
      <c r="EZ19" s="3">
        <v>0.20200000000000001</v>
      </c>
      <c r="FA19" s="3">
        <v>0</v>
      </c>
      <c r="FB19" s="4">
        <v>9.5660000000000007</v>
      </c>
      <c r="FC19" s="4">
        <v>64.334000000000003</v>
      </c>
      <c r="FD19" s="4">
        <v>64.019000000000005</v>
      </c>
      <c r="FE19" s="4">
        <v>66.778999999999996</v>
      </c>
      <c r="FF19" s="4">
        <v>66.804000000000002</v>
      </c>
      <c r="FG19" s="4">
        <v>0.94199999999999995</v>
      </c>
      <c r="FH19" s="4">
        <v>0.94299999999999995</v>
      </c>
      <c r="FI19" s="4">
        <v>0.99399999999999999</v>
      </c>
      <c r="FJ19" s="4">
        <v>0.996</v>
      </c>
      <c r="FK19" s="4">
        <v>0</v>
      </c>
      <c r="FL19" s="3">
        <v>83</v>
      </c>
      <c r="FM19" s="4">
        <v>2.72</v>
      </c>
      <c r="FN19" s="4">
        <v>-0.08</v>
      </c>
      <c r="FO19" s="4">
        <v>5.51</v>
      </c>
      <c r="FP19" s="4">
        <v>4.55</v>
      </c>
      <c r="FQ19" s="4">
        <v>4.5999999999999996</v>
      </c>
      <c r="FR19" s="4">
        <v>5.2</v>
      </c>
      <c r="FS19" s="3">
        <v>6.8</v>
      </c>
      <c r="FT19" s="4">
        <v>1069.7</v>
      </c>
      <c r="FU19" s="3">
        <v>0.95</v>
      </c>
      <c r="FV19" s="4">
        <v>14.3</v>
      </c>
      <c r="FW19" s="4">
        <v>3065</v>
      </c>
      <c r="FX19" s="4">
        <v>162800</v>
      </c>
      <c r="FY19" s="4">
        <v>164100</v>
      </c>
      <c r="FZ19" s="4">
        <v>49.781999999999996</v>
      </c>
      <c r="GA19" s="4">
        <v>49.264000000000003</v>
      </c>
      <c r="GB19" s="4">
        <v>2219.3000000000002</v>
      </c>
      <c r="GC19" s="3">
        <v>2260.6</v>
      </c>
      <c r="GD19" s="4">
        <v>2250.6999999999998</v>
      </c>
      <c r="GE19" s="4">
        <v>2260.6</v>
      </c>
      <c r="GF19" s="4">
        <v>1457.5155999999999</v>
      </c>
      <c r="GG19" s="4">
        <v>34</v>
      </c>
      <c r="GH19" s="4">
        <v>33.700000000000003</v>
      </c>
      <c r="GI19" s="4">
        <v>53.1</v>
      </c>
      <c r="GJ19" s="4">
        <v>58.1</v>
      </c>
      <c r="GK19" s="4">
        <v>99.5</v>
      </c>
      <c r="GL19" s="4">
        <v>77.8</v>
      </c>
      <c r="GM19" s="3">
        <v>0</v>
      </c>
      <c r="GN19" s="4">
        <v>37.905999999999999</v>
      </c>
      <c r="GO19" s="4">
        <v>119.36199999999999</v>
      </c>
      <c r="GP19" s="4">
        <v>1.121</v>
      </c>
      <c r="GQ19" s="4">
        <v>2.0059999999999998</v>
      </c>
      <c r="GR19" s="4">
        <v>1.357</v>
      </c>
      <c r="GS19" s="4">
        <v>2.0649999999999999</v>
      </c>
      <c r="GT19" s="4">
        <v>1.0620000000000001</v>
      </c>
      <c r="GU19" s="4">
        <v>1.9470000000000001</v>
      </c>
      <c r="GV19" s="4">
        <v>13.034000000000001</v>
      </c>
      <c r="GW19" s="4">
        <v>14.128</v>
      </c>
      <c r="GX19" s="4">
        <v>15.288</v>
      </c>
      <c r="GY19" s="3">
        <v>0</v>
      </c>
      <c r="GZ19" s="3">
        <v>0</v>
      </c>
      <c r="HA19" s="3">
        <v>0</v>
      </c>
      <c r="HB19" s="4">
        <v>0</v>
      </c>
      <c r="HC19" s="4">
        <v>22.981000000000002</v>
      </c>
      <c r="HD19" s="4">
        <v>82</v>
      </c>
      <c r="HE19" s="3">
        <v>0</v>
      </c>
      <c r="HF19" s="3">
        <v>0</v>
      </c>
      <c r="HG19" s="4">
        <v>73.8</v>
      </c>
      <c r="HH19" s="4">
        <v>80.14</v>
      </c>
      <c r="HI19" s="3">
        <v>0</v>
      </c>
      <c r="HJ19" s="3">
        <v>0</v>
      </c>
      <c r="HK19" s="3">
        <v>0</v>
      </c>
      <c r="HL19" s="4">
        <v>64</v>
      </c>
      <c r="HM19" s="4">
        <v>56</v>
      </c>
      <c r="HN19" s="4">
        <v>58</v>
      </c>
      <c r="HO19" s="4">
        <v>48</v>
      </c>
      <c r="HP19" s="4">
        <v>48</v>
      </c>
      <c r="HQ19" s="4">
        <v>48</v>
      </c>
      <c r="HR19" s="4">
        <v>54</v>
      </c>
      <c r="HS19" s="3">
        <v>70</v>
      </c>
      <c r="HT19" s="4">
        <v>-0.93300000000000005</v>
      </c>
      <c r="HU19" s="3">
        <v>0</v>
      </c>
      <c r="HV19" s="3">
        <v>0.68799999999999994</v>
      </c>
      <c r="HW19" s="4">
        <v>32.729999999999997</v>
      </c>
      <c r="HX19" s="4">
        <v>25.11</v>
      </c>
      <c r="HY19" s="4">
        <v>47.76</v>
      </c>
      <c r="HZ19" s="4">
        <v>47.76</v>
      </c>
      <c r="IA19" s="4">
        <v>2.536</v>
      </c>
      <c r="IB19" s="4">
        <v>104</v>
      </c>
      <c r="IC19" s="4">
        <v>22.562000000000001</v>
      </c>
      <c r="ID19" s="4">
        <v>-0.154</v>
      </c>
      <c r="IE19" s="4">
        <v>1E-3</v>
      </c>
      <c r="IF19" s="3">
        <v>807.4</v>
      </c>
      <c r="IG19" s="4">
        <v>732.8</v>
      </c>
      <c r="IH19" s="4">
        <v>811</v>
      </c>
      <c r="II19" s="4">
        <v>745</v>
      </c>
      <c r="IJ19" s="4">
        <v>7.4999999999999997E-2</v>
      </c>
      <c r="IK19" s="4">
        <v>3.4000000000000002E-2</v>
      </c>
      <c r="IL19" s="4">
        <v>75.128</v>
      </c>
      <c r="IM19" s="4">
        <v>75.128</v>
      </c>
      <c r="IN19" s="4">
        <v>12.24</v>
      </c>
      <c r="IO19" s="3">
        <v>0.34</v>
      </c>
    </row>
    <row r="20" spans="1:249" x14ac:dyDescent="0.25">
      <c r="B20" s="2" t="s">
        <v>41</v>
      </c>
      <c r="C20" s="2" t="s">
        <v>44</v>
      </c>
      <c r="D20" s="6">
        <v>2.5594907407407406E-3</v>
      </c>
      <c r="E20" s="4">
        <v>221.18</v>
      </c>
      <c r="F20" s="3">
        <v>332.13</v>
      </c>
      <c r="G20" s="4">
        <v>5.69</v>
      </c>
      <c r="H20" s="4">
        <v>33.4</v>
      </c>
      <c r="I20" s="3">
        <v>0</v>
      </c>
      <c r="J20" s="4">
        <v>8.4</v>
      </c>
      <c r="K20" s="4">
        <v>5</v>
      </c>
      <c r="L20" s="3">
        <v>8</v>
      </c>
      <c r="M20" s="3">
        <v>6</v>
      </c>
      <c r="N20" s="3">
        <v>3</v>
      </c>
      <c r="O20" s="3">
        <v>3</v>
      </c>
      <c r="P20" s="4">
        <v>0.98399999999999999</v>
      </c>
      <c r="Q20" s="4">
        <v>1.41</v>
      </c>
      <c r="R20" s="3">
        <v>1.323</v>
      </c>
      <c r="S20" s="4">
        <v>0.93600000000000005</v>
      </c>
      <c r="T20" s="4">
        <v>68.11</v>
      </c>
      <c r="U20" s="4">
        <v>61.405000000000001</v>
      </c>
      <c r="V20" s="4">
        <v>228.34</v>
      </c>
      <c r="W20" s="4">
        <v>162.5</v>
      </c>
      <c r="X20" s="4">
        <v>203.34</v>
      </c>
      <c r="Y20" s="4">
        <v>203.34</v>
      </c>
      <c r="Z20" s="4">
        <v>350.6</v>
      </c>
      <c r="AA20" s="4">
        <v>261.39</v>
      </c>
      <c r="AB20" s="4">
        <v>338.36</v>
      </c>
      <c r="AC20" s="4">
        <v>323.04000000000002</v>
      </c>
      <c r="AD20" s="4">
        <v>1.655</v>
      </c>
      <c r="AE20" s="4">
        <v>1.478</v>
      </c>
      <c r="AF20" s="4">
        <v>1.633</v>
      </c>
      <c r="AG20" s="3">
        <v>1.4630000000000001</v>
      </c>
      <c r="AH20" s="4">
        <v>84.37</v>
      </c>
      <c r="AI20" s="4">
        <v>82.19</v>
      </c>
      <c r="AJ20" s="4">
        <v>106.54</v>
      </c>
      <c r="AK20" s="4">
        <v>102.32</v>
      </c>
      <c r="AL20" s="3">
        <v>666.45899999999995</v>
      </c>
      <c r="AM20" s="4">
        <v>631.66899999999998</v>
      </c>
      <c r="AN20" s="4">
        <v>826.923</v>
      </c>
      <c r="AO20" s="3">
        <v>846.39</v>
      </c>
      <c r="AP20" s="4">
        <v>1.2869999999999999</v>
      </c>
      <c r="AQ20" s="4">
        <v>1.643</v>
      </c>
      <c r="AR20" s="4">
        <v>38.155000000000001</v>
      </c>
      <c r="AS20" s="3">
        <v>30.215</v>
      </c>
      <c r="AT20" s="3">
        <v>83</v>
      </c>
      <c r="AU20" s="4">
        <v>110</v>
      </c>
      <c r="AV20" s="3">
        <v>2.1785000000000001</v>
      </c>
      <c r="AW20" s="4">
        <v>5.3227000000000002</v>
      </c>
      <c r="AX20" s="4">
        <v>1013.2</v>
      </c>
      <c r="AY20" s="4">
        <v>1.52</v>
      </c>
      <c r="AZ20" s="3">
        <v>5.61</v>
      </c>
      <c r="BA20" s="4">
        <v>96.191999999999993</v>
      </c>
      <c r="BB20" s="4">
        <v>95.384</v>
      </c>
      <c r="BC20" s="4">
        <v>7772</v>
      </c>
      <c r="BD20" s="3">
        <v>90.25</v>
      </c>
      <c r="BE20" s="4">
        <v>15.25</v>
      </c>
      <c r="BF20" s="4">
        <v>12.664999999999999</v>
      </c>
      <c r="BG20" s="4">
        <v>27.59</v>
      </c>
      <c r="BH20" s="3">
        <v>26.79</v>
      </c>
      <c r="BI20" s="5"/>
      <c r="BJ20" s="5"/>
      <c r="BK20" s="5"/>
      <c r="BL20" s="5"/>
      <c r="BM20" s="5"/>
      <c r="BN20" s="4">
        <v>118.28</v>
      </c>
      <c r="BO20" s="4">
        <v>109.27200000000001</v>
      </c>
      <c r="BP20" s="4">
        <v>141.608</v>
      </c>
      <c r="BQ20" s="4">
        <v>144.96799999999999</v>
      </c>
      <c r="BR20" s="5"/>
      <c r="BS20" s="4">
        <v>32.9</v>
      </c>
      <c r="BT20" s="3">
        <v>7444.6670000000004</v>
      </c>
      <c r="BU20" s="4">
        <v>49.058999999999997</v>
      </c>
      <c r="BV20" s="4">
        <v>54.521999999999998</v>
      </c>
      <c r="BW20" s="4">
        <v>55.923000000000002</v>
      </c>
      <c r="BX20" s="4">
        <v>56.999000000000002</v>
      </c>
      <c r="BY20" s="4">
        <v>1.4159999999999999</v>
      </c>
      <c r="BZ20" s="4">
        <v>2.7080000000000002</v>
      </c>
      <c r="CA20" s="4">
        <v>2.95</v>
      </c>
      <c r="CB20" s="4">
        <v>3.1259999999999999</v>
      </c>
      <c r="CC20" s="4">
        <v>0.875</v>
      </c>
      <c r="CD20" s="4">
        <v>1.607</v>
      </c>
      <c r="CE20" s="4">
        <v>1.258</v>
      </c>
      <c r="CF20" s="4">
        <v>1.623</v>
      </c>
      <c r="CG20" s="4">
        <v>13.968</v>
      </c>
      <c r="CH20" s="4">
        <v>13.84</v>
      </c>
      <c r="CI20" s="4">
        <v>4.1589999999999998</v>
      </c>
      <c r="CJ20" s="4">
        <v>3.6720000000000002</v>
      </c>
      <c r="CK20" s="3">
        <v>1.756</v>
      </c>
      <c r="CL20" s="4">
        <v>0.1</v>
      </c>
      <c r="CM20" s="4">
        <v>0</v>
      </c>
      <c r="CN20" s="3">
        <v>0</v>
      </c>
      <c r="CO20" s="3">
        <v>0</v>
      </c>
      <c r="CP20" s="4">
        <v>110.607</v>
      </c>
      <c r="CQ20" s="3">
        <v>102.283</v>
      </c>
      <c r="CR20" s="4">
        <v>130.81299999999999</v>
      </c>
      <c r="CS20" s="4">
        <v>135.685</v>
      </c>
      <c r="CT20" s="4">
        <v>0.30399999999999999</v>
      </c>
      <c r="CU20" s="4">
        <v>0.1</v>
      </c>
      <c r="CV20" s="4">
        <v>0.4</v>
      </c>
      <c r="CW20" s="4">
        <v>0.19900000000000001</v>
      </c>
      <c r="CX20" s="3">
        <v>0.70099999999999996</v>
      </c>
      <c r="CY20" s="4">
        <v>9.9000000000000005E-2</v>
      </c>
      <c r="CZ20" s="3">
        <v>0.498</v>
      </c>
      <c r="DA20" s="4">
        <v>0.39800000000000002</v>
      </c>
      <c r="DB20" s="4">
        <v>0.29899999999999999</v>
      </c>
      <c r="DC20" s="3">
        <v>0</v>
      </c>
      <c r="DD20" s="3">
        <v>0</v>
      </c>
      <c r="DE20" s="4">
        <v>0.38</v>
      </c>
      <c r="DF20" s="4">
        <v>0.17199999999999999</v>
      </c>
      <c r="DG20" s="4">
        <v>0.77700000000000002</v>
      </c>
      <c r="DH20" s="4">
        <v>2.6459999999999999</v>
      </c>
      <c r="DI20" s="3">
        <v>1.226</v>
      </c>
      <c r="DJ20" s="4">
        <v>0.27800000000000002</v>
      </c>
      <c r="DK20" s="4">
        <v>1.248</v>
      </c>
      <c r="DL20" s="4">
        <v>0.45700000000000002</v>
      </c>
      <c r="DM20" s="4">
        <v>0.78200000000000003</v>
      </c>
      <c r="DN20" s="4">
        <v>0.49</v>
      </c>
      <c r="DO20" s="4">
        <v>0.433</v>
      </c>
      <c r="DP20" s="3">
        <v>61.512999999999998</v>
      </c>
      <c r="DQ20" s="4">
        <v>53.628999999999998</v>
      </c>
      <c r="DR20" s="4">
        <v>49.843000000000004</v>
      </c>
      <c r="DS20" s="3">
        <v>46.466999999999999</v>
      </c>
      <c r="DT20" s="4">
        <v>7.27</v>
      </c>
      <c r="DU20" s="4">
        <v>5.74</v>
      </c>
      <c r="DV20" s="4">
        <v>12.23</v>
      </c>
      <c r="DW20" s="4">
        <v>11.55</v>
      </c>
      <c r="DX20" s="4">
        <v>7.15</v>
      </c>
      <c r="DY20" s="4">
        <v>6.28</v>
      </c>
      <c r="DZ20" s="4">
        <v>11.32</v>
      </c>
      <c r="EA20" s="4">
        <v>10.99</v>
      </c>
      <c r="EB20" s="4">
        <v>40.92</v>
      </c>
      <c r="EC20" s="4">
        <v>43.18</v>
      </c>
      <c r="ED20" s="4">
        <v>33.58</v>
      </c>
      <c r="EE20" s="3">
        <v>35.81</v>
      </c>
      <c r="EF20" s="4">
        <v>44.66</v>
      </c>
      <c r="EG20" s="4">
        <v>44.8</v>
      </c>
      <c r="EH20" s="4">
        <v>42.86</v>
      </c>
      <c r="EI20" s="4">
        <v>41.64</v>
      </c>
      <c r="EJ20" s="4">
        <v>7.2089999999999996</v>
      </c>
      <c r="EK20" s="4">
        <v>55.421999999999997</v>
      </c>
      <c r="EL20" s="4">
        <v>1.25</v>
      </c>
      <c r="EM20" s="4">
        <v>0.8</v>
      </c>
      <c r="EN20" s="4">
        <v>1.27</v>
      </c>
      <c r="EO20" s="4">
        <v>1.27</v>
      </c>
      <c r="EP20" s="3">
        <v>-124.61799999999999</v>
      </c>
      <c r="EQ20" s="4">
        <v>-2.5760000000000001</v>
      </c>
      <c r="ER20" s="4">
        <v>106.646</v>
      </c>
      <c r="ES20" s="4">
        <v>1.6559999999999999</v>
      </c>
      <c r="ET20" s="4">
        <v>1.7130000000000001</v>
      </c>
      <c r="EU20" s="4">
        <v>1.589</v>
      </c>
      <c r="EV20" s="4">
        <v>6.3419999999999996</v>
      </c>
      <c r="EW20" s="4">
        <v>0.99399999999999999</v>
      </c>
      <c r="EX20" s="4">
        <v>71.56</v>
      </c>
      <c r="EY20" s="4">
        <v>0.08</v>
      </c>
      <c r="EZ20" s="4">
        <v>0.16300000000000001</v>
      </c>
      <c r="FA20" s="3">
        <v>0</v>
      </c>
      <c r="FB20" s="4">
        <v>9.6270000000000007</v>
      </c>
      <c r="FC20" s="4">
        <v>74.900999999999996</v>
      </c>
      <c r="FD20" s="4">
        <v>72.884</v>
      </c>
      <c r="FE20" s="4">
        <v>81.015000000000001</v>
      </c>
      <c r="FF20" s="4">
        <v>80.555000000000007</v>
      </c>
      <c r="FG20" s="4">
        <v>0.94199999999999995</v>
      </c>
      <c r="FH20" s="4">
        <v>0.94299999999999995</v>
      </c>
      <c r="FI20" s="4">
        <v>0.99099999999999999</v>
      </c>
      <c r="FJ20" s="4">
        <v>0.995</v>
      </c>
      <c r="FK20" s="4">
        <v>0</v>
      </c>
      <c r="FL20" s="3">
        <v>83</v>
      </c>
      <c r="FM20" s="3">
        <v>2.81</v>
      </c>
      <c r="FN20" s="4">
        <v>-0.62</v>
      </c>
      <c r="FO20" s="4">
        <v>5.51</v>
      </c>
      <c r="FP20" s="5"/>
      <c r="FQ20" s="4">
        <v>4.8</v>
      </c>
      <c r="FR20" s="4">
        <v>5.15</v>
      </c>
      <c r="FS20" s="4">
        <v>6.6559999999999997</v>
      </c>
      <c r="FT20" s="3">
        <v>1071</v>
      </c>
      <c r="FU20" s="4">
        <v>0.92</v>
      </c>
      <c r="FV20" s="4">
        <v>19.989999999999998</v>
      </c>
      <c r="FW20" s="3">
        <v>3091.5</v>
      </c>
      <c r="FX20" s="4">
        <v>164900</v>
      </c>
      <c r="FY20" s="3">
        <v>166700</v>
      </c>
      <c r="FZ20" s="4">
        <v>49.976999999999997</v>
      </c>
      <c r="GA20" s="4">
        <v>49.694000000000003</v>
      </c>
      <c r="GB20" s="4">
        <v>2206.1</v>
      </c>
      <c r="GC20" s="4">
        <v>2223.9</v>
      </c>
      <c r="GD20" s="4">
        <v>2206.1</v>
      </c>
      <c r="GE20" s="3">
        <v>2405.6</v>
      </c>
      <c r="GF20" s="3">
        <v>1459</v>
      </c>
      <c r="GG20" s="4">
        <v>34</v>
      </c>
      <c r="GH20" s="4">
        <v>34.200000000000003</v>
      </c>
      <c r="GI20" s="4">
        <v>50.1</v>
      </c>
      <c r="GJ20" s="4">
        <v>55.4</v>
      </c>
      <c r="GK20" s="4">
        <v>99.5</v>
      </c>
      <c r="GL20" s="4">
        <v>89.6</v>
      </c>
      <c r="GM20" s="3">
        <v>0</v>
      </c>
      <c r="GN20" s="4">
        <v>37.591999999999999</v>
      </c>
      <c r="GO20" s="3">
        <v>124.61799999999999</v>
      </c>
      <c r="GP20" s="4">
        <v>1.0620000000000001</v>
      </c>
      <c r="GQ20" s="4">
        <v>2.0059999999999998</v>
      </c>
      <c r="GR20" s="4">
        <v>1.357</v>
      </c>
      <c r="GS20" s="4">
        <v>2.0649999999999999</v>
      </c>
      <c r="GT20" s="4">
        <v>0.94399999999999995</v>
      </c>
      <c r="GU20" s="4">
        <v>2.0059999999999998</v>
      </c>
      <c r="GV20" s="4">
        <v>13.034000000000001</v>
      </c>
      <c r="GW20" s="4">
        <v>14.137</v>
      </c>
      <c r="GX20" s="4">
        <v>15.288</v>
      </c>
      <c r="GY20" s="3">
        <v>0</v>
      </c>
      <c r="GZ20" s="3">
        <v>0</v>
      </c>
      <c r="HA20" s="3">
        <v>0</v>
      </c>
      <c r="HB20" s="4">
        <v>0</v>
      </c>
      <c r="HC20" s="4">
        <v>22.956</v>
      </c>
      <c r="HD20" s="4">
        <v>82</v>
      </c>
      <c r="HE20" s="3">
        <v>0</v>
      </c>
      <c r="HF20" s="3">
        <v>0</v>
      </c>
      <c r="HG20" s="4">
        <v>85.74</v>
      </c>
      <c r="HH20" s="4">
        <v>79.8</v>
      </c>
      <c r="HI20" s="3">
        <v>0</v>
      </c>
      <c r="HJ20" s="3">
        <v>0</v>
      </c>
      <c r="HK20" s="3">
        <v>0</v>
      </c>
      <c r="HL20" s="4">
        <v>63</v>
      </c>
      <c r="HM20" s="4">
        <v>55</v>
      </c>
      <c r="HN20" s="4">
        <v>57</v>
      </c>
      <c r="HO20" s="4">
        <v>47</v>
      </c>
      <c r="HP20" s="4">
        <v>47</v>
      </c>
      <c r="HQ20" s="4">
        <v>47</v>
      </c>
      <c r="HR20" s="4">
        <v>55</v>
      </c>
      <c r="HS20" s="3">
        <v>70</v>
      </c>
      <c r="HT20" s="4">
        <v>-0.93300000000000005</v>
      </c>
      <c r="HU20" s="3">
        <v>0</v>
      </c>
      <c r="HV20" s="4">
        <v>0.49099999999999999</v>
      </c>
      <c r="HW20" s="4">
        <v>32.69</v>
      </c>
      <c r="HX20" s="3">
        <v>20.22</v>
      </c>
      <c r="HY20" s="4">
        <v>47.44</v>
      </c>
      <c r="HZ20" s="4">
        <v>47.44</v>
      </c>
      <c r="IA20" s="4">
        <v>2.6829999999999998</v>
      </c>
      <c r="IB20" s="4">
        <v>104</v>
      </c>
      <c r="IC20" s="4">
        <v>23.082000000000001</v>
      </c>
      <c r="ID20" s="4">
        <v>-0.156</v>
      </c>
      <c r="IE20" s="4">
        <v>5.0000000000000001E-3</v>
      </c>
      <c r="IF20" s="4">
        <v>802.1</v>
      </c>
      <c r="IG20" s="4">
        <v>733.1</v>
      </c>
      <c r="IH20" s="4">
        <v>813.2</v>
      </c>
      <c r="II20" s="4">
        <v>745</v>
      </c>
      <c r="IJ20" s="4">
        <v>7.1999999999999995E-2</v>
      </c>
      <c r="IK20" s="3">
        <v>6.7000000000000004E-2</v>
      </c>
      <c r="IL20" s="4">
        <v>74.965000000000003</v>
      </c>
      <c r="IM20" s="4">
        <v>74.965000000000003</v>
      </c>
      <c r="IN20" s="4">
        <v>11.875</v>
      </c>
      <c r="IO20" s="4">
        <v>0.31900000000000001</v>
      </c>
    </row>
    <row r="21" spans="1:249" x14ac:dyDescent="0.25">
      <c r="B21" s="2" t="s">
        <v>41</v>
      </c>
      <c r="C21" s="7" t="s">
        <v>45</v>
      </c>
      <c r="D21" s="7" t="s">
        <v>414</v>
      </c>
      <c r="E21" s="4">
        <v>216.11</v>
      </c>
      <c r="F21" s="4">
        <v>329.56</v>
      </c>
      <c r="G21" s="3">
        <v>5.83</v>
      </c>
      <c r="H21" s="4">
        <v>33.6</v>
      </c>
      <c r="I21" s="3">
        <v>0</v>
      </c>
      <c r="J21" s="4">
        <v>9.5</v>
      </c>
      <c r="K21" s="4">
        <v>6</v>
      </c>
      <c r="L21" s="3">
        <v>8</v>
      </c>
      <c r="M21" s="4">
        <v>5</v>
      </c>
      <c r="N21" s="3">
        <v>3</v>
      </c>
      <c r="O21" s="3">
        <v>3</v>
      </c>
      <c r="P21" s="4">
        <v>1.028</v>
      </c>
      <c r="Q21" s="4">
        <v>1.5429999999999999</v>
      </c>
      <c r="R21" s="4">
        <v>1.1830000000000001</v>
      </c>
      <c r="S21" s="4">
        <v>1.056</v>
      </c>
      <c r="T21" s="3">
        <v>81.36</v>
      </c>
      <c r="U21" s="4">
        <v>61.283000000000001</v>
      </c>
      <c r="V21" s="4">
        <v>238.34</v>
      </c>
      <c r="W21" s="4">
        <v>160</v>
      </c>
      <c r="X21" s="4">
        <v>213.34</v>
      </c>
      <c r="Y21" s="4">
        <v>211.66</v>
      </c>
      <c r="Z21" s="3">
        <v>354.24</v>
      </c>
      <c r="AA21" s="4">
        <v>259.79000000000002</v>
      </c>
      <c r="AB21" s="4">
        <v>341.18</v>
      </c>
      <c r="AC21" s="4">
        <v>336.22</v>
      </c>
      <c r="AD21" s="4">
        <v>1.677</v>
      </c>
      <c r="AE21" s="4">
        <v>1.4950000000000001</v>
      </c>
      <c r="AF21" s="4">
        <v>1.6739999999999999</v>
      </c>
      <c r="AG21" s="4">
        <v>1.4410000000000001</v>
      </c>
      <c r="AH21" s="4">
        <v>86.06</v>
      </c>
      <c r="AI21" s="3">
        <v>86.11</v>
      </c>
      <c r="AJ21" s="4">
        <v>111.34</v>
      </c>
      <c r="AK21" s="4">
        <v>107.67</v>
      </c>
      <c r="AL21" s="4">
        <v>664.73400000000004</v>
      </c>
      <c r="AM21" s="3">
        <v>653.58600000000001</v>
      </c>
      <c r="AN21" s="3">
        <v>831.04399999999998</v>
      </c>
      <c r="AO21" s="4">
        <v>828.93200000000002</v>
      </c>
      <c r="AP21" s="4">
        <v>1.2729999999999999</v>
      </c>
      <c r="AQ21" s="4">
        <v>1.6080000000000001</v>
      </c>
      <c r="AR21" s="3">
        <v>39.058999999999997</v>
      </c>
      <c r="AS21" s="4">
        <v>27.800999999999998</v>
      </c>
      <c r="AT21" s="3">
        <v>83</v>
      </c>
      <c r="AU21" s="4">
        <v>113</v>
      </c>
      <c r="AV21" s="4">
        <v>2.1924999999999999</v>
      </c>
      <c r="AW21" s="4">
        <v>5.3422999999999998</v>
      </c>
      <c r="AX21" s="4">
        <v>1014.3</v>
      </c>
      <c r="AY21" s="4">
        <v>1.47</v>
      </c>
      <c r="AZ21" s="4">
        <v>5.67</v>
      </c>
      <c r="BA21" s="4">
        <v>129.31299999999999</v>
      </c>
      <c r="BB21" s="4">
        <v>124.94</v>
      </c>
      <c r="BC21" s="4">
        <v>7792</v>
      </c>
      <c r="BD21" s="4">
        <v>89.25</v>
      </c>
      <c r="BE21" s="4">
        <v>16.22</v>
      </c>
      <c r="BF21" s="3">
        <v>15.44</v>
      </c>
      <c r="BG21" s="4">
        <v>27.33</v>
      </c>
      <c r="BH21" s="4">
        <v>26.21</v>
      </c>
      <c r="BI21" s="5"/>
      <c r="BJ21" s="5"/>
      <c r="BK21" s="5"/>
      <c r="BL21" s="5"/>
      <c r="BM21" s="5"/>
      <c r="BN21" s="4">
        <v>119.01600000000001</v>
      </c>
      <c r="BO21" s="4">
        <v>109.27200000000001</v>
      </c>
      <c r="BP21" s="4">
        <v>145.16</v>
      </c>
      <c r="BQ21" s="4">
        <v>150.024</v>
      </c>
      <c r="BR21" s="5"/>
      <c r="BS21" s="4">
        <v>33.299999999999997</v>
      </c>
      <c r="BT21" s="4">
        <v>7414.2950000000001</v>
      </c>
      <c r="BU21" s="4">
        <v>49.179000000000002</v>
      </c>
      <c r="BV21" s="4">
        <v>54.982999999999997</v>
      </c>
      <c r="BW21" s="4">
        <v>58.463999999999999</v>
      </c>
      <c r="BX21" s="4">
        <v>57.796999999999997</v>
      </c>
      <c r="BY21" s="4">
        <v>1.345</v>
      </c>
      <c r="BZ21" s="3">
        <v>2.8650000000000002</v>
      </c>
      <c r="CA21" s="3">
        <v>3.2839999999999998</v>
      </c>
      <c r="CB21" s="3">
        <v>3.492</v>
      </c>
      <c r="CC21" s="4">
        <v>0.93500000000000005</v>
      </c>
      <c r="CD21" s="4">
        <v>1.639</v>
      </c>
      <c r="CE21" s="4">
        <v>1.204</v>
      </c>
      <c r="CF21" s="4">
        <v>1.585</v>
      </c>
      <c r="CG21" s="4">
        <v>13.962999999999999</v>
      </c>
      <c r="CH21" s="4">
        <v>13.827999999999999</v>
      </c>
      <c r="CI21" s="3">
        <v>4.391</v>
      </c>
      <c r="CJ21" s="3">
        <v>3.6930000000000001</v>
      </c>
      <c r="CK21" s="4">
        <v>1.746</v>
      </c>
      <c r="CL21" s="3">
        <v>0.2</v>
      </c>
      <c r="CM21" s="4">
        <v>0.1</v>
      </c>
      <c r="CN21" s="3">
        <v>0</v>
      </c>
      <c r="CO21" s="3">
        <v>0</v>
      </c>
      <c r="CP21" s="3">
        <v>112.581</v>
      </c>
      <c r="CQ21" s="4">
        <v>102.149</v>
      </c>
      <c r="CR21" s="4">
        <v>137.79400000000001</v>
      </c>
      <c r="CS21" s="4">
        <v>143.501</v>
      </c>
      <c r="CT21" s="4">
        <v>0.34200000000000003</v>
      </c>
      <c r="CU21" s="4">
        <v>9.9000000000000005E-2</v>
      </c>
      <c r="CV21" s="4">
        <v>0.2</v>
      </c>
      <c r="CW21" s="4">
        <v>0</v>
      </c>
      <c r="CX21" s="4">
        <v>0.40200000000000002</v>
      </c>
      <c r="CY21" s="4">
        <v>0</v>
      </c>
      <c r="CZ21" s="4">
        <v>0</v>
      </c>
      <c r="DA21" s="3">
        <v>0.40100000000000002</v>
      </c>
      <c r="DB21" s="4">
        <v>0.19900000000000001</v>
      </c>
      <c r="DC21" s="3">
        <v>0</v>
      </c>
      <c r="DD21" s="3">
        <v>0</v>
      </c>
      <c r="DE21" s="4">
        <v>0.38</v>
      </c>
      <c r="DF21" s="3">
        <v>0.20699999999999999</v>
      </c>
      <c r="DG21" s="3">
        <v>0.93</v>
      </c>
      <c r="DH21" s="4">
        <v>2.8180000000000001</v>
      </c>
      <c r="DI21" s="4">
        <v>1.1319999999999999</v>
      </c>
      <c r="DJ21" s="3">
        <v>0.32900000000000001</v>
      </c>
      <c r="DK21" s="3">
        <v>1.4470000000000001</v>
      </c>
      <c r="DL21" s="4">
        <v>0.45300000000000001</v>
      </c>
      <c r="DM21" s="4">
        <v>0.89</v>
      </c>
      <c r="DN21" s="4">
        <v>0.81799999999999995</v>
      </c>
      <c r="DO21" s="4">
        <v>0.45400000000000001</v>
      </c>
      <c r="DP21" s="4">
        <v>60.470999999999997</v>
      </c>
      <c r="DQ21" s="4">
        <v>50.805</v>
      </c>
      <c r="DR21" s="4">
        <v>49.96</v>
      </c>
      <c r="DS21" s="4">
        <v>45.015999999999998</v>
      </c>
      <c r="DT21" s="3">
        <v>7.48</v>
      </c>
      <c r="DU21" s="3">
        <v>5.96</v>
      </c>
      <c r="DV21" s="3">
        <v>13.41</v>
      </c>
      <c r="DW21" s="3">
        <v>12.15</v>
      </c>
      <c r="DX21" s="3">
        <v>7.7</v>
      </c>
      <c r="DY21" s="3">
        <v>6.72</v>
      </c>
      <c r="DZ21" s="3">
        <v>12.49</v>
      </c>
      <c r="EA21" s="3">
        <v>11.77</v>
      </c>
      <c r="EB21" s="4">
        <v>41.47</v>
      </c>
      <c r="EC21" s="4">
        <v>42.7</v>
      </c>
      <c r="ED21" s="4">
        <v>32.53</v>
      </c>
      <c r="EE21" s="4">
        <v>35.15</v>
      </c>
      <c r="EF21" s="4">
        <v>43.34</v>
      </c>
      <c r="EG21" s="4">
        <v>44.62</v>
      </c>
      <c r="EH21" s="4">
        <v>41.57</v>
      </c>
      <c r="EI21" s="4">
        <v>40.93</v>
      </c>
      <c r="EJ21" s="3">
        <v>8.2880000000000003</v>
      </c>
      <c r="EK21" s="3">
        <v>56.149000000000001</v>
      </c>
      <c r="EL21" s="4">
        <v>1.2</v>
      </c>
      <c r="EM21" s="3">
        <v>0.75</v>
      </c>
      <c r="EN21" s="4">
        <v>1.24</v>
      </c>
      <c r="EO21" s="4">
        <v>1.24</v>
      </c>
      <c r="EP21" s="4">
        <v>-112.062</v>
      </c>
      <c r="EQ21" s="4">
        <v>-2.48</v>
      </c>
      <c r="ER21" s="4">
        <v>101.682</v>
      </c>
      <c r="ES21" s="4">
        <v>1.595</v>
      </c>
      <c r="ET21" s="3">
        <v>1.7150000000000001</v>
      </c>
      <c r="EU21" s="4">
        <v>1.554</v>
      </c>
      <c r="EV21" s="4">
        <v>6.6269999999999998</v>
      </c>
      <c r="EW21" s="3">
        <v>1.385</v>
      </c>
      <c r="EX21" s="3">
        <v>74.36</v>
      </c>
      <c r="EY21" s="4">
        <v>0</v>
      </c>
      <c r="EZ21" s="4">
        <v>0.114</v>
      </c>
      <c r="FA21" s="3">
        <v>0</v>
      </c>
      <c r="FB21" s="4">
        <v>9.6449999999999996</v>
      </c>
      <c r="FC21" s="4">
        <v>79.278999999999996</v>
      </c>
      <c r="FD21" s="4">
        <v>76.659000000000006</v>
      </c>
      <c r="FE21" s="4">
        <v>87.921000000000006</v>
      </c>
      <c r="FF21" s="4">
        <v>87.573999999999998</v>
      </c>
      <c r="FG21" s="4">
        <v>0.94299999999999995</v>
      </c>
      <c r="FH21" s="4">
        <v>0.94299999999999995</v>
      </c>
      <c r="FI21" s="4">
        <v>0.99099999999999999</v>
      </c>
      <c r="FJ21" s="4">
        <v>0.99299999999999999</v>
      </c>
      <c r="FK21" s="4">
        <v>0</v>
      </c>
      <c r="FL21" s="3">
        <v>83</v>
      </c>
      <c r="FM21" s="4">
        <v>2.77</v>
      </c>
      <c r="FN21" s="4">
        <v>-0.65</v>
      </c>
      <c r="FO21" s="4">
        <v>5.51</v>
      </c>
      <c r="FP21" s="5"/>
      <c r="FQ21" s="4">
        <v>4.9000000000000004</v>
      </c>
      <c r="FR21" s="4">
        <v>5.2</v>
      </c>
      <c r="FS21" s="4">
        <v>6.774</v>
      </c>
      <c r="FT21" s="4">
        <v>1067.9000000000001</v>
      </c>
      <c r="FU21" s="4">
        <v>0.47</v>
      </c>
      <c r="FV21" s="4">
        <v>25.82</v>
      </c>
      <c r="FW21" s="4">
        <v>3051.5</v>
      </c>
      <c r="FX21" s="4">
        <v>164900</v>
      </c>
      <c r="FY21" s="4">
        <v>165300</v>
      </c>
      <c r="FZ21" s="4">
        <v>49.018000000000001</v>
      </c>
      <c r="GA21" s="4">
        <v>48.798000000000002</v>
      </c>
      <c r="GB21" s="3">
        <v>2260.3000000000002</v>
      </c>
      <c r="GC21" s="4">
        <v>2234.3000000000002</v>
      </c>
      <c r="GD21" s="3">
        <v>2260.3000000000002</v>
      </c>
      <c r="GE21" s="4">
        <v>2234.3000000000002</v>
      </c>
      <c r="GF21" s="4">
        <v>1245.9688000000001</v>
      </c>
      <c r="GG21" s="3">
        <v>35</v>
      </c>
      <c r="GH21" s="4">
        <v>34.700000000000003</v>
      </c>
      <c r="GI21" s="4">
        <v>50.3</v>
      </c>
      <c r="GJ21" s="4">
        <v>55.6</v>
      </c>
      <c r="GK21" s="4">
        <v>99.5</v>
      </c>
      <c r="GL21" s="3">
        <v>90.2</v>
      </c>
      <c r="GM21" s="3">
        <v>0</v>
      </c>
      <c r="GN21" s="4">
        <v>38.633000000000003</v>
      </c>
      <c r="GO21" s="4">
        <v>112.062</v>
      </c>
      <c r="GP21" s="4">
        <v>0.88500000000000001</v>
      </c>
      <c r="GQ21" s="4">
        <v>2.0059999999999998</v>
      </c>
      <c r="GR21" s="4">
        <v>1.357</v>
      </c>
      <c r="GS21" s="4">
        <v>2.1240000000000001</v>
      </c>
      <c r="GT21" s="4">
        <v>0.82599999999999996</v>
      </c>
      <c r="GU21" s="4">
        <v>2.0059999999999998</v>
      </c>
      <c r="GV21" s="4">
        <v>12.936</v>
      </c>
      <c r="GW21" s="4">
        <v>14.117000000000001</v>
      </c>
      <c r="GX21" s="4">
        <v>15.385999999999999</v>
      </c>
      <c r="GY21" s="3">
        <v>0</v>
      </c>
      <c r="GZ21" s="3">
        <v>0</v>
      </c>
      <c r="HA21" s="3">
        <v>0</v>
      </c>
      <c r="HB21" s="4">
        <v>0</v>
      </c>
      <c r="HC21" s="4">
        <v>23.257999999999999</v>
      </c>
      <c r="HD21" s="4">
        <v>86</v>
      </c>
      <c r="HE21" s="3">
        <v>0</v>
      </c>
      <c r="HF21" s="3">
        <v>0</v>
      </c>
      <c r="HG21" s="4">
        <v>73.53</v>
      </c>
      <c r="HH21" s="4">
        <v>80.2</v>
      </c>
      <c r="HI21" s="3">
        <v>0</v>
      </c>
      <c r="HJ21" s="3">
        <v>0</v>
      </c>
      <c r="HK21" s="3">
        <v>0</v>
      </c>
      <c r="HL21" s="4">
        <v>64</v>
      </c>
      <c r="HM21" s="4">
        <v>55</v>
      </c>
      <c r="HN21" s="4">
        <v>56</v>
      </c>
      <c r="HO21" s="4">
        <v>47</v>
      </c>
      <c r="HP21" s="4">
        <v>47</v>
      </c>
      <c r="HQ21" s="4">
        <v>47</v>
      </c>
      <c r="HR21" s="4">
        <v>55</v>
      </c>
      <c r="HS21" s="4">
        <v>62</v>
      </c>
      <c r="HT21" s="4">
        <v>-0.95150000000000001</v>
      </c>
      <c r="HU21" s="3">
        <v>0</v>
      </c>
      <c r="HV21" s="4">
        <v>0.61599999999999999</v>
      </c>
      <c r="HW21" s="3">
        <v>28.97</v>
      </c>
      <c r="HX21" s="3">
        <v>20.22</v>
      </c>
      <c r="HY21" s="3">
        <v>48.2</v>
      </c>
      <c r="HZ21" s="3">
        <v>48.2</v>
      </c>
      <c r="IA21" s="3">
        <v>3.0270000000000001</v>
      </c>
      <c r="IB21" s="3">
        <v>105</v>
      </c>
      <c r="IC21" s="4">
        <v>23.338999999999999</v>
      </c>
      <c r="ID21" s="4">
        <v>-0.154</v>
      </c>
      <c r="IE21" s="4">
        <v>1.0999999999999999E-2</v>
      </c>
      <c r="IF21" s="4">
        <v>804.1</v>
      </c>
      <c r="IG21" s="3">
        <v>741.5</v>
      </c>
      <c r="IH21" s="3">
        <v>813.8</v>
      </c>
      <c r="II21" s="3">
        <v>755.1</v>
      </c>
      <c r="IJ21" s="4">
        <v>1.2E-2</v>
      </c>
      <c r="IK21" s="4">
        <v>0.03</v>
      </c>
      <c r="IL21" s="4">
        <v>68.403999999999996</v>
      </c>
      <c r="IM21" s="4">
        <v>68.403999999999996</v>
      </c>
      <c r="IN21" s="4">
        <v>13.648</v>
      </c>
      <c r="IO21" s="4">
        <v>0.33300000000000002</v>
      </c>
    </row>
    <row r="22" spans="1:249" x14ac:dyDescent="0.25">
      <c r="B22" s="2" t="s">
        <v>41</v>
      </c>
      <c r="C22" s="2" t="s">
        <v>46</v>
      </c>
      <c r="D22" s="2" t="s">
        <v>415</v>
      </c>
      <c r="E22" s="4">
        <v>230.65899999999999</v>
      </c>
      <c r="F22" s="4">
        <v>331.9</v>
      </c>
      <c r="G22" s="4">
        <v>5.68</v>
      </c>
      <c r="H22" s="3">
        <v>33.799999999999997</v>
      </c>
      <c r="I22" s="3">
        <v>0</v>
      </c>
      <c r="J22" s="4">
        <v>11.6</v>
      </c>
      <c r="K22" s="3">
        <v>8</v>
      </c>
      <c r="L22" s="4">
        <v>6</v>
      </c>
      <c r="M22" s="4">
        <v>5</v>
      </c>
      <c r="N22" s="3">
        <v>3</v>
      </c>
      <c r="O22" s="3">
        <v>3</v>
      </c>
      <c r="P22" s="4">
        <v>1.006</v>
      </c>
      <c r="Q22" s="4">
        <v>1.4379999999999999</v>
      </c>
      <c r="R22" s="4">
        <v>1.032</v>
      </c>
      <c r="S22" s="5"/>
      <c r="T22" s="4">
        <v>80.36</v>
      </c>
      <c r="U22" s="4">
        <v>61.472999999999999</v>
      </c>
      <c r="V22" s="4">
        <v>233.34</v>
      </c>
      <c r="W22" s="4">
        <v>162.5</v>
      </c>
      <c r="X22" s="4">
        <v>225</v>
      </c>
      <c r="Y22" s="4">
        <v>225</v>
      </c>
      <c r="Z22" s="4">
        <v>349.59</v>
      </c>
      <c r="AA22" s="3">
        <v>265.2</v>
      </c>
      <c r="AB22" s="3">
        <v>353.51</v>
      </c>
      <c r="AC22" s="3">
        <v>345.08</v>
      </c>
      <c r="AD22" s="3">
        <v>1.6819999999999999</v>
      </c>
      <c r="AE22" s="3">
        <v>1.502</v>
      </c>
      <c r="AF22" s="3">
        <v>1.7030000000000001</v>
      </c>
      <c r="AG22" s="4">
        <v>1.4</v>
      </c>
      <c r="AH22" s="3">
        <v>86.64</v>
      </c>
      <c r="AI22" s="4">
        <v>84.67</v>
      </c>
      <c r="AJ22" s="3">
        <v>113.85</v>
      </c>
      <c r="AK22" s="3">
        <v>110.02</v>
      </c>
      <c r="AL22" s="4">
        <v>615.01400000000001</v>
      </c>
      <c r="AM22" s="4">
        <v>593.33199999999999</v>
      </c>
      <c r="AN22" s="4">
        <v>824.39800000000002</v>
      </c>
      <c r="AO22" s="4">
        <v>741.42399999999998</v>
      </c>
      <c r="AP22" s="4">
        <v>1.2569999999999999</v>
      </c>
      <c r="AQ22" s="4">
        <v>1.593</v>
      </c>
      <c r="AR22" s="4">
        <v>38.713999999999999</v>
      </c>
      <c r="AS22" s="4">
        <v>26.414000000000001</v>
      </c>
      <c r="AT22" s="3">
        <v>83</v>
      </c>
      <c r="AU22" s="3">
        <v>115</v>
      </c>
      <c r="AV22" s="4">
        <v>2.7214999999999998</v>
      </c>
      <c r="AW22" s="4">
        <v>5.3175999999999997</v>
      </c>
      <c r="AX22" s="3">
        <v>1014.6</v>
      </c>
      <c r="AY22" s="4">
        <v>1.5</v>
      </c>
      <c r="AZ22" s="4">
        <v>5.64</v>
      </c>
      <c r="BA22" s="4">
        <v>68.599999999999994</v>
      </c>
      <c r="BB22" s="4">
        <v>69.099999999999994</v>
      </c>
      <c r="BC22" s="3">
        <v>7954</v>
      </c>
      <c r="BD22" s="4">
        <v>89</v>
      </c>
      <c r="BE22" s="4">
        <v>16.105</v>
      </c>
      <c r="BF22" s="4">
        <v>13.27</v>
      </c>
      <c r="BG22" s="3">
        <v>27.86</v>
      </c>
      <c r="BH22" s="4">
        <v>24.16</v>
      </c>
      <c r="BI22" s="4">
        <v>59.098999999999997</v>
      </c>
      <c r="BJ22" s="4">
        <v>56.052999999999997</v>
      </c>
      <c r="BK22" s="3">
        <v>59.420999999999999</v>
      </c>
      <c r="BL22" s="4">
        <v>39.866999999999997</v>
      </c>
      <c r="BM22" s="4">
        <v>73.212000000000003</v>
      </c>
      <c r="BN22" s="3">
        <v>124.2</v>
      </c>
      <c r="BO22" s="3">
        <v>113.14400000000001</v>
      </c>
      <c r="BP22" s="3">
        <v>157.768</v>
      </c>
      <c r="BQ22" s="3">
        <v>157.416</v>
      </c>
      <c r="BR22" s="3">
        <v>61.018999999999998</v>
      </c>
      <c r="BS22" s="3">
        <v>33.6</v>
      </c>
      <c r="BT22" s="4">
        <v>7366.2979999999998</v>
      </c>
      <c r="BU22" s="4">
        <v>47.765000000000001</v>
      </c>
      <c r="BV22" s="4">
        <v>55.145000000000003</v>
      </c>
      <c r="BW22" s="3">
        <v>59.280999999999999</v>
      </c>
      <c r="BX22" s="4">
        <v>56.627000000000002</v>
      </c>
      <c r="BY22" s="3">
        <v>1.429</v>
      </c>
      <c r="BZ22" s="4">
        <v>2.863</v>
      </c>
      <c r="CA22" s="4">
        <v>2.6379999999999999</v>
      </c>
      <c r="CB22" s="4">
        <v>3.343</v>
      </c>
      <c r="CC22" s="4">
        <v>0.79700000000000004</v>
      </c>
      <c r="CD22" s="4">
        <v>1.5</v>
      </c>
      <c r="CE22" s="4">
        <v>1.151</v>
      </c>
      <c r="CF22" s="4">
        <v>1.5840000000000001</v>
      </c>
      <c r="CG22" s="4">
        <v>13.964</v>
      </c>
      <c r="CH22" s="4">
        <v>13.298</v>
      </c>
      <c r="CI22" s="5"/>
      <c r="CJ22" s="5"/>
      <c r="CK22" s="5"/>
      <c r="CL22" s="4">
        <v>0</v>
      </c>
      <c r="CM22" s="4">
        <v>0</v>
      </c>
      <c r="CN22" s="3">
        <v>0</v>
      </c>
      <c r="CO22" s="3">
        <v>0</v>
      </c>
      <c r="CP22" s="4">
        <v>110.905</v>
      </c>
      <c r="CQ22" s="4">
        <v>101.04600000000001</v>
      </c>
      <c r="CR22" s="3">
        <v>146.304</v>
      </c>
      <c r="CS22" s="3">
        <v>148.709</v>
      </c>
      <c r="CT22" s="4">
        <v>0.315</v>
      </c>
      <c r="CU22" s="3">
        <v>0.10100000000000001</v>
      </c>
      <c r="CV22" s="4">
        <v>0.29899999999999999</v>
      </c>
      <c r="CW22" s="3">
        <v>0.60199999999999998</v>
      </c>
      <c r="CX22" s="4">
        <v>0.19900000000000001</v>
      </c>
      <c r="CY22" s="3">
        <v>0.20100000000000001</v>
      </c>
      <c r="CZ22" s="4">
        <v>0.10100000000000001</v>
      </c>
      <c r="DA22" s="4">
        <v>0.30099999999999999</v>
      </c>
      <c r="DB22" s="4">
        <v>0.2</v>
      </c>
      <c r="DC22" s="3">
        <v>0</v>
      </c>
      <c r="DD22" s="3">
        <v>0</v>
      </c>
      <c r="DE22" s="4">
        <v>0.34300000000000003</v>
      </c>
      <c r="DF22" s="4">
        <v>0.123</v>
      </c>
      <c r="DG22" s="4">
        <v>0.38100000000000001</v>
      </c>
      <c r="DH22" s="4">
        <v>1.8129999999999999</v>
      </c>
      <c r="DI22" s="4">
        <v>1.1240000000000001</v>
      </c>
      <c r="DJ22" s="4">
        <v>0.28199999999999997</v>
      </c>
      <c r="DK22" s="4">
        <v>1.153</v>
      </c>
      <c r="DL22" s="4">
        <v>0.45400000000000001</v>
      </c>
      <c r="DM22" s="4">
        <v>0.88600000000000001</v>
      </c>
      <c r="DN22" s="4">
        <v>0.747</v>
      </c>
      <c r="DO22" s="4">
        <v>0.44</v>
      </c>
      <c r="DP22" s="4">
        <v>61.210999999999999</v>
      </c>
      <c r="DQ22" s="4">
        <v>49.822000000000003</v>
      </c>
      <c r="DR22" s="3">
        <v>51.165999999999997</v>
      </c>
      <c r="DS22" s="4">
        <v>46.182000000000002</v>
      </c>
      <c r="DT22" s="4">
        <v>6.9</v>
      </c>
      <c r="DU22" s="4">
        <v>5.34</v>
      </c>
      <c r="DV22" s="4">
        <v>12.3</v>
      </c>
      <c r="DW22" s="4">
        <v>10.75</v>
      </c>
      <c r="DX22" s="4">
        <v>6.9</v>
      </c>
      <c r="DY22" s="4">
        <v>5.78</v>
      </c>
      <c r="DZ22" s="4">
        <v>11.65</v>
      </c>
      <c r="EA22" s="4">
        <v>10.28</v>
      </c>
      <c r="EB22" s="4">
        <v>41.7</v>
      </c>
      <c r="EC22" s="4">
        <v>43.31</v>
      </c>
      <c r="ED22" s="4">
        <v>32.65</v>
      </c>
      <c r="EE22" s="4">
        <v>35.68</v>
      </c>
      <c r="EF22" s="4">
        <v>44.49</v>
      </c>
      <c r="EG22" s="4">
        <v>45.57</v>
      </c>
      <c r="EH22" s="4">
        <v>43.4</v>
      </c>
      <c r="EI22" s="4">
        <v>43.28</v>
      </c>
      <c r="EJ22" s="4">
        <v>8.2750000000000004</v>
      </c>
      <c r="EK22" s="4">
        <v>55.863999999999997</v>
      </c>
      <c r="EL22" s="4">
        <v>1.25</v>
      </c>
      <c r="EM22" s="4">
        <v>0.8</v>
      </c>
      <c r="EN22" s="4">
        <v>1.27</v>
      </c>
      <c r="EO22" s="4">
        <v>1.27</v>
      </c>
      <c r="EP22" s="4">
        <v>-117.318</v>
      </c>
      <c r="EQ22" s="4">
        <v>-2.645</v>
      </c>
      <c r="ER22" s="4">
        <v>93.798000000000002</v>
      </c>
      <c r="ES22" s="4">
        <v>1.5820000000000001</v>
      </c>
      <c r="ET22" s="3">
        <v>1.7150000000000001</v>
      </c>
      <c r="EU22" s="4">
        <v>1.5629999999999999</v>
      </c>
      <c r="EV22" s="4">
        <v>6.4509999999999996</v>
      </c>
      <c r="EW22" s="4">
        <v>1.143</v>
      </c>
      <c r="EX22" s="4">
        <v>71.7</v>
      </c>
      <c r="EY22" s="3">
        <v>0.122</v>
      </c>
      <c r="EZ22" s="4">
        <v>0</v>
      </c>
      <c r="FA22" s="3">
        <v>0</v>
      </c>
      <c r="FB22" s="3">
        <v>9.7460000000000004</v>
      </c>
      <c r="FC22" s="3">
        <v>80.209999999999994</v>
      </c>
      <c r="FD22" s="3">
        <v>77.488</v>
      </c>
      <c r="FE22" s="3">
        <v>91.292000000000002</v>
      </c>
      <c r="FF22" s="3">
        <v>91.614000000000004</v>
      </c>
      <c r="FG22" s="4">
        <v>0.94799999999999995</v>
      </c>
      <c r="FH22" s="4">
        <v>0.94899999999999995</v>
      </c>
      <c r="FI22" s="4">
        <v>0.99199999999999999</v>
      </c>
      <c r="FJ22" s="4">
        <v>0.995</v>
      </c>
      <c r="FK22" s="4">
        <v>0</v>
      </c>
      <c r="FL22" s="3">
        <v>83</v>
      </c>
      <c r="FM22" s="4">
        <v>2.71</v>
      </c>
      <c r="FN22" s="4">
        <v>-0.63</v>
      </c>
      <c r="FO22" s="3">
        <v>5.48</v>
      </c>
      <c r="FP22" s="4">
        <v>3.7</v>
      </c>
      <c r="FQ22" s="3">
        <v>4.5</v>
      </c>
      <c r="FR22" s="3">
        <v>5.05</v>
      </c>
      <c r="FS22" s="4">
        <v>6.7290000000000001</v>
      </c>
      <c r="FT22" s="4">
        <v>1068.5</v>
      </c>
      <c r="FU22" s="4">
        <v>0.54</v>
      </c>
      <c r="FV22" s="3">
        <v>31.5</v>
      </c>
      <c r="FW22" s="4">
        <v>3073.5</v>
      </c>
      <c r="FX22" s="3">
        <v>165700</v>
      </c>
      <c r="FY22" s="4">
        <v>166300</v>
      </c>
      <c r="FZ22" s="4">
        <v>48.88</v>
      </c>
      <c r="GA22" s="4">
        <v>48.691000000000003</v>
      </c>
      <c r="GB22" s="4">
        <v>2167</v>
      </c>
      <c r="GC22" s="4">
        <v>2229.6</v>
      </c>
      <c r="GD22" s="4">
        <v>2193.4</v>
      </c>
      <c r="GE22" s="4">
        <v>2261.4</v>
      </c>
      <c r="GF22" s="4">
        <v>1293.6563000000001</v>
      </c>
      <c r="GG22" s="3">
        <v>35</v>
      </c>
      <c r="GH22" s="3">
        <v>35.299999999999997</v>
      </c>
      <c r="GI22" s="4">
        <v>50.2</v>
      </c>
      <c r="GJ22" s="4">
        <v>55.6</v>
      </c>
      <c r="GK22" s="4">
        <v>99.5</v>
      </c>
      <c r="GL22" s="4">
        <v>78</v>
      </c>
      <c r="GM22" s="3">
        <v>0</v>
      </c>
      <c r="GN22" s="4">
        <v>37.53</v>
      </c>
      <c r="GO22" s="4">
        <v>117.318</v>
      </c>
      <c r="GP22" s="4">
        <v>0.76700000000000002</v>
      </c>
      <c r="GQ22" s="4">
        <v>2.0059999999999998</v>
      </c>
      <c r="GR22" s="4">
        <v>1.298</v>
      </c>
      <c r="GS22" s="4">
        <v>2.0649999999999999</v>
      </c>
      <c r="GT22" s="4">
        <v>0.82599999999999996</v>
      </c>
      <c r="GU22" s="4">
        <v>2.0059999999999998</v>
      </c>
      <c r="GV22" s="4">
        <v>12.936</v>
      </c>
      <c r="GW22" s="3">
        <v>14.18</v>
      </c>
      <c r="GX22" s="4">
        <v>15.778</v>
      </c>
      <c r="GY22" s="3">
        <v>0</v>
      </c>
      <c r="GZ22" s="3">
        <v>0</v>
      </c>
      <c r="HA22" s="3">
        <v>0</v>
      </c>
      <c r="HB22" s="3">
        <v>1</v>
      </c>
      <c r="HC22" s="4">
        <v>23.486999999999998</v>
      </c>
      <c r="HD22" s="4">
        <v>86</v>
      </c>
      <c r="HE22" s="3">
        <v>0</v>
      </c>
      <c r="HF22" s="3">
        <v>0</v>
      </c>
      <c r="HG22" s="4">
        <v>73.98</v>
      </c>
      <c r="HH22" s="3">
        <v>80.31</v>
      </c>
      <c r="HI22" s="3">
        <v>0</v>
      </c>
      <c r="HJ22" s="3">
        <v>0</v>
      </c>
      <c r="HK22" s="3">
        <v>0</v>
      </c>
      <c r="HL22" s="4">
        <v>64</v>
      </c>
      <c r="HM22" s="4">
        <v>55</v>
      </c>
      <c r="HN22" s="4">
        <v>56</v>
      </c>
      <c r="HO22" s="4">
        <v>46</v>
      </c>
      <c r="HP22" s="4">
        <v>47</v>
      </c>
      <c r="HQ22" s="4">
        <v>47</v>
      </c>
      <c r="HR22" s="3">
        <v>56</v>
      </c>
      <c r="HS22" s="3">
        <v>70</v>
      </c>
      <c r="HT22" s="3">
        <v>-0.96299999999999997</v>
      </c>
      <c r="HU22" s="3">
        <v>0</v>
      </c>
      <c r="HV22" s="4">
        <v>0.504</v>
      </c>
      <c r="HW22" s="3">
        <v>28.97</v>
      </c>
      <c r="HX22" s="4">
        <v>24.27</v>
      </c>
      <c r="HY22" s="5"/>
      <c r="HZ22" s="5"/>
      <c r="IA22" s="4">
        <v>2.8330000000000002</v>
      </c>
      <c r="IB22" s="3">
        <v>105</v>
      </c>
      <c r="IC22" s="3">
        <v>23.454000000000001</v>
      </c>
      <c r="ID22" s="4">
        <v>-0.161</v>
      </c>
      <c r="IE22" s="4">
        <v>4.0000000000000001E-3</v>
      </c>
      <c r="IF22" s="4">
        <v>806.7</v>
      </c>
      <c r="IG22" s="4">
        <v>729.8</v>
      </c>
      <c r="IH22" s="4">
        <v>813.3</v>
      </c>
      <c r="II22" s="4">
        <v>743.9</v>
      </c>
      <c r="IJ22" s="4">
        <v>-6.0000000000000001E-3</v>
      </c>
      <c r="IK22" s="4">
        <v>8.9999999999999993E-3</v>
      </c>
      <c r="IL22" s="4">
        <v>78.075000000000003</v>
      </c>
      <c r="IM22" s="4">
        <v>78.075000000000003</v>
      </c>
      <c r="IN22" s="4">
        <v>14.041</v>
      </c>
      <c r="IO22" s="4">
        <v>0.28999999999999998</v>
      </c>
    </row>
    <row r="25" spans="1:249" x14ac:dyDescent="0.25">
      <c r="B25" s="2" t="s">
        <v>141</v>
      </c>
      <c r="C25" s="11" t="s">
        <v>42</v>
      </c>
      <c r="D25" s="11" t="s">
        <v>418</v>
      </c>
      <c r="E25" s="12">
        <v>1597.175</v>
      </c>
      <c r="F25" s="12">
        <v>316.19</v>
      </c>
      <c r="G25" s="12">
        <v>-26.88</v>
      </c>
      <c r="H25" s="12">
        <v>33.6</v>
      </c>
      <c r="I25" s="12">
        <v>2.5299999999999998</v>
      </c>
      <c r="J25" s="12">
        <v>1325.5</v>
      </c>
      <c r="K25" s="12">
        <v>8</v>
      </c>
      <c r="L25" s="12">
        <v>6</v>
      </c>
      <c r="M25" s="12">
        <v>5</v>
      </c>
      <c r="N25" s="12">
        <v>3</v>
      </c>
      <c r="O25" s="12">
        <v>3</v>
      </c>
      <c r="P25" s="12">
        <v>0.873</v>
      </c>
      <c r="Q25" s="12">
        <v>1.026</v>
      </c>
      <c r="R25" s="12">
        <v>0.81699999999999995</v>
      </c>
      <c r="S25" s="5"/>
      <c r="T25" s="12">
        <v>49.2</v>
      </c>
      <c r="U25" s="12">
        <v>62.316000000000003</v>
      </c>
      <c r="V25" s="12">
        <v>80</v>
      </c>
      <c r="W25" s="12">
        <v>50</v>
      </c>
      <c r="X25" s="12">
        <v>100</v>
      </c>
      <c r="Y25" s="12">
        <v>100</v>
      </c>
      <c r="Z25" s="12">
        <v>197.3</v>
      </c>
      <c r="AA25" s="12">
        <v>163.62</v>
      </c>
      <c r="AB25" s="12">
        <v>184.15</v>
      </c>
      <c r="AC25" s="12">
        <v>176.83</v>
      </c>
      <c r="AD25" s="12">
        <v>1.768</v>
      </c>
      <c r="AE25" s="12">
        <v>1.597</v>
      </c>
      <c r="AF25" s="12">
        <v>1.6519999999999999</v>
      </c>
      <c r="AG25" s="12">
        <v>1.3859999999999999</v>
      </c>
      <c r="AH25" s="12">
        <v>75.97</v>
      </c>
      <c r="AI25" s="12">
        <v>75.48</v>
      </c>
      <c r="AJ25" s="12">
        <v>87.68</v>
      </c>
      <c r="AK25" s="12">
        <v>86.32</v>
      </c>
      <c r="AL25" s="12">
        <v>495.18599999999998</v>
      </c>
      <c r="AM25" s="12">
        <v>492.96499999999997</v>
      </c>
      <c r="AN25" s="12">
        <v>644.99800000000005</v>
      </c>
      <c r="AO25" s="12">
        <v>655.86699999999996</v>
      </c>
      <c r="AP25" s="12">
        <v>1.244</v>
      </c>
      <c r="AQ25" s="12">
        <v>1.6439999999999999</v>
      </c>
      <c r="AR25" s="12">
        <v>40.411000000000001</v>
      </c>
      <c r="AS25" s="12">
        <v>32.860999999999997</v>
      </c>
      <c r="AT25" s="12">
        <v>85</v>
      </c>
      <c r="AU25" s="12">
        <v>110</v>
      </c>
      <c r="AV25" s="12">
        <v>2.9685000000000001</v>
      </c>
      <c r="AW25" s="12">
        <v>4.3746999999999998</v>
      </c>
      <c r="AX25" s="12">
        <v>1023.5</v>
      </c>
      <c r="AY25" s="12">
        <v>1.78</v>
      </c>
      <c r="AZ25" s="12">
        <v>5.62</v>
      </c>
      <c r="BA25" s="12">
        <v>69.5</v>
      </c>
      <c r="BB25" s="12">
        <v>69.506</v>
      </c>
      <c r="BC25" s="12">
        <v>7731</v>
      </c>
      <c r="BD25" s="12">
        <v>89.5</v>
      </c>
      <c r="BE25" s="12">
        <v>11.63</v>
      </c>
      <c r="BF25" s="12">
        <v>11.34</v>
      </c>
      <c r="BG25" s="12">
        <v>23.92</v>
      </c>
      <c r="BH25" s="12">
        <v>22.95</v>
      </c>
      <c r="BI25" s="12">
        <v>61.206000000000003</v>
      </c>
      <c r="BJ25" s="12">
        <v>73.762</v>
      </c>
      <c r="BK25" s="12">
        <v>59.878999999999998</v>
      </c>
      <c r="BL25" s="12">
        <v>69.391000000000005</v>
      </c>
      <c r="BM25" s="12">
        <v>74.117999999999995</v>
      </c>
      <c r="BN25" s="12">
        <v>159.63999999999999</v>
      </c>
      <c r="BO25" s="12">
        <v>146.024</v>
      </c>
      <c r="BP25" s="12">
        <v>162.696</v>
      </c>
      <c r="BQ25" s="12">
        <v>165.976</v>
      </c>
      <c r="BR25" s="12">
        <v>59.210999999999999</v>
      </c>
      <c r="BS25" s="12">
        <v>31.7</v>
      </c>
      <c r="BT25" s="12">
        <v>6605.2849999999999</v>
      </c>
      <c r="BU25" s="12">
        <v>14.456</v>
      </c>
      <c r="BV25" s="12">
        <v>57.94</v>
      </c>
      <c r="BW25" s="12">
        <v>59.451999999999998</v>
      </c>
      <c r="BX25" s="12">
        <v>59.453000000000003</v>
      </c>
      <c r="BY25" s="12">
        <v>1.268</v>
      </c>
      <c r="BZ25" s="12">
        <v>1.806</v>
      </c>
      <c r="CA25" s="12">
        <v>2.3959999999999999</v>
      </c>
      <c r="CB25" s="12">
        <v>1.8779999999999999</v>
      </c>
      <c r="CC25" s="12">
        <v>1.149</v>
      </c>
      <c r="CD25" s="12">
        <v>1.421</v>
      </c>
      <c r="CE25" s="12">
        <v>1.3540000000000001</v>
      </c>
      <c r="CF25" s="12">
        <v>1.704</v>
      </c>
      <c r="CG25" s="12">
        <v>13.085000000000001</v>
      </c>
      <c r="CH25" s="12">
        <v>10.068</v>
      </c>
      <c r="CI25" s="12">
        <v>4.8680000000000003</v>
      </c>
      <c r="CJ25" s="12">
        <v>13.016999999999999</v>
      </c>
      <c r="CK25" s="12">
        <v>1.149</v>
      </c>
      <c r="CL25" s="12">
        <v>0</v>
      </c>
      <c r="CM25" s="12">
        <v>0</v>
      </c>
      <c r="CN25" s="12">
        <v>0</v>
      </c>
      <c r="CO25" s="12">
        <v>0.1</v>
      </c>
      <c r="CP25" s="12">
        <v>134.26</v>
      </c>
      <c r="CQ25" s="12">
        <v>123.041</v>
      </c>
      <c r="CR25" s="12">
        <v>122.14700000000001</v>
      </c>
      <c r="CS25" s="12">
        <v>123.748</v>
      </c>
      <c r="CT25" s="12">
        <v>0.39600000000000002</v>
      </c>
      <c r="CU25" s="12">
        <v>0.79800000000000004</v>
      </c>
      <c r="CV25" s="12">
        <v>1.2969999999999999</v>
      </c>
      <c r="CW25" s="12">
        <v>0.6</v>
      </c>
      <c r="CX25" s="12">
        <v>1.0980000000000001</v>
      </c>
      <c r="CY25" s="12">
        <v>0.2</v>
      </c>
      <c r="CZ25" s="12">
        <v>0.5</v>
      </c>
      <c r="DA25" s="12">
        <v>0.80100000000000005</v>
      </c>
      <c r="DB25" s="12">
        <v>1.3979999999999999</v>
      </c>
      <c r="DC25" s="12">
        <v>6.0000000000000001E-3</v>
      </c>
      <c r="DD25" s="12">
        <v>0</v>
      </c>
      <c r="DE25" s="12">
        <v>5.1999999999999998E-2</v>
      </c>
      <c r="DF25" s="4">
        <v>4.2999999999999997E-2</v>
      </c>
      <c r="DG25" s="4">
        <v>0.24199999999999999</v>
      </c>
      <c r="DH25" s="4">
        <v>0.97399999999999998</v>
      </c>
      <c r="DI25" s="4">
        <v>1.0049999999999999</v>
      </c>
      <c r="DJ25" s="4">
        <v>0.13600000000000001</v>
      </c>
      <c r="DK25" s="4">
        <v>0.94</v>
      </c>
      <c r="DL25" s="3">
        <v>0.45500000000000002</v>
      </c>
      <c r="DM25" s="4">
        <v>0.91300000000000003</v>
      </c>
      <c r="DN25" s="4">
        <v>0.625</v>
      </c>
      <c r="DO25" s="4">
        <v>0.48099999999999998</v>
      </c>
      <c r="DP25" s="4">
        <v>57.988</v>
      </c>
      <c r="DQ25" s="3">
        <v>56.881</v>
      </c>
      <c r="DR25" s="4">
        <v>47.790999999999997</v>
      </c>
      <c r="DS25" s="4">
        <v>47.674999999999997</v>
      </c>
      <c r="DT25" s="4">
        <v>0.65</v>
      </c>
      <c r="DU25" s="4">
        <v>0.46</v>
      </c>
      <c r="DV25" s="4">
        <v>1.22</v>
      </c>
      <c r="DW25" s="4">
        <v>1.06</v>
      </c>
      <c r="DX25" s="4">
        <v>0.67</v>
      </c>
      <c r="DY25" s="4">
        <v>0.53</v>
      </c>
      <c r="DZ25" s="4">
        <v>1.1000000000000001</v>
      </c>
      <c r="EA25" s="4">
        <v>0.96</v>
      </c>
      <c r="EB25" s="3">
        <v>85.01</v>
      </c>
      <c r="EC25" s="3">
        <v>85.6</v>
      </c>
      <c r="ED25" s="4">
        <v>7.22</v>
      </c>
      <c r="EE25" s="4">
        <v>8.19</v>
      </c>
      <c r="EF25" s="4">
        <v>13.66</v>
      </c>
      <c r="EG25" s="4">
        <v>13.41</v>
      </c>
      <c r="EH25" s="3">
        <v>90.46</v>
      </c>
      <c r="EI25" s="3">
        <v>89.78</v>
      </c>
      <c r="EJ25" s="4">
        <v>5.923</v>
      </c>
      <c r="EK25" s="4">
        <v>52.408000000000001</v>
      </c>
      <c r="EL25" s="3">
        <v>1.45</v>
      </c>
      <c r="EM25" s="3">
        <v>0.7</v>
      </c>
      <c r="EN25" s="4">
        <v>1.1200000000000001</v>
      </c>
      <c r="EO25" s="4">
        <v>1.1299999999999999</v>
      </c>
      <c r="EP25" s="4">
        <v>-63.298000000000002</v>
      </c>
      <c r="EQ25" s="3">
        <v>-0.37</v>
      </c>
      <c r="ER25" s="4">
        <v>80.95</v>
      </c>
      <c r="ES25" s="4">
        <v>0.34499999999999997</v>
      </c>
      <c r="ET25" s="4">
        <v>0.35099999999999998</v>
      </c>
      <c r="EU25" s="4">
        <v>0.34499999999999997</v>
      </c>
      <c r="EV25" s="4">
        <v>5.7880000000000003</v>
      </c>
      <c r="EW25" s="4">
        <v>-0.41299999999999998</v>
      </c>
      <c r="EX25" s="4">
        <v>-327.88</v>
      </c>
      <c r="EY25" s="4">
        <v>4.7</v>
      </c>
      <c r="EZ25" s="3">
        <v>0</v>
      </c>
      <c r="FA25" s="3">
        <v>0</v>
      </c>
      <c r="FB25" s="4">
        <v>5.3559999999999999</v>
      </c>
      <c r="FC25" s="3">
        <v>80.790000000000006</v>
      </c>
      <c r="FD25" s="3">
        <v>79.891000000000005</v>
      </c>
      <c r="FE25" s="3">
        <v>88.120999999999995</v>
      </c>
      <c r="FF25" s="3">
        <v>88.054000000000002</v>
      </c>
      <c r="FG25" s="3">
        <v>1.046</v>
      </c>
      <c r="FH25" s="3">
        <v>1.06</v>
      </c>
      <c r="FI25" s="3">
        <v>1.002</v>
      </c>
      <c r="FJ25" s="3">
        <v>1.002</v>
      </c>
      <c r="FK25" s="3">
        <v>0.30199999999999999</v>
      </c>
      <c r="FL25" s="3">
        <v>86</v>
      </c>
      <c r="FM25" s="4">
        <v>2.59</v>
      </c>
      <c r="FN25" s="3">
        <v>-0.89</v>
      </c>
      <c r="FO25" s="4">
        <v>5.51</v>
      </c>
      <c r="FP25" s="3">
        <v>0.45</v>
      </c>
      <c r="FQ25" s="3">
        <v>0.3</v>
      </c>
      <c r="FR25" s="4">
        <v>5.2</v>
      </c>
      <c r="FS25" s="4">
        <v>6.3224999999999998</v>
      </c>
      <c r="FT25" s="4">
        <v>1069.3</v>
      </c>
      <c r="FU25" s="4">
        <v>0.2</v>
      </c>
      <c r="FV25" s="3">
        <v>31.57</v>
      </c>
      <c r="FW25" s="4">
        <v>3027</v>
      </c>
      <c r="FX25" s="3">
        <v>166800</v>
      </c>
      <c r="FY25" s="3">
        <v>167500</v>
      </c>
      <c r="FZ25" s="3">
        <v>54.887</v>
      </c>
      <c r="GA25" s="3">
        <v>54.209000000000003</v>
      </c>
      <c r="GB25" s="4">
        <v>2170.1999999999998</v>
      </c>
      <c r="GC25" s="4">
        <v>2132.6</v>
      </c>
      <c r="GD25" s="4">
        <v>2260.6</v>
      </c>
      <c r="GE25" s="4">
        <v>2142.4</v>
      </c>
      <c r="GF25" s="4">
        <v>1481.7813000000001</v>
      </c>
      <c r="GG25" s="3">
        <v>39</v>
      </c>
      <c r="GH25" s="3">
        <v>39</v>
      </c>
      <c r="GI25" s="3">
        <v>84.2</v>
      </c>
      <c r="GJ25" s="3">
        <v>85</v>
      </c>
      <c r="GK25" s="3">
        <v>96</v>
      </c>
      <c r="GL25" s="4">
        <v>79.599999999999994</v>
      </c>
      <c r="GM25" s="3">
        <v>0</v>
      </c>
      <c r="GN25" s="4">
        <v>42.825000000000003</v>
      </c>
      <c r="GO25" s="4">
        <v>80.95</v>
      </c>
      <c r="GP25" s="3">
        <v>0</v>
      </c>
      <c r="GQ25" s="3">
        <v>6.077</v>
      </c>
      <c r="GR25" s="3">
        <v>0</v>
      </c>
      <c r="GS25" s="3">
        <v>5.133</v>
      </c>
      <c r="GT25" s="3">
        <v>0</v>
      </c>
      <c r="GU25" s="3">
        <v>6.1950000000000003</v>
      </c>
      <c r="GV25" s="3">
        <v>0</v>
      </c>
      <c r="GW25" s="4">
        <v>2.617</v>
      </c>
      <c r="GX25" s="3">
        <v>24.99</v>
      </c>
      <c r="GY25" s="3">
        <v>0</v>
      </c>
      <c r="GZ25" s="3">
        <v>0</v>
      </c>
      <c r="HA25" s="3">
        <v>0</v>
      </c>
      <c r="HB25" s="3">
        <v>1</v>
      </c>
      <c r="HC25" s="4">
        <v>18.164000000000001</v>
      </c>
      <c r="HD25" s="3">
        <v>90</v>
      </c>
      <c r="HE25" s="12">
        <v>0</v>
      </c>
      <c r="HF25" s="12">
        <v>0</v>
      </c>
      <c r="HG25" s="12">
        <v>89.11</v>
      </c>
      <c r="HH25" s="12">
        <v>82.04</v>
      </c>
      <c r="HI25" s="12">
        <v>0</v>
      </c>
      <c r="HJ25" s="12">
        <v>0</v>
      </c>
      <c r="HK25" s="12">
        <v>0</v>
      </c>
      <c r="HL25" s="12">
        <v>75</v>
      </c>
      <c r="HM25" s="12">
        <v>59</v>
      </c>
      <c r="HN25" s="12">
        <v>61</v>
      </c>
      <c r="HO25" s="12">
        <v>51</v>
      </c>
      <c r="HP25" s="12">
        <v>52</v>
      </c>
      <c r="HQ25" s="12">
        <v>52</v>
      </c>
      <c r="HR25" s="12">
        <v>57</v>
      </c>
      <c r="HS25" s="12">
        <v>60</v>
      </c>
      <c r="HT25" s="12">
        <v>-0.97</v>
      </c>
      <c r="HU25" s="12">
        <v>0</v>
      </c>
      <c r="HV25" s="12">
        <v>-1.31</v>
      </c>
      <c r="HW25" s="12">
        <v>37.24</v>
      </c>
      <c r="HX25" s="12">
        <v>30.38</v>
      </c>
      <c r="HY25" s="12">
        <v>50.08</v>
      </c>
      <c r="HZ25" s="12">
        <v>50.08</v>
      </c>
      <c r="IA25" s="12">
        <v>1.6579999999999999</v>
      </c>
      <c r="IB25" s="12">
        <v>93</v>
      </c>
      <c r="IC25" s="12">
        <v>14.648999999999999</v>
      </c>
      <c r="ID25" s="12">
        <v>-1.0999999999999999E-2</v>
      </c>
      <c r="IE25" s="12">
        <v>3.0000000000000001E-3</v>
      </c>
      <c r="IF25" s="12">
        <v>768</v>
      </c>
      <c r="IG25" s="12">
        <v>372.7</v>
      </c>
      <c r="IH25" s="12">
        <v>778.6</v>
      </c>
      <c r="II25" s="12">
        <v>390.7</v>
      </c>
      <c r="IJ25" s="12">
        <v>3.4000000000000002E-2</v>
      </c>
      <c r="IK25" s="12">
        <v>2.8000000000000001E-2</v>
      </c>
      <c r="IL25" s="12">
        <v>1437.921</v>
      </c>
      <c r="IM25" s="12">
        <v>1437.761</v>
      </c>
      <c r="IN25" s="12">
        <v>18.085999999999999</v>
      </c>
      <c r="IO25" s="12">
        <v>4.5999999999999999E-2</v>
      </c>
    </row>
    <row r="26" spans="1:249" x14ac:dyDescent="0.25">
      <c r="B26" s="2" t="s">
        <v>141</v>
      </c>
      <c r="C26" s="11" t="s">
        <v>43</v>
      </c>
      <c r="D26" s="13">
        <v>2.6614583333333334E-3</v>
      </c>
      <c r="E26" s="12">
        <v>230</v>
      </c>
      <c r="F26" s="12">
        <v>326.19</v>
      </c>
      <c r="G26" s="12">
        <v>5.54</v>
      </c>
      <c r="H26" s="12">
        <v>34.200000000000003</v>
      </c>
      <c r="I26" s="12">
        <v>0</v>
      </c>
      <c r="J26" s="12">
        <v>17.3</v>
      </c>
      <c r="K26" s="12">
        <v>6</v>
      </c>
      <c r="L26" s="12">
        <v>5</v>
      </c>
      <c r="M26" s="12">
        <v>5</v>
      </c>
      <c r="N26" s="12">
        <v>3</v>
      </c>
      <c r="O26" s="12">
        <v>3</v>
      </c>
      <c r="P26" s="12">
        <v>1.0009999999999999</v>
      </c>
      <c r="Q26" s="12">
        <v>1.476</v>
      </c>
      <c r="R26" s="12">
        <v>0.98499999999999999</v>
      </c>
      <c r="S26" s="5"/>
      <c r="T26" s="12">
        <v>67.48</v>
      </c>
      <c r="U26" s="12">
        <v>61.722999999999999</v>
      </c>
      <c r="V26" s="12">
        <v>185</v>
      </c>
      <c r="W26" s="12">
        <v>147.5</v>
      </c>
      <c r="X26" s="12">
        <v>117.5</v>
      </c>
      <c r="Y26" s="12">
        <v>115</v>
      </c>
      <c r="Z26" s="12">
        <v>305.27999999999997</v>
      </c>
      <c r="AA26" s="12">
        <v>251.34</v>
      </c>
      <c r="AB26" s="12">
        <v>244.46</v>
      </c>
      <c r="AC26" s="12">
        <v>232.67</v>
      </c>
      <c r="AD26" s="12">
        <v>1.6990000000000001</v>
      </c>
      <c r="AE26" s="12">
        <v>1.5489999999999999</v>
      </c>
      <c r="AF26" s="12">
        <v>1.6220000000000001</v>
      </c>
      <c r="AG26" s="12">
        <v>1.4139999999999999</v>
      </c>
      <c r="AH26" s="12">
        <v>73.62</v>
      </c>
      <c r="AI26" s="12">
        <v>75.45</v>
      </c>
      <c r="AJ26" s="12">
        <v>90.27</v>
      </c>
      <c r="AK26" s="12">
        <v>88.04</v>
      </c>
      <c r="AL26" s="12">
        <v>535.12900000000002</v>
      </c>
      <c r="AM26" s="12">
        <v>528.94299999999998</v>
      </c>
      <c r="AN26" s="12">
        <v>694.35299999999995</v>
      </c>
      <c r="AO26" s="12">
        <v>727.43399999999997</v>
      </c>
      <c r="AP26" s="12">
        <v>1.286</v>
      </c>
      <c r="AQ26" s="12">
        <v>1.6859999999999999</v>
      </c>
      <c r="AR26" s="12">
        <v>37.987000000000002</v>
      </c>
      <c r="AS26" s="12">
        <v>25.809000000000001</v>
      </c>
      <c r="AT26" s="12">
        <v>82</v>
      </c>
      <c r="AU26" s="12">
        <v>106</v>
      </c>
      <c r="AV26" s="12">
        <v>2.6459999999999999</v>
      </c>
      <c r="AW26" s="12">
        <v>5.2386999999999997</v>
      </c>
      <c r="AX26" s="12">
        <v>1011.4</v>
      </c>
      <c r="AY26" s="12">
        <v>1.5</v>
      </c>
      <c r="AZ26" s="12">
        <v>5.82</v>
      </c>
      <c r="BA26" s="12">
        <v>138.28800000000001</v>
      </c>
      <c r="BB26" s="12">
        <v>138.21199999999999</v>
      </c>
      <c r="BC26" s="12">
        <v>7761</v>
      </c>
      <c r="BD26" s="12">
        <v>89.5</v>
      </c>
      <c r="BE26" s="12">
        <v>13.574999999999999</v>
      </c>
      <c r="BF26" s="12">
        <v>12.18</v>
      </c>
      <c r="BG26" s="12">
        <v>25.83</v>
      </c>
      <c r="BH26" s="12">
        <v>25.15</v>
      </c>
      <c r="BI26" s="5"/>
      <c r="BJ26" s="5"/>
      <c r="BK26" s="5"/>
      <c r="BL26" s="5"/>
      <c r="BM26" s="5"/>
      <c r="BN26" s="12">
        <v>108.68</v>
      </c>
      <c r="BO26" s="12">
        <v>106.392</v>
      </c>
      <c r="BP26" s="12">
        <v>115.91200000000001</v>
      </c>
      <c r="BQ26" s="12">
        <v>115.512</v>
      </c>
      <c r="BR26" s="5"/>
      <c r="BS26" s="12">
        <v>33.700000000000003</v>
      </c>
      <c r="BT26" s="12">
        <v>7444.7190000000001</v>
      </c>
      <c r="BU26" s="12">
        <v>48.238</v>
      </c>
      <c r="BV26" s="12">
        <v>56.701999999999998</v>
      </c>
      <c r="BW26" s="12">
        <v>57.820999999999998</v>
      </c>
      <c r="BX26" s="12">
        <v>56.43</v>
      </c>
      <c r="BY26" s="12">
        <v>1.4550000000000001</v>
      </c>
      <c r="BZ26" s="12">
        <v>2.637</v>
      </c>
      <c r="CA26" s="12">
        <v>2.3359999999999999</v>
      </c>
      <c r="CB26" s="12">
        <v>2.4580000000000002</v>
      </c>
      <c r="CC26" s="12">
        <v>1.0449999999999999</v>
      </c>
      <c r="CD26" s="12">
        <v>1.53</v>
      </c>
      <c r="CE26" s="12">
        <v>1.246</v>
      </c>
      <c r="CF26" s="12">
        <v>1.6319999999999999</v>
      </c>
      <c r="CG26" s="12">
        <v>13.975</v>
      </c>
      <c r="CH26" s="12">
        <v>13.87</v>
      </c>
      <c r="CI26" s="12">
        <v>2.5880000000000001</v>
      </c>
      <c r="CJ26" s="12">
        <v>3.3479999999999999</v>
      </c>
      <c r="CK26" s="12">
        <v>0.89400000000000002</v>
      </c>
      <c r="CL26" s="12">
        <v>0.6</v>
      </c>
      <c r="CM26" s="12">
        <v>0</v>
      </c>
      <c r="CN26" s="12">
        <v>0</v>
      </c>
      <c r="CO26" s="12">
        <v>0</v>
      </c>
      <c r="CP26" s="12">
        <v>96.991</v>
      </c>
      <c r="CQ26" s="12">
        <v>98.251000000000005</v>
      </c>
      <c r="CR26" s="12">
        <v>95.61</v>
      </c>
      <c r="CS26" s="12">
        <v>95.834000000000003</v>
      </c>
      <c r="CT26" s="12">
        <v>0.43099999999999999</v>
      </c>
      <c r="CU26" s="12">
        <v>0.59799999999999998</v>
      </c>
      <c r="CV26" s="12">
        <v>0.4</v>
      </c>
      <c r="CW26" s="12">
        <v>1.099</v>
      </c>
      <c r="CX26" s="12">
        <v>0.497</v>
      </c>
      <c r="CY26" s="12">
        <v>0.40100000000000002</v>
      </c>
      <c r="CZ26" s="12">
        <v>0.2</v>
      </c>
      <c r="DA26" s="12">
        <v>0.39900000000000002</v>
      </c>
      <c r="DB26" s="12">
        <v>0.79800000000000004</v>
      </c>
      <c r="DC26" s="12">
        <v>0</v>
      </c>
      <c r="DD26" s="12">
        <v>0</v>
      </c>
      <c r="DE26" s="12">
        <v>0.34399999999999997</v>
      </c>
      <c r="DF26" s="4">
        <v>0.08</v>
      </c>
      <c r="DG26" s="4">
        <v>0.52300000000000002</v>
      </c>
      <c r="DH26" s="4">
        <v>1.556</v>
      </c>
      <c r="DI26" s="4">
        <v>1.27</v>
      </c>
      <c r="DJ26" s="4">
        <v>0.25700000000000001</v>
      </c>
      <c r="DK26" s="4">
        <v>0.97599999999999998</v>
      </c>
      <c r="DL26" s="4">
        <v>0.443</v>
      </c>
      <c r="DM26" s="4">
        <v>0.57899999999999996</v>
      </c>
      <c r="DN26" s="4">
        <v>-0.67200000000000004</v>
      </c>
      <c r="DO26" s="4">
        <v>0.46600000000000003</v>
      </c>
      <c r="DP26" s="4">
        <v>60.609000000000002</v>
      </c>
      <c r="DQ26" s="4">
        <v>55.45</v>
      </c>
      <c r="DR26" s="4">
        <v>50.439</v>
      </c>
      <c r="DS26" s="4">
        <v>46.029000000000003</v>
      </c>
      <c r="DT26" s="4">
        <v>5.18</v>
      </c>
      <c r="DU26" s="4">
        <v>3.94</v>
      </c>
      <c r="DV26" s="4">
        <v>10.39</v>
      </c>
      <c r="DW26" s="4">
        <v>9.06</v>
      </c>
      <c r="DX26" s="4">
        <v>5.34</v>
      </c>
      <c r="DY26" s="4">
        <v>4.3099999999999996</v>
      </c>
      <c r="DZ26" s="4">
        <v>9.5299999999999994</v>
      </c>
      <c r="EA26" s="4">
        <v>8.3699999999999992</v>
      </c>
      <c r="EB26" s="4">
        <v>43.29</v>
      </c>
      <c r="EC26" s="4">
        <v>44.44</v>
      </c>
      <c r="ED26" s="3">
        <v>35.67</v>
      </c>
      <c r="EE26" s="3">
        <v>37.71</v>
      </c>
      <c r="EF26" s="4">
        <v>46.19</v>
      </c>
      <c r="EG26" s="4">
        <v>47.31</v>
      </c>
      <c r="EH26" s="4">
        <v>44.41</v>
      </c>
      <c r="EI26" s="4">
        <v>44.86</v>
      </c>
      <c r="EJ26" s="4">
        <v>7.1660000000000004</v>
      </c>
      <c r="EK26" s="3">
        <v>54.3</v>
      </c>
      <c r="EL26" s="4">
        <v>1.25</v>
      </c>
      <c r="EM26" s="4">
        <v>0.8</v>
      </c>
      <c r="EN26" s="4">
        <v>1.32</v>
      </c>
      <c r="EO26" s="4">
        <v>1.32</v>
      </c>
      <c r="EP26" s="4">
        <v>-75.853999999999999</v>
      </c>
      <c r="EQ26" s="4">
        <v>-1.895</v>
      </c>
      <c r="ER26" s="4">
        <v>84.745999999999995</v>
      </c>
      <c r="ES26" s="3">
        <v>1.671</v>
      </c>
      <c r="ET26" s="4">
        <v>1.708</v>
      </c>
      <c r="EU26" s="3">
        <v>1.68</v>
      </c>
      <c r="EV26" s="3">
        <v>6.8559999999999999</v>
      </c>
      <c r="EW26" s="3">
        <v>1.4330000000000001</v>
      </c>
      <c r="EX26" s="3">
        <v>68.900000000000006</v>
      </c>
      <c r="EY26" s="4">
        <v>0</v>
      </c>
      <c r="EZ26" s="3">
        <v>0</v>
      </c>
      <c r="FA26" s="3">
        <v>0</v>
      </c>
      <c r="FB26" s="3">
        <v>9.7530000000000001</v>
      </c>
      <c r="FC26" s="4">
        <v>69.554000000000002</v>
      </c>
      <c r="FD26" s="4">
        <v>69.986000000000004</v>
      </c>
      <c r="FE26" s="4">
        <v>70.869</v>
      </c>
      <c r="FF26" s="4">
        <v>71.433999999999997</v>
      </c>
      <c r="FG26" s="4">
        <v>0.94199999999999995</v>
      </c>
      <c r="FH26" s="4">
        <v>0.94299999999999995</v>
      </c>
      <c r="FI26" s="4">
        <v>0.995</v>
      </c>
      <c r="FJ26" s="4">
        <v>0.999</v>
      </c>
      <c r="FK26" s="4">
        <v>0</v>
      </c>
      <c r="FL26" s="4">
        <v>82</v>
      </c>
      <c r="FM26" s="4">
        <v>2.82</v>
      </c>
      <c r="FN26" s="4">
        <v>-0.82</v>
      </c>
      <c r="FO26" s="4">
        <v>5.52</v>
      </c>
      <c r="FP26" s="5"/>
      <c r="FQ26" s="4">
        <v>4.5999999999999996</v>
      </c>
      <c r="FR26" s="4">
        <v>5.0999999999999996</v>
      </c>
      <c r="FS26" s="4">
        <v>6.8</v>
      </c>
      <c r="FT26" s="3">
        <v>1076.0999999999999</v>
      </c>
      <c r="FU26" s="4">
        <v>0.23</v>
      </c>
      <c r="FV26" s="4">
        <v>10.16</v>
      </c>
      <c r="FW26" s="4">
        <v>3001.5</v>
      </c>
      <c r="FX26" s="4">
        <v>163700</v>
      </c>
      <c r="FY26" s="4">
        <v>165800</v>
      </c>
      <c r="FZ26" s="4">
        <v>50.929000000000002</v>
      </c>
      <c r="GA26" s="4">
        <v>50.404000000000003</v>
      </c>
      <c r="GB26" s="3">
        <v>2270.8000000000002</v>
      </c>
      <c r="GC26" s="4">
        <v>2170.8000000000002</v>
      </c>
      <c r="GD26" s="4">
        <v>2270.8000000000002</v>
      </c>
      <c r="GE26" s="4">
        <v>2170.8000000000002</v>
      </c>
      <c r="GF26" s="4">
        <v>1341.8438000000001</v>
      </c>
      <c r="GG26" s="4">
        <v>34</v>
      </c>
      <c r="GH26" s="4">
        <v>33.9</v>
      </c>
      <c r="GI26" s="4">
        <v>57.4</v>
      </c>
      <c r="GJ26" s="4">
        <v>61.4</v>
      </c>
      <c r="GK26" s="4">
        <v>99.5</v>
      </c>
      <c r="GL26" s="4">
        <v>79.099999999999994</v>
      </c>
      <c r="GM26" s="3">
        <v>0</v>
      </c>
      <c r="GN26" s="4">
        <v>40.380000000000003</v>
      </c>
      <c r="GO26" s="4">
        <v>84.745999999999995</v>
      </c>
      <c r="GP26" s="4">
        <v>1.298</v>
      </c>
      <c r="GQ26" s="4">
        <v>2.0059999999999998</v>
      </c>
      <c r="GR26" s="4">
        <v>1.298</v>
      </c>
      <c r="GS26" s="4">
        <v>2.0649999999999999</v>
      </c>
      <c r="GT26" s="4">
        <v>1.4159999999999999</v>
      </c>
      <c r="GU26" s="4">
        <v>2.0059999999999998</v>
      </c>
      <c r="GV26" s="4">
        <v>12.936</v>
      </c>
      <c r="GW26" s="4">
        <v>14.048999999999999</v>
      </c>
      <c r="GX26" s="4">
        <v>15.288</v>
      </c>
      <c r="GY26" s="3">
        <v>0</v>
      </c>
      <c r="GZ26" s="3">
        <v>0</v>
      </c>
      <c r="HA26" s="3">
        <v>0</v>
      </c>
      <c r="HB26" s="4">
        <v>0</v>
      </c>
      <c r="HC26" s="4">
        <v>22.678999999999998</v>
      </c>
      <c r="HD26" s="4">
        <v>82</v>
      </c>
      <c r="HE26" s="12">
        <v>0</v>
      </c>
      <c r="HF26" s="12">
        <v>0</v>
      </c>
      <c r="HG26" s="12">
        <v>87.78</v>
      </c>
      <c r="HH26" s="12">
        <v>83.19</v>
      </c>
      <c r="HI26" s="12">
        <v>0</v>
      </c>
      <c r="HJ26" s="12">
        <v>0</v>
      </c>
      <c r="HK26" s="12">
        <v>0</v>
      </c>
      <c r="HL26" s="12">
        <v>68</v>
      </c>
      <c r="HM26" s="12">
        <v>58</v>
      </c>
      <c r="HN26" s="12">
        <v>59</v>
      </c>
      <c r="HO26" s="12">
        <v>48</v>
      </c>
      <c r="HP26" s="12">
        <v>49</v>
      </c>
      <c r="HQ26" s="12">
        <v>49</v>
      </c>
      <c r="HR26" s="12">
        <v>55</v>
      </c>
      <c r="HS26" s="12">
        <v>62</v>
      </c>
      <c r="HT26" s="12">
        <v>-0.99099999999999999</v>
      </c>
      <c r="HU26" s="12">
        <v>0</v>
      </c>
      <c r="HV26" s="12">
        <v>0.874</v>
      </c>
      <c r="HW26" s="12">
        <v>36.270000000000003</v>
      </c>
      <c r="HX26" s="12">
        <v>30.38</v>
      </c>
      <c r="HY26" s="12">
        <v>49.7</v>
      </c>
      <c r="HZ26" s="12">
        <v>49.7</v>
      </c>
      <c r="IA26" s="12">
        <v>2.077</v>
      </c>
      <c r="IB26" s="12">
        <v>103</v>
      </c>
      <c r="IC26" s="12">
        <v>22.068999999999999</v>
      </c>
      <c r="ID26" s="12">
        <v>-0.159</v>
      </c>
      <c r="IE26" s="12">
        <v>5.0000000000000001E-3</v>
      </c>
      <c r="IF26" s="12">
        <v>799.7</v>
      </c>
      <c r="IG26" s="12">
        <v>710.6</v>
      </c>
      <c r="IH26" s="12">
        <v>812.9</v>
      </c>
      <c r="II26" s="12">
        <v>726.1</v>
      </c>
      <c r="IJ26" s="12">
        <v>0.245</v>
      </c>
      <c r="IK26" s="12">
        <v>0.19700000000000001</v>
      </c>
      <c r="IL26" s="12">
        <v>84.647999999999996</v>
      </c>
      <c r="IM26" s="12">
        <v>84.647999999999996</v>
      </c>
      <c r="IN26" s="12">
        <v>15.63</v>
      </c>
      <c r="IO26" s="12">
        <v>0.45400000000000001</v>
      </c>
    </row>
    <row r="27" spans="1:249" x14ac:dyDescent="0.25">
      <c r="A27" s="10"/>
      <c r="B27" s="2" t="s">
        <v>141</v>
      </c>
      <c r="C27" s="11" t="s">
        <v>44</v>
      </c>
      <c r="D27" s="13">
        <v>2.633333333333333E-3</v>
      </c>
      <c r="E27" s="12">
        <v>227.57</v>
      </c>
      <c r="F27" s="12">
        <v>328.62</v>
      </c>
      <c r="G27" s="12">
        <v>5.37</v>
      </c>
      <c r="H27" s="12">
        <v>35.1</v>
      </c>
      <c r="I27" s="12">
        <v>0</v>
      </c>
      <c r="J27" s="12">
        <v>19.399999999999999</v>
      </c>
      <c r="K27" s="12">
        <v>6</v>
      </c>
      <c r="L27" s="12">
        <v>5</v>
      </c>
      <c r="M27" s="12">
        <v>5</v>
      </c>
      <c r="N27" s="12">
        <v>3</v>
      </c>
      <c r="O27" s="12">
        <v>4</v>
      </c>
      <c r="P27" s="12">
        <v>1.1299999999999999</v>
      </c>
      <c r="Q27" s="12">
        <v>1.605</v>
      </c>
      <c r="R27" s="12">
        <v>1.125</v>
      </c>
      <c r="S27" s="12">
        <v>1.17</v>
      </c>
      <c r="T27" s="12">
        <v>74.59</v>
      </c>
      <c r="U27" s="12">
        <v>61.902000000000001</v>
      </c>
      <c r="V27" s="12">
        <v>201.66</v>
      </c>
      <c r="W27" s="12">
        <v>152.5</v>
      </c>
      <c r="X27" s="12">
        <v>155</v>
      </c>
      <c r="Y27" s="12">
        <v>157.5</v>
      </c>
      <c r="Z27" s="12">
        <v>320.19</v>
      </c>
      <c r="AA27" s="12">
        <v>255.43</v>
      </c>
      <c r="AB27" s="12">
        <v>280.47000000000003</v>
      </c>
      <c r="AC27" s="12">
        <v>273.25</v>
      </c>
      <c r="AD27" s="12">
        <v>1.7410000000000001</v>
      </c>
      <c r="AE27" s="12">
        <v>1.5820000000000001</v>
      </c>
      <c r="AF27" s="12">
        <v>1.69</v>
      </c>
      <c r="AG27" s="12">
        <v>1.474</v>
      </c>
      <c r="AH27" s="12">
        <v>80.45</v>
      </c>
      <c r="AI27" s="12">
        <v>81.849999999999994</v>
      </c>
      <c r="AJ27" s="12">
        <v>100.28</v>
      </c>
      <c r="AK27" s="12">
        <v>97.45</v>
      </c>
      <c r="AL27" s="12">
        <v>548.74300000000005</v>
      </c>
      <c r="AM27" s="12">
        <v>534.17499999999995</v>
      </c>
      <c r="AN27" s="12">
        <v>722.45</v>
      </c>
      <c r="AO27" s="12">
        <v>726.98299999999995</v>
      </c>
      <c r="AP27" s="12">
        <v>1.2729999999999999</v>
      </c>
      <c r="AQ27" s="12">
        <v>1.6719999999999999</v>
      </c>
      <c r="AR27" s="12">
        <v>39.070999999999998</v>
      </c>
      <c r="AS27" s="12">
        <v>30.253</v>
      </c>
      <c r="AT27" s="12">
        <v>83</v>
      </c>
      <c r="AU27" s="12">
        <v>109</v>
      </c>
      <c r="AV27" s="12">
        <v>2.718</v>
      </c>
      <c r="AW27" s="12">
        <v>5.2786</v>
      </c>
      <c r="AX27" s="12">
        <v>1010.8</v>
      </c>
      <c r="AY27" s="12">
        <v>1.6</v>
      </c>
      <c r="AZ27" s="12">
        <v>5.81</v>
      </c>
      <c r="BA27" s="12">
        <v>141.803</v>
      </c>
      <c r="BB27" s="12">
        <v>142.41499999999999</v>
      </c>
      <c r="BC27" s="12">
        <v>7789</v>
      </c>
      <c r="BD27" s="12">
        <v>89.5</v>
      </c>
      <c r="BE27" s="12">
        <v>12.744999999999999</v>
      </c>
      <c r="BF27" s="12">
        <v>11.54</v>
      </c>
      <c r="BG27" s="12">
        <v>25.76</v>
      </c>
      <c r="BH27" s="12">
        <v>25.11</v>
      </c>
      <c r="BI27" s="5"/>
      <c r="BJ27" s="5"/>
      <c r="BK27" s="5"/>
      <c r="BL27" s="5"/>
      <c r="BM27" s="5"/>
      <c r="BN27" s="12">
        <v>115.592</v>
      </c>
      <c r="BO27" s="12">
        <v>110.904</v>
      </c>
      <c r="BP27" s="12">
        <v>128.34399999999999</v>
      </c>
      <c r="BQ27" s="12">
        <v>130.08799999999999</v>
      </c>
      <c r="BR27" s="5"/>
      <c r="BS27" s="12">
        <v>34.6</v>
      </c>
      <c r="BT27" s="12">
        <v>7389.848</v>
      </c>
      <c r="BU27" s="12">
        <v>48.018999999999998</v>
      </c>
      <c r="BV27" s="12">
        <v>54.731999999999999</v>
      </c>
      <c r="BW27" s="12">
        <v>57.865000000000002</v>
      </c>
      <c r="BX27" s="12">
        <v>58.320999999999998</v>
      </c>
      <c r="BY27" s="12">
        <v>1.3260000000000001</v>
      </c>
      <c r="BZ27" s="12">
        <v>2.67</v>
      </c>
      <c r="CA27" s="12">
        <v>2.524</v>
      </c>
      <c r="CB27" s="12">
        <v>2.63</v>
      </c>
      <c r="CC27" s="12">
        <v>0.74299999999999999</v>
      </c>
      <c r="CD27" s="12">
        <v>1.5940000000000001</v>
      </c>
      <c r="CE27" s="12">
        <v>1.224</v>
      </c>
      <c r="CF27" s="12">
        <v>1.6379999999999999</v>
      </c>
      <c r="CG27" s="12">
        <v>13.975</v>
      </c>
      <c r="CH27" s="12">
        <v>13.856999999999999</v>
      </c>
      <c r="CI27" s="12">
        <v>2.427</v>
      </c>
      <c r="CJ27" s="12">
        <v>3.2469999999999999</v>
      </c>
      <c r="CK27" s="12">
        <v>0.86699999999999999</v>
      </c>
      <c r="CL27" s="12">
        <v>0</v>
      </c>
      <c r="CM27" s="12">
        <v>0</v>
      </c>
      <c r="CN27" s="12">
        <v>0</v>
      </c>
      <c r="CO27" s="12">
        <v>0</v>
      </c>
      <c r="CP27" s="12">
        <v>107.711</v>
      </c>
      <c r="CQ27" s="12">
        <v>104.682</v>
      </c>
      <c r="CR27" s="12">
        <v>118.97499999999999</v>
      </c>
      <c r="CS27" s="12">
        <v>121.361</v>
      </c>
      <c r="CT27" s="12">
        <v>0.36099999999999999</v>
      </c>
      <c r="CU27" s="12">
        <v>0.4</v>
      </c>
      <c r="CV27" s="12">
        <v>0.6</v>
      </c>
      <c r="CW27" s="12">
        <v>0.59899999999999998</v>
      </c>
      <c r="CX27" s="12">
        <v>0.5</v>
      </c>
      <c r="CY27" s="12">
        <v>9.9000000000000005E-2</v>
      </c>
      <c r="CZ27" s="12">
        <v>0.30099999999999999</v>
      </c>
      <c r="DA27" s="12">
        <v>0.6</v>
      </c>
      <c r="DB27" s="12">
        <v>0.6</v>
      </c>
      <c r="DC27" s="12">
        <v>0</v>
      </c>
      <c r="DD27" s="12">
        <v>0</v>
      </c>
      <c r="DE27" s="12">
        <v>0.40200000000000002</v>
      </c>
      <c r="DF27" s="3">
        <v>0.11</v>
      </c>
      <c r="DG27" s="3">
        <v>0.67600000000000005</v>
      </c>
      <c r="DH27" s="4">
        <v>2.1219999999999999</v>
      </c>
      <c r="DI27" s="3">
        <v>1.431</v>
      </c>
      <c r="DJ27" s="3">
        <v>0.317</v>
      </c>
      <c r="DK27" s="3">
        <v>1.0549999999999999</v>
      </c>
      <c r="DL27" s="4">
        <v>0.44500000000000001</v>
      </c>
      <c r="DM27" s="4">
        <v>0.84099999999999997</v>
      </c>
      <c r="DN27" s="4">
        <v>0.71099999999999997</v>
      </c>
      <c r="DO27" s="4">
        <v>0.45100000000000001</v>
      </c>
      <c r="DP27" s="4">
        <v>60.844999999999999</v>
      </c>
      <c r="DQ27" s="4">
        <v>55.697000000000003</v>
      </c>
      <c r="DR27" s="4">
        <v>51.051000000000002</v>
      </c>
      <c r="DS27" s="3">
        <v>48.448</v>
      </c>
      <c r="DT27" s="4">
        <v>5.57</v>
      </c>
      <c r="DU27" s="4">
        <v>4.3499999999999996</v>
      </c>
      <c r="DV27" s="3">
        <v>11.16</v>
      </c>
      <c r="DW27" s="3">
        <v>9.69</v>
      </c>
      <c r="DX27" s="4">
        <v>5.86</v>
      </c>
      <c r="DY27" s="4">
        <v>4.58</v>
      </c>
      <c r="DZ27" s="3">
        <v>10.220000000000001</v>
      </c>
      <c r="EA27" s="3">
        <v>9.1</v>
      </c>
      <c r="EB27" s="4">
        <v>43.14</v>
      </c>
      <c r="EC27" s="4">
        <v>43.72</v>
      </c>
      <c r="ED27" s="4">
        <v>34.21</v>
      </c>
      <c r="EE27" s="4">
        <v>37.049999999999997</v>
      </c>
      <c r="EF27" s="4">
        <v>45.42</v>
      </c>
      <c r="EG27" s="4">
        <v>47.36</v>
      </c>
      <c r="EH27" s="4">
        <v>44.41</v>
      </c>
      <c r="EI27" s="4">
        <v>44.15</v>
      </c>
      <c r="EJ27" s="4">
        <v>7.3710000000000004</v>
      </c>
      <c r="EK27" s="4">
        <v>53.661000000000001</v>
      </c>
      <c r="EL27" s="4">
        <v>1.25</v>
      </c>
      <c r="EM27" s="4">
        <v>0.75</v>
      </c>
      <c r="EN27" s="4">
        <v>1.34</v>
      </c>
      <c r="EO27" s="4">
        <v>1.34</v>
      </c>
      <c r="EP27" s="4">
        <v>-91.914000000000001</v>
      </c>
      <c r="EQ27" s="4">
        <v>-2.0139999999999998</v>
      </c>
      <c r="ER27" s="4">
        <v>77.153999999999996</v>
      </c>
      <c r="ES27" s="4">
        <v>1.67</v>
      </c>
      <c r="ET27" s="4">
        <v>1.7090000000000001</v>
      </c>
      <c r="EU27" s="4">
        <v>1.6579999999999999</v>
      </c>
      <c r="EV27" s="4">
        <v>6.6150000000000002</v>
      </c>
      <c r="EW27" s="4">
        <v>1.147</v>
      </c>
      <c r="EX27" s="4">
        <v>66.900000000000006</v>
      </c>
      <c r="EY27" s="4">
        <v>0</v>
      </c>
      <c r="EZ27" s="3">
        <v>0</v>
      </c>
      <c r="FA27" s="3">
        <v>0</v>
      </c>
      <c r="FB27" s="4">
        <v>9.6780000000000008</v>
      </c>
      <c r="FC27" s="4">
        <v>74.087000000000003</v>
      </c>
      <c r="FD27" s="4">
        <v>73.396000000000001</v>
      </c>
      <c r="FE27" s="4">
        <v>77.742999999999995</v>
      </c>
      <c r="FF27" s="4">
        <v>78.260000000000005</v>
      </c>
      <c r="FG27" s="4">
        <v>0.94599999999999995</v>
      </c>
      <c r="FH27" s="4">
        <v>0.94699999999999995</v>
      </c>
      <c r="FI27" s="4">
        <v>0.997</v>
      </c>
      <c r="FJ27" s="4">
        <v>1.0009999999999999</v>
      </c>
      <c r="FK27" s="4">
        <v>0</v>
      </c>
      <c r="FL27" s="4">
        <v>83</v>
      </c>
      <c r="FM27" s="3">
        <v>2.83</v>
      </c>
      <c r="FN27" s="4">
        <v>1.43</v>
      </c>
      <c r="FO27" s="4">
        <v>5.53</v>
      </c>
      <c r="FP27" s="5"/>
      <c r="FQ27" s="4">
        <v>4.6500000000000004</v>
      </c>
      <c r="FR27" s="4">
        <v>5.05</v>
      </c>
      <c r="FS27" s="4">
        <v>6.7755000000000001</v>
      </c>
      <c r="FT27" s="4">
        <v>1068.3</v>
      </c>
      <c r="FU27" s="3">
        <v>0.46</v>
      </c>
      <c r="FV27" s="4">
        <v>15.53</v>
      </c>
      <c r="FW27" s="4">
        <v>3070.5</v>
      </c>
      <c r="FX27" s="4">
        <v>161800</v>
      </c>
      <c r="FY27" s="4">
        <v>163100</v>
      </c>
      <c r="FZ27" s="4">
        <v>50.963999999999999</v>
      </c>
      <c r="GA27" s="4">
        <v>50.844000000000001</v>
      </c>
      <c r="GB27" s="4">
        <v>2168.9</v>
      </c>
      <c r="GC27" s="3">
        <v>2482.6999999999998</v>
      </c>
      <c r="GD27" s="4">
        <v>2219.6</v>
      </c>
      <c r="GE27" s="3">
        <v>2493.1999999999998</v>
      </c>
      <c r="GF27" s="4">
        <v>1371.3125</v>
      </c>
      <c r="GG27" s="4">
        <v>35</v>
      </c>
      <c r="GH27" s="4">
        <v>34.799999999999997</v>
      </c>
      <c r="GI27" s="4">
        <v>51</v>
      </c>
      <c r="GJ27" s="4">
        <v>56.3</v>
      </c>
      <c r="GK27" s="4">
        <v>99.5</v>
      </c>
      <c r="GL27" s="4">
        <v>79.599999999999994</v>
      </c>
      <c r="GM27" s="3">
        <v>0</v>
      </c>
      <c r="GN27" s="4">
        <v>39.954000000000001</v>
      </c>
      <c r="GO27" s="4">
        <v>91.914000000000001</v>
      </c>
      <c r="GP27" s="4">
        <v>1.121</v>
      </c>
      <c r="GQ27" s="4">
        <v>2.0059999999999998</v>
      </c>
      <c r="GR27" s="4">
        <v>1.298</v>
      </c>
      <c r="GS27" s="4">
        <v>2.0649999999999999</v>
      </c>
      <c r="GT27" s="4">
        <v>1.121</v>
      </c>
      <c r="GU27" s="4">
        <v>2.0059999999999998</v>
      </c>
      <c r="GV27" s="4">
        <v>12.936</v>
      </c>
      <c r="GW27" s="4">
        <v>14.051</v>
      </c>
      <c r="GX27" s="4">
        <v>15.092000000000001</v>
      </c>
      <c r="GY27" s="3">
        <v>0</v>
      </c>
      <c r="GZ27" s="3">
        <v>0</v>
      </c>
      <c r="HA27" s="3">
        <v>0</v>
      </c>
      <c r="HB27" s="4">
        <v>0</v>
      </c>
      <c r="HC27" s="4">
        <v>22.693000000000001</v>
      </c>
      <c r="HD27" s="4">
        <v>86</v>
      </c>
      <c r="HE27" s="12">
        <v>0</v>
      </c>
      <c r="HF27" s="12">
        <v>0</v>
      </c>
      <c r="HG27" s="12">
        <v>74.930000000000007</v>
      </c>
      <c r="HH27" s="12">
        <v>81.95</v>
      </c>
      <c r="HI27" s="12">
        <v>0</v>
      </c>
      <c r="HJ27" s="12">
        <v>0</v>
      </c>
      <c r="HK27" s="12">
        <v>0</v>
      </c>
      <c r="HL27" s="12">
        <v>65</v>
      </c>
      <c r="HM27" s="12">
        <v>57</v>
      </c>
      <c r="HN27" s="12">
        <v>58</v>
      </c>
      <c r="HO27" s="12">
        <v>48</v>
      </c>
      <c r="HP27" s="12">
        <v>48</v>
      </c>
      <c r="HQ27" s="12">
        <v>48</v>
      </c>
      <c r="HR27" s="12">
        <v>56</v>
      </c>
      <c r="HS27" s="12">
        <v>62</v>
      </c>
      <c r="HT27" s="12">
        <v>-0.98199999999999998</v>
      </c>
      <c r="HU27" s="12">
        <v>0</v>
      </c>
      <c r="HV27" s="12">
        <v>1.2270000000000001</v>
      </c>
      <c r="HW27" s="12">
        <v>16.37</v>
      </c>
      <c r="HX27" s="12">
        <v>32.18</v>
      </c>
      <c r="HY27" s="12">
        <v>51.03</v>
      </c>
      <c r="HZ27" s="12">
        <v>51.03</v>
      </c>
      <c r="IA27" s="12">
        <v>2.0369999999999999</v>
      </c>
      <c r="IB27" s="12">
        <v>104</v>
      </c>
      <c r="IC27" s="12">
        <v>22.760999999999999</v>
      </c>
      <c r="ID27" s="12">
        <v>-0.14599999999999999</v>
      </c>
      <c r="IE27" s="12">
        <v>1.2E-2</v>
      </c>
      <c r="IF27" s="12">
        <v>802</v>
      </c>
      <c r="IG27" s="12">
        <v>710.9</v>
      </c>
      <c r="IH27" s="12">
        <v>816</v>
      </c>
      <c r="II27" s="12">
        <v>721.7</v>
      </c>
      <c r="IJ27" s="12">
        <v>0.191</v>
      </c>
      <c r="IK27" s="12">
        <v>0.21199999999999999</v>
      </c>
      <c r="IL27" s="12">
        <v>84.06</v>
      </c>
      <c r="IM27" s="12">
        <v>84.06</v>
      </c>
      <c r="IN27" s="12">
        <v>10.896000000000001</v>
      </c>
      <c r="IO27" s="12">
        <v>0.39800000000000002</v>
      </c>
    </row>
    <row r="28" spans="1:249" x14ac:dyDescent="0.25">
      <c r="B28" s="2" t="s">
        <v>141</v>
      </c>
      <c r="C28" s="11" t="s">
        <v>45</v>
      </c>
      <c r="D28" s="13">
        <v>2.8973379629629627E-3</v>
      </c>
      <c r="E28" s="12">
        <v>250.39</v>
      </c>
      <c r="F28" s="12">
        <v>329.02</v>
      </c>
      <c r="G28" s="12">
        <v>5.22</v>
      </c>
      <c r="H28" s="12">
        <v>35.4</v>
      </c>
      <c r="I28" s="12">
        <v>0</v>
      </c>
      <c r="J28" s="12">
        <v>22.1</v>
      </c>
      <c r="K28" s="12">
        <v>6</v>
      </c>
      <c r="L28" s="12">
        <v>5</v>
      </c>
      <c r="M28" s="12">
        <v>5</v>
      </c>
      <c r="N28" s="12">
        <v>3</v>
      </c>
      <c r="O28" s="12">
        <v>4</v>
      </c>
      <c r="P28" s="12">
        <v>1.089</v>
      </c>
      <c r="Q28" s="12">
        <v>1.486</v>
      </c>
      <c r="R28" s="12">
        <v>1.1739999999999999</v>
      </c>
      <c r="S28" s="12">
        <v>0.77800000000000002</v>
      </c>
      <c r="T28" s="12">
        <v>69.81</v>
      </c>
      <c r="U28" s="12">
        <v>61.859000000000002</v>
      </c>
      <c r="V28" s="12">
        <v>167.5</v>
      </c>
      <c r="W28" s="12">
        <v>132.5</v>
      </c>
      <c r="X28" s="12">
        <v>125</v>
      </c>
      <c r="Y28" s="12">
        <v>130</v>
      </c>
      <c r="Z28" s="12">
        <v>288.22000000000003</v>
      </c>
      <c r="AA28" s="12">
        <v>231</v>
      </c>
      <c r="AB28" s="12">
        <v>222.1</v>
      </c>
      <c r="AC28" s="12">
        <v>224.32</v>
      </c>
      <c r="AD28" s="12">
        <v>1.7350000000000001</v>
      </c>
      <c r="AE28" s="12">
        <v>1.5840000000000001</v>
      </c>
      <c r="AF28" s="12">
        <v>1.68</v>
      </c>
      <c r="AG28" s="12">
        <v>1.4670000000000001</v>
      </c>
      <c r="AH28" s="12">
        <v>77.7</v>
      </c>
      <c r="AI28" s="12">
        <v>80.03</v>
      </c>
      <c r="AJ28" s="12">
        <v>96.04</v>
      </c>
      <c r="AK28" s="12">
        <v>95.14</v>
      </c>
      <c r="AL28" s="12">
        <v>594.66999999999996</v>
      </c>
      <c r="AM28" s="12">
        <v>576.35299999999995</v>
      </c>
      <c r="AN28" s="12">
        <v>735.97299999999996</v>
      </c>
      <c r="AO28" s="12">
        <v>750.15499999999997</v>
      </c>
      <c r="AP28" s="12">
        <v>1.262</v>
      </c>
      <c r="AQ28" s="12">
        <v>1.631</v>
      </c>
      <c r="AR28" s="12">
        <v>40.319000000000003</v>
      </c>
      <c r="AS28" s="12">
        <v>29.911000000000001</v>
      </c>
      <c r="AT28" s="12">
        <v>82</v>
      </c>
      <c r="AU28" s="12">
        <v>108</v>
      </c>
      <c r="AV28" s="12">
        <v>2.3744999999999998</v>
      </c>
      <c r="AW28" s="12">
        <v>5.0597000000000003</v>
      </c>
      <c r="AX28" s="12">
        <v>1010.5</v>
      </c>
      <c r="AY28" s="12">
        <v>1.67</v>
      </c>
      <c r="AZ28" s="12">
        <v>5.78</v>
      </c>
      <c r="BA28" s="12">
        <v>141.91399999999999</v>
      </c>
      <c r="BB28" s="12">
        <v>141.48699999999999</v>
      </c>
      <c r="BC28" s="12">
        <v>7708</v>
      </c>
      <c r="BD28" s="12">
        <v>89.5</v>
      </c>
      <c r="BE28" s="12">
        <v>13.025</v>
      </c>
      <c r="BF28" s="12">
        <v>11.965</v>
      </c>
      <c r="BG28" s="12">
        <v>27.38</v>
      </c>
      <c r="BH28" s="12">
        <v>25.87</v>
      </c>
      <c r="BI28" s="5"/>
      <c r="BJ28" s="5"/>
      <c r="BK28" s="5"/>
      <c r="BL28" s="5"/>
      <c r="BM28" s="5"/>
      <c r="BN28" s="12">
        <v>127.896</v>
      </c>
      <c r="BO28" s="12">
        <v>126.664</v>
      </c>
      <c r="BP28" s="12">
        <v>129.208</v>
      </c>
      <c r="BQ28" s="12">
        <v>132.85599999999999</v>
      </c>
      <c r="BR28" s="5"/>
      <c r="BS28" s="12">
        <v>35.1</v>
      </c>
      <c r="BT28" s="12">
        <v>7383.2529999999997</v>
      </c>
      <c r="BU28" s="12">
        <v>46.935000000000002</v>
      </c>
      <c r="BV28" s="12">
        <v>55.49</v>
      </c>
      <c r="BW28" s="12">
        <v>57.082999999999998</v>
      </c>
      <c r="BX28" s="12">
        <v>58.024000000000001</v>
      </c>
      <c r="BY28" s="12">
        <v>1.7230000000000001</v>
      </c>
      <c r="BZ28" s="12">
        <v>2.5379999999999998</v>
      </c>
      <c r="CA28" s="12">
        <v>2.6989999999999998</v>
      </c>
      <c r="CB28" s="12">
        <v>2.5790000000000002</v>
      </c>
      <c r="CC28" s="12">
        <v>0.85199999999999998</v>
      </c>
      <c r="CD28" s="12">
        <v>1.843</v>
      </c>
      <c r="CE28" s="12">
        <v>1.234</v>
      </c>
      <c r="CF28" s="12">
        <v>1.6339999999999999</v>
      </c>
      <c r="CG28" s="12">
        <v>13.983000000000001</v>
      </c>
      <c r="CH28" s="12">
        <v>13.863</v>
      </c>
      <c r="CI28" s="12">
        <v>2.161</v>
      </c>
      <c r="CJ28" s="12">
        <v>3.069</v>
      </c>
      <c r="CK28" s="12">
        <v>0.83599999999999997</v>
      </c>
      <c r="CL28" s="12">
        <v>0</v>
      </c>
      <c r="CM28" s="12">
        <v>0</v>
      </c>
      <c r="CN28" s="12">
        <v>0</v>
      </c>
      <c r="CO28" s="12">
        <v>0</v>
      </c>
      <c r="CP28" s="12">
        <v>109.121</v>
      </c>
      <c r="CQ28" s="12">
        <v>106.57599999999999</v>
      </c>
      <c r="CR28" s="12">
        <v>112.098</v>
      </c>
      <c r="CS28" s="12">
        <v>117.43300000000001</v>
      </c>
      <c r="CT28" s="12">
        <v>0.33700000000000002</v>
      </c>
      <c r="CU28" s="12">
        <v>0</v>
      </c>
      <c r="CV28" s="12">
        <v>0.497</v>
      </c>
      <c r="CW28" s="12">
        <v>0.499</v>
      </c>
      <c r="CX28" s="12">
        <v>2.3029999999999999</v>
      </c>
      <c r="CY28" s="12">
        <v>9.9000000000000005E-2</v>
      </c>
      <c r="CZ28" s="12">
        <v>0.30299999999999999</v>
      </c>
      <c r="DA28" s="12">
        <v>0.498</v>
      </c>
      <c r="DB28" s="12">
        <v>0.998</v>
      </c>
      <c r="DC28" s="12">
        <v>0</v>
      </c>
      <c r="DD28" s="12">
        <v>0</v>
      </c>
      <c r="DE28" s="12">
        <v>0.33600000000000002</v>
      </c>
      <c r="DF28" s="4">
        <v>0.107</v>
      </c>
      <c r="DG28" s="4">
        <v>0.52900000000000003</v>
      </c>
      <c r="DH28" s="3">
        <v>2.3410000000000002</v>
      </c>
      <c r="DI28" s="4">
        <v>1.153</v>
      </c>
      <c r="DJ28" s="4">
        <v>0.21299999999999999</v>
      </c>
      <c r="DK28" s="4">
        <v>0.98799999999999999</v>
      </c>
      <c r="DL28" s="4">
        <v>0.44700000000000001</v>
      </c>
      <c r="DM28" s="4">
        <v>0.78300000000000003</v>
      </c>
      <c r="DN28" s="3">
        <v>1.1419999999999999</v>
      </c>
      <c r="DO28" s="3">
        <v>0.49</v>
      </c>
      <c r="DP28" s="4">
        <v>60.529000000000003</v>
      </c>
      <c r="DQ28" s="4">
        <v>56.277999999999999</v>
      </c>
      <c r="DR28" s="4">
        <v>49.719000000000001</v>
      </c>
      <c r="DS28" s="4">
        <v>46.895000000000003</v>
      </c>
      <c r="DT28" s="4">
        <v>4.78</v>
      </c>
      <c r="DU28" s="4">
        <v>3.87</v>
      </c>
      <c r="DV28" s="4">
        <v>9.14</v>
      </c>
      <c r="DW28" s="4">
        <v>8.4700000000000006</v>
      </c>
      <c r="DX28" s="4">
        <v>4.9400000000000004</v>
      </c>
      <c r="DY28" s="4">
        <v>4.12</v>
      </c>
      <c r="DZ28" s="4">
        <v>8.48</v>
      </c>
      <c r="EA28" s="4">
        <v>8.09</v>
      </c>
      <c r="EB28" s="4">
        <v>42.91</v>
      </c>
      <c r="EC28" s="4">
        <v>44.07</v>
      </c>
      <c r="ED28" s="4">
        <v>34.909999999999997</v>
      </c>
      <c r="EE28" s="4">
        <v>37.28</v>
      </c>
      <c r="EF28" s="4">
        <v>47.37</v>
      </c>
      <c r="EG28" s="4">
        <v>47.94</v>
      </c>
      <c r="EH28" s="4">
        <v>47.47</v>
      </c>
      <c r="EI28" s="4">
        <v>46.16</v>
      </c>
      <c r="EJ28" s="4">
        <v>7.7119999999999997</v>
      </c>
      <c r="EK28" s="4">
        <v>53.146999999999998</v>
      </c>
      <c r="EL28" s="4">
        <v>1.2</v>
      </c>
      <c r="EM28" s="4">
        <v>0.85</v>
      </c>
      <c r="EN28" s="4">
        <v>1.47</v>
      </c>
      <c r="EO28" s="4">
        <v>1.47</v>
      </c>
      <c r="EP28" s="4">
        <v>-79.358000000000004</v>
      </c>
      <c r="EQ28" s="4">
        <v>-1.403</v>
      </c>
      <c r="ER28" s="3">
        <v>88.834000000000003</v>
      </c>
      <c r="ES28" s="4">
        <v>1.661</v>
      </c>
      <c r="ET28" s="4">
        <v>1.7110000000000001</v>
      </c>
      <c r="EU28" s="4">
        <v>1.633</v>
      </c>
      <c r="EV28" s="4">
        <v>6.6360000000000001</v>
      </c>
      <c r="EW28" s="4">
        <v>0.94799999999999995</v>
      </c>
      <c r="EX28" s="4">
        <v>64.099999999999994</v>
      </c>
      <c r="EY28" s="3">
        <v>4.9000000000000004</v>
      </c>
      <c r="EZ28" s="3">
        <v>0</v>
      </c>
      <c r="FA28" s="3">
        <v>0</v>
      </c>
      <c r="FB28" s="4">
        <v>9.6760000000000002</v>
      </c>
      <c r="FC28" s="4">
        <v>75.319999999999993</v>
      </c>
      <c r="FD28" s="4">
        <v>74.512</v>
      </c>
      <c r="FE28" s="4">
        <v>78.906999999999996</v>
      </c>
      <c r="FF28" s="4">
        <v>80.131</v>
      </c>
      <c r="FG28" s="4">
        <v>0.94899999999999995</v>
      </c>
      <c r="FH28" s="4">
        <v>0.95099999999999996</v>
      </c>
      <c r="FI28" s="4">
        <v>0.997</v>
      </c>
      <c r="FJ28" s="4">
        <v>1.0009999999999999</v>
      </c>
      <c r="FK28" s="4">
        <v>0</v>
      </c>
      <c r="FL28" s="4">
        <v>83</v>
      </c>
      <c r="FM28" s="3">
        <v>2.83</v>
      </c>
      <c r="FN28" s="4">
        <v>0.78</v>
      </c>
      <c r="FO28" s="4">
        <v>5.47</v>
      </c>
      <c r="FP28" s="4">
        <v>4.1500000000000004</v>
      </c>
      <c r="FQ28" s="4">
        <v>4.55</v>
      </c>
      <c r="FR28" s="4">
        <v>5.0999999999999996</v>
      </c>
      <c r="FS28" s="3">
        <v>6.8155000000000001</v>
      </c>
      <c r="FT28" s="4">
        <v>1069.5999999999999</v>
      </c>
      <c r="FU28" s="4">
        <v>0.28999999999999998</v>
      </c>
      <c r="FV28" s="4">
        <v>20.75</v>
      </c>
      <c r="FW28" s="4">
        <v>3073</v>
      </c>
      <c r="FX28" s="4">
        <v>162100</v>
      </c>
      <c r="FY28" s="4">
        <v>165000</v>
      </c>
      <c r="FZ28" s="4">
        <v>51.706000000000003</v>
      </c>
      <c r="GA28" s="4">
        <v>51.076999999999998</v>
      </c>
      <c r="GB28" s="4">
        <v>2222.5</v>
      </c>
      <c r="GC28" s="4">
        <v>2118.6999999999998</v>
      </c>
      <c r="GD28" s="4">
        <v>2222.5</v>
      </c>
      <c r="GE28" s="4">
        <v>2169.3000000000002</v>
      </c>
      <c r="GF28" s="4">
        <v>1336.1563000000001</v>
      </c>
      <c r="GG28" s="4">
        <v>35</v>
      </c>
      <c r="GH28" s="4">
        <v>35.5</v>
      </c>
      <c r="GI28" s="4">
        <v>52.1</v>
      </c>
      <c r="GJ28" s="4">
        <v>57</v>
      </c>
      <c r="GK28" s="4">
        <v>99.5</v>
      </c>
      <c r="GL28" s="4">
        <v>78.8</v>
      </c>
      <c r="GM28" s="3">
        <v>0</v>
      </c>
      <c r="GN28" s="4">
        <v>37.107999999999997</v>
      </c>
      <c r="GO28" s="4">
        <v>88.834000000000003</v>
      </c>
      <c r="GP28" s="4">
        <v>1.0029999999999999</v>
      </c>
      <c r="GQ28" s="4">
        <v>2.0059999999999998</v>
      </c>
      <c r="GR28" s="4">
        <v>1.357</v>
      </c>
      <c r="GS28" s="4">
        <v>2.0649999999999999</v>
      </c>
      <c r="GT28" s="4">
        <v>1.0029999999999999</v>
      </c>
      <c r="GU28" s="4">
        <v>1.9470000000000001</v>
      </c>
      <c r="GV28" s="4">
        <v>12.837999999999999</v>
      </c>
      <c r="GW28" s="4">
        <v>14.093</v>
      </c>
      <c r="GX28" s="4">
        <v>15.19</v>
      </c>
      <c r="GY28" s="3">
        <v>0</v>
      </c>
      <c r="GZ28" s="3">
        <v>0</v>
      </c>
      <c r="HA28" s="3">
        <v>0</v>
      </c>
      <c r="HB28" s="4">
        <v>0</v>
      </c>
      <c r="HC28" s="4">
        <v>23.048999999999999</v>
      </c>
      <c r="HD28" s="4">
        <v>86</v>
      </c>
      <c r="HE28" s="12">
        <v>0</v>
      </c>
      <c r="HF28" s="12">
        <v>0</v>
      </c>
      <c r="HG28" s="12">
        <v>80.17</v>
      </c>
      <c r="HH28" s="12">
        <v>81.77</v>
      </c>
      <c r="HI28" s="12">
        <v>0</v>
      </c>
      <c r="HJ28" s="12">
        <v>0</v>
      </c>
      <c r="HK28" s="12">
        <v>0</v>
      </c>
      <c r="HL28" s="12">
        <v>66</v>
      </c>
      <c r="HM28" s="12">
        <v>57</v>
      </c>
      <c r="HN28" s="12">
        <v>58</v>
      </c>
      <c r="HO28" s="12">
        <v>48</v>
      </c>
      <c r="HP28" s="12">
        <v>49</v>
      </c>
      <c r="HQ28" s="12">
        <v>48</v>
      </c>
      <c r="HR28" s="12">
        <v>57</v>
      </c>
      <c r="HS28" s="12">
        <v>62</v>
      </c>
      <c r="HT28" s="12">
        <v>-1.0024999999999999</v>
      </c>
      <c r="HU28" s="12">
        <v>0</v>
      </c>
      <c r="HV28" s="12">
        <v>1.04</v>
      </c>
      <c r="HW28" s="12">
        <v>16.37</v>
      </c>
      <c r="HX28" s="12">
        <v>32.18</v>
      </c>
      <c r="HY28" s="12">
        <v>52.99</v>
      </c>
      <c r="HZ28" s="12">
        <v>52.99</v>
      </c>
      <c r="IA28" s="12">
        <v>2.2759999999999998</v>
      </c>
      <c r="IB28" s="12">
        <v>102</v>
      </c>
      <c r="IC28" s="12">
        <v>21.352</v>
      </c>
      <c r="ID28" s="12">
        <v>-0.13700000000000001</v>
      </c>
      <c r="IE28" s="12">
        <v>1.2999999999999999E-2</v>
      </c>
      <c r="IF28" s="12">
        <v>797</v>
      </c>
      <c r="IG28" s="12">
        <v>676.4</v>
      </c>
      <c r="IH28" s="12">
        <v>805.9</v>
      </c>
      <c r="II28" s="12">
        <v>687.8</v>
      </c>
      <c r="IJ28" s="12">
        <v>0.28299999999999997</v>
      </c>
      <c r="IK28" s="12">
        <v>0.23</v>
      </c>
      <c r="IL28" s="12">
        <v>117.956</v>
      </c>
      <c r="IM28" s="12">
        <v>117.956</v>
      </c>
      <c r="IN28" s="12">
        <v>11.85</v>
      </c>
      <c r="IO28" s="12">
        <v>0.34499999999999997</v>
      </c>
    </row>
    <row r="29" spans="1:249" x14ac:dyDescent="0.25">
      <c r="B29" s="2" t="s">
        <v>141</v>
      </c>
      <c r="C29" s="11" t="s">
        <v>46</v>
      </c>
      <c r="D29" s="13">
        <v>3.2273148148148148E-3</v>
      </c>
      <c r="E29" s="12">
        <v>278.88</v>
      </c>
      <c r="F29" s="12">
        <v>326.47000000000003</v>
      </c>
      <c r="G29" s="12">
        <v>5.2</v>
      </c>
      <c r="H29" s="12">
        <v>35.6</v>
      </c>
      <c r="I29" s="12">
        <v>0</v>
      </c>
      <c r="J29" s="12">
        <v>14</v>
      </c>
      <c r="K29" s="12">
        <v>6</v>
      </c>
      <c r="L29" s="12">
        <v>5</v>
      </c>
      <c r="M29" s="12">
        <v>5</v>
      </c>
      <c r="N29" s="12">
        <v>3</v>
      </c>
      <c r="O29" s="12">
        <v>4</v>
      </c>
      <c r="P29" s="12">
        <v>1.204</v>
      </c>
      <c r="Q29" s="12">
        <v>1.5209999999999999</v>
      </c>
      <c r="R29" s="12">
        <v>0.90800000000000003</v>
      </c>
      <c r="S29" s="5"/>
      <c r="T29" s="12">
        <v>72.650000000000006</v>
      </c>
      <c r="U29" s="12">
        <v>61.749000000000002</v>
      </c>
      <c r="V29" s="12">
        <v>172.5</v>
      </c>
      <c r="W29" s="12">
        <v>132.5</v>
      </c>
      <c r="X29" s="12">
        <v>140</v>
      </c>
      <c r="Y29" s="12">
        <v>140</v>
      </c>
      <c r="Z29" s="12">
        <v>303.45</v>
      </c>
      <c r="AA29" s="12">
        <v>235.24</v>
      </c>
      <c r="AB29" s="12">
        <v>258.07</v>
      </c>
      <c r="AC29" s="12">
        <v>252.83</v>
      </c>
      <c r="AD29" s="12">
        <v>1.738</v>
      </c>
      <c r="AE29" s="12">
        <v>1.579</v>
      </c>
      <c r="AF29" s="12">
        <v>1.6879999999999999</v>
      </c>
      <c r="AG29" s="12">
        <v>1.476</v>
      </c>
      <c r="AH29" s="12">
        <v>79.25</v>
      </c>
      <c r="AI29" s="12">
        <v>78.709999999999994</v>
      </c>
      <c r="AJ29" s="12">
        <v>97.49</v>
      </c>
      <c r="AK29" s="12">
        <v>95.86</v>
      </c>
      <c r="AL29" s="12">
        <v>660.17100000000005</v>
      </c>
      <c r="AM29" s="12">
        <v>632.73500000000001</v>
      </c>
      <c r="AN29" s="12">
        <v>773.21500000000003</v>
      </c>
      <c r="AO29" s="12">
        <v>698.26300000000003</v>
      </c>
      <c r="AP29" s="12">
        <v>1.272</v>
      </c>
      <c r="AQ29" s="12">
        <v>1.6279999999999999</v>
      </c>
      <c r="AR29" s="12">
        <v>40.063000000000002</v>
      </c>
      <c r="AS29" s="12">
        <v>29.527000000000001</v>
      </c>
      <c r="AT29" s="12">
        <v>82</v>
      </c>
      <c r="AU29" s="12">
        <v>108</v>
      </c>
      <c r="AV29" s="12">
        <v>3.1640000000000001</v>
      </c>
      <c r="AW29" s="12">
        <v>4.8992000000000004</v>
      </c>
      <c r="AX29" s="12">
        <v>1013.6</v>
      </c>
      <c r="AY29" s="12">
        <v>1.71</v>
      </c>
      <c r="AZ29" s="12">
        <v>5.72</v>
      </c>
      <c r="BA29" s="12">
        <v>84.406000000000006</v>
      </c>
      <c r="BB29" s="12">
        <v>85.003</v>
      </c>
      <c r="BC29" s="12">
        <v>7682</v>
      </c>
      <c r="BD29" s="12">
        <v>90</v>
      </c>
      <c r="BE29" s="12">
        <v>12.42</v>
      </c>
      <c r="BF29" s="12">
        <v>10.775</v>
      </c>
      <c r="BG29" s="12">
        <v>26.4</v>
      </c>
      <c r="BH29" s="12">
        <v>24.77</v>
      </c>
      <c r="BI29" s="5"/>
      <c r="BJ29" s="5"/>
      <c r="BK29" s="5"/>
      <c r="BL29" s="5"/>
      <c r="BM29" s="5"/>
      <c r="BN29" s="12">
        <v>125.52800000000001</v>
      </c>
      <c r="BO29" s="12">
        <v>120.008</v>
      </c>
      <c r="BP29" s="12">
        <v>134.04</v>
      </c>
      <c r="BQ29" s="12">
        <v>135.14400000000001</v>
      </c>
      <c r="BR29" s="5"/>
      <c r="BS29" s="12">
        <v>35.299999999999997</v>
      </c>
      <c r="BT29" s="12">
        <v>7340.9350000000004</v>
      </c>
      <c r="BU29" s="12">
        <v>45.981999999999999</v>
      </c>
      <c r="BV29" s="12">
        <v>56.277000000000001</v>
      </c>
      <c r="BW29" s="12">
        <v>58.372999999999998</v>
      </c>
      <c r="BX29" s="12">
        <v>57.018999999999998</v>
      </c>
      <c r="BY29" s="12">
        <v>1.254</v>
      </c>
      <c r="BZ29" s="12">
        <v>2.8530000000000002</v>
      </c>
      <c r="CA29" s="12">
        <v>2.7639999999999998</v>
      </c>
      <c r="CB29" s="12">
        <v>2.5859999999999999</v>
      </c>
      <c r="CC29" s="12">
        <v>0.83</v>
      </c>
      <c r="CD29" s="12">
        <v>1.8260000000000001</v>
      </c>
      <c r="CE29" s="12">
        <v>1.161</v>
      </c>
      <c r="CF29" s="12">
        <v>1.615</v>
      </c>
      <c r="CG29" s="12">
        <v>13.991</v>
      </c>
      <c r="CH29" s="12">
        <v>13.866</v>
      </c>
      <c r="CI29" s="12">
        <v>2.4119999999999999</v>
      </c>
      <c r="CJ29" s="12">
        <v>3.2789999999999999</v>
      </c>
      <c r="CK29" s="12">
        <v>1.0940000000000001</v>
      </c>
      <c r="CL29" s="12">
        <v>0</v>
      </c>
      <c r="CM29" s="12">
        <v>0.2</v>
      </c>
      <c r="CN29" s="12">
        <v>0</v>
      </c>
      <c r="CO29" s="12">
        <v>0</v>
      </c>
      <c r="CP29" s="12">
        <v>111.66</v>
      </c>
      <c r="CQ29" s="12">
        <v>105.59099999999999</v>
      </c>
      <c r="CR29" s="12">
        <v>118.873</v>
      </c>
      <c r="CS29" s="12">
        <v>122.94</v>
      </c>
      <c r="CT29" s="12">
        <v>0.47199999999999998</v>
      </c>
      <c r="CU29" s="12">
        <v>0.1</v>
      </c>
      <c r="CV29" s="12">
        <v>0.499</v>
      </c>
      <c r="CW29" s="12">
        <v>1.607</v>
      </c>
      <c r="CX29" s="12">
        <v>1.0009999999999999</v>
      </c>
      <c r="CY29" s="12">
        <v>0.29799999999999999</v>
      </c>
      <c r="CZ29" s="12">
        <v>0.79900000000000004</v>
      </c>
      <c r="DA29" s="12">
        <v>0.5</v>
      </c>
      <c r="DB29" s="12">
        <v>0.999</v>
      </c>
      <c r="DC29" s="12">
        <v>0</v>
      </c>
      <c r="DD29" s="12">
        <v>0</v>
      </c>
      <c r="DE29" s="12">
        <v>0.252</v>
      </c>
      <c r="DF29" s="4">
        <v>5.1999999999999998E-2</v>
      </c>
      <c r="DG29" s="4">
        <v>0.51</v>
      </c>
      <c r="DH29" s="4">
        <v>2.0049999999999999</v>
      </c>
      <c r="DI29" s="4">
        <v>0.98399999999999999</v>
      </c>
      <c r="DJ29" s="4">
        <v>0.19600000000000001</v>
      </c>
      <c r="DK29" s="4">
        <v>0.66700000000000004</v>
      </c>
      <c r="DL29" s="4">
        <v>0.44700000000000001</v>
      </c>
      <c r="DM29" s="4">
        <v>0.83</v>
      </c>
      <c r="DN29" s="4">
        <v>0.94199999999999995</v>
      </c>
      <c r="DO29" s="4">
        <v>0.38400000000000001</v>
      </c>
      <c r="DP29" s="4">
        <v>60.865000000000002</v>
      </c>
      <c r="DQ29" s="4">
        <v>55.713000000000001</v>
      </c>
      <c r="DR29" s="3">
        <v>51.466000000000001</v>
      </c>
      <c r="DS29" s="4">
        <v>46.694000000000003</v>
      </c>
      <c r="DT29" s="4">
        <v>3.91</v>
      </c>
      <c r="DU29" s="4">
        <v>2.92</v>
      </c>
      <c r="DV29" s="4">
        <v>8.0299999999999994</v>
      </c>
      <c r="DW29" s="4">
        <v>6.65</v>
      </c>
      <c r="DX29" s="4">
        <v>4.12</v>
      </c>
      <c r="DY29" s="4">
        <v>3.12</v>
      </c>
      <c r="DZ29" s="4">
        <v>7.58</v>
      </c>
      <c r="EA29" s="4">
        <v>6.35</v>
      </c>
      <c r="EB29" s="4">
        <v>43.26</v>
      </c>
      <c r="EC29" s="4">
        <v>44.78</v>
      </c>
      <c r="ED29" s="4">
        <v>34.31</v>
      </c>
      <c r="EE29" s="4">
        <v>37.42</v>
      </c>
      <c r="EF29" s="3">
        <v>48.71</v>
      </c>
      <c r="EG29" s="3">
        <v>49.19</v>
      </c>
      <c r="EH29" s="4">
        <v>50.08</v>
      </c>
      <c r="EI29" s="4">
        <v>49.59</v>
      </c>
      <c r="EJ29" s="4">
        <v>8.0830000000000002</v>
      </c>
      <c r="EK29" s="4">
        <v>53.101999999999997</v>
      </c>
      <c r="EL29" s="4">
        <v>1.3</v>
      </c>
      <c r="EM29" s="4">
        <v>0.8</v>
      </c>
      <c r="EN29" s="3">
        <v>1.58</v>
      </c>
      <c r="EO29" s="3">
        <v>1.59</v>
      </c>
      <c r="EP29" s="4">
        <v>-71.474000000000004</v>
      </c>
      <c r="EQ29" s="4">
        <v>-1.425</v>
      </c>
      <c r="ER29" s="4">
        <v>82.994</v>
      </c>
      <c r="ES29" s="4">
        <v>1.651</v>
      </c>
      <c r="ET29" s="3">
        <v>1.7150000000000001</v>
      </c>
      <c r="EU29" s="4">
        <v>1.649</v>
      </c>
      <c r="EV29" s="4">
        <v>6.7830000000000004</v>
      </c>
      <c r="EW29" s="4">
        <v>1.196</v>
      </c>
      <c r="EX29" s="4">
        <v>62.7</v>
      </c>
      <c r="EY29" s="4">
        <v>0.18</v>
      </c>
      <c r="EZ29" s="3">
        <v>0</v>
      </c>
      <c r="FA29" s="3">
        <v>0</v>
      </c>
      <c r="FB29" s="4">
        <v>9.6829999999999998</v>
      </c>
      <c r="FC29" s="4">
        <v>74.614000000000004</v>
      </c>
      <c r="FD29" s="4">
        <v>73.453000000000003</v>
      </c>
      <c r="FE29" s="4">
        <v>78.040999999999997</v>
      </c>
      <c r="FF29" s="4">
        <v>79.534999999999997</v>
      </c>
      <c r="FG29" s="4">
        <v>0.95299999999999996</v>
      </c>
      <c r="FH29" s="4">
        <v>0.95199999999999996</v>
      </c>
      <c r="FI29" s="4">
        <v>0.99299999999999999</v>
      </c>
      <c r="FJ29" s="4">
        <v>0.996</v>
      </c>
      <c r="FK29" s="4">
        <v>0</v>
      </c>
      <c r="FL29" s="4">
        <v>83</v>
      </c>
      <c r="FM29" s="4">
        <v>2.74</v>
      </c>
      <c r="FN29" s="4">
        <v>0.01</v>
      </c>
      <c r="FO29" s="3">
        <v>5.4</v>
      </c>
      <c r="FP29" s="4">
        <v>3.7</v>
      </c>
      <c r="FQ29" s="4">
        <v>4.5</v>
      </c>
      <c r="FR29" s="3">
        <v>5</v>
      </c>
      <c r="FS29" s="4">
        <v>6.7530000000000001</v>
      </c>
      <c r="FT29" s="4">
        <v>1070.4000000000001</v>
      </c>
      <c r="FU29" s="4">
        <v>0.41</v>
      </c>
      <c r="FV29" s="4">
        <v>25.94</v>
      </c>
      <c r="FW29" s="4">
        <v>3098</v>
      </c>
      <c r="FX29" s="4">
        <v>160900</v>
      </c>
      <c r="FY29" s="4">
        <v>162500</v>
      </c>
      <c r="FZ29" s="4">
        <v>51.048000000000002</v>
      </c>
      <c r="GA29" s="4">
        <v>50.767000000000003</v>
      </c>
      <c r="GB29" s="4">
        <v>2145.1999999999998</v>
      </c>
      <c r="GC29" s="4">
        <v>2233.9</v>
      </c>
      <c r="GD29" s="4">
        <v>2267.1</v>
      </c>
      <c r="GE29" s="4">
        <v>2233.9</v>
      </c>
      <c r="GF29" s="4">
        <v>1328.5313000000001</v>
      </c>
      <c r="GG29" s="4">
        <v>36</v>
      </c>
      <c r="GH29" s="4">
        <v>36.200000000000003</v>
      </c>
      <c r="GI29" s="4">
        <v>52.2</v>
      </c>
      <c r="GJ29" s="4">
        <v>57.2</v>
      </c>
      <c r="GK29" s="4">
        <v>99.5</v>
      </c>
      <c r="GL29" s="3">
        <v>81.5</v>
      </c>
      <c r="GM29" s="3">
        <v>0</v>
      </c>
      <c r="GN29" s="4">
        <v>40.482999999999997</v>
      </c>
      <c r="GO29" s="4">
        <v>82.994</v>
      </c>
      <c r="GP29" s="4">
        <v>1.0620000000000001</v>
      </c>
      <c r="GQ29" s="4">
        <v>2.0059999999999998</v>
      </c>
      <c r="GR29" s="4">
        <v>1.357</v>
      </c>
      <c r="GS29" s="4">
        <v>2.0649999999999999</v>
      </c>
      <c r="GT29" s="4">
        <v>1.0620000000000001</v>
      </c>
      <c r="GU29" s="4">
        <v>2.0059999999999998</v>
      </c>
      <c r="GV29" s="4">
        <v>12.837999999999999</v>
      </c>
      <c r="GW29" s="3">
        <v>14.144</v>
      </c>
      <c r="GX29" s="4">
        <v>15.875999999999999</v>
      </c>
      <c r="GY29" s="3">
        <v>0</v>
      </c>
      <c r="GZ29" s="3">
        <v>0</v>
      </c>
      <c r="HA29" s="3">
        <v>0</v>
      </c>
      <c r="HB29" s="4">
        <v>0</v>
      </c>
      <c r="HC29" s="4">
        <v>23.100999999999999</v>
      </c>
      <c r="HD29" s="3">
        <v>90</v>
      </c>
      <c r="HE29" s="12">
        <v>0</v>
      </c>
      <c r="HF29" s="12">
        <v>0</v>
      </c>
      <c r="HG29" s="12">
        <v>74.53</v>
      </c>
      <c r="HH29" s="12">
        <v>82.01</v>
      </c>
      <c r="HI29" s="12">
        <v>0</v>
      </c>
      <c r="HJ29" s="12">
        <v>0</v>
      </c>
      <c r="HK29" s="12">
        <v>0</v>
      </c>
      <c r="HL29" s="12">
        <v>67</v>
      </c>
      <c r="HM29" s="12">
        <v>57</v>
      </c>
      <c r="HN29" s="12">
        <v>58</v>
      </c>
      <c r="HO29" s="12">
        <v>48</v>
      </c>
      <c r="HP29" s="12">
        <v>49</v>
      </c>
      <c r="HQ29" s="12">
        <v>48</v>
      </c>
      <c r="HR29" s="12">
        <v>58</v>
      </c>
      <c r="HS29" s="12">
        <v>62</v>
      </c>
      <c r="HT29" s="12">
        <v>-0.96899999999999997</v>
      </c>
      <c r="HU29" s="12">
        <v>0</v>
      </c>
      <c r="HV29" s="12">
        <v>0.38200000000000001</v>
      </c>
      <c r="HW29" s="12">
        <v>37.840000000000003</v>
      </c>
      <c r="HX29" s="12">
        <v>32.46</v>
      </c>
      <c r="HY29" s="12">
        <v>52.36</v>
      </c>
      <c r="HZ29" s="12">
        <v>52.36</v>
      </c>
      <c r="IA29" s="12">
        <v>2.0859999999999999</v>
      </c>
      <c r="IB29" s="12">
        <v>102</v>
      </c>
      <c r="IC29" s="12">
        <v>21.462</v>
      </c>
      <c r="ID29" s="12">
        <v>-9.1999999999999998E-2</v>
      </c>
      <c r="IE29" s="12">
        <v>1.2E-2</v>
      </c>
      <c r="IF29" s="12">
        <v>799.6</v>
      </c>
      <c r="IG29" s="12">
        <v>658.5</v>
      </c>
      <c r="IH29" s="12">
        <v>810.5</v>
      </c>
      <c r="II29" s="12">
        <v>671.5</v>
      </c>
      <c r="IJ29" s="12">
        <v>0.185</v>
      </c>
      <c r="IK29" s="12">
        <v>0.17599999999999999</v>
      </c>
      <c r="IL29" s="12">
        <v>157.07599999999999</v>
      </c>
      <c r="IM29" s="12">
        <v>157.07599999999999</v>
      </c>
      <c r="IN29" s="12">
        <v>15.377000000000001</v>
      </c>
      <c r="IO29" s="12">
        <v>0.22800000000000001</v>
      </c>
    </row>
    <row r="30" spans="1:249" x14ac:dyDescent="0.25">
      <c r="B30" s="2" t="s">
        <v>141</v>
      </c>
      <c r="C30" s="11" t="s">
        <v>47</v>
      </c>
      <c r="D30" s="11" t="s">
        <v>419</v>
      </c>
      <c r="E30" s="12">
        <v>254.929</v>
      </c>
      <c r="F30" s="12">
        <v>328.42</v>
      </c>
      <c r="G30" s="12">
        <v>5.39</v>
      </c>
      <c r="H30" s="12">
        <v>35.9</v>
      </c>
      <c r="I30" s="12">
        <v>0</v>
      </c>
      <c r="J30" s="12">
        <v>15.3</v>
      </c>
      <c r="K30" s="12">
        <v>6</v>
      </c>
      <c r="L30" s="12">
        <v>5</v>
      </c>
      <c r="M30" s="12">
        <v>5</v>
      </c>
      <c r="N30" s="12">
        <v>3</v>
      </c>
      <c r="O30" s="12">
        <v>4</v>
      </c>
      <c r="P30" s="12">
        <v>0.89300000000000002</v>
      </c>
      <c r="Q30" s="12">
        <v>1.411</v>
      </c>
      <c r="R30" s="12">
        <v>0.88700000000000001</v>
      </c>
      <c r="S30" s="12">
        <v>0.66900000000000004</v>
      </c>
      <c r="T30" s="12">
        <v>80.42</v>
      </c>
      <c r="U30" s="12">
        <v>61.512999999999998</v>
      </c>
      <c r="V30" s="12">
        <v>208.34</v>
      </c>
      <c r="W30" s="12">
        <v>155</v>
      </c>
      <c r="X30" s="12">
        <v>142.5</v>
      </c>
      <c r="Y30" s="12">
        <v>147.5</v>
      </c>
      <c r="Z30" s="12">
        <v>316.14</v>
      </c>
      <c r="AA30" s="12">
        <v>240.71</v>
      </c>
      <c r="AB30" s="12">
        <v>255.18</v>
      </c>
      <c r="AC30" s="12">
        <v>251.69</v>
      </c>
      <c r="AD30" s="12">
        <v>1.7390000000000001</v>
      </c>
      <c r="AE30" s="12">
        <v>1.571</v>
      </c>
      <c r="AF30" s="12">
        <v>1.696</v>
      </c>
      <c r="AG30" s="12">
        <v>1.476</v>
      </c>
      <c r="AH30" s="12">
        <v>78.73</v>
      </c>
      <c r="AI30" s="12">
        <v>76.989999999999995</v>
      </c>
      <c r="AJ30" s="12">
        <v>98.53</v>
      </c>
      <c r="AK30" s="12">
        <v>96.07</v>
      </c>
      <c r="AL30" s="12">
        <v>589.78099999999995</v>
      </c>
      <c r="AM30" s="12">
        <v>584.38400000000001</v>
      </c>
      <c r="AN30" s="12">
        <v>718.10699999999997</v>
      </c>
      <c r="AO30" s="12">
        <v>703.10799999999995</v>
      </c>
      <c r="AP30" s="12">
        <v>1.2509999999999999</v>
      </c>
      <c r="AQ30" s="12">
        <v>1.6339999999999999</v>
      </c>
      <c r="AR30" s="12">
        <v>38.508000000000003</v>
      </c>
      <c r="AS30" s="12">
        <v>30.661000000000001</v>
      </c>
      <c r="AT30" s="12">
        <v>83</v>
      </c>
      <c r="AU30" s="12">
        <v>109</v>
      </c>
      <c r="AV30" s="12">
        <v>2.3290000000000002</v>
      </c>
      <c r="AW30" s="12">
        <v>5.1234000000000002</v>
      </c>
      <c r="AX30" s="12">
        <v>1010.4</v>
      </c>
      <c r="AY30" s="12">
        <v>1.59</v>
      </c>
      <c r="AZ30" s="12">
        <v>5.73</v>
      </c>
      <c r="BA30" s="12">
        <v>140.04599999999999</v>
      </c>
      <c r="BB30" s="12">
        <v>140.16499999999999</v>
      </c>
      <c r="BC30" s="12">
        <v>7883</v>
      </c>
      <c r="BD30" s="12">
        <v>90</v>
      </c>
      <c r="BE30" s="12">
        <v>14.18</v>
      </c>
      <c r="BF30" s="12">
        <v>12.69</v>
      </c>
      <c r="BG30" s="12">
        <v>25.25</v>
      </c>
      <c r="BH30" s="12">
        <v>24.75</v>
      </c>
      <c r="BI30" s="12">
        <v>62.039000000000001</v>
      </c>
      <c r="BJ30" s="12">
        <v>64.366</v>
      </c>
      <c r="BK30" s="12">
        <v>61.792000000000002</v>
      </c>
      <c r="BL30" s="12">
        <v>52.863</v>
      </c>
      <c r="BM30" s="12">
        <v>75.125</v>
      </c>
      <c r="BN30" s="12">
        <v>125.928</v>
      </c>
      <c r="BO30" s="12">
        <v>116.376</v>
      </c>
      <c r="BP30" s="12">
        <v>129.17599999999999</v>
      </c>
      <c r="BQ30" s="12">
        <v>132.40799999999999</v>
      </c>
      <c r="BR30" s="12">
        <v>61.39</v>
      </c>
      <c r="BS30" s="12">
        <v>35.5</v>
      </c>
      <c r="BT30" s="12">
        <v>7401.4579999999996</v>
      </c>
      <c r="BU30" s="12">
        <v>48.320999999999998</v>
      </c>
      <c r="BV30" s="12">
        <v>54.83</v>
      </c>
      <c r="BW30" s="12">
        <v>56.51</v>
      </c>
      <c r="BX30" s="12">
        <v>58.19</v>
      </c>
      <c r="BY30" s="12">
        <v>1.3460000000000001</v>
      </c>
      <c r="BZ30" s="12">
        <v>2.9089999999999998</v>
      </c>
      <c r="CA30" s="12">
        <v>2.4860000000000002</v>
      </c>
      <c r="CB30" s="12">
        <v>2.4089999999999998</v>
      </c>
      <c r="CC30" s="12">
        <v>0.91300000000000003</v>
      </c>
      <c r="CD30" s="12">
        <v>1.6619999999999999</v>
      </c>
      <c r="CE30" s="12">
        <v>1.2609999999999999</v>
      </c>
      <c r="CF30" s="12">
        <v>1.595</v>
      </c>
      <c r="CG30" s="12">
        <v>13.967000000000001</v>
      </c>
      <c r="CH30" s="12">
        <v>13.319000000000001</v>
      </c>
      <c r="CI30" s="5"/>
      <c r="CJ30" s="5"/>
      <c r="CK30" s="5"/>
      <c r="CL30" s="12">
        <v>1.4</v>
      </c>
      <c r="CM30" s="12">
        <v>0</v>
      </c>
      <c r="CN30" s="12">
        <v>0</v>
      </c>
      <c r="CO30" s="12">
        <v>0</v>
      </c>
      <c r="CP30" s="12">
        <v>112.426</v>
      </c>
      <c r="CQ30" s="12">
        <v>104.33799999999999</v>
      </c>
      <c r="CR30" s="12">
        <v>119.379</v>
      </c>
      <c r="CS30" s="12">
        <v>123.74299999999999</v>
      </c>
      <c r="CT30" s="12">
        <v>0.43</v>
      </c>
      <c r="CU30" s="12">
        <v>0.6</v>
      </c>
      <c r="CV30" s="12">
        <v>1.296</v>
      </c>
      <c r="CW30" s="12">
        <v>0.79800000000000004</v>
      </c>
      <c r="CX30" s="12">
        <v>0.501</v>
      </c>
      <c r="CY30" s="12">
        <v>0.1</v>
      </c>
      <c r="CZ30" s="12">
        <v>0.10199999999999999</v>
      </c>
      <c r="DA30" s="12">
        <v>0.1</v>
      </c>
      <c r="DB30" s="12">
        <v>0.90100000000000002</v>
      </c>
      <c r="DC30" s="12">
        <v>0</v>
      </c>
      <c r="DD30" s="12">
        <v>0</v>
      </c>
      <c r="DE30" s="12">
        <v>0.26200000000000001</v>
      </c>
      <c r="DF30" s="4">
        <v>7.2999999999999995E-2</v>
      </c>
      <c r="DG30" s="4">
        <v>0.57899999999999996</v>
      </c>
      <c r="DH30" s="4">
        <v>1.968</v>
      </c>
      <c r="DI30" s="4">
        <v>0.92900000000000005</v>
      </c>
      <c r="DJ30" s="4">
        <v>0.182</v>
      </c>
      <c r="DK30" s="4">
        <v>0.86899999999999999</v>
      </c>
      <c r="DL30" s="4">
        <v>0.44600000000000001</v>
      </c>
      <c r="DM30" s="3">
        <v>0.98399999999999999</v>
      </c>
      <c r="DN30" s="4">
        <v>0.69299999999999995</v>
      </c>
      <c r="DO30" s="4">
        <v>0.46700000000000003</v>
      </c>
      <c r="DP30" s="3">
        <v>62.052999999999997</v>
      </c>
      <c r="DQ30" s="4">
        <v>55.991999999999997</v>
      </c>
      <c r="DR30" s="4">
        <v>51.048999999999999</v>
      </c>
      <c r="DS30" s="4">
        <v>47.329000000000001</v>
      </c>
      <c r="DT30" s="3">
        <v>5.87</v>
      </c>
      <c r="DU30" s="3">
        <v>4.57</v>
      </c>
      <c r="DV30" s="4">
        <v>10.93</v>
      </c>
      <c r="DW30" s="4">
        <v>8.6300000000000008</v>
      </c>
      <c r="DX30" s="3">
        <v>6.14</v>
      </c>
      <c r="DY30" s="3">
        <v>4.7</v>
      </c>
      <c r="DZ30" s="4">
        <v>10.11</v>
      </c>
      <c r="EA30" s="4">
        <v>8.17</v>
      </c>
      <c r="EB30" s="4">
        <v>42.07</v>
      </c>
      <c r="EC30" s="4">
        <v>43.37</v>
      </c>
      <c r="ED30" s="4">
        <v>33.99</v>
      </c>
      <c r="EE30" s="4">
        <v>36.5</v>
      </c>
      <c r="EF30" s="4">
        <v>45.91</v>
      </c>
      <c r="EG30" s="4">
        <v>47.36</v>
      </c>
      <c r="EH30" s="4">
        <v>44.97</v>
      </c>
      <c r="EI30" s="4">
        <v>46.7</v>
      </c>
      <c r="EJ30" s="3">
        <v>8.1050000000000004</v>
      </c>
      <c r="EK30" s="4">
        <v>53.545999999999999</v>
      </c>
      <c r="EL30" s="4">
        <v>1.25</v>
      </c>
      <c r="EM30" s="4">
        <v>0.85</v>
      </c>
      <c r="EN30" s="4">
        <v>1.3</v>
      </c>
      <c r="EO30" s="4">
        <v>1.3</v>
      </c>
      <c r="EP30" s="3">
        <v>-101.258</v>
      </c>
      <c r="EQ30" s="4">
        <v>-1.6519999999999999</v>
      </c>
      <c r="ER30" s="4">
        <v>70.438000000000002</v>
      </c>
      <c r="ES30" s="4">
        <v>1.61</v>
      </c>
      <c r="ET30" s="4">
        <v>1.7110000000000001</v>
      </c>
      <c r="EU30" s="4">
        <v>1.585</v>
      </c>
      <c r="EV30" s="4">
        <v>6.6580000000000004</v>
      </c>
      <c r="EW30" s="4">
        <v>1.135</v>
      </c>
      <c r="EX30" s="4">
        <v>65.900000000000006</v>
      </c>
      <c r="EY30" s="4">
        <v>2.1000000000000001E-2</v>
      </c>
      <c r="EZ30" s="3">
        <v>0</v>
      </c>
      <c r="FA30" s="3">
        <v>0</v>
      </c>
      <c r="FB30" s="4">
        <v>9.6839999999999993</v>
      </c>
      <c r="FC30" s="4">
        <v>75.448999999999998</v>
      </c>
      <c r="FD30" s="4">
        <v>73.076999999999998</v>
      </c>
      <c r="FE30" s="4">
        <v>78.884</v>
      </c>
      <c r="FF30" s="4">
        <v>79.575999999999993</v>
      </c>
      <c r="FG30" s="4">
        <v>0.95</v>
      </c>
      <c r="FH30" s="4">
        <v>0.95099999999999996</v>
      </c>
      <c r="FI30" s="4">
        <v>0.996</v>
      </c>
      <c r="FJ30" s="4">
        <v>1</v>
      </c>
      <c r="FK30" s="4">
        <v>0</v>
      </c>
      <c r="FL30" s="4">
        <v>83</v>
      </c>
      <c r="FM30" s="4">
        <v>2.72</v>
      </c>
      <c r="FN30" s="4">
        <v>-0.6</v>
      </c>
      <c r="FO30" s="4">
        <v>5.55</v>
      </c>
      <c r="FP30" s="4">
        <v>3.65</v>
      </c>
      <c r="FQ30" s="4">
        <v>4.55</v>
      </c>
      <c r="FR30" s="4">
        <v>5.05</v>
      </c>
      <c r="FS30" s="4">
        <v>6.8070000000000004</v>
      </c>
      <c r="FT30" s="4">
        <v>1068.8</v>
      </c>
      <c r="FU30" s="4">
        <v>0.28999999999999998</v>
      </c>
      <c r="FV30" s="4">
        <v>31.34</v>
      </c>
      <c r="FW30" s="3">
        <v>3140</v>
      </c>
      <c r="FX30" s="4">
        <v>162100</v>
      </c>
      <c r="FY30" s="4">
        <v>163600</v>
      </c>
      <c r="FZ30" s="4">
        <v>50.746000000000002</v>
      </c>
      <c r="GA30" s="4">
        <v>51.448999999999998</v>
      </c>
      <c r="GB30" s="4">
        <v>2150.8000000000002</v>
      </c>
      <c r="GC30" s="4">
        <v>2203.3000000000002</v>
      </c>
      <c r="GD30" s="3">
        <v>2425.9</v>
      </c>
      <c r="GE30" s="4">
        <v>2251.9</v>
      </c>
      <c r="GF30" s="3">
        <v>1567.75</v>
      </c>
      <c r="GG30" s="4">
        <v>37</v>
      </c>
      <c r="GH30" s="4">
        <v>36.6</v>
      </c>
      <c r="GI30" s="4">
        <v>52.1</v>
      </c>
      <c r="GJ30" s="4">
        <v>57.1</v>
      </c>
      <c r="GK30" s="4">
        <v>99.5</v>
      </c>
      <c r="GL30" s="4">
        <v>78.099999999999994</v>
      </c>
      <c r="GM30" s="3">
        <v>0</v>
      </c>
      <c r="GN30" s="3">
        <v>43.234000000000002</v>
      </c>
      <c r="GO30" s="3">
        <v>101.258</v>
      </c>
      <c r="GP30" s="4">
        <v>0.82599999999999996</v>
      </c>
      <c r="GQ30" s="4">
        <v>2.0059999999999998</v>
      </c>
      <c r="GR30" s="4">
        <v>1.298</v>
      </c>
      <c r="GS30" s="4">
        <v>2.0649999999999999</v>
      </c>
      <c r="GT30" s="4">
        <v>0.82599999999999996</v>
      </c>
      <c r="GU30" s="4">
        <v>1.9470000000000001</v>
      </c>
      <c r="GV30" s="4">
        <v>13.034000000000001</v>
      </c>
      <c r="GW30" s="4">
        <v>14.093999999999999</v>
      </c>
      <c r="GX30" s="4">
        <v>15.974</v>
      </c>
      <c r="GY30" s="3">
        <v>0</v>
      </c>
      <c r="GZ30" s="3">
        <v>0</v>
      </c>
      <c r="HA30" s="3">
        <v>0</v>
      </c>
      <c r="HB30" s="3">
        <v>1</v>
      </c>
      <c r="HC30" s="3">
        <v>23.402000000000001</v>
      </c>
      <c r="HD30" s="3">
        <v>90</v>
      </c>
      <c r="HE30" s="12">
        <v>0</v>
      </c>
      <c r="HF30" s="12">
        <v>0</v>
      </c>
      <c r="HG30" s="12">
        <v>88.15</v>
      </c>
      <c r="HH30" s="12">
        <v>83.76</v>
      </c>
      <c r="HI30" s="12">
        <v>0</v>
      </c>
      <c r="HJ30" s="12">
        <v>0</v>
      </c>
      <c r="HK30" s="12">
        <v>0</v>
      </c>
      <c r="HL30" s="12">
        <v>69</v>
      </c>
      <c r="HM30" s="12">
        <v>57</v>
      </c>
      <c r="HN30" s="12">
        <v>58</v>
      </c>
      <c r="HO30" s="12">
        <v>48</v>
      </c>
      <c r="HP30" s="12">
        <v>49</v>
      </c>
      <c r="HQ30" s="12">
        <v>49</v>
      </c>
      <c r="HR30" s="12">
        <v>58</v>
      </c>
      <c r="HS30" s="12">
        <v>62</v>
      </c>
      <c r="HT30" s="12">
        <v>-0.96899999999999997</v>
      </c>
      <c r="HU30" s="12">
        <v>0</v>
      </c>
      <c r="HV30" s="12">
        <v>0.187</v>
      </c>
      <c r="HW30" s="12">
        <v>37.840000000000003</v>
      </c>
      <c r="HX30" s="12">
        <v>32.46</v>
      </c>
      <c r="HY30" s="5"/>
      <c r="HZ30" s="5"/>
      <c r="IA30" s="12">
        <v>2.1120000000000001</v>
      </c>
      <c r="IB30" s="12">
        <v>103</v>
      </c>
      <c r="IC30" s="12">
        <v>21.95</v>
      </c>
      <c r="ID30" s="12">
        <v>-0.11899999999999999</v>
      </c>
      <c r="IE30" s="12">
        <v>1.9E-2</v>
      </c>
      <c r="IF30" s="12">
        <v>800.6</v>
      </c>
      <c r="IG30" s="12">
        <v>702.3</v>
      </c>
      <c r="IH30" s="12">
        <v>814.3</v>
      </c>
      <c r="II30" s="12">
        <v>721.1</v>
      </c>
      <c r="IJ30" s="12">
        <v>0.20899999999999999</v>
      </c>
      <c r="IK30" s="12">
        <v>0.317</v>
      </c>
      <c r="IL30" s="12">
        <v>90.400999999999996</v>
      </c>
      <c r="IM30" s="12">
        <v>90.400999999999996</v>
      </c>
      <c r="IN30" s="12">
        <v>18.783000000000001</v>
      </c>
      <c r="IO30" s="12">
        <v>0.67400000000000004</v>
      </c>
    </row>
    <row r="33" spans="2:249" x14ac:dyDescent="0.25">
      <c r="B33" s="2" t="s">
        <v>41</v>
      </c>
      <c r="C33" s="2" t="s">
        <v>42</v>
      </c>
      <c r="D33" s="2" t="s">
        <v>421</v>
      </c>
      <c r="E33" s="3">
        <v>1106.8430000000001</v>
      </c>
      <c r="F33" s="4">
        <v>326.97000000000003</v>
      </c>
      <c r="G33" s="4">
        <v>5.34</v>
      </c>
      <c r="H33" s="4">
        <v>34.299999999999997</v>
      </c>
      <c r="I33" s="3">
        <v>0</v>
      </c>
      <c r="J33" s="3">
        <v>879.9</v>
      </c>
      <c r="K33" s="3">
        <v>6</v>
      </c>
      <c r="L33" s="3">
        <v>9</v>
      </c>
      <c r="M33" s="3">
        <v>5</v>
      </c>
      <c r="N33" s="3">
        <v>3</v>
      </c>
      <c r="O33" s="3">
        <v>4</v>
      </c>
      <c r="P33" s="4">
        <v>0.90600000000000003</v>
      </c>
      <c r="Q33" s="4">
        <v>1.0820000000000001</v>
      </c>
      <c r="R33" s="4">
        <v>0.999</v>
      </c>
      <c r="S33" s="5"/>
      <c r="T33" s="4">
        <v>62.14</v>
      </c>
      <c r="U33" s="4">
        <v>61.662999999999997</v>
      </c>
      <c r="V33" s="4">
        <v>107.5</v>
      </c>
      <c r="W33" s="3">
        <v>60</v>
      </c>
      <c r="X33" s="3">
        <v>100</v>
      </c>
      <c r="Y33" s="3">
        <v>102.5</v>
      </c>
      <c r="Z33" s="4">
        <v>216.43</v>
      </c>
      <c r="AA33" s="4">
        <v>186.43</v>
      </c>
      <c r="AB33" s="4">
        <v>195.39</v>
      </c>
      <c r="AC33" s="4">
        <v>187.02</v>
      </c>
      <c r="AD33" s="4">
        <v>1.7210000000000001</v>
      </c>
      <c r="AE33" s="4">
        <v>1.556</v>
      </c>
      <c r="AF33" s="4">
        <v>1.603</v>
      </c>
      <c r="AG33" s="4">
        <v>1.6830000000000001</v>
      </c>
      <c r="AH33" s="4">
        <v>71.48</v>
      </c>
      <c r="AI33" s="4">
        <v>70.489999999999995</v>
      </c>
      <c r="AJ33" s="4">
        <v>81.209999999999994</v>
      </c>
      <c r="AK33" s="4">
        <v>78.64</v>
      </c>
      <c r="AL33" s="4">
        <v>563.577</v>
      </c>
      <c r="AM33" s="4">
        <v>562.29300000000001</v>
      </c>
      <c r="AN33" s="4">
        <v>699.846</v>
      </c>
      <c r="AO33" s="4">
        <v>668.02700000000004</v>
      </c>
      <c r="AP33" s="3">
        <v>1.282</v>
      </c>
      <c r="AQ33" s="3">
        <v>1.671</v>
      </c>
      <c r="AR33" s="3">
        <v>40.429000000000002</v>
      </c>
      <c r="AS33" s="4">
        <v>31.577000000000002</v>
      </c>
      <c r="AT33" s="3">
        <v>86</v>
      </c>
      <c r="AU33" s="4">
        <v>104</v>
      </c>
      <c r="AV33" s="4">
        <v>2.8494999999999999</v>
      </c>
      <c r="AW33" s="4">
        <v>5.1539999999999999</v>
      </c>
      <c r="AX33" s="4">
        <v>1010.5</v>
      </c>
      <c r="AY33" s="3">
        <v>1.73</v>
      </c>
      <c r="AZ33" s="3">
        <v>5.0999999999999996</v>
      </c>
      <c r="BA33" s="3">
        <v>63.015000000000001</v>
      </c>
      <c r="BB33" s="3">
        <v>63.43</v>
      </c>
      <c r="BC33" s="4">
        <v>7813</v>
      </c>
      <c r="BD33" s="3">
        <v>90.5</v>
      </c>
      <c r="BE33" s="4">
        <v>12.96</v>
      </c>
      <c r="BF33" s="4">
        <v>12.105</v>
      </c>
      <c r="BG33" s="3">
        <v>27.23</v>
      </c>
      <c r="BH33" s="4">
        <v>26.26</v>
      </c>
      <c r="BI33" s="3">
        <v>62.93</v>
      </c>
      <c r="BJ33" s="3">
        <v>79.546000000000006</v>
      </c>
      <c r="BK33" s="4">
        <v>61.173000000000002</v>
      </c>
      <c r="BL33" s="3">
        <v>77.677999999999997</v>
      </c>
      <c r="BM33" s="4">
        <v>76.102000000000004</v>
      </c>
      <c r="BN33" s="3">
        <v>125.928</v>
      </c>
      <c r="BO33" s="4">
        <v>113.14400000000001</v>
      </c>
      <c r="BP33" s="4">
        <v>111.08</v>
      </c>
      <c r="BQ33" s="4">
        <v>111.768</v>
      </c>
      <c r="BR33" s="4">
        <v>60.222000000000001</v>
      </c>
      <c r="BS33" s="4">
        <v>32.5</v>
      </c>
      <c r="BT33" s="4">
        <v>7178.5140000000001</v>
      </c>
      <c r="BU33" s="4">
        <v>47.640999999999998</v>
      </c>
      <c r="BV33" s="3">
        <v>56.691000000000003</v>
      </c>
      <c r="BW33" s="4">
        <v>57.68</v>
      </c>
      <c r="BX33" s="4">
        <v>55.92</v>
      </c>
      <c r="BY33" s="4">
        <v>1.2569999999999999</v>
      </c>
      <c r="BZ33" s="4">
        <v>2.617</v>
      </c>
      <c r="CA33" s="4">
        <v>2.4260000000000002</v>
      </c>
      <c r="CB33" s="4">
        <v>2.4620000000000002</v>
      </c>
      <c r="CC33" s="4">
        <v>0.84599999999999997</v>
      </c>
      <c r="CD33" s="4">
        <v>1.3620000000000001</v>
      </c>
      <c r="CE33" s="4">
        <v>1.1759999999999999</v>
      </c>
      <c r="CF33" s="3">
        <v>1.6890000000000001</v>
      </c>
      <c r="CG33" s="4">
        <v>13.756</v>
      </c>
      <c r="CH33" s="3">
        <v>9.8930000000000007</v>
      </c>
      <c r="CI33" s="3">
        <v>3.456</v>
      </c>
      <c r="CJ33" s="4">
        <v>3.464</v>
      </c>
      <c r="CK33" s="4">
        <v>1.1839999999999999</v>
      </c>
      <c r="CL33" s="4">
        <v>0</v>
      </c>
      <c r="CM33" s="4">
        <v>0</v>
      </c>
      <c r="CN33" s="3">
        <v>0</v>
      </c>
      <c r="CO33" s="3">
        <v>0</v>
      </c>
      <c r="CP33" s="4">
        <v>99.885000000000005</v>
      </c>
      <c r="CQ33" s="4">
        <v>93.460999999999999</v>
      </c>
      <c r="CR33" s="4">
        <v>92.671999999999997</v>
      </c>
      <c r="CS33" s="4">
        <v>94.424000000000007</v>
      </c>
      <c r="CT33" s="4">
        <v>0.34100000000000003</v>
      </c>
      <c r="CU33" s="4">
        <v>0.5</v>
      </c>
      <c r="CV33" s="4">
        <v>0.69899999999999995</v>
      </c>
      <c r="CW33" s="3">
        <v>0.80100000000000005</v>
      </c>
      <c r="CX33" s="4">
        <v>0.7</v>
      </c>
      <c r="CY33" s="4">
        <v>9.9000000000000005E-2</v>
      </c>
      <c r="CZ33" s="4">
        <v>0.29899999999999999</v>
      </c>
      <c r="DA33" s="3">
        <v>0.60199999999999998</v>
      </c>
      <c r="DB33" s="3">
        <v>1.2989999999999999</v>
      </c>
      <c r="DC33" s="3">
        <v>0</v>
      </c>
      <c r="DD33" s="3">
        <v>0</v>
      </c>
      <c r="DE33" s="4">
        <v>0.26100000000000001</v>
      </c>
      <c r="DF33" s="4">
        <v>5.7000000000000002E-2</v>
      </c>
      <c r="DG33" s="4">
        <v>0.6</v>
      </c>
      <c r="DH33" s="4">
        <v>1.4470000000000001</v>
      </c>
      <c r="DI33" s="4">
        <v>1.0269999999999999</v>
      </c>
      <c r="DJ33" s="4">
        <v>0.249</v>
      </c>
      <c r="DK33" s="4">
        <v>0.98299999999999998</v>
      </c>
      <c r="DL33" s="4">
        <v>0.44400000000000001</v>
      </c>
      <c r="DM33" s="4">
        <v>0.85899999999999999</v>
      </c>
      <c r="DN33" s="3">
        <v>0.96499999999999997</v>
      </c>
      <c r="DO33" s="4">
        <v>0.45600000000000002</v>
      </c>
      <c r="DP33" s="4">
        <v>59.686</v>
      </c>
      <c r="DQ33" s="3">
        <v>59.268999999999998</v>
      </c>
      <c r="DR33" s="4">
        <v>51.438000000000002</v>
      </c>
      <c r="DS33" s="4">
        <v>48.402000000000001</v>
      </c>
      <c r="DT33" s="4">
        <v>1.1399999999999999</v>
      </c>
      <c r="DU33" s="4">
        <v>0.98</v>
      </c>
      <c r="DV33" s="4">
        <v>2.21</v>
      </c>
      <c r="DW33" s="4">
        <v>2.1800000000000002</v>
      </c>
      <c r="DX33" s="4">
        <v>1.2</v>
      </c>
      <c r="DY33" s="4">
        <v>0.98</v>
      </c>
      <c r="DZ33" s="4">
        <v>1.97</v>
      </c>
      <c r="EA33" s="4">
        <v>1.99</v>
      </c>
      <c r="EB33" s="4">
        <v>10.050000000000001</v>
      </c>
      <c r="EC33" s="4">
        <v>10.17</v>
      </c>
      <c r="ED33" s="4">
        <v>7.99</v>
      </c>
      <c r="EE33" s="4">
        <v>8.42</v>
      </c>
      <c r="EF33" s="3">
        <v>87.61</v>
      </c>
      <c r="EG33" s="3">
        <v>87.87</v>
      </c>
      <c r="EH33" s="3">
        <v>87.84</v>
      </c>
      <c r="EI33" s="3">
        <v>87.41</v>
      </c>
      <c r="EJ33" s="4">
        <v>4.76</v>
      </c>
      <c r="EK33" s="4">
        <v>52.19</v>
      </c>
      <c r="EL33" s="3">
        <v>1.45</v>
      </c>
      <c r="EM33" s="4">
        <v>0.8</v>
      </c>
      <c r="EN33" s="4">
        <v>1.32</v>
      </c>
      <c r="EO33" s="4">
        <v>1.32</v>
      </c>
      <c r="EP33" s="4">
        <v>-86.95</v>
      </c>
      <c r="EQ33" s="3">
        <v>-1.246</v>
      </c>
      <c r="ER33" s="4">
        <v>100.22199999999999</v>
      </c>
      <c r="ES33" s="4">
        <v>1.4570000000000001</v>
      </c>
      <c r="ET33" s="4">
        <v>1.5489999999999999</v>
      </c>
      <c r="EU33" s="4">
        <v>1.43</v>
      </c>
      <c r="EV33" s="4">
        <v>6.5670000000000002</v>
      </c>
      <c r="EW33" s="4">
        <v>0.72599999999999998</v>
      </c>
      <c r="EX33" s="4">
        <v>63.96</v>
      </c>
      <c r="EY33" s="3">
        <v>0</v>
      </c>
      <c r="EZ33" s="3">
        <v>0</v>
      </c>
      <c r="FA33" s="3">
        <v>0</v>
      </c>
      <c r="FB33" s="4">
        <v>8.6159999999999997</v>
      </c>
      <c r="FC33" s="4">
        <v>71.942999999999998</v>
      </c>
      <c r="FD33" s="4">
        <v>70.483000000000004</v>
      </c>
      <c r="FE33" s="4">
        <v>75.197000000000003</v>
      </c>
      <c r="FF33" s="4">
        <v>74.540000000000006</v>
      </c>
      <c r="FG33" s="3">
        <v>1.0049999999999999</v>
      </c>
      <c r="FH33" s="3">
        <v>1.0069999999999999</v>
      </c>
      <c r="FI33" s="3">
        <v>1.002</v>
      </c>
      <c r="FJ33" s="3">
        <v>1.0049999999999999</v>
      </c>
      <c r="FK33" s="3">
        <v>0.30099999999999999</v>
      </c>
      <c r="FL33" s="3">
        <v>86</v>
      </c>
      <c r="FM33" s="4">
        <v>2.73</v>
      </c>
      <c r="FN33" s="4">
        <v>-0.74</v>
      </c>
      <c r="FO33" s="3">
        <v>5.09</v>
      </c>
      <c r="FP33" s="3">
        <v>0.15</v>
      </c>
      <c r="FQ33" s="4">
        <v>4.5999999999999996</v>
      </c>
      <c r="FR33" s="4">
        <v>5.15</v>
      </c>
      <c r="FS33" s="4">
        <v>6.7634999999999996</v>
      </c>
      <c r="FT33" s="4">
        <v>1065.4000000000001</v>
      </c>
      <c r="FU33" s="4">
        <v>0.32</v>
      </c>
      <c r="FV33" s="4">
        <v>36.68</v>
      </c>
      <c r="FW33" s="3">
        <v>3229</v>
      </c>
      <c r="FX33" s="4">
        <v>166200</v>
      </c>
      <c r="FY33" s="4">
        <v>167200</v>
      </c>
      <c r="FZ33" s="3">
        <v>52.658000000000001</v>
      </c>
      <c r="GA33" s="3">
        <v>52.183</v>
      </c>
      <c r="GB33" s="4">
        <v>2190.9</v>
      </c>
      <c r="GC33" s="4">
        <v>2293.9</v>
      </c>
      <c r="GD33" s="4">
        <v>2230.6</v>
      </c>
      <c r="GE33" s="4">
        <v>2536.1999999999998</v>
      </c>
      <c r="GF33" s="4">
        <v>1329.5</v>
      </c>
      <c r="GG33" s="4">
        <v>39</v>
      </c>
      <c r="GH33" s="4">
        <v>39.299999999999997</v>
      </c>
      <c r="GI33" s="3">
        <v>78.7</v>
      </c>
      <c r="GJ33" s="3">
        <v>80.5</v>
      </c>
      <c r="GK33" s="3">
        <v>96</v>
      </c>
      <c r="GL33" s="3">
        <v>80.8</v>
      </c>
      <c r="GM33" s="3">
        <v>0</v>
      </c>
      <c r="GN33" s="4">
        <v>38.801000000000002</v>
      </c>
      <c r="GO33" s="4">
        <v>100.22199999999999</v>
      </c>
      <c r="GP33" s="3">
        <v>0</v>
      </c>
      <c r="GQ33" s="3">
        <v>5.4279999999999999</v>
      </c>
      <c r="GR33" s="3">
        <v>0</v>
      </c>
      <c r="GS33" s="3">
        <v>4.3070000000000004</v>
      </c>
      <c r="GT33" s="3">
        <v>0</v>
      </c>
      <c r="GU33" s="3">
        <v>4.7789999999999999</v>
      </c>
      <c r="GV33" s="3">
        <v>0</v>
      </c>
      <c r="GW33" s="4">
        <v>12.851000000000001</v>
      </c>
      <c r="GX33" s="3">
        <v>23.324000000000002</v>
      </c>
      <c r="GY33" s="3">
        <v>0</v>
      </c>
      <c r="GZ33" s="3">
        <v>0</v>
      </c>
      <c r="HA33" s="3">
        <v>0</v>
      </c>
      <c r="HB33" s="3">
        <v>1</v>
      </c>
      <c r="HC33" s="3">
        <v>25.486999999999998</v>
      </c>
      <c r="HD33" s="4">
        <v>86</v>
      </c>
      <c r="HE33" s="3">
        <v>0</v>
      </c>
      <c r="HF33" s="3">
        <v>0</v>
      </c>
      <c r="HG33" s="3">
        <v>90.93</v>
      </c>
      <c r="HH33" s="4">
        <v>81.96</v>
      </c>
      <c r="HI33" s="3">
        <v>0</v>
      </c>
      <c r="HJ33" s="3">
        <v>0</v>
      </c>
      <c r="HK33" s="3">
        <v>0</v>
      </c>
      <c r="HL33" s="3">
        <v>76</v>
      </c>
      <c r="HM33" s="3">
        <v>59</v>
      </c>
      <c r="HN33" s="4">
        <v>58</v>
      </c>
      <c r="HO33" s="4">
        <v>49</v>
      </c>
      <c r="HP33" s="3">
        <v>50</v>
      </c>
      <c r="HQ33" s="3">
        <v>50</v>
      </c>
      <c r="HR33" s="4">
        <v>55</v>
      </c>
      <c r="HS33" s="4">
        <v>62</v>
      </c>
      <c r="HT33" s="4">
        <v>-0.99450000000000005</v>
      </c>
      <c r="HU33" s="3">
        <v>0</v>
      </c>
      <c r="HV33" s="4">
        <v>0.35799999999999998</v>
      </c>
      <c r="HW33" s="4">
        <v>37.89</v>
      </c>
      <c r="HX33" s="4">
        <v>32.11</v>
      </c>
      <c r="HY33" s="3">
        <v>50.13</v>
      </c>
      <c r="HZ33" s="3">
        <v>50.13</v>
      </c>
      <c r="IA33" s="4">
        <v>2.0179999999999998</v>
      </c>
      <c r="IB33" s="4">
        <v>98</v>
      </c>
      <c r="IC33" s="4">
        <v>18.478000000000002</v>
      </c>
      <c r="ID33" s="4">
        <v>-7.0999999999999994E-2</v>
      </c>
      <c r="IE33" s="3">
        <v>3.9E-2</v>
      </c>
      <c r="IF33" s="4">
        <v>799.4</v>
      </c>
      <c r="IG33" s="4">
        <v>607.4</v>
      </c>
      <c r="IH33" s="4">
        <v>810.9</v>
      </c>
      <c r="II33" s="4">
        <v>619.5</v>
      </c>
      <c r="IJ33" s="4">
        <v>0.20100000000000001</v>
      </c>
      <c r="IK33" s="4">
        <v>0.16700000000000001</v>
      </c>
      <c r="IL33" s="3">
        <v>956.94</v>
      </c>
      <c r="IM33" s="3">
        <v>956.94</v>
      </c>
      <c r="IN33" s="4">
        <v>13.055</v>
      </c>
      <c r="IO33" s="4">
        <v>0.29099999999999998</v>
      </c>
    </row>
    <row r="34" spans="2:249" x14ac:dyDescent="0.25">
      <c r="B34" s="2" t="s">
        <v>41</v>
      </c>
      <c r="C34" s="2" t="s">
        <v>43</v>
      </c>
      <c r="D34" s="6">
        <v>2.5423611111111111E-3</v>
      </c>
      <c r="E34" s="4">
        <v>219.7</v>
      </c>
      <c r="F34" s="4">
        <v>328.76</v>
      </c>
      <c r="G34" s="3">
        <v>5.67</v>
      </c>
      <c r="H34" s="4">
        <v>35.1</v>
      </c>
      <c r="I34" s="3">
        <v>0</v>
      </c>
      <c r="J34" s="4">
        <v>12.1</v>
      </c>
      <c r="K34" s="3">
        <v>6</v>
      </c>
      <c r="L34" s="3">
        <v>9</v>
      </c>
      <c r="M34" s="3">
        <v>5</v>
      </c>
      <c r="N34" s="3">
        <v>3</v>
      </c>
      <c r="O34" s="3">
        <v>4</v>
      </c>
      <c r="P34" s="4">
        <v>0.94199999999999995</v>
      </c>
      <c r="Q34" s="4">
        <v>1.47</v>
      </c>
      <c r="R34" s="4">
        <v>0.98499999999999999</v>
      </c>
      <c r="S34" s="4">
        <v>0.82599999999999996</v>
      </c>
      <c r="T34" s="4">
        <v>76.92</v>
      </c>
      <c r="U34" s="4">
        <v>61.494</v>
      </c>
      <c r="V34" s="4">
        <v>197.5</v>
      </c>
      <c r="W34" s="4">
        <v>180</v>
      </c>
      <c r="X34" s="4">
        <v>152.5</v>
      </c>
      <c r="Y34" s="4">
        <v>152.5</v>
      </c>
      <c r="Z34" s="4">
        <v>312.83</v>
      </c>
      <c r="AA34" s="4">
        <v>274.69</v>
      </c>
      <c r="AB34" s="4">
        <v>294.76</v>
      </c>
      <c r="AC34" s="4">
        <v>279.47000000000003</v>
      </c>
      <c r="AD34" s="4">
        <v>1.7509999999999999</v>
      </c>
      <c r="AE34" s="4">
        <v>1.5680000000000001</v>
      </c>
      <c r="AF34" s="4">
        <v>1.6859999999999999</v>
      </c>
      <c r="AG34" s="4">
        <v>1.78</v>
      </c>
      <c r="AH34" s="4">
        <v>82.49</v>
      </c>
      <c r="AI34" s="4">
        <v>79.709999999999994</v>
      </c>
      <c r="AJ34" s="4">
        <v>100.36</v>
      </c>
      <c r="AK34" s="4">
        <v>96.9</v>
      </c>
      <c r="AL34" s="4">
        <v>607.12300000000005</v>
      </c>
      <c r="AM34" s="4">
        <v>597.04100000000005</v>
      </c>
      <c r="AN34" s="4">
        <v>775.97</v>
      </c>
      <c r="AO34" s="4">
        <v>758.31100000000004</v>
      </c>
      <c r="AP34" s="4">
        <v>1.2729999999999999</v>
      </c>
      <c r="AQ34" s="4">
        <v>1.6439999999999999</v>
      </c>
      <c r="AR34" s="4">
        <v>38.582999999999998</v>
      </c>
      <c r="AS34" s="4">
        <v>31.029</v>
      </c>
      <c r="AT34" s="4">
        <v>83</v>
      </c>
      <c r="AU34" s="4">
        <v>110</v>
      </c>
      <c r="AV34" s="4">
        <v>2.2869999999999999</v>
      </c>
      <c r="AW34" s="3">
        <v>5.2851999999999997</v>
      </c>
      <c r="AX34" s="4">
        <v>1011.2</v>
      </c>
      <c r="AY34" s="4">
        <v>1.52</v>
      </c>
      <c r="AZ34" s="4">
        <v>5.61</v>
      </c>
      <c r="BA34" s="4">
        <v>138.63399999999999</v>
      </c>
      <c r="BB34" s="4">
        <v>141.34</v>
      </c>
      <c r="BC34" s="4">
        <v>7917</v>
      </c>
      <c r="BD34" s="4">
        <v>89.5</v>
      </c>
      <c r="BE34" s="3">
        <v>15.085000000000001</v>
      </c>
      <c r="BF34" s="4">
        <v>11.99</v>
      </c>
      <c r="BG34" s="4">
        <v>26.65</v>
      </c>
      <c r="BH34" s="3">
        <v>27.19</v>
      </c>
      <c r="BI34" s="5"/>
      <c r="BJ34" s="5"/>
      <c r="BK34" s="5"/>
      <c r="BL34" s="5"/>
      <c r="BM34" s="5"/>
      <c r="BN34" s="4">
        <v>109.08</v>
      </c>
      <c r="BO34" s="4">
        <v>106.85599999999999</v>
      </c>
      <c r="BP34" s="4">
        <v>131.72</v>
      </c>
      <c r="BQ34" s="4">
        <v>130.31200000000001</v>
      </c>
      <c r="BR34" s="5"/>
      <c r="BS34" s="4">
        <v>34.799999999999997</v>
      </c>
      <c r="BT34" s="4">
        <v>7387.3639999999996</v>
      </c>
      <c r="BU34" s="4">
        <v>50.610999999999997</v>
      </c>
      <c r="BV34" s="4">
        <v>55.988</v>
      </c>
      <c r="BW34" s="4">
        <v>56.658000000000001</v>
      </c>
      <c r="BX34" s="4">
        <v>58.018000000000001</v>
      </c>
      <c r="BY34" s="4">
        <v>1.331</v>
      </c>
      <c r="BZ34" s="4">
        <v>2.984</v>
      </c>
      <c r="CA34" s="4">
        <v>3.234</v>
      </c>
      <c r="CB34" s="4">
        <v>3.496</v>
      </c>
      <c r="CC34" s="4">
        <v>0.64300000000000002</v>
      </c>
      <c r="CD34" s="4">
        <v>1.4550000000000001</v>
      </c>
      <c r="CE34" s="3">
        <v>1.329</v>
      </c>
      <c r="CF34" s="4">
        <v>1.6819999999999999</v>
      </c>
      <c r="CG34" s="4">
        <v>13.97</v>
      </c>
      <c r="CH34" s="4">
        <v>13.869</v>
      </c>
      <c r="CI34" s="4">
        <v>3.3660000000000001</v>
      </c>
      <c r="CJ34" s="3">
        <v>3.6779999999999999</v>
      </c>
      <c r="CK34" s="3">
        <v>1.3859999999999999</v>
      </c>
      <c r="CL34" s="4">
        <v>0.4</v>
      </c>
      <c r="CM34" s="4">
        <v>0.6</v>
      </c>
      <c r="CN34" s="3">
        <v>0</v>
      </c>
      <c r="CO34" s="3">
        <v>0</v>
      </c>
      <c r="CP34" s="4">
        <v>101.371</v>
      </c>
      <c r="CQ34" s="4">
        <v>100.86199999999999</v>
      </c>
      <c r="CR34" s="4">
        <v>117.09099999999999</v>
      </c>
      <c r="CS34" s="4">
        <v>118.688</v>
      </c>
      <c r="CT34" s="4">
        <v>0.34300000000000003</v>
      </c>
      <c r="CU34" s="4">
        <v>0.20200000000000001</v>
      </c>
      <c r="CV34" s="4">
        <v>0.30299999999999999</v>
      </c>
      <c r="CW34" s="4">
        <v>0.3</v>
      </c>
      <c r="CX34" s="4">
        <v>0.79800000000000004</v>
      </c>
      <c r="CY34" s="3">
        <v>0.39800000000000002</v>
      </c>
      <c r="CZ34" s="4">
        <v>0.2</v>
      </c>
      <c r="DA34" s="4">
        <v>0.501</v>
      </c>
      <c r="DB34" s="4">
        <v>0.20100000000000001</v>
      </c>
      <c r="DC34" s="3">
        <v>0</v>
      </c>
      <c r="DD34" s="3">
        <v>0</v>
      </c>
      <c r="DE34" s="4">
        <v>0.36399999999999999</v>
      </c>
      <c r="DF34" s="3">
        <v>0.13200000000000001</v>
      </c>
      <c r="DG34" s="4">
        <v>0.99299999999999999</v>
      </c>
      <c r="DH34" s="4">
        <v>2.2229999999999999</v>
      </c>
      <c r="DI34" s="4">
        <v>1.18</v>
      </c>
      <c r="DJ34" s="4">
        <v>0.27100000000000002</v>
      </c>
      <c r="DK34" s="4">
        <v>1.2410000000000001</v>
      </c>
      <c r="DL34" s="4">
        <v>0.442</v>
      </c>
      <c r="DM34" s="4">
        <v>0.83799999999999997</v>
      </c>
      <c r="DN34" s="4">
        <v>0.83</v>
      </c>
      <c r="DO34" s="4">
        <v>0.42299999999999999</v>
      </c>
      <c r="DP34" s="4">
        <v>62.031999999999996</v>
      </c>
      <c r="DQ34" s="4">
        <v>52.302999999999997</v>
      </c>
      <c r="DR34" s="4">
        <v>51.536000000000001</v>
      </c>
      <c r="DS34" s="3">
        <v>49.595999999999997</v>
      </c>
      <c r="DT34" s="3">
        <v>6.39</v>
      </c>
      <c r="DU34" s="4">
        <v>5.42</v>
      </c>
      <c r="DV34" s="4">
        <v>12.93</v>
      </c>
      <c r="DW34" s="3">
        <v>11.52</v>
      </c>
      <c r="DX34" s="3">
        <v>7.08</v>
      </c>
      <c r="DY34" s="4">
        <v>5.93</v>
      </c>
      <c r="DZ34" s="4">
        <v>12.18</v>
      </c>
      <c r="EA34" s="4">
        <v>10.92</v>
      </c>
      <c r="EB34" s="4">
        <v>42.8</v>
      </c>
      <c r="EC34" s="4">
        <v>43</v>
      </c>
      <c r="ED34" s="4">
        <v>33.11</v>
      </c>
      <c r="EE34" s="4">
        <v>35.729999999999997</v>
      </c>
      <c r="EF34" s="4">
        <v>43.73</v>
      </c>
      <c r="EG34" s="4">
        <v>45.66</v>
      </c>
      <c r="EH34" s="4">
        <v>41.78</v>
      </c>
      <c r="EI34" s="4">
        <v>41.82</v>
      </c>
      <c r="EJ34" s="4">
        <v>7.0359999999999996</v>
      </c>
      <c r="EK34" s="4">
        <v>53.734000000000002</v>
      </c>
      <c r="EL34" s="4">
        <v>1.25</v>
      </c>
      <c r="EM34" s="4">
        <v>0.85</v>
      </c>
      <c r="EN34" s="4">
        <v>1.27</v>
      </c>
      <c r="EO34" s="4">
        <v>1.27</v>
      </c>
      <c r="EP34" s="3">
        <v>-109.726</v>
      </c>
      <c r="EQ34" s="4">
        <v>-2.4750000000000001</v>
      </c>
      <c r="ER34" s="4">
        <v>87.081999999999994</v>
      </c>
      <c r="ES34" s="4">
        <v>1.5489999999999999</v>
      </c>
      <c r="ET34" s="4">
        <v>1.7</v>
      </c>
      <c r="EU34" s="4">
        <v>1.5309999999999999</v>
      </c>
      <c r="EV34" s="4">
        <v>6.8470000000000004</v>
      </c>
      <c r="EW34" s="4">
        <v>1.214</v>
      </c>
      <c r="EX34" s="3">
        <v>70.98</v>
      </c>
      <c r="EY34" s="3">
        <v>0</v>
      </c>
      <c r="EZ34" s="3">
        <v>0</v>
      </c>
      <c r="FA34" s="3">
        <v>0</v>
      </c>
      <c r="FB34" s="4">
        <v>9.9369999999999994</v>
      </c>
      <c r="FC34" s="4">
        <v>73.852999999999994</v>
      </c>
      <c r="FD34" s="4">
        <v>70.489999999999995</v>
      </c>
      <c r="FE34" s="4">
        <v>77.8</v>
      </c>
      <c r="FF34" s="4">
        <v>76.903999999999996</v>
      </c>
      <c r="FG34" s="4">
        <v>0.94499999999999995</v>
      </c>
      <c r="FH34" s="4">
        <v>0.94699999999999995</v>
      </c>
      <c r="FI34" s="4">
        <v>0.99299999999999999</v>
      </c>
      <c r="FJ34" s="4">
        <v>0.997</v>
      </c>
      <c r="FK34" s="4">
        <v>0</v>
      </c>
      <c r="FL34" s="4">
        <v>83</v>
      </c>
      <c r="FM34" s="3">
        <v>2.87</v>
      </c>
      <c r="FN34" s="4">
        <v>-0.26</v>
      </c>
      <c r="FO34" s="4">
        <v>5.45</v>
      </c>
      <c r="FP34" s="5"/>
      <c r="FQ34" s="4">
        <v>4.5999999999999996</v>
      </c>
      <c r="FR34" s="4">
        <v>5.0999999999999996</v>
      </c>
      <c r="FS34" s="4">
        <v>6.7809999999999997</v>
      </c>
      <c r="FT34" s="4">
        <v>1069.3</v>
      </c>
      <c r="FU34" s="3">
        <v>0.59</v>
      </c>
      <c r="FV34" s="4">
        <v>42.35</v>
      </c>
      <c r="FW34" s="4">
        <v>3005.5</v>
      </c>
      <c r="FX34" s="3">
        <v>168200</v>
      </c>
      <c r="FY34" s="3">
        <v>170500</v>
      </c>
      <c r="FZ34" s="4">
        <v>50.734999999999999</v>
      </c>
      <c r="GA34" s="4">
        <v>50.201999999999998</v>
      </c>
      <c r="GB34" s="4">
        <v>2182.9</v>
      </c>
      <c r="GC34" s="4">
        <v>2272.8000000000002</v>
      </c>
      <c r="GD34" s="3">
        <v>2298.6</v>
      </c>
      <c r="GE34" s="3">
        <v>2635.9</v>
      </c>
      <c r="GF34" s="4">
        <v>1274.4063000000001</v>
      </c>
      <c r="GG34" s="4">
        <v>38</v>
      </c>
      <c r="GH34" s="4">
        <v>38.4</v>
      </c>
      <c r="GI34" s="4">
        <v>58</v>
      </c>
      <c r="GJ34" s="4">
        <v>62.5</v>
      </c>
      <c r="GK34" s="4">
        <v>99.5</v>
      </c>
      <c r="GL34" s="4">
        <v>77.2</v>
      </c>
      <c r="GM34" s="3">
        <v>0</v>
      </c>
      <c r="GN34" s="4">
        <v>38.595999999999997</v>
      </c>
      <c r="GO34" s="4">
        <v>109.726</v>
      </c>
      <c r="GP34" s="4">
        <v>0.64900000000000002</v>
      </c>
      <c r="GQ34" s="4">
        <v>1.9470000000000001</v>
      </c>
      <c r="GR34" s="4">
        <v>0.94399999999999995</v>
      </c>
      <c r="GS34" s="4">
        <v>2.0649999999999999</v>
      </c>
      <c r="GT34" s="4">
        <v>0.82599999999999996</v>
      </c>
      <c r="GU34" s="4">
        <v>1.9470000000000001</v>
      </c>
      <c r="GV34" s="4">
        <v>12.837999999999999</v>
      </c>
      <c r="GW34" s="4">
        <v>14.077</v>
      </c>
      <c r="GX34" s="4">
        <v>15.875999999999999</v>
      </c>
      <c r="GY34" s="3">
        <v>0</v>
      </c>
      <c r="GZ34" s="3">
        <v>0</v>
      </c>
      <c r="HA34" s="3">
        <v>0</v>
      </c>
      <c r="HB34" s="4">
        <v>0</v>
      </c>
      <c r="HC34" s="4">
        <v>22.914000000000001</v>
      </c>
      <c r="HD34" s="4">
        <v>86</v>
      </c>
      <c r="HE34" s="3">
        <v>0</v>
      </c>
      <c r="HF34" s="3">
        <v>0</v>
      </c>
      <c r="HG34" s="4">
        <v>73.36</v>
      </c>
      <c r="HH34" s="4">
        <v>81.75</v>
      </c>
      <c r="HI34" s="3">
        <v>0</v>
      </c>
      <c r="HJ34" s="3">
        <v>0</v>
      </c>
      <c r="HK34" s="3">
        <v>0</v>
      </c>
      <c r="HL34" s="4">
        <v>69</v>
      </c>
      <c r="HM34" s="4">
        <v>58</v>
      </c>
      <c r="HN34" s="4">
        <v>58</v>
      </c>
      <c r="HO34" s="4">
        <v>48</v>
      </c>
      <c r="HP34" s="4">
        <v>49</v>
      </c>
      <c r="HQ34" s="4">
        <v>49</v>
      </c>
      <c r="HR34" s="4">
        <v>54</v>
      </c>
      <c r="HS34" s="4">
        <v>62</v>
      </c>
      <c r="HT34" s="4">
        <v>-1.014</v>
      </c>
      <c r="HU34" s="3">
        <v>0</v>
      </c>
      <c r="HV34" s="3">
        <v>0.89300000000000002</v>
      </c>
      <c r="HW34" s="4">
        <v>37.54</v>
      </c>
      <c r="HX34" s="3">
        <v>25.24</v>
      </c>
      <c r="HY34" s="4">
        <v>49.04</v>
      </c>
      <c r="HZ34" s="4">
        <v>49.04</v>
      </c>
      <c r="IA34" s="4">
        <v>2.4</v>
      </c>
      <c r="IB34" s="4">
        <v>104</v>
      </c>
      <c r="IC34" s="4">
        <v>22.952999999999999</v>
      </c>
      <c r="ID34" s="4">
        <v>-0.14699999999999999</v>
      </c>
      <c r="IE34" s="4">
        <v>3.7999999999999999E-2</v>
      </c>
      <c r="IF34" s="4">
        <v>803</v>
      </c>
      <c r="IG34" s="4">
        <v>732.9</v>
      </c>
      <c r="IH34" s="3">
        <v>817.9</v>
      </c>
      <c r="II34" s="4">
        <v>746.3</v>
      </c>
      <c r="IJ34" s="4">
        <v>0.19500000000000001</v>
      </c>
      <c r="IK34" s="4">
        <v>0.153</v>
      </c>
      <c r="IL34" s="4">
        <v>73.974000000000004</v>
      </c>
      <c r="IM34" s="4">
        <v>73.974000000000004</v>
      </c>
      <c r="IN34" s="4">
        <v>13.474</v>
      </c>
      <c r="IO34" s="4">
        <v>0.46200000000000002</v>
      </c>
    </row>
    <row r="35" spans="2:249" x14ac:dyDescent="0.25">
      <c r="B35" s="2" t="s">
        <v>41</v>
      </c>
      <c r="C35" s="7" t="s">
        <v>44</v>
      </c>
      <c r="D35" s="7" t="s">
        <v>422</v>
      </c>
      <c r="E35" s="4">
        <v>217.68</v>
      </c>
      <c r="F35" s="3">
        <v>333.67</v>
      </c>
      <c r="G35" s="4">
        <v>5.51</v>
      </c>
      <c r="H35" s="4">
        <v>36</v>
      </c>
      <c r="I35" s="3">
        <v>0</v>
      </c>
      <c r="J35" s="4">
        <v>17.5</v>
      </c>
      <c r="K35" s="3">
        <v>6</v>
      </c>
      <c r="L35" s="3">
        <v>9</v>
      </c>
      <c r="M35" s="3">
        <v>5</v>
      </c>
      <c r="N35" s="3">
        <v>3</v>
      </c>
      <c r="O35" s="3">
        <v>4</v>
      </c>
      <c r="P35" s="4">
        <v>1.0780000000000001</v>
      </c>
      <c r="Q35" s="3">
        <v>1.8560000000000001</v>
      </c>
      <c r="R35" s="4">
        <v>1.03</v>
      </c>
      <c r="S35" s="4">
        <v>0.64300000000000002</v>
      </c>
      <c r="T35" s="3">
        <v>83.86</v>
      </c>
      <c r="U35" s="4">
        <v>61.381999999999998</v>
      </c>
      <c r="V35" s="4">
        <v>213.34</v>
      </c>
      <c r="W35" s="4">
        <v>200</v>
      </c>
      <c r="X35" s="4">
        <v>197.5</v>
      </c>
      <c r="Y35" s="4">
        <v>187.5</v>
      </c>
      <c r="Z35" s="3">
        <v>315.02</v>
      </c>
      <c r="AA35" s="3">
        <v>281.74</v>
      </c>
      <c r="AB35" s="3">
        <v>299.01</v>
      </c>
      <c r="AC35" s="4">
        <v>283.13</v>
      </c>
      <c r="AD35" s="3">
        <v>1.7849999999999999</v>
      </c>
      <c r="AE35" s="3">
        <v>1.6</v>
      </c>
      <c r="AF35" s="3">
        <v>1.7490000000000001</v>
      </c>
      <c r="AG35" s="3">
        <v>1.8340000000000001</v>
      </c>
      <c r="AH35" s="3">
        <v>88.4</v>
      </c>
      <c r="AI35" s="3">
        <v>83.32</v>
      </c>
      <c r="AJ35" s="3">
        <v>109.76</v>
      </c>
      <c r="AK35" s="3">
        <v>104.82</v>
      </c>
      <c r="AL35" s="4">
        <v>578.79100000000005</v>
      </c>
      <c r="AM35" s="4">
        <v>586.95899999999995</v>
      </c>
      <c r="AN35" s="3">
        <v>781.2</v>
      </c>
      <c r="AO35" s="4">
        <v>752.60799999999995</v>
      </c>
      <c r="AP35" s="4">
        <v>1.264</v>
      </c>
      <c r="AQ35" s="4">
        <v>1.635</v>
      </c>
      <c r="AR35" s="4">
        <v>39.405999999999999</v>
      </c>
      <c r="AS35" s="3">
        <v>33.44</v>
      </c>
      <c r="AT35" s="4">
        <v>83</v>
      </c>
      <c r="AU35" s="4">
        <v>113</v>
      </c>
      <c r="AV35" s="4">
        <v>2.1665000000000001</v>
      </c>
      <c r="AW35" s="4">
        <v>5.2595000000000001</v>
      </c>
      <c r="AX35" s="4">
        <v>1009.8</v>
      </c>
      <c r="AY35" s="4">
        <v>1.59</v>
      </c>
      <c r="AZ35" s="4">
        <v>5.73</v>
      </c>
      <c r="BA35" s="4">
        <v>140.602</v>
      </c>
      <c r="BB35" s="4">
        <v>140.79400000000001</v>
      </c>
      <c r="BC35" s="4">
        <v>7722</v>
      </c>
      <c r="BD35" s="4">
        <v>89.5</v>
      </c>
      <c r="BE35" s="4">
        <v>14.994999999999999</v>
      </c>
      <c r="BF35" s="3">
        <v>12.154999999999999</v>
      </c>
      <c r="BG35" s="4">
        <v>26.97</v>
      </c>
      <c r="BH35" s="4">
        <v>25.22</v>
      </c>
      <c r="BI35" s="5"/>
      <c r="BJ35" s="5"/>
      <c r="BK35" s="5"/>
      <c r="BL35" s="5"/>
      <c r="BM35" s="5"/>
      <c r="BN35" s="4">
        <v>112.824</v>
      </c>
      <c r="BO35" s="4">
        <v>111.27200000000001</v>
      </c>
      <c r="BP35" s="4">
        <v>136.28</v>
      </c>
      <c r="BQ35" s="4">
        <v>135.91200000000001</v>
      </c>
      <c r="BR35" s="5"/>
      <c r="BS35" s="3">
        <v>35.5</v>
      </c>
      <c r="BT35" s="3">
        <v>7434.2510000000002</v>
      </c>
      <c r="BU35" s="3">
        <v>51.125</v>
      </c>
      <c r="BV35" s="4">
        <v>56.265000000000001</v>
      </c>
      <c r="BW35" s="4">
        <v>56.533000000000001</v>
      </c>
      <c r="BX35" s="3">
        <v>58.683999999999997</v>
      </c>
      <c r="BY35" s="4">
        <v>1.3280000000000001</v>
      </c>
      <c r="BZ35" s="4">
        <v>2.95</v>
      </c>
      <c r="CA35" s="4">
        <v>3.3460000000000001</v>
      </c>
      <c r="CB35" s="3">
        <v>3.7530000000000001</v>
      </c>
      <c r="CC35" s="4">
        <v>0.65200000000000002</v>
      </c>
      <c r="CD35" s="4">
        <v>1.5329999999999999</v>
      </c>
      <c r="CE35" s="4">
        <v>1.2410000000000001</v>
      </c>
      <c r="CF35" s="4">
        <v>1.6240000000000001</v>
      </c>
      <c r="CG35" s="4">
        <v>13.968</v>
      </c>
      <c r="CH35" s="4">
        <v>13.867000000000001</v>
      </c>
      <c r="CI35" s="4">
        <v>2.5259999999999998</v>
      </c>
      <c r="CJ35" s="4">
        <v>2.9620000000000002</v>
      </c>
      <c r="CK35" s="4">
        <v>1.008</v>
      </c>
      <c r="CL35" s="4">
        <v>0.1</v>
      </c>
      <c r="CM35" s="3">
        <v>0.9</v>
      </c>
      <c r="CN35" s="3">
        <v>0</v>
      </c>
      <c r="CO35" s="3">
        <v>0</v>
      </c>
      <c r="CP35" s="4">
        <v>108.206</v>
      </c>
      <c r="CQ35" s="4">
        <v>107.974</v>
      </c>
      <c r="CR35" s="3">
        <v>131.54</v>
      </c>
      <c r="CS35" s="3">
        <v>131.703</v>
      </c>
      <c r="CT35" s="4">
        <v>0.30199999999999999</v>
      </c>
      <c r="CU35" s="4">
        <v>0.40100000000000002</v>
      </c>
      <c r="CV35" s="4">
        <v>0.3</v>
      </c>
      <c r="CW35" s="4">
        <v>0.3</v>
      </c>
      <c r="CX35" s="4">
        <v>0.40100000000000002</v>
      </c>
      <c r="CY35" s="4">
        <v>0.3</v>
      </c>
      <c r="CZ35" s="4">
        <v>0.20100000000000001</v>
      </c>
      <c r="DA35" s="4">
        <v>0.40200000000000002</v>
      </c>
      <c r="DB35" s="4">
        <v>0.6</v>
      </c>
      <c r="DC35" s="3">
        <v>0</v>
      </c>
      <c r="DD35" s="3">
        <v>0</v>
      </c>
      <c r="DE35" s="3">
        <v>0.376</v>
      </c>
      <c r="DF35" s="4">
        <v>0.126</v>
      </c>
      <c r="DG35" s="4">
        <v>1.25</v>
      </c>
      <c r="DH35" s="3">
        <v>2.3839999999999999</v>
      </c>
      <c r="DI35" s="3">
        <v>1.3460000000000001</v>
      </c>
      <c r="DJ35" s="4">
        <v>0.20499999999999999</v>
      </c>
      <c r="DK35" s="4">
        <v>1.244</v>
      </c>
      <c r="DL35" s="4">
        <v>0.44500000000000001</v>
      </c>
      <c r="DM35" s="3">
        <v>0.95099999999999996</v>
      </c>
      <c r="DN35" s="4">
        <v>0.34499999999999997</v>
      </c>
      <c r="DO35" s="3">
        <v>0.53500000000000003</v>
      </c>
      <c r="DP35" s="3">
        <v>63.530999999999999</v>
      </c>
      <c r="DQ35" s="4">
        <v>57.25</v>
      </c>
      <c r="DR35" s="4">
        <v>50.814999999999998</v>
      </c>
      <c r="DS35" s="4">
        <v>48.488</v>
      </c>
      <c r="DT35" s="4">
        <v>6.29</v>
      </c>
      <c r="DU35" s="3">
        <v>5.81</v>
      </c>
      <c r="DV35" s="3">
        <v>13.3</v>
      </c>
      <c r="DW35" s="4">
        <v>11.15</v>
      </c>
      <c r="DX35" s="4">
        <v>6.87</v>
      </c>
      <c r="DY35" s="3">
        <v>6.21</v>
      </c>
      <c r="DZ35" s="3">
        <v>12.46</v>
      </c>
      <c r="EA35" s="4">
        <v>10.71</v>
      </c>
      <c r="EB35" s="4">
        <v>42.74</v>
      </c>
      <c r="EC35" s="4">
        <v>42.57</v>
      </c>
      <c r="ED35" s="4">
        <v>33.380000000000003</v>
      </c>
      <c r="EE35" s="4">
        <v>36.03</v>
      </c>
      <c r="EF35" s="4">
        <v>44.1</v>
      </c>
      <c r="EG35" s="4">
        <v>45.42</v>
      </c>
      <c r="EH35" s="4">
        <v>40.869999999999997</v>
      </c>
      <c r="EI35" s="4">
        <v>42.12</v>
      </c>
      <c r="EJ35" s="4">
        <v>7.1509999999999998</v>
      </c>
      <c r="EK35" s="4">
        <v>53.274000000000001</v>
      </c>
      <c r="EL35" s="4">
        <v>1.3</v>
      </c>
      <c r="EM35" s="4">
        <v>0.85</v>
      </c>
      <c r="EN35" s="4">
        <v>1.28</v>
      </c>
      <c r="EO35" s="4">
        <v>1.28</v>
      </c>
      <c r="EP35" s="4">
        <v>-93.957999999999998</v>
      </c>
      <c r="EQ35" s="4">
        <v>-2.5409999999999999</v>
      </c>
      <c r="ER35" s="4">
        <v>111.318</v>
      </c>
      <c r="ES35" s="4">
        <v>1.532</v>
      </c>
      <c r="ET35" s="4">
        <v>1.6839999999999999</v>
      </c>
      <c r="EU35" s="4">
        <v>1.51</v>
      </c>
      <c r="EV35" s="4">
        <v>6.4669999999999996</v>
      </c>
      <c r="EW35" s="4">
        <v>0.77800000000000002</v>
      </c>
      <c r="EX35" s="4">
        <v>68.099999999999994</v>
      </c>
      <c r="EY35" s="3">
        <v>0</v>
      </c>
      <c r="EZ35" s="3">
        <v>0</v>
      </c>
      <c r="FA35" s="3">
        <v>0</v>
      </c>
      <c r="FB35" s="4">
        <v>9.9589999999999996</v>
      </c>
      <c r="FC35" s="4">
        <v>78.745999999999995</v>
      </c>
      <c r="FD35" s="4">
        <v>74.650000000000006</v>
      </c>
      <c r="FE35" s="4">
        <v>85.293999999999997</v>
      </c>
      <c r="FF35" s="4">
        <v>83.617000000000004</v>
      </c>
      <c r="FG35" s="4">
        <v>0.95099999999999996</v>
      </c>
      <c r="FH35" s="4">
        <v>0.95199999999999996</v>
      </c>
      <c r="FI35" s="4">
        <v>0.99199999999999999</v>
      </c>
      <c r="FJ35" s="4">
        <v>0.996</v>
      </c>
      <c r="FK35" s="4">
        <v>0</v>
      </c>
      <c r="FL35" s="4">
        <v>83</v>
      </c>
      <c r="FM35" s="4">
        <v>2.82</v>
      </c>
      <c r="FN35" s="4">
        <v>-0.68</v>
      </c>
      <c r="FO35" s="4">
        <v>5.47</v>
      </c>
      <c r="FP35" s="5"/>
      <c r="FQ35" s="4">
        <v>4.6500000000000004</v>
      </c>
      <c r="FR35" s="4">
        <v>5.0999999999999996</v>
      </c>
      <c r="FS35" s="4">
        <v>6.7565</v>
      </c>
      <c r="FT35" s="3">
        <v>1070.8</v>
      </c>
      <c r="FU35" s="4">
        <v>0.36</v>
      </c>
      <c r="FV35" s="4">
        <v>47.86</v>
      </c>
      <c r="FW35" s="4">
        <v>3014.5</v>
      </c>
      <c r="FX35" s="4">
        <v>167800</v>
      </c>
      <c r="FY35" s="4">
        <v>168400</v>
      </c>
      <c r="FZ35" s="4">
        <v>50.512999999999998</v>
      </c>
      <c r="GA35" s="4">
        <v>50.83</v>
      </c>
      <c r="GB35" s="4">
        <v>2200.3000000000002</v>
      </c>
      <c r="GC35" s="4">
        <v>2290.6</v>
      </c>
      <c r="GD35" s="4">
        <v>2200.3000000000002</v>
      </c>
      <c r="GE35" s="4">
        <v>2298</v>
      </c>
      <c r="GF35" s="4">
        <v>1397.0155999999999</v>
      </c>
      <c r="GG35" s="4">
        <v>39</v>
      </c>
      <c r="GH35" s="4">
        <v>38.9</v>
      </c>
      <c r="GI35" s="4">
        <v>53.6</v>
      </c>
      <c r="GJ35" s="4">
        <v>58</v>
      </c>
      <c r="GK35" s="4">
        <v>99.5</v>
      </c>
      <c r="GL35" s="4">
        <v>78.900000000000006</v>
      </c>
      <c r="GM35" s="3">
        <v>0</v>
      </c>
      <c r="GN35" s="4">
        <v>37.005000000000003</v>
      </c>
      <c r="GO35" s="4">
        <v>111.318</v>
      </c>
      <c r="GP35" s="4">
        <v>0.64900000000000002</v>
      </c>
      <c r="GQ35" s="4">
        <v>2.0059999999999998</v>
      </c>
      <c r="GR35" s="4">
        <v>0.94399999999999995</v>
      </c>
      <c r="GS35" s="4">
        <v>2.0649999999999999</v>
      </c>
      <c r="GT35" s="4">
        <v>0.76700000000000002</v>
      </c>
      <c r="GU35" s="4">
        <v>1.9470000000000001</v>
      </c>
      <c r="GV35" s="4">
        <v>12.936</v>
      </c>
      <c r="GW35" s="4">
        <v>14.087</v>
      </c>
      <c r="GX35" s="4">
        <v>15.484</v>
      </c>
      <c r="GY35" s="3">
        <v>0</v>
      </c>
      <c r="GZ35" s="3">
        <v>0</v>
      </c>
      <c r="HA35" s="3">
        <v>0</v>
      </c>
      <c r="HB35" s="4">
        <v>0</v>
      </c>
      <c r="HC35" s="4">
        <v>22.902000000000001</v>
      </c>
      <c r="HD35" s="4">
        <v>86</v>
      </c>
      <c r="HE35" s="3">
        <v>0</v>
      </c>
      <c r="HF35" s="3">
        <v>0</v>
      </c>
      <c r="HG35" s="4">
        <v>73.95</v>
      </c>
      <c r="HH35" s="4">
        <v>81.709999999999994</v>
      </c>
      <c r="HI35" s="3">
        <v>0</v>
      </c>
      <c r="HJ35" s="3">
        <v>0</v>
      </c>
      <c r="HK35" s="3">
        <v>0</v>
      </c>
      <c r="HL35" s="4">
        <v>67</v>
      </c>
      <c r="HM35" s="4">
        <v>58</v>
      </c>
      <c r="HN35" s="4">
        <v>58</v>
      </c>
      <c r="HO35" s="4">
        <v>48</v>
      </c>
      <c r="HP35" s="4">
        <v>49</v>
      </c>
      <c r="HQ35" s="4">
        <v>48</v>
      </c>
      <c r="HR35" s="4">
        <v>55</v>
      </c>
      <c r="HS35" s="3">
        <v>64</v>
      </c>
      <c r="HT35" s="4">
        <v>-1.0105</v>
      </c>
      <c r="HU35" s="3">
        <v>0</v>
      </c>
      <c r="HV35" s="4">
        <v>0.70199999999999996</v>
      </c>
      <c r="HW35" s="4">
        <v>36.94</v>
      </c>
      <c r="HX35" s="3">
        <v>25.24</v>
      </c>
      <c r="HY35" s="5"/>
      <c r="HZ35" s="5"/>
      <c r="IA35" s="4">
        <v>2.504</v>
      </c>
      <c r="IB35" s="3">
        <v>105</v>
      </c>
      <c r="IC35" s="3">
        <v>23.175000000000001</v>
      </c>
      <c r="ID35" s="4">
        <v>-0.161</v>
      </c>
      <c r="IE35" s="3">
        <v>3.9E-2</v>
      </c>
      <c r="IF35" s="3">
        <v>806.3</v>
      </c>
      <c r="IG35" s="3">
        <v>735</v>
      </c>
      <c r="IH35" s="4">
        <v>816.6</v>
      </c>
      <c r="II35" s="3">
        <v>749.6</v>
      </c>
      <c r="IJ35" s="4">
        <v>0.17</v>
      </c>
      <c r="IK35" s="4">
        <v>0.27100000000000002</v>
      </c>
      <c r="IL35" s="4">
        <v>77.599999999999994</v>
      </c>
      <c r="IM35" s="4">
        <v>77.599999999999994</v>
      </c>
      <c r="IN35" s="4">
        <v>14.612</v>
      </c>
      <c r="IO35" s="4">
        <v>0.51600000000000001</v>
      </c>
    </row>
    <row r="36" spans="2:249" x14ac:dyDescent="0.25">
      <c r="B36" s="2" t="s">
        <v>41</v>
      </c>
      <c r="C36" s="2" t="s">
        <v>45</v>
      </c>
      <c r="D36" s="6">
        <v>4.3160879629629634E-3</v>
      </c>
      <c r="E36" s="4">
        <v>372.86</v>
      </c>
      <c r="F36" s="4">
        <v>331.99</v>
      </c>
      <c r="G36" s="4">
        <v>4.28</v>
      </c>
      <c r="H36" s="3">
        <v>36.200000000000003</v>
      </c>
      <c r="I36" s="3">
        <v>0</v>
      </c>
      <c r="J36" s="4">
        <v>10.5</v>
      </c>
      <c r="K36" s="3">
        <v>6</v>
      </c>
      <c r="L36" s="3">
        <v>9</v>
      </c>
      <c r="M36" s="3">
        <v>5</v>
      </c>
      <c r="N36" s="3">
        <v>3</v>
      </c>
      <c r="O36" s="3">
        <v>4</v>
      </c>
      <c r="P36" s="3">
        <v>1.1539999999999999</v>
      </c>
      <c r="Q36" s="4">
        <v>1.6970000000000001</v>
      </c>
      <c r="R36" s="3">
        <v>1.044</v>
      </c>
      <c r="S36" s="5"/>
      <c r="T36" s="4">
        <v>79.78</v>
      </c>
      <c r="U36" s="3">
        <v>61.664999999999999</v>
      </c>
      <c r="V36" s="3">
        <v>90</v>
      </c>
      <c r="W36" s="3">
        <v>60</v>
      </c>
      <c r="X36" s="4">
        <v>102.5</v>
      </c>
      <c r="Y36" s="3">
        <v>102.5</v>
      </c>
      <c r="Z36" s="4">
        <v>212.9</v>
      </c>
      <c r="AA36" s="4">
        <v>197.21</v>
      </c>
      <c r="AB36" s="4">
        <v>208.41</v>
      </c>
      <c r="AC36" s="4">
        <v>202.79</v>
      </c>
      <c r="AD36" s="4">
        <v>1.746</v>
      </c>
      <c r="AE36" s="4">
        <v>1.5680000000000001</v>
      </c>
      <c r="AF36" s="4">
        <v>1.6970000000000001</v>
      </c>
      <c r="AG36" s="4">
        <v>1.7889999999999999</v>
      </c>
      <c r="AH36" s="4">
        <v>78.680000000000007</v>
      </c>
      <c r="AI36" s="4">
        <v>76.69</v>
      </c>
      <c r="AJ36" s="4">
        <v>96.93</v>
      </c>
      <c r="AK36" s="4">
        <v>93.37</v>
      </c>
      <c r="AL36" s="4">
        <v>584.48699999999997</v>
      </c>
      <c r="AM36" s="4">
        <v>601.00599999999997</v>
      </c>
      <c r="AN36" s="4">
        <v>724.54</v>
      </c>
      <c r="AO36" s="4">
        <v>694.90099999999995</v>
      </c>
      <c r="AP36" s="4">
        <v>1.262</v>
      </c>
      <c r="AQ36" s="4">
        <v>1.6</v>
      </c>
      <c r="AR36" s="4">
        <v>39.552</v>
      </c>
      <c r="AS36" s="4">
        <v>30.07</v>
      </c>
      <c r="AT36" s="4">
        <v>83</v>
      </c>
      <c r="AU36" s="3">
        <v>114</v>
      </c>
      <c r="AV36" s="4">
        <v>2.8704999999999998</v>
      </c>
      <c r="AW36" s="4">
        <v>4.9842000000000004</v>
      </c>
      <c r="AX36" s="3">
        <v>1012.3</v>
      </c>
      <c r="AY36" s="4">
        <v>1.55</v>
      </c>
      <c r="AZ36" s="4">
        <v>5.57</v>
      </c>
      <c r="BA36" s="4">
        <v>77.102999999999994</v>
      </c>
      <c r="BB36" s="4">
        <v>78.706000000000003</v>
      </c>
      <c r="BC36" s="4">
        <v>7710</v>
      </c>
      <c r="BD36" s="4">
        <v>89.5</v>
      </c>
      <c r="BE36" s="4">
        <v>13.824999999999999</v>
      </c>
      <c r="BF36" s="4">
        <v>11.414999999999999</v>
      </c>
      <c r="BG36" s="4">
        <v>23.77</v>
      </c>
      <c r="BH36" s="4">
        <v>21.97</v>
      </c>
      <c r="BI36" s="5"/>
      <c r="BJ36" s="5"/>
      <c r="BK36" s="5"/>
      <c r="BL36" s="5"/>
      <c r="BM36" s="5"/>
      <c r="BN36" s="4">
        <v>120.84</v>
      </c>
      <c r="BO36" s="3">
        <v>122.968</v>
      </c>
      <c r="BP36" s="3">
        <v>143.75200000000001</v>
      </c>
      <c r="BQ36" s="3">
        <v>141.512</v>
      </c>
      <c r="BR36" s="5"/>
      <c r="BS36" s="3">
        <v>35.5</v>
      </c>
      <c r="BT36" s="4">
        <v>6970.9430000000002</v>
      </c>
      <c r="BU36" s="4">
        <v>42.604999999999997</v>
      </c>
      <c r="BV36" s="4">
        <v>54.167000000000002</v>
      </c>
      <c r="BW36" s="4">
        <v>55.88</v>
      </c>
      <c r="BX36" s="4">
        <v>57.386000000000003</v>
      </c>
      <c r="BY36" s="4">
        <v>1.0960000000000001</v>
      </c>
      <c r="BZ36" s="3">
        <v>3.1659999999999999</v>
      </c>
      <c r="CA36" s="4">
        <v>2.7890000000000001</v>
      </c>
      <c r="CB36" s="4">
        <v>3.0150000000000001</v>
      </c>
      <c r="CC36" s="4">
        <v>0.91100000000000003</v>
      </c>
      <c r="CD36" s="3">
        <v>1.8129999999999999</v>
      </c>
      <c r="CE36" s="4">
        <v>1.06</v>
      </c>
      <c r="CF36" s="4">
        <v>1.621</v>
      </c>
      <c r="CG36" s="3">
        <v>14.010999999999999</v>
      </c>
      <c r="CH36" s="4">
        <v>13.863</v>
      </c>
      <c r="CI36" s="4">
        <v>2.319</v>
      </c>
      <c r="CJ36" s="4">
        <v>2.9220000000000002</v>
      </c>
      <c r="CK36" s="4">
        <v>0.93899999999999995</v>
      </c>
      <c r="CL36" s="4">
        <v>0</v>
      </c>
      <c r="CM36" s="4">
        <v>0.1</v>
      </c>
      <c r="CN36" s="3">
        <v>0</v>
      </c>
      <c r="CO36" s="3">
        <v>0</v>
      </c>
      <c r="CP36" s="3">
        <v>108.767</v>
      </c>
      <c r="CQ36" s="3">
        <v>110.84699999999999</v>
      </c>
      <c r="CR36" s="4">
        <v>127.752</v>
      </c>
      <c r="CS36" s="4">
        <v>127.82</v>
      </c>
      <c r="CT36" s="4">
        <v>0.28399999999999997</v>
      </c>
      <c r="CU36" s="3">
        <v>0.9</v>
      </c>
      <c r="CV36" s="4">
        <v>0.19900000000000001</v>
      </c>
      <c r="CW36" s="4">
        <v>0.7</v>
      </c>
      <c r="CX36" s="3">
        <v>1.099</v>
      </c>
      <c r="CY36" s="4">
        <v>0.19900000000000001</v>
      </c>
      <c r="CZ36" s="4">
        <v>0.20200000000000001</v>
      </c>
      <c r="DA36" s="4">
        <v>0.30199999999999999</v>
      </c>
      <c r="DB36" s="4">
        <v>0.80100000000000005</v>
      </c>
      <c r="DC36" s="3">
        <v>0</v>
      </c>
      <c r="DD36" s="3">
        <v>0</v>
      </c>
      <c r="DE36" s="4">
        <v>0.186</v>
      </c>
      <c r="DF36" s="4">
        <v>9.1999999999999998E-2</v>
      </c>
      <c r="DG36" s="4">
        <v>0.61499999999999999</v>
      </c>
      <c r="DH36" s="4">
        <v>1.522</v>
      </c>
      <c r="DI36" s="4">
        <v>0.99199999999999999</v>
      </c>
      <c r="DJ36" s="4">
        <v>0.22900000000000001</v>
      </c>
      <c r="DK36" s="3">
        <v>1.496</v>
      </c>
      <c r="DL36" s="4">
        <v>0.443</v>
      </c>
      <c r="DM36" s="4">
        <v>0.83099999999999996</v>
      </c>
      <c r="DN36" s="4">
        <v>0.224</v>
      </c>
      <c r="DO36" s="4">
        <v>0.36899999999999999</v>
      </c>
      <c r="DP36" s="4">
        <v>62.92</v>
      </c>
      <c r="DQ36" s="4">
        <v>57.186</v>
      </c>
      <c r="DR36" s="4">
        <v>50.932000000000002</v>
      </c>
      <c r="DS36" s="4">
        <v>47.133000000000003</v>
      </c>
      <c r="DT36" s="4">
        <v>2.36</v>
      </c>
      <c r="DU36" s="4">
        <v>1.93</v>
      </c>
      <c r="DV36" s="4">
        <v>4.1500000000000004</v>
      </c>
      <c r="DW36" s="4">
        <v>3.44</v>
      </c>
      <c r="DX36" s="4">
        <v>2.4500000000000002</v>
      </c>
      <c r="DY36" s="4">
        <v>2.14</v>
      </c>
      <c r="DZ36" s="4">
        <v>3.67</v>
      </c>
      <c r="EA36" s="4">
        <v>3.19</v>
      </c>
      <c r="EB36" s="3">
        <v>43.79</v>
      </c>
      <c r="EC36" s="3">
        <v>43.93</v>
      </c>
      <c r="ED36" s="3">
        <v>34.67</v>
      </c>
      <c r="EE36" s="3">
        <v>37.700000000000003</v>
      </c>
      <c r="EF36" s="4">
        <v>51.4</v>
      </c>
      <c r="EG36" s="4">
        <v>52.01</v>
      </c>
      <c r="EH36" s="4">
        <v>57.51</v>
      </c>
      <c r="EI36" s="4">
        <v>55.66</v>
      </c>
      <c r="EJ36" s="3">
        <v>8.1880000000000006</v>
      </c>
      <c r="EK36" s="4">
        <v>52.048999999999999</v>
      </c>
      <c r="EL36" s="4">
        <v>1.25</v>
      </c>
      <c r="EM36" s="3">
        <v>0.7</v>
      </c>
      <c r="EN36" s="3">
        <v>1.88</v>
      </c>
      <c r="EO36" s="3">
        <v>1.87</v>
      </c>
      <c r="EP36" s="4">
        <v>-78.774000000000001</v>
      </c>
      <c r="EQ36" s="4">
        <v>-1.3460000000000001</v>
      </c>
      <c r="ER36" s="4">
        <v>116.282</v>
      </c>
      <c r="ES36" s="3">
        <v>1.6279999999999999</v>
      </c>
      <c r="ET36" s="3">
        <v>1.72</v>
      </c>
      <c r="EU36" s="3">
        <v>1.637</v>
      </c>
      <c r="EV36" s="4">
        <v>6.8840000000000003</v>
      </c>
      <c r="EW36" s="3">
        <v>1.37</v>
      </c>
      <c r="EX36" s="4">
        <v>44.48</v>
      </c>
      <c r="EY36" s="3">
        <v>0</v>
      </c>
      <c r="EZ36" s="3">
        <v>0</v>
      </c>
      <c r="FA36" s="3">
        <v>0</v>
      </c>
      <c r="FB36" s="4">
        <v>9.6549999999999994</v>
      </c>
      <c r="FC36" s="3">
        <v>79.302000000000007</v>
      </c>
      <c r="FD36" s="3">
        <v>75.730999999999995</v>
      </c>
      <c r="FE36" s="3">
        <v>85.724000000000004</v>
      </c>
      <c r="FF36" s="3">
        <v>83.837000000000003</v>
      </c>
      <c r="FG36" s="4">
        <v>0.96099999999999997</v>
      </c>
      <c r="FH36" s="4">
        <v>0.96399999999999997</v>
      </c>
      <c r="FI36" s="4">
        <v>0.99399999999999999</v>
      </c>
      <c r="FJ36" s="4">
        <v>0.998</v>
      </c>
      <c r="FK36" s="4">
        <v>0</v>
      </c>
      <c r="FL36" s="4">
        <v>83</v>
      </c>
      <c r="FM36" s="4">
        <v>2.78</v>
      </c>
      <c r="FN36" s="3">
        <v>-0.9</v>
      </c>
      <c r="FO36" s="4">
        <v>5.53</v>
      </c>
      <c r="FP36" s="4">
        <v>4</v>
      </c>
      <c r="FQ36" s="4">
        <v>4.5</v>
      </c>
      <c r="FR36" s="4">
        <v>5.0999999999999996</v>
      </c>
      <c r="FS36" s="4">
        <v>6.8140000000000001</v>
      </c>
      <c r="FT36" s="4">
        <v>1065.0999999999999</v>
      </c>
      <c r="FU36" s="4">
        <v>0.16</v>
      </c>
      <c r="FV36" s="4">
        <v>52.14</v>
      </c>
      <c r="FW36" s="4">
        <v>2998.5</v>
      </c>
      <c r="FX36" s="4">
        <v>162300</v>
      </c>
      <c r="FY36" s="4">
        <v>163500</v>
      </c>
      <c r="FZ36" s="4">
        <v>51.045999999999999</v>
      </c>
      <c r="GA36" s="4">
        <v>51.131999999999998</v>
      </c>
      <c r="GB36" s="4">
        <v>2199.6</v>
      </c>
      <c r="GC36" s="3">
        <v>2391.1</v>
      </c>
      <c r="GD36" s="4">
        <v>2199.6</v>
      </c>
      <c r="GE36" s="4">
        <v>2391.1</v>
      </c>
      <c r="GF36" s="4">
        <v>1238.7188000000001</v>
      </c>
      <c r="GG36" s="4">
        <v>40</v>
      </c>
      <c r="GH36" s="4">
        <v>39.799999999999997</v>
      </c>
      <c r="GI36" s="4">
        <v>54.9</v>
      </c>
      <c r="GJ36" s="4">
        <v>59.5</v>
      </c>
      <c r="GK36" s="4">
        <v>99.5</v>
      </c>
      <c r="GL36" s="4">
        <v>77.2</v>
      </c>
      <c r="GM36" s="3">
        <v>0</v>
      </c>
      <c r="GN36" s="4">
        <v>36.625</v>
      </c>
      <c r="GO36" s="4">
        <v>116.282</v>
      </c>
      <c r="GP36" s="4">
        <v>0.59</v>
      </c>
      <c r="GQ36" s="4">
        <v>2.0059999999999998</v>
      </c>
      <c r="GR36" s="4">
        <v>1.0620000000000001</v>
      </c>
      <c r="GS36" s="4">
        <v>2.0649999999999999</v>
      </c>
      <c r="GT36" s="4">
        <v>0.82599999999999996</v>
      </c>
      <c r="GU36" s="4">
        <v>2.0059999999999998</v>
      </c>
      <c r="GV36" s="4">
        <v>12.837999999999999</v>
      </c>
      <c r="GW36" s="3">
        <v>14.275</v>
      </c>
      <c r="GX36" s="4">
        <v>16.170000000000002</v>
      </c>
      <c r="GY36" s="3">
        <v>0</v>
      </c>
      <c r="GZ36" s="3">
        <v>0</v>
      </c>
      <c r="HA36" s="3">
        <v>0</v>
      </c>
      <c r="HB36" s="4">
        <v>0</v>
      </c>
      <c r="HC36" s="4">
        <v>23.896999999999998</v>
      </c>
      <c r="HD36" s="3">
        <v>90</v>
      </c>
      <c r="HE36" s="3">
        <v>0</v>
      </c>
      <c r="HF36" s="3">
        <v>0</v>
      </c>
      <c r="HG36" s="4">
        <v>87.88</v>
      </c>
      <c r="HH36" s="3">
        <v>82.85</v>
      </c>
      <c r="HI36" s="3">
        <v>0</v>
      </c>
      <c r="HJ36" s="3">
        <v>0</v>
      </c>
      <c r="HK36" s="3">
        <v>0</v>
      </c>
      <c r="HL36" s="4">
        <v>68</v>
      </c>
      <c r="HM36" s="4">
        <v>58</v>
      </c>
      <c r="HN36" s="3">
        <v>59</v>
      </c>
      <c r="HO36" s="4">
        <v>49</v>
      </c>
      <c r="HP36" s="3">
        <v>50</v>
      </c>
      <c r="HQ36" s="4">
        <v>49</v>
      </c>
      <c r="HR36" s="3">
        <v>58</v>
      </c>
      <c r="HS36" s="4">
        <v>62</v>
      </c>
      <c r="HT36" s="4">
        <v>-1.014</v>
      </c>
      <c r="HU36" s="3">
        <v>0</v>
      </c>
      <c r="HV36" s="4">
        <v>-0.29799999999999999</v>
      </c>
      <c r="HW36" s="4">
        <v>36.94</v>
      </c>
      <c r="HX36" s="4">
        <v>30.39</v>
      </c>
      <c r="HY36" s="5"/>
      <c r="HZ36" s="5"/>
      <c r="IA36" s="3">
        <v>2.597</v>
      </c>
      <c r="IB36" s="4">
        <v>98</v>
      </c>
      <c r="IC36" s="4">
        <v>18.562999999999999</v>
      </c>
      <c r="ID36" s="3">
        <v>-5.5E-2</v>
      </c>
      <c r="IE36" s="4">
        <v>1.7999999999999999E-2</v>
      </c>
      <c r="IF36" s="4">
        <v>803.3</v>
      </c>
      <c r="IG36" s="4">
        <v>560</v>
      </c>
      <c r="IH36" s="4">
        <v>813.2</v>
      </c>
      <c r="II36" s="4">
        <v>582.5</v>
      </c>
      <c r="IJ36" s="4">
        <v>8.5000000000000006E-2</v>
      </c>
      <c r="IK36" s="4">
        <v>0.107</v>
      </c>
      <c r="IL36" s="4">
        <v>284.57</v>
      </c>
      <c r="IM36" s="4">
        <v>284.57</v>
      </c>
      <c r="IN36" s="3">
        <v>22.564</v>
      </c>
      <c r="IO36" s="4">
        <v>0.20699999999999999</v>
      </c>
    </row>
    <row r="37" spans="2:249" x14ac:dyDescent="0.25">
      <c r="B37" s="2" t="s">
        <v>41</v>
      </c>
      <c r="C37" s="2" t="s">
        <v>46</v>
      </c>
      <c r="D37" s="6">
        <v>2.5858796296296294E-3</v>
      </c>
      <c r="E37" s="4">
        <v>223.46</v>
      </c>
      <c r="F37" s="4">
        <v>326.79000000000002</v>
      </c>
      <c r="G37" s="4">
        <v>5.57</v>
      </c>
      <c r="H37" s="4">
        <v>35.6</v>
      </c>
      <c r="I37" s="3">
        <v>0</v>
      </c>
      <c r="J37" s="4">
        <v>17.399999999999999</v>
      </c>
      <c r="K37" s="3">
        <v>6</v>
      </c>
      <c r="L37" s="3">
        <v>9</v>
      </c>
      <c r="M37" s="3">
        <v>5</v>
      </c>
      <c r="N37" s="3">
        <v>3</v>
      </c>
      <c r="O37" s="3">
        <v>4</v>
      </c>
      <c r="P37" s="4">
        <v>1.0149999999999999</v>
      </c>
      <c r="Q37" s="4">
        <v>1.6639999999999999</v>
      </c>
      <c r="R37" s="4">
        <v>0.97199999999999998</v>
      </c>
      <c r="S37" s="4">
        <v>0.67200000000000004</v>
      </c>
      <c r="T37" s="4">
        <v>70.73</v>
      </c>
      <c r="U37" s="4">
        <v>61.390999999999998</v>
      </c>
      <c r="V37" s="4">
        <v>105</v>
      </c>
      <c r="W37" s="4">
        <v>70</v>
      </c>
      <c r="X37" s="4">
        <v>105</v>
      </c>
      <c r="Y37" s="4">
        <v>105</v>
      </c>
      <c r="Z37" s="4">
        <v>241.52</v>
      </c>
      <c r="AA37" s="4">
        <v>212.31</v>
      </c>
      <c r="AB37" s="4">
        <v>230.72</v>
      </c>
      <c r="AC37" s="4">
        <v>223.96</v>
      </c>
      <c r="AD37" s="4">
        <v>1.655</v>
      </c>
      <c r="AE37" s="4">
        <v>1.4830000000000001</v>
      </c>
      <c r="AF37" s="4">
        <v>1.597</v>
      </c>
      <c r="AG37" s="4">
        <v>1.69</v>
      </c>
      <c r="AH37" s="4">
        <v>66.709999999999994</v>
      </c>
      <c r="AI37" s="4">
        <v>66.010000000000005</v>
      </c>
      <c r="AJ37" s="4">
        <v>83.22</v>
      </c>
      <c r="AK37" s="4">
        <v>79.45</v>
      </c>
      <c r="AL37" s="4">
        <v>577.57799999999997</v>
      </c>
      <c r="AM37" s="4">
        <v>558.31399999999996</v>
      </c>
      <c r="AN37" s="4">
        <v>743.13599999999997</v>
      </c>
      <c r="AO37" s="4">
        <v>793.35599999999999</v>
      </c>
      <c r="AP37" s="4">
        <v>1.2709999999999999</v>
      </c>
      <c r="AQ37" s="4">
        <v>1.621</v>
      </c>
      <c r="AR37" s="4">
        <v>38.695</v>
      </c>
      <c r="AS37" s="4">
        <v>30.507999999999999</v>
      </c>
      <c r="AT37" s="4">
        <v>83</v>
      </c>
      <c r="AU37" s="4">
        <v>103</v>
      </c>
      <c r="AV37" s="4">
        <v>2.2029999999999998</v>
      </c>
      <c r="AW37" s="4">
        <v>5.2558999999999996</v>
      </c>
      <c r="AX37" s="4">
        <v>1009.8</v>
      </c>
      <c r="AY37" s="4">
        <v>1.49</v>
      </c>
      <c r="AZ37" s="4">
        <v>5.67</v>
      </c>
      <c r="BA37" s="4">
        <v>140.024</v>
      </c>
      <c r="BB37" s="4">
        <v>141.14099999999999</v>
      </c>
      <c r="BC37" s="4">
        <v>7879</v>
      </c>
      <c r="BD37" s="4">
        <v>89.75</v>
      </c>
      <c r="BE37" s="4">
        <v>13.285</v>
      </c>
      <c r="BF37" s="4">
        <v>11.664999999999999</v>
      </c>
      <c r="BG37" s="4">
        <v>26.38</v>
      </c>
      <c r="BH37" s="4">
        <v>26.76</v>
      </c>
      <c r="BI37" s="5"/>
      <c r="BJ37" s="5"/>
      <c r="BK37" s="5"/>
      <c r="BL37" s="5"/>
      <c r="BM37" s="5"/>
      <c r="BN37" s="4">
        <v>94.632000000000005</v>
      </c>
      <c r="BO37" s="4">
        <v>93.256</v>
      </c>
      <c r="BP37" s="4">
        <v>115.592</v>
      </c>
      <c r="BQ37" s="4">
        <v>115.224</v>
      </c>
      <c r="BR37" s="5"/>
      <c r="BS37" s="4">
        <v>35.200000000000003</v>
      </c>
      <c r="BT37" s="4">
        <v>7347.97</v>
      </c>
      <c r="BU37" s="4">
        <v>50.710999999999999</v>
      </c>
      <c r="BV37" s="4">
        <v>55.396000000000001</v>
      </c>
      <c r="BW37" s="3">
        <v>57.725999999999999</v>
      </c>
      <c r="BX37" s="4">
        <v>58.011000000000003</v>
      </c>
      <c r="BY37" s="4">
        <v>1.4219999999999999</v>
      </c>
      <c r="BZ37" s="4">
        <v>2.8359999999999999</v>
      </c>
      <c r="CA37" s="3">
        <v>3.4169999999999998</v>
      </c>
      <c r="CB37" s="4">
        <v>3.3090000000000002</v>
      </c>
      <c r="CC37" s="4">
        <v>0.81499999999999995</v>
      </c>
      <c r="CD37" s="4">
        <v>1.5609999999999999</v>
      </c>
      <c r="CE37" s="4">
        <v>1.286</v>
      </c>
      <c r="CF37" s="4">
        <v>1.607</v>
      </c>
      <c r="CG37" s="4">
        <v>13.97</v>
      </c>
      <c r="CH37" s="4">
        <v>13.849</v>
      </c>
      <c r="CI37" s="4">
        <v>3.3239999999999998</v>
      </c>
      <c r="CJ37" s="4">
        <v>3.536</v>
      </c>
      <c r="CK37" s="4">
        <v>1.282</v>
      </c>
      <c r="CL37" s="3">
        <v>1.1000000000000001</v>
      </c>
      <c r="CM37" s="4">
        <v>0.7</v>
      </c>
      <c r="CN37" s="3">
        <v>0</v>
      </c>
      <c r="CO37" s="3">
        <v>0</v>
      </c>
      <c r="CP37" s="4">
        <v>82.114999999999995</v>
      </c>
      <c r="CQ37" s="4">
        <v>82.63</v>
      </c>
      <c r="CR37" s="4">
        <v>98.766999999999996</v>
      </c>
      <c r="CS37" s="4">
        <v>98.039000000000001</v>
      </c>
      <c r="CT37" s="3">
        <v>0.442</v>
      </c>
      <c r="CU37" s="4">
        <v>0.29899999999999999</v>
      </c>
      <c r="CV37" s="3">
        <v>0.89800000000000002</v>
      </c>
      <c r="CW37" s="4">
        <v>0.40100000000000002</v>
      </c>
      <c r="CX37" s="4">
        <v>0.70099999999999996</v>
      </c>
      <c r="CY37" s="4">
        <v>0.29899999999999999</v>
      </c>
      <c r="CZ37" s="3">
        <v>0.502</v>
      </c>
      <c r="DA37" s="4">
        <v>0.39800000000000002</v>
      </c>
      <c r="DB37" s="4">
        <v>0.2</v>
      </c>
      <c r="DC37" s="3">
        <v>0</v>
      </c>
      <c r="DD37" s="3">
        <v>0</v>
      </c>
      <c r="DE37" s="4">
        <v>0.308</v>
      </c>
      <c r="DF37" s="4">
        <v>7.6999999999999999E-2</v>
      </c>
      <c r="DG37" s="3">
        <v>1.2529999999999999</v>
      </c>
      <c r="DH37" s="4">
        <v>1.8640000000000001</v>
      </c>
      <c r="DI37" s="4">
        <v>1.069</v>
      </c>
      <c r="DJ37" s="3">
        <v>0.30499999999999999</v>
      </c>
      <c r="DK37" s="4">
        <v>0.93100000000000005</v>
      </c>
      <c r="DL37" s="3">
        <v>0.44700000000000001</v>
      </c>
      <c r="DM37" s="4">
        <v>0.90900000000000003</v>
      </c>
      <c r="DN37" s="4">
        <v>0.76300000000000001</v>
      </c>
      <c r="DO37" s="4">
        <v>0.49299999999999999</v>
      </c>
      <c r="DP37" s="4">
        <v>62.258000000000003</v>
      </c>
      <c r="DQ37" s="4">
        <v>58.963000000000001</v>
      </c>
      <c r="DR37" s="4">
        <v>50.896000000000001</v>
      </c>
      <c r="DS37" s="4">
        <v>49.381</v>
      </c>
      <c r="DT37" s="4">
        <v>5.99</v>
      </c>
      <c r="DU37" s="4">
        <v>5</v>
      </c>
      <c r="DV37" s="4">
        <v>10.87</v>
      </c>
      <c r="DW37" s="4">
        <v>11.06</v>
      </c>
      <c r="DX37" s="4">
        <v>6.21</v>
      </c>
      <c r="DY37" s="4">
        <v>5.22</v>
      </c>
      <c r="DZ37" s="4">
        <v>9.76</v>
      </c>
      <c r="EA37" s="4">
        <v>10.54</v>
      </c>
      <c r="EB37" s="4">
        <v>43.06</v>
      </c>
      <c r="EC37" s="4">
        <v>43.37</v>
      </c>
      <c r="ED37" s="4">
        <v>34.6</v>
      </c>
      <c r="EE37" s="4">
        <v>36.049999999999997</v>
      </c>
      <c r="EF37" s="4">
        <v>44.74</v>
      </c>
      <c r="EG37" s="4">
        <v>46.4</v>
      </c>
      <c r="EH37" s="4">
        <v>44.77</v>
      </c>
      <c r="EI37" s="4">
        <v>42.35</v>
      </c>
      <c r="EJ37" s="4">
        <v>7.5949999999999998</v>
      </c>
      <c r="EK37" s="4">
        <v>53.216999999999999</v>
      </c>
      <c r="EL37" s="4">
        <v>1.3</v>
      </c>
      <c r="EM37" s="4">
        <v>0.75</v>
      </c>
      <c r="EN37" s="4">
        <v>1.31</v>
      </c>
      <c r="EO37" s="4">
        <v>1.31</v>
      </c>
      <c r="EP37" s="4">
        <v>-77.897999999999996</v>
      </c>
      <c r="EQ37" s="4">
        <v>-1.722</v>
      </c>
      <c r="ER37" s="3">
        <v>118.03400000000001</v>
      </c>
      <c r="ES37" s="4">
        <v>1.494</v>
      </c>
      <c r="ET37" s="4">
        <v>1.6579999999999999</v>
      </c>
      <c r="EU37" s="4">
        <v>1.5069999999999999</v>
      </c>
      <c r="EV37" s="3">
        <v>6.97</v>
      </c>
      <c r="EW37" s="4">
        <v>1.23</v>
      </c>
      <c r="EX37" s="4">
        <v>68.48</v>
      </c>
      <c r="EY37" s="3">
        <v>0</v>
      </c>
      <c r="EZ37" s="3">
        <v>0</v>
      </c>
      <c r="FA37" s="3">
        <v>0</v>
      </c>
      <c r="FB37" s="3">
        <v>9.9610000000000003</v>
      </c>
      <c r="FC37" s="4">
        <v>66.468000000000004</v>
      </c>
      <c r="FD37" s="4">
        <v>63.936</v>
      </c>
      <c r="FE37" s="4">
        <v>71.369</v>
      </c>
      <c r="FF37" s="4">
        <v>70.040000000000006</v>
      </c>
      <c r="FG37" s="4">
        <v>0.95</v>
      </c>
      <c r="FH37" s="4">
        <v>0.95199999999999996</v>
      </c>
      <c r="FI37" s="4">
        <v>1</v>
      </c>
      <c r="FJ37" s="4">
        <v>1.0029999999999999</v>
      </c>
      <c r="FK37" s="4">
        <v>0</v>
      </c>
      <c r="FL37" s="4">
        <v>83</v>
      </c>
      <c r="FM37" s="4">
        <v>2.77</v>
      </c>
      <c r="FN37" s="4">
        <v>-0.84</v>
      </c>
      <c r="FO37" s="4">
        <v>5.5</v>
      </c>
      <c r="FP37" s="5"/>
      <c r="FQ37" s="4">
        <v>4.5999999999999996</v>
      </c>
      <c r="FR37" s="3">
        <v>4.95</v>
      </c>
      <c r="FS37" s="4">
        <v>6.7774999999999999</v>
      </c>
      <c r="FT37" s="4">
        <v>1069.7</v>
      </c>
      <c r="FU37" s="4">
        <v>0.49</v>
      </c>
      <c r="FV37" s="4">
        <v>57.71</v>
      </c>
      <c r="FW37" s="4">
        <v>3020</v>
      </c>
      <c r="FX37" s="4">
        <v>161300</v>
      </c>
      <c r="FY37" s="4">
        <v>163000</v>
      </c>
      <c r="FZ37" s="4">
        <v>51.075000000000003</v>
      </c>
      <c r="GA37" s="4">
        <v>51.457999999999998</v>
      </c>
      <c r="GB37" s="4">
        <v>2119</v>
      </c>
      <c r="GC37" s="4">
        <v>2128.9</v>
      </c>
      <c r="GD37" s="4">
        <v>2149.8000000000002</v>
      </c>
      <c r="GE37" s="4">
        <v>2579.9</v>
      </c>
      <c r="GF37" s="3">
        <v>1404.0938000000001</v>
      </c>
      <c r="GG37" s="4">
        <v>40</v>
      </c>
      <c r="GH37" s="4">
        <v>40.5</v>
      </c>
      <c r="GI37" s="4">
        <v>54.9</v>
      </c>
      <c r="GJ37" s="4">
        <v>59.5</v>
      </c>
      <c r="GK37" s="4">
        <v>99.5</v>
      </c>
      <c r="GL37" s="4">
        <v>77.099999999999994</v>
      </c>
      <c r="GM37" s="3">
        <v>0</v>
      </c>
      <c r="GN37" s="3">
        <v>39.764000000000003</v>
      </c>
      <c r="GO37" s="3">
        <v>118.03400000000001</v>
      </c>
      <c r="GP37" s="4">
        <v>0.47199999999999998</v>
      </c>
      <c r="GQ37" s="4">
        <v>2.0059999999999998</v>
      </c>
      <c r="GR37" s="4">
        <v>0.59</v>
      </c>
      <c r="GS37" s="4">
        <v>2.0649999999999999</v>
      </c>
      <c r="GT37" s="4">
        <v>0.82599999999999996</v>
      </c>
      <c r="GU37" s="4">
        <v>1.9470000000000001</v>
      </c>
      <c r="GV37" s="4">
        <v>12.936</v>
      </c>
      <c r="GW37" s="4">
        <v>14.141999999999999</v>
      </c>
      <c r="GX37" s="4">
        <v>15.484</v>
      </c>
      <c r="GY37" s="3">
        <v>0</v>
      </c>
      <c r="GZ37" s="3">
        <v>0</v>
      </c>
      <c r="HA37" s="3">
        <v>0</v>
      </c>
      <c r="HB37" s="4">
        <v>0</v>
      </c>
      <c r="HC37" s="4">
        <v>22.867999999999999</v>
      </c>
      <c r="HD37" s="4">
        <v>82</v>
      </c>
      <c r="HE37" s="3">
        <v>0</v>
      </c>
      <c r="HF37" s="3">
        <v>0</v>
      </c>
      <c r="HG37" s="4">
        <v>74.62</v>
      </c>
      <c r="HH37" s="4">
        <v>82</v>
      </c>
      <c r="HI37" s="3">
        <v>0</v>
      </c>
      <c r="HJ37" s="3">
        <v>0</v>
      </c>
      <c r="HK37" s="3">
        <v>0</v>
      </c>
      <c r="HL37" s="4">
        <v>68</v>
      </c>
      <c r="HM37" s="4">
        <v>58</v>
      </c>
      <c r="HN37" s="3">
        <v>59</v>
      </c>
      <c r="HO37" s="3">
        <v>50</v>
      </c>
      <c r="HP37" s="3">
        <v>50</v>
      </c>
      <c r="HQ37" s="3">
        <v>50</v>
      </c>
      <c r="HR37" s="3">
        <v>58</v>
      </c>
      <c r="HS37" s="3">
        <v>64</v>
      </c>
      <c r="HT37" s="3">
        <v>-1.0215000000000001</v>
      </c>
      <c r="HU37" s="3">
        <v>0</v>
      </c>
      <c r="HV37" s="4">
        <v>0.311</v>
      </c>
      <c r="HW37" s="3">
        <v>35.4</v>
      </c>
      <c r="HX37" s="4">
        <v>27.86</v>
      </c>
      <c r="HY37" s="4">
        <v>49.26</v>
      </c>
      <c r="HZ37" s="4">
        <v>49.26</v>
      </c>
      <c r="IA37" s="4">
        <v>2.3159999999999998</v>
      </c>
      <c r="IB37" s="4">
        <v>101</v>
      </c>
      <c r="IC37" s="4">
        <v>20.475999999999999</v>
      </c>
      <c r="ID37" s="4">
        <v>-0.14199999999999999</v>
      </c>
      <c r="IE37" s="4">
        <v>1.0999999999999999E-2</v>
      </c>
      <c r="IF37" s="4">
        <v>794.8</v>
      </c>
      <c r="IG37" s="4">
        <v>706.1</v>
      </c>
      <c r="IH37" s="4">
        <v>808.1</v>
      </c>
      <c r="II37" s="4">
        <v>718.3</v>
      </c>
      <c r="IJ37" s="3">
        <v>0.20300000000000001</v>
      </c>
      <c r="IK37" s="4">
        <v>0.26900000000000002</v>
      </c>
      <c r="IL37" s="4">
        <v>81.147000000000006</v>
      </c>
      <c r="IM37" s="4">
        <v>81.147000000000006</v>
      </c>
      <c r="IN37" s="4">
        <v>12.215</v>
      </c>
      <c r="IO37" s="4">
        <v>0.52900000000000003</v>
      </c>
    </row>
    <row r="38" spans="2:249" x14ac:dyDescent="0.25">
      <c r="B38" s="2" t="s">
        <v>41</v>
      </c>
      <c r="C38" s="2" t="s">
        <v>47</v>
      </c>
      <c r="D38" s="2" t="s">
        <v>423</v>
      </c>
      <c r="E38" s="4">
        <v>241.1</v>
      </c>
      <c r="F38" s="4">
        <v>328.38</v>
      </c>
      <c r="G38" s="4">
        <v>5.66</v>
      </c>
      <c r="H38" s="4">
        <v>35.799999999999997</v>
      </c>
      <c r="I38" s="3">
        <v>0</v>
      </c>
      <c r="J38" s="4">
        <v>12.6</v>
      </c>
      <c r="K38" s="3">
        <v>6</v>
      </c>
      <c r="L38" s="3">
        <v>9</v>
      </c>
      <c r="M38" s="3">
        <v>5</v>
      </c>
      <c r="N38" s="3">
        <v>3</v>
      </c>
      <c r="O38" s="3">
        <v>4</v>
      </c>
      <c r="P38" s="4">
        <v>0.91200000000000003</v>
      </c>
      <c r="Q38" s="4">
        <v>1.522</v>
      </c>
      <c r="R38" s="4">
        <v>0.94199999999999995</v>
      </c>
      <c r="S38" s="3">
        <v>0.84799999999999998</v>
      </c>
      <c r="T38" s="4">
        <v>81.25</v>
      </c>
      <c r="U38" s="4">
        <v>61.323999999999998</v>
      </c>
      <c r="V38" s="4">
        <v>201.66</v>
      </c>
      <c r="W38" s="4">
        <v>175</v>
      </c>
      <c r="X38" s="4">
        <v>172.5</v>
      </c>
      <c r="Y38" s="4">
        <v>177.5</v>
      </c>
      <c r="Z38" s="4">
        <v>311.89</v>
      </c>
      <c r="AA38" s="4">
        <v>266.93</v>
      </c>
      <c r="AB38" s="4">
        <v>295.44</v>
      </c>
      <c r="AC38" s="3">
        <v>286.68</v>
      </c>
      <c r="AD38" s="4">
        <v>1.748</v>
      </c>
      <c r="AE38" s="4">
        <v>1.5660000000000001</v>
      </c>
      <c r="AF38" s="4">
        <v>1.724</v>
      </c>
      <c r="AG38" s="4">
        <v>1.8109999999999999</v>
      </c>
      <c r="AH38" s="4">
        <v>83.25</v>
      </c>
      <c r="AI38" s="4">
        <v>79.98</v>
      </c>
      <c r="AJ38" s="4">
        <v>105.88</v>
      </c>
      <c r="AK38" s="4">
        <v>100.47</v>
      </c>
      <c r="AL38" s="3">
        <v>621.95699999999999</v>
      </c>
      <c r="AM38" s="3">
        <v>609.98199999999997</v>
      </c>
      <c r="AN38" s="4">
        <v>766.33100000000002</v>
      </c>
      <c r="AO38" s="3">
        <v>807.82500000000005</v>
      </c>
      <c r="AP38" s="4">
        <v>1.264</v>
      </c>
      <c r="AQ38" s="4">
        <v>1.615</v>
      </c>
      <c r="AR38" s="4">
        <v>37.56</v>
      </c>
      <c r="AS38" s="4">
        <v>29.094000000000001</v>
      </c>
      <c r="AT38" s="4">
        <v>83</v>
      </c>
      <c r="AU38" s="4">
        <v>110</v>
      </c>
      <c r="AV38" s="3">
        <v>2.0594999999999999</v>
      </c>
      <c r="AW38" s="4">
        <v>5.1420000000000003</v>
      </c>
      <c r="AX38" s="4">
        <v>1010.9</v>
      </c>
      <c r="AY38" s="4">
        <v>1.57</v>
      </c>
      <c r="AZ38" s="4">
        <v>5.53</v>
      </c>
      <c r="BA38" s="4">
        <v>69.697000000000003</v>
      </c>
      <c r="BB38" s="4">
        <v>69.602000000000004</v>
      </c>
      <c r="BC38" s="3">
        <v>7923</v>
      </c>
      <c r="BD38" s="4">
        <v>89</v>
      </c>
      <c r="BE38" s="4">
        <v>13.94</v>
      </c>
      <c r="BF38" s="4">
        <v>11.975</v>
      </c>
      <c r="BG38" s="4">
        <v>26.31</v>
      </c>
      <c r="BH38" s="4">
        <v>25.62</v>
      </c>
      <c r="BI38" s="4">
        <v>59.573</v>
      </c>
      <c r="BJ38" s="4">
        <v>37.737000000000002</v>
      </c>
      <c r="BK38" s="3">
        <v>61.881999999999998</v>
      </c>
      <c r="BL38" s="4">
        <v>5.0469999999999997</v>
      </c>
      <c r="BM38" s="3">
        <v>77.408000000000001</v>
      </c>
      <c r="BN38" s="4">
        <v>120.6</v>
      </c>
      <c r="BO38" s="4">
        <v>116.776</v>
      </c>
      <c r="BP38" s="4">
        <v>141.928</v>
      </c>
      <c r="BQ38" s="4">
        <v>140.96799999999999</v>
      </c>
      <c r="BR38" s="3">
        <v>61.441000000000003</v>
      </c>
      <c r="BS38" s="3">
        <v>35.5</v>
      </c>
      <c r="BT38" s="4">
        <v>7423.3670000000002</v>
      </c>
      <c r="BU38" s="4">
        <v>49.357999999999997</v>
      </c>
      <c r="BV38" s="4">
        <v>55.170999999999999</v>
      </c>
      <c r="BW38" s="4">
        <v>55.643000000000001</v>
      </c>
      <c r="BX38" s="4">
        <v>57.616999999999997</v>
      </c>
      <c r="BY38" s="3">
        <v>1.4630000000000001</v>
      </c>
      <c r="BZ38" s="4">
        <v>2.96</v>
      </c>
      <c r="CA38" s="4">
        <v>2.7160000000000002</v>
      </c>
      <c r="CB38" s="4">
        <v>2.8250000000000002</v>
      </c>
      <c r="CC38" s="3">
        <v>0.95899999999999996</v>
      </c>
      <c r="CD38" s="4">
        <v>1.726</v>
      </c>
      <c r="CE38" s="4">
        <v>1.238</v>
      </c>
      <c r="CF38" s="4">
        <v>1.649</v>
      </c>
      <c r="CG38" s="4">
        <v>13.967000000000001</v>
      </c>
      <c r="CH38" s="4">
        <v>13.552</v>
      </c>
      <c r="CI38" s="5"/>
      <c r="CJ38" s="5"/>
      <c r="CK38" s="5"/>
      <c r="CL38" s="4">
        <v>0.3</v>
      </c>
      <c r="CM38" s="4">
        <v>0.1</v>
      </c>
      <c r="CN38" s="3">
        <v>0</v>
      </c>
      <c r="CO38" s="3">
        <v>0</v>
      </c>
      <c r="CP38" s="4">
        <v>100.51300000000001</v>
      </c>
      <c r="CQ38" s="4">
        <v>98.733999999999995</v>
      </c>
      <c r="CR38" s="4">
        <v>124.31100000000001</v>
      </c>
      <c r="CS38" s="4">
        <v>125.036</v>
      </c>
      <c r="CT38" s="4">
        <v>0.29299999999999998</v>
      </c>
      <c r="CU38" s="4">
        <v>0.2</v>
      </c>
      <c r="CV38" s="4">
        <v>0.70199999999999996</v>
      </c>
      <c r="CW38" s="4">
        <v>0</v>
      </c>
      <c r="CX38" s="4">
        <v>0.5</v>
      </c>
      <c r="CY38" s="4">
        <v>0.1</v>
      </c>
      <c r="CZ38" s="4">
        <v>0.1</v>
      </c>
      <c r="DA38" s="4">
        <v>0.501</v>
      </c>
      <c r="DB38" s="4">
        <v>0.6</v>
      </c>
      <c r="DC38" s="3">
        <v>0</v>
      </c>
      <c r="DD38" s="3">
        <v>0</v>
      </c>
      <c r="DE38" s="4">
        <v>0.26600000000000001</v>
      </c>
      <c r="DF38" s="4">
        <v>0.11700000000000001</v>
      </c>
      <c r="DG38" s="4">
        <v>0.32400000000000001</v>
      </c>
      <c r="DH38" s="4">
        <v>2.3130000000000002</v>
      </c>
      <c r="DI38" s="4">
        <v>0.95</v>
      </c>
      <c r="DJ38" s="4">
        <v>0.17599999999999999</v>
      </c>
      <c r="DK38" s="4">
        <v>1.1299999999999999</v>
      </c>
      <c r="DL38" s="4">
        <v>0.44400000000000001</v>
      </c>
      <c r="DM38" s="4">
        <v>0.81200000000000006</v>
      </c>
      <c r="DN38" s="4">
        <v>0.64800000000000002</v>
      </c>
      <c r="DO38" s="4">
        <v>0.40300000000000002</v>
      </c>
      <c r="DP38" s="4">
        <v>62.863999999999997</v>
      </c>
      <c r="DQ38" s="4">
        <v>49.798999999999999</v>
      </c>
      <c r="DR38" s="3">
        <v>51.994999999999997</v>
      </c>
      <c r="DS38" s="4">
        <v>46.573999999999998</v>
      </c>
      <c r="DT38" s="4">
        <v>6.34</v>
      </c>
      <c r="DU38" s="4">
        <v>5.65</v>
      </c>
      <c r="DV38" s="4">
        <v>11.43</v>
      </c>
      <c r="DW38" s="4">
        <v>11.45</v>
      </c>
      <c r="DX38" s="4">
        <v>6.76</v>
      </c>
      <c r="DY38" s="4">
        <v>5.94</v>
      </c>
      <c r="DZ38" s="4">
        <v>10.48</v>
      </c>
      <c r="EA38" s="3">
        <v>11.03</v>
      </c>
      <c r="EB38" s="4">
        <v>42.28</v>
      </c>
      <c r="EC38" s="4">
        <v>42.45</v>
      </c>
      <c r="ED38" s="4">
        <v>33.36</v>
      </c>
      <c r="EE38" s="4">
        <v>34.89</v>
      </c>
      <c r="EF38" s="4">
        <v>44.62</v>
      </c>
      <c r="EG38" s="4">
        <v>45.95</v>
      </c>
      <c r="EH38" s="4">
        <v>44.72</v>
      </c>
      <c r="EI38" s="4">
        <v>42.62</v>
      </c>
      <c r="EJ38" s="4">
        <v>7.8479999999999999</v>
      </c>
      <c r="EK38" s="3">
        <v>53.911999999999999</v>
      </c>
      <c r="EL38" s="4">
        <v>1.35</v>
      </c>
      <c r="EM38" s="4">
        <v>0.85</v>
      </c>
      <c r="EN38" s="4">
        <v>1.25</v>
      </c>
      <c r="EO38" s="4">
        <v>1.25</v>
      </c>
      <c r="EP38" s="4">
        <v>-101.258</v>
      </c>
      <c r="EQ38" s="4">
        <v>-2.33</v>
      </c>
      <c r="ER38" s="4">
        <v>105.77</v>
      </c>
      <c r="ES38" s="4">
        <v>1.462</v>
      </c>
      <c r="ET38" s="4">
        <v>1.621</v>
      </c>
      <c r="EU38" s="4">
        <v>1.484</v>
      </c>
      <c r="EV38" s="4">
        <v>6.9219999999999997</v>
      </c>
      <c r="EW38" s="4">
        <v>1.325</v>
      </c>
      <c r="EX38" s="4">
        <v>69.22</v>
      </c>
      <c r="EY38" s="3">
        <v>0</v>
      </c>
      <c r="EZ38" s="3">
        <v>0</v>
      </c>
      <c r="FA38" s="3">
        <v>0</v>
      </c>
      <c r="FB38" s="4">
        <v>9.9440000000000008</v>
      </c>
      <c r="FC38" s="4">
        <v>71.962000000000003</v>
      </c>
      <c r="FD38" s="4">
        <v>68.444999999999993</v>
      </c>
      <c r="FE38" s="4">
        <v>79.260000000000005</v>
      </c>
      <c r="FF38" s="4">
        <v>77.554000000000002</v>
      </c>
      <c r="FG38" s="4">
        <v>0.94799999999999995</v>
      </c>
      <c r="FH38" s="4">
        <v>0.95</v>
      </c>
      <c r="FI38" s="4">
        <v>0.99399999999999999</v>
      </c>
      <c r="FJ38" s="4">
        <v>0.997</v>
      </c>
      <c r="FK38" s="4">
        <v>0</v>
      </c>
      <c r="FL38" s="4">
        <v>83</v>
      </c>
      <c r="FM38" s="4">
        <v>2.79</v>
      </c>
      <c r="FN38" s="4">
        <v>-0.75</v>
      </c>
      <c r="FO38" s="4">
        <v>5.41</v>
      </c>
      <c r="FP38" s="4">
        <v>4</v>
      </c>
      <c r="FQ38" s="3">
        <v>4.45</v>
      </c>
      <c r="FR38" s="4">
        <v>5.05</v>
      </c>
      <c r="FS38" s="3">
        <v>6.9165000000000001</v>
      </c>
      <c r="FT38" s="4">
        <v>1065.9000000000001</v>
      </c>
      <c r="FU38" s="4">
        <v>0.41</v>
      </c>
      <c r="FV38" s="3">
        <v>63.37</v>
      </c>
      <c r="FW38" s="4">
        <v>2948</v>
      </c>
      <c r="FX38" s="4">
        <v>165600</v>
      </c>
      <c r="FY38" s="4">
        <v>167000</v>
      </c>
      <c r="FZ38" s="4">
        <v>49.54</v>
      </c>
      <c r="GA38" s="4">
        <v>51.41</v>
      </c>
      <c r="GB38" s="3">
        <v>2200.5</v>
      </c>
      <c r="GC38" s="4">
        <v>2261.1999999999998</v>
      </c>
      <c r="GD38" s="4">
        <v>2200.5</v>
      </c>
      <c r="GE38" s="4">
        <v>2380.3000000000002</v>
      </c>
      <c r="GF38" s="4">
        <v>1147.8905999999999</v>
      </c>
      <c r="GG38" s="3">
        <v>41</v>
      </c>
      <c r="GH38" s="3">
        <v>41.2</v>
      </c>
      <c r="GI38" s="4">
        <v>53.2</v>
      </c>
      <c r="GJ38" s="4">
        <v>57.8</v>
      </c>
      <c r="GK38" s="4">
        <v>99.5</v>
      </c>
      <c r="GL38" s="4">
        <v>78.3</v>
      </c>
      <c r="GM38" s="3">
        <v>0</v>
      </c>
      <c r="GN38" s="4">
        <v>36.475999999999999</v>
      </c>
      <c r="GO38" s="4">
        <v>105.77</v>
      </c>
      <c r="GP38" s="4">
        <v>0.35399999999999998</v>
      </c>
      <c r="GQ38" s="4">
        <v>2.0059999999999998</v>
      </c>
      <c r="GR38" s="4">
        <v>0.59</v>
      </c>
      <c r="GS38" s="4">
        <v>2.0649999999999999</v>
      </c>
      <c r="GT38" s="4">
        <v>0.64900000000000002</v>
      </c>
      <c r="GU38" s="4">
        <v>1.9470000000000001</v>
      </c>
      <c r="GV38" s="4">
        <v>12.936</v>
      </c>
      <c r="GW38" s="4">
        <v>14.175000000000001</v>
      </c>
      <c r="GX38" s="4">
        <v>16.463999999999999</v>
      </c>
      <c r="GY38" s="3">
        <v>0</v>
      </c>
      <c r="GZ38" s="3">
        <v>0</v>
      </c>
      <c r="HA38" s="3">
        <v>0</v>
      </c>
      <c r="HB38" s="4">
        <v>0</v>
      </c>
      <c r="HC38" s="4">
        <v>23.306999999999999</v>
      </c>
      <c r="HD38" s="3">
        <v>90</v>
      </c>
      <c r="HE38" s="3">
        <v>0</v>
      </c>
      <c r="HF38" s="3">
        <v>0</v>
      </c>
      <c r="HG38" s="4">
        <v>74.61</v>
      </c>
      <c r="HH38" s="4">
        <v>82.22</v>
      </c>
      <c r="HI38" s="3">
        <v>0</v>
      </c>
      <c r="HJ38" s="3">
        <v>0</v>
      </c>
      <c r="HK38" s="3">
        <v>0</v>
      </c>
      <c r="HL38" s="4">
        <v>65</v>
      </c>
      <c r="HM38" s="4">
        <v>58</v>
      </c>
      <c r="HN38" s="3">
        <v>59</v>
      </c>
      <c r="HO38" s="4">
        <v>49</v>
      </c>
      <c r="HP38" s="3">
        <v>50</v>
      </c>
      <c r="HQ38" s="4">
        <v>49</v>
      </c>
      <c r="HR38" s="3">
        <v>58</v>
      </c>
      <c r="HS38" s="3">
        <v>64</v>
      </c>
      <c r="HT38" s="4">
        <v>-1.004</v>
      </c>
      <c r="HU38" s="3">
        <v>0</v>
      </c>
      <c r="HV38" s="4">
        <v>0.23400000000000001</v>
      </c>
      <c r="HW38" s="3">
        <v>35.4</v>
      </c>
      <c r="HX38" s="4">
        <v>27.86</v>
      </c>
      <c r="HY38" s="5"/>
      <c r="HZ38" s="5"/>
      <c r="IA38" s="4">
        <v>2.4660000000000002</v>
      </c>
      <c r="IB38" s="3">
        <v>105</v>
      </c>
      <c r="IC38" s="4">
        <v>22.99</v>
      </c>
      <c r="ID38" s="4">
        <v>-0.13500000000000001</v>
      </c>
      <c r="IE38" s="4">
        <v>3.7999999999999999E-2</v>
      </c>
      <c r="IF38" s="4">
        <v>805.8</v>
      </c>
      <c r="IG38" s="4">
        <v>728.1</v>
      </c>
      <c r="IH38" s="4">
        <v>816.2</v>
      </c>
      <c r="II38" s="4">
        <v>742.1</v>
      </c>
      <c r="IJ38" s="4">
        <v>4.1000000000000002E-2</v>
      </c>
      <c r="IK38" s="3">
        <v>0.32</v>
      </c>
      <c r="IL38" s="4">
        <v>77.381</v>
      </c>
      <c r="IM38" s="4">
        <v>77.381</v>
      </c>
      <c r="IN38" s="4">
        <v>14.023</v>
      </c>
      <c r="IO38" s="3">
        <v>1.0269999999999999</v>
      </c>
    </row>
    <row r="41" spans="2:249" x14ac:dyDescent="0.25">
      <c r="B41">
        <v>3</v>
      </c>
    </row>
    <row r="57" spans="1:1" x14ac:dyDescent="0.25">
      <c r="A57" s="10"/>
    </row>
    <row r="89" spans="1:1" x14ac:dyDescent="0.25">
      <c r="A89" s="10"/>
    </row>
    <row r="118" spans="1:1" x14ac:dyDescent="0.25">
      <c r="A118" s="10"/>
    </row>
    <row r="147" spans="1:1" x14ac:dyDescent="0.25">
      <c r="A147" s="10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6A878-FCC0-4ED4-B110-EEA8E51F8580}">
  <sheetPr codeName="Sheet3"/>
  <dimension ref="B1:IO11"/>
  <sheetViews>
    <sheetView showGridLines="0" zoomScale="85" zoomScaleNormal="85" workbookViewId="0">
      <selection activeCell="IN22" sqref="IN22"/>
    </sheetView>
  </sheetViews>
  <sheetFormatPr defaultRowHeight="15" x14ac:dyDescent="0.25"/>
  <cols>
    <col min="1" max="1" width="3.7109375" customWidth="1"/>
  </cols>
  <sheetData>
    <row r="1" spans="2:249" ht="15.75" thickBot="1" x14ac:dyDescent="0.3">
      <c r="B1" s="32" t="s">
        <v>363</v>
      </c>
      <c r="C1" s="33" t="s">
        <v>365</v>
      </c>
    </row>
    <row r="2" spans="2:249" x14ac:dyDescent="0.25">
      <c r="B2" s="8" t="s">
        <v>48</v>
      </c>
      <c r="C2">
        <f>MAX(C5:C76)</f>
        <v>0</v>
      </c>
      <c r="D2" s="9">
        <f>MAX(D5:D76)*3600*24</f>
        <v>222.95</v>
      </c>
      <c r="E2">
        <f t="shared" ref="E2:BP2" si="0">MAX(E5:E76)</f>
        <v>269.428</v>
      </c>
      <c r="F2">
        <f t="shared" si="0"/>
        <v>333.73</v>
      </c>
      <c r="G2">
        <f t="shared" si="0"/>
        <v>5.72</v>
      </c>
      <c r="H2">
        <f t="shared" si="0"/>
        <v>30.6</v>
      </c>
      <c r="I2">
        <f t="shared" si="0"/>
        <v>0</v>
      </c>
      <c r="J2">
        <f t="shared" si="0"/>
        <v>15.6</v>
      </c>
      <c r="K2">
        <f t="shared" si="0"/>
        <v>6</v>
      </c>
      <c r="L2">
        <f t="shared" si="0"/>
        <v>8</v>
      </c>
      <c r="M2">
        <f t="shared" si="0"/>
        <v>1</v>
      </c>
      <c r="N2">
        <f t="shared" si="0"/>
        <v>3</v>
      </c>
      <c r="O2">
        <f t="shared" si="0"/>
        <v>3</v>
      </c>
      <c r="P2">
        <f t="shared" si="0"/>
        <v>0.97199999999999998</v>
      </c>
      <c r="Q2">
        <f t="shared" si="0"/>
        <v>1.5449999999999999</v>
      </c>
      <c r="R2">
        <f t="shared" si="0"/>
        <v>1.101</v>
      </c>
      <c r="S2">
        <f t="shared" si="0"/>
        <v>0.86399999999999999</v>
      </c>
      <c r="T2">
        <f t="shared" si="0"/>
        <v>74.16</v>
      </c>
      <c r="U2">
        <f t="shared" si="0"/>
        <v>63.142000000000003</v>
      </c>
      <c r="V2">
        <f t="shared" si="0"/>
        <v>268.33999999999997</v>
      </c>
      <c r="W2">
        <f t="shared" si="0"/>
        <v>197.5</v>
      </c>
      <c r="X2">
        <f t="shared" si="0"/>
        <v>185</v>
      </c>
      <c r="Y2">
        <f t="shared" si="0"/>
        <v>190</v>
      </c>
      <c r="Z2">
        <f t="shared" si="0"/>
        <v>388.55</v>
      </c>
      <c r="AA2">
        <f t="shared" si="0"/>
        <v>291.60000000000002</v>
      </c>
      <c r="AB2">
        <f t="shared" si="0"/>
        <v>291.06</v>
      </c>
      <c r="AC2">
        <f t="shared" si="0"/>
        <v>297.33</v>
      </c>
      <c r="AD2">
        <f t="shared" si="0"/>
        <v>1.694</v>
      </c>
      <c r="AE2">
        <f t="shared" si="0"/>
        <v>1.7090000000000001</v>
      </c>
      <c r="AF2">
        <f t="shared" si="0"/>
        <v>1.6870000000000001</v>
      </c>
      <c r="AG2">
        <f t="shared" si="0"/>
        <v>1.7589999999999999</v>
      </c>
      <c r="AH2">
        <f t="shared" si="0"/>
        <v>80.67</v>
      </c>
      <c r="AI2">
        <f t="shared" si="0"/>
        <v>76.38</v>
      </c>
      <c r="AJ2">
        <f t="shared" si="0"/>
        <v>105.03</v>
      </c>
      <c r="AK2">
        <f t="shared" si="0"/>
        <v>99.24</v>
      </c>
      <c r="AL2">
        <f t="shared" si="0"/>
        <v>609.05899999999997</v>
      </c>
      <c r="AM2">
        <f t="shared" si="0"/>
        <v>609.86</v>
      </c>
      <c r="AN2">
        <f t="shared" si="0"/>
        <v>781.70899999999995</v>
      </c>
      <c r="AO2">
        <f t="shared" si="0"/>
        <v>841.351</v>
      </c>
      <c r="AP2">
        <f t="shared" si="0"/>
        <v>1.3819999999999999</v>
      </c>
      <c r="AQ2">
        <f t="shared" si="0"/>
        <v>1.69</v>
      </c>
      <c r="AR2">
        <f t="shared" si="0"/>
        <v>38.231000000000002</v>
      </c>
      <c r="AS2">
        <f t="shared" si="0"/>
        <v>31.855</v>
      </c>
      <c r="AT2">
        <f t="shared" si="0"/>
        <v>83</v>
      </c>
      <c r="AU2">
        <f t="shared" si="0"/>
        <v>114</v>
      </c>
      <c r="AV2">
        <f t="shared" si="0"/>
        <v>2.6145</v>
      </c>
      <c r="AW2">
        <f t="shared" si="0"/>
        <v>5.3964999999999996</v>
      </c>
      <c r="AX2">
        <f t="shared" si="0"/>
        <v>1013.2</v>
      </c>
      <c r="AY2">
        <f t="shared" si="0"/>
        <v>1.48</v>
      </c>
      <c r="AZ2">
        <f t="shared" si="0"/>
        <v>5.76</v>
      </c>
      <c r="BA2">
        <f t="shared" si="0"/>
        <v>142.03299999999999</v>
      </c>
      <c r="BB2">
        <f t="shared" si="0"/>
        <v>142.42099999999999</v>
      </c>
      <c r="BC2">
        <f t="shared" si="0"/>
        <v>7913</v>
      </c>
      <c r="BD2">
        <f t="shared" si="0"/>
        <v>90.5</v>
      </c>
      <c r="BE2">
        <f t="shared" si="0"/>
        <v>15.89</v>
      </c>
      <c r="BF2">
        <f t="shared" si="0"/>
        <v>13.61</v>
      </c>
      <c r="BG2">
        <f t="shared" si="0"/>
        <v>27.29</v>
      </c>
      <c r="BH2">
        <f t="shared" si="0"/>
        <v>27.78</v>
      </c>
      <c r="BI2">
        <f t="shared" si="0"/>
        <v>61.066000000000003</v>
      </c>
      <c r="BJ2">
        <f t="shared" si="0"/>
        <v>77.686000000000007</v>
      </c>
      <c r="BK2">
        <f t="shared" si="0"/>
        <v>60.238</v>
      </c>
      <c r="BL2">
        <f t="shared" si="0"/>
        <v>75.188000000000002</v>
      </c>
      <c r="BM2">
        <f t="shared" si="0"/>
        <v>75.72</v>
      </c>
      <c r="BN2">
        <f t="shared" si="0"/>
        <v>124.34399999999999</v>
      </c>
      <c r="BO2">
        <f t="shared" si="0"/>
        <v>110.21599999999999</v>
      </c>
      <c r="BP2">
        <f t="shared" si="0"/>
        <v>128.71199999999999</v>
      </c>
      <c r="BQ2">
        <f t="shared" ref="BQ2:EB2" si="1">MAX(BQ5:BQ76)</f>
        <v>136.40799999999999</v>
      </c>
      <c r="BR2">
        <f t="shared" si="1"/>
        <v>60.252000000000002</v>
      </c>
      <c r="BS2">
        <f t="shared" si="1"/>
        <v>30.3</v>
      </c>
      <c r="BT2">
        <f t="shared" si="1"/>
        <v>7439.1390000000001</v>
      </c>
      <c r="BU2">
        <f t="shared" si="1"/>
        <v>50.072000000000003</v>
      </c>
      <c r="BV2">
        <f t="shared" si="1"/>
        <v>58.656999999999996</v>
      </c>
      <c r="BW2">
        <f t="shared" si="1"/>
        <v>59.07</v>
      </c>
      <c r="BX2">
        <f t="shared" si="1"/>
        <v>60.811</v>
      </c>
      <c r="BY2">
        <f t="shared" si="1"/>
        <v>1.57</v>
      </c>
      <c r="BZ2">
        <f t="shared" si="1"/>
        <v>2.6749999999999998</v>
      </c>
      <c r="CA2">
        <f t="shared" si="1"/>
        <v>3.08</v>
      </c>
      <c r="CB2">
        <f t="shared" si="1"/>
        <v>3.47</v>
      </c>
      <c r="CC2">
        <f t="shared" si="1"/>
        <v>1.353</v>
      </c>
      <c r="CD2">
        <f t="shared" si="1"/>
        <v>2.0259999999999998</v>
      </c>
      <c r="CE2">
        <f t="shared" si="1"/>
        <v>1.379</v>
      </c>
      <c r="CF2">
        <f t="shared" si="1"/>
        <v>1.766</v>
      </c>
      <c r="CG2">
        <f t="shared" si="1"/>
        <v>13.981</v>
      </c>
      <c r="CH2">
        <f t="shared" si="1"/>
        <v>13.888</v>
      </c>
      <c r="CI2">
        <f t="shared" si="1"/>
        <v>4.3659999999999997</v>
      </c>
      <c r="CJ2">
        <f t="shared" si="1"/>
        <v>3.1059999999999999</v>
      </c>
      <c r="CK2">
        <f t="shared" si="1"/>
        <v>1.161</v>
      </c>
      <c r="CL2">
        <f t="shared" si="1"/>
        <v>0.5</v>
      </c>
      <c r="CM2">
        <f t="shared" si="1"/>
        <v>0.5</v>
      </c>
      <c r="CN2">
        <f t="shared" si="1"/>
        <v>0</v>
      </c>
      <c r="CO2">
        <f t="shared" si="1"/>
        <v>0</v>
      </c>
      <c r="CP2">
        <f t="shared" si="1"/>
        <v>117.238</v>
      </c>
      <c r="CQ2">
        <f t="shared" si="1"/>
        <v>105.937</v>
      </c>
      <c r="CR2">
        <f t="shared" si="1"/>
        <v>118.907</v>
      </c>
      <c r="CS2">
        <f t="shared" si="1"/>
        <v>129.554</v>
      </c>
      <c r="CT2">
        <f t="shared" si="1"/>
        <v>0.38400000000000001</v>
      </c>
      <c r="CU2">
        <f t="shared" si="1"/>
        <v>0.20100000000000001</v>
      </c>
      <c r="CV2">
        <f t="shared" si="1"/>
        <v>0.39900000000000002</v>
      </c>
      <c r="CW2">
        <f t="shared" si="1"/>
        <v>0.7</v>
      </c>
      <c r="CX2">
        <f t="shared" si="1"/>
        <v>0.60099999999999998</v>
      </c>
      <c r="CY2">
        <f t="shared" si="1"/>
        <v>0.3</v>
      </c>
      <c r="CZ2">
        <f t="shared" si="1"/>
        <v>0.2</v>
      </c>
      <c r="DA2">
        <f t="shared" si="1"/>
        <v>0.502</v>
      </c>
      <c r="DB2">
        <f t="shared" si="1"/>
        <v>0.498</v>
      </c>
      <c r="DC2">
        <f t="shared" si="1"/>
        <v>0</v>
      </c>
      <c r="DD2">
        <f t="shared" si="1"/>
        <v>0</v>
      </c>
      <c r="DE2">
        <f t="shared" si="1"/>
        <v>0.35599999999999998</v>
      </c>
      <c r="DF2">
        <f t="shared" si="1"/>
        <v>0.153</v>
      </c>
      <c r="DG2">
        <f t="shared" si="1"/>
        <v>0.83899999999999997</v>
      </c>
      <c r="DH2">
        <f t="shared" si="1"/>
        <v>2.4790000000000001</v>
      </c>
      <c r="DI2">
        <f t="shared" si="1"/>
        <v>1.446</v>
      </c>
      <c r="DJ2">
        <f t="shared" si="1"/>
        <v>0.26200000000000001</v>
      </c>
      <c r="DK2">
        <f t="shared" si="1"/>
        <v>1.1140000000000001</v>
      </c>
      <c r="DL2">
        <f t="shared" si="1"/>
        <v>0.47099999999999997</v>
      </c>
      <c r="DM2">
        <f t="shared" si="1"/>
        <v>1.0880000000000001</v>
      </c>
      <c r="DN2">
        <f t="shared" si="1"/>
        <v>0.93200000000000005</v>
      </c>
      <c r="DO2">
        <f t="shared" si="1"/>
        <v>0.52100000000000002</v>
      </c>
      <c r="DP2">
        <f t="shared" si="1"/>
        <v>60.643999999999998</v>
      </c>
      <c r="DQ2">
        <f t="shared" si="1"/>
        <v>59.695999999999998</v>
      </c>
      <c r="DR2">
        <f t="shared" si="1"/>
        <v>48.776000000000003</v>
      </c>
      <c r="DS2">
        <f t="shared" si="1"/>
        <v>48.433999999999997</v>
      </c>
      <c r="DT2">
        <f t="shared" si="1"/>
        <v>6.31</v>
      </c>
      <c r="DU2">
        <f t="shared" si="1"/>
        <v>5.91</v>
      </c>
      <c r="DV2">
        <f t="shared" si="1"/>
        <v>11.91</v>
      </c>
      <c r="DW2">
        <f t="shared" si="1"/>
        <v>12.23</v>
      </c>
      <c r="DX2">
        <f t="shared" si="1"/>
        <v>6.51</v>
      </c>
      <c r="DY2">
        <f t="shared" si="1"/>
        <v>6.56</v>
      </c>
      <c r="DZ2">
        <f t="shared" si="1"/>
        <v>11.04</v>
      </c>
      <c r="EA2">
        <f t="shared" si="1"/>
        <v>12.05</v>
      </c>
      <c r="EB2">
        <f t="shared" si="1"/>
        <v>43.17</v>
      </c>
      <c r="EC2">
        <f t="shared" ref="EC2:GN2" si="2">MAX(EC5:EC76)</f>
        <v>43.68</v>
      </c>
      <c r="ED2">
        <f t="shared" si="2"/>
        <v>35.21</v>
      </c>
      <c r="EE2">
        <f t="shared" si="2"/>
        <v>36.44</v>
      </c>
      <c r="EF2">
        <f t="shared" si="2"/>
        <v>51.51</v>
      </c>
      <c r="EG2">
        <f t="shared" si="2"/>
        <v>49.74</v>
      </c>
      <c r="EH2">
        <f t="shared" si="2"/>
        <v>52.18</v>
      </c>
      <c r="EI2">
        <f t="shared" si="2"/>
        <v>48.88</v>
      </c>
      <c r="EJ2">
        <f t="shared" si="2"/>
        <v>8.0129999999999999</v>
      </c>
      <c r="EK2">
        <f t="shared" si="2"/>
        <v>59.636000000000003</v>
      </c>
      <c r="EL2">
        <f t="shared" si="2"/>
        <v>1.2</v>
      </c>
      <c r="EM2">
        <f t="shared" si="2"/>
        <v>0.75</v>
      </c>
      <c r="EN2">
        <f t="shared" si="2"/>
        <v>1.28</v>
      </c>
      <c r="EO2">
        <f t="shared" si="2"/>
        <v>1.27</v>
      </c>
      <c r="EP2">
        <f t="shared" si="2"/>
        <v>-72.058000000000007</v>
      </c>
      <c r="EQ2">
        <f t="shared" si="2"/>
        <v>-0.59099999999999997</v>
      </c>
      <c r="ER2">
        <f t="shared" si="2"/>
        <v>100.806</v>
      </c>
      <c r="ES2">
        <f t="shared" si="2"/>
        <v>1.6919999999999999</v>
      </c>
      <c r="ET2">
        <f t="shared" si="2"/>
        <v>1.7390000000000001</v>
      </c>
      <c r="EU2">
        <f t="shared" si="2"/>
        <v>1.6839999999999999</v>
      </c>
      <c r="EV2">
        <f t="shared" si="2"/>
        <v>6.9619999999999997</v>
      </c>
      <c r="EW2">
        <f t="shared" si="2"/>
        <v>1.72</v>
      </c>
      <c r="EX2">
        <f t="shared" si="2"/>
        <v>73.02</v>
      </c>
      <c r="EY2">
        <f t="shared" si="2"/>
        <v>0.06</v>
      </c>
      <c r="EZ2">
        <f t="shared" si="2"/>
        <v>2.6579999999999999</v>
      </c>
      <c r="FA2">
        <f t="shared" si="2"/>
        <v>0</v>
      </c>
      <c r="FB2">
        <f t="shared" si="2"/>
        <v>10.042999999999999</v>
      </c>
      <c r="FC2">
        <f t="shared" si="2"/>
        <v>78.715000000000003</v>
      </c>
      <c r="FD2">
        <f t="shared" si="2"/>
        <v>72.835999999999999</v>
      </c>
      <c r="FE2">
        <f t="shared" si="2"/>
        <v>81.471000000000004</v>
      </c>
      <c r="FF2">
        <f t="shared" si="2"/>
        <v>80.295000000000002</v>
      </c>
      <c r="FG2">
        <f t="shared" si="2"/>
        <v>0.96499999999999997</v>
      </c>
      <c r="FH2">
        <f t="shared" si="2"/>
        <v>0.96499999999999997</v>
      </c>
      <c r="FI2">
        <f t="shared" si="2"/>
        <v>1.002</v>
      </c>
      <c r="FJ2">
        <f t="shared" si="2"/>
        <v>1.002</v>
      </c>
      <c r="FK2">
        <f t="shared" si="2"/>
        <v>0.10100000000000001</v>
      </c>
      <c r="FL2">
        <f t="shared" si="2"/>
        <v>83</v>
      </c>
      <c r="FM2">
        <f t="shared" si="2"/>
        <v>2.81</v>
      </c>
      <c r="FN2">
        <f t="shared" si="2"/>
        <v>1.24</v>
      </c>
      <c r="FO2">
        <f t="shared" si="2"/>
        <v>5.56</v>
      </c>
      <c r="FP2">
        <f t="shared" si="2"/>
        <v>4.3499999999999996</v>
      </c>
      <c r="FQ2">
        <f t="shared" si="2"/>
        <v>4.9000000000000004</v>
      </c>
      <c r="FR2">
        <f t="shared" si="2"/>
        <v>5.3</v>
      </c>
      <c r="FS2">
        <f t="shared" si="2"/>
        <v>6.8730000000000002</v>
      </c>
      <c r="FT2">
        <f t="shared" si="2"/>
        <v>1070.5</v>
      </c>
      <c r="FU2">
        <f t="shared" si="2"/>
        <v>2.35</v>
      </c>
      <c r="FV2">
        <f t="shared" si="2"/>
        <v>32.06</v>
      </c>
      <c r="FW2">
        <f t="shared" si="2"/>
        <v>3068</v>
      </c>
      <c r="FX2">
        <f t="shared" si="2"/>
        <v>168200</v>
      </c>
      <c r="FY2">
        <f t="shared" si="2"/>
        <v>169000</v>
      </c>
      <c r="FZ2">
        <f t="shared" si="2"/>
        <v>51.99</v>
      </c>
      <c r="GA2">
        <f t="shared" si="2"/>
        <v>50.975999999999999</v>
      </c>
      <c r="GB2">
        <f t="shared" si="2"/>
        <v>2254.9</v>
      </c>
      <c r="GC2">
        <f t="shared" si="2"/>
        <v>2308.9</v>
      </c>
      <c r="GD2">
        <f t="shared" si="2"/>
        <v>2254.9</v>
      </c>
      <c r="GE2">
        <f t="shared" si="2"/>
        <v>2364.1</v>
      </c>
      <c r="GF2">
        <f t="shared" si="2"/>
        <v>1950.9063000000001</v>
      </c>
      <c r="GG2">
        <f t="shared" si="2"/>
        <v>31</v>
      </c>
      <c r="GH2">
        <f t="shared" si="2"/>
        <v>30.9</v>
      </c>
      <c r="GI2">
        <f t="shared" si="2"/>
        <v>75.900000000000006</v>
      </c>
      <c r="GJ2">
        <f t="shared" si="2"/>
        <v>76.2</v>
      </c>
      <c r="GK2">
        <f t="shared" si="2"/>
        <v>99.5</v>
      </c>
      <c r="GL2">
        <f t="shared" si="2"/>
        <v>84.4</v>
      </c>
      <c r="GM2">
        <f t="shared" si="2"/>
        <v>0</v>
      </c>
      <c r="GN2">
        <f t="shared" si="2"/>
        <v>38.305999999999997</v>
      </c>
      <c r="GO2">
        <f t="shared" ref="GO2:HL2" si="3">MAX(GO5:GO76)</f>
        <v>113.52200000000001</v>
      </c>
      <c r="GP2">
        <f t="shared" si="3"/>
        <v>1.298</v>
      </c>
      <c r="GQ2">
        <f t="shared" si="3"/>
        <v>4.6020000000000003</v>
      </c>
      <c r="GR2">
        <f t="shared" si="3"/>
        <v>1.357</v>
      </c>
      <c r="GS2">
        <f t="shared" si="3"/>
        <v>4.8970000000000002</v>
      </c>
      <c r="GT2">
        <f t="shared" si="3"/>
        <v>1.298</v>
      </c>
      <c r="GU2">
        <f t="shared" si="3"/>
        <v>5.3689999999999998</v>
      </c>
      <c r="GV2">
        <f t="shared" si="3"/>
        <v>13.132</v>
      </c>
      <c r="GW2">
        <f t="shared" si="3"/>
        <v>14.315</v>
      </c>
      <c r="GX2">
        <f t="shared" si="3"/>
        <v>22.245999999999999</v>
      </c>
      <c r="GY2">
        <f t="shared" si="3"/>
        <v>0</v>
      </c>
      <c r="GZ2">
        <f t="shared" si="3"/>
        <v>0</v>
      </c>
      <c r="HA2">
        <f t="shared" si="3"/>
        <v>0</v>
      </c>
      <c r="HB2">
        <f t="shared" si="3"/>
        <v>1</v>
      </c>
      <c r="HC2">
        <f t="shared" si="3"/>
        <v>30.475999999999999</v>
      </c>
      <c r="HD2">
        <f t="shared" si="3"/>
        <v>82</v>
      </c>
      <c r="HE2">
        <f t="shared" si="3"/>
        <v>0</v>
      </c>
      <c r="HF2">
        <f t="shared" si="3"/>
        <v>0</v>
      </c>
      <c r="HG2">
        <f t="shared" si="3"/>
        <v>85.45</v>
      </c>
      <c r="HH2">
        <f t="shared" si="3"/>
        <v>83.86</v>
      </c>
      <c r="HI2">
        <f t="shared" si="3"/>
        <v>0</v>
      </c>
      <c r="HJ2">
        <f t="shared" si="3"/>
        <v>0</v>
      </c>
      <c r="HK2">
        <f t="shared" si="3"/>
        <v>0</v>
      </c>
      <c r="HL2">
        <f t="shared" si="3"/>
        <v>60</v>
      </c>
    </row>
    <row r="3" spans="2:249" x14ac:dyDescent="0.25">
      <c r="B3" s="8" t="s">
        <v>49</v>
      </c>
      <c r="C3">
        <f>MIN(C5:C76)</f>
        <v>0</v>
      </c>
      <c r="D3" s="9">
        <f>MIN(D5:D76)*3600*24</f>
        <v>217.29999999999995</v>
      </c>
      <c r="E3">
        <f t="shared" ref="E3:BP3" si="4">MIN(E5:E76)</f>
        <v>217.34</v>
      </c>
      <c r="F3">
        <f t="shared" si="4"/>
        <v>327.78</v>
      </c>
      <c r="G3">
        <f t="shared" si="4"/>
        <v>5.16</v>
      </c>
      <c r="H3">
        <f t="shared" si="4"/>
        <v>27.7</v>
      </c>
      <c r="I3">
        <f t="shared" si="4"/>
        <v>0</v>
      </c>
      <c r="J3">
        <f t="shared" si="4"/>
        <v>9.8000000000000007</v>
      </c>
      <c r="K3">
        <f t="shared" si="4"/>
        <v>6</v>
      </c>
      <c r="L3">
        <f t="shared" si="4"/>
        <v>5</v>
      </c>
      <c r="M3">
        <f t="shared" si="4"/>
        <v>1</v>
      </c>
      <c r="N3">
        <f t="shared" si="4"/>
        <v>2</v>
      </c>
      <c r="O3">
        <f t="shared" si="4"/>
        <v>3</v>
      </c>
      <c r="P3">
        <f t="shared" si="4"/>
        <v>0.80100000000000005</v>
      </c>
      <c r="Q3">
        <f t="shared" si="4"/>
        <v>1.0760000000000001</v>
      </c>
      <c r="R3">
        <f t="shared" si="4"/>
        <v>0.80600000000000005</v>
      </c>
      <c r="S3">
        <f t="shared" si="4"/>
        <v>0.63900000000000001</v>
      </c>
      <c r="T3">
        <f t="shared" si="4"/>
        <v>54.88</v>
      </c>
      <c r="U3">
        <f t="shared" si="4"/>
        <v>62.18</v>
      </c>
      <c r="V3">
        <f t="shared" si="4"/>
        <v>90</v>
      </c>
      <c r="W3">
        <f t="shared" si="4"/>
        <v>50</v>
      </c>
      <c r="X3">
        <f t="shared" si="4"/>
        <v>90</v>
      </c>
      <c r="Y3">
        <f t="shared" si="4"/>
        <v>90</v>
      </c>
      <c r="Z3">
        <f t="shared" si="4"/>
        <v>221.98</v>
      </c>
      <c r="AA3">
        <f t="shared" si="4"/>
        <v>184.06</v>
      </c>
      <c r="AB3">
        <f t="shared" si="4"/>
        <v>139.59</v>
      </c>
      <c r="AC3">
        <f t="shared" si="4"/>
        <v>145.44999999999999</v>
      </c>
      <c r="AD3">
        <f t="shared" si="4"/>
        <v>1.6040000000000001</v>
      </c>
      <c r="AE3">
        <f t="shared" si="4"/>
        <v>1.667</v>
      </c>
      <c r="AF3">
        <f t="shared" si="4"/>
        <v>1.5</v>
      </c>
      <c r="AG3">
        <f t="shared" si="4"/>
        <v>1.595</v>
      </c>
      <c r="AH3">
        <f t="shared" si="4"/>
        <v>63.84</v>
      </c>
      <c r="AI3">
        <f t="shared" si="4"/>
        <v>64.33</v>
      </c>
      <c r="AJ3">
        <f t="shared" si="4"/>
        <v>72.33</v>
      </c>
      <c r="AK3">
        <f t="shared" si="4"/>
        <v>71.58</v>
      </c>
      <c r="AL3">
        <f t="shared" si="4"/>
        <v>528.49900000000002</v>
      </c>
      <c r="AM3">
        <f t="shared" si="4"/>
        <v>547.08299999999997</v>
      </c>
      <c r="AN3">
        <f t="shared" si="4"/>
        <v>704.13099999999997</v>
      </c>
      <c r="AO3">
        <f t="shared" si="4"/>
        <v>763.99</v>
      </c>
      <c r="AP3">
        <f t="shared" si="4"/>
        <v>1.341</v>
      </c>
      <c r="AQ3">
        <f t="shared" si="4"/>
        <v>1.6220000000000001</v>
      </c>
      <c r="AR3">
        <f t="shared" si="4"/>
        <v>33.485999999999997</v>
      </c>
      <c r="AS3">
        <f t="shared" si="4"/>
        <v>28.972000000000001</v>
      </c>
      <c r="AT3">
        <f t="shared" si="4"/>
        <v>82</v>
      </c>
      <c r="AU3">
        <f t="shared" si="4"/>
        <v>89</v>
      </c>
      <c r="AV3">
        <f t="shared" si="4"/>
        <v>2.1084999999999998</v>
      </c>
      <c r="AW3">
        <f t="shared" si="4"/>
        <v>5.2346000000000004</v>
      </c>
      <c r="AX3">
        <f t="shared" si="4"/>
        <v>1007.6</v>
      </c>
      <c r="AY3">
        <f t="shared" si="4"/>
        <v>1.41</v>
      </c>
      <c r="AZ3">
        <f t="shared" si="4"/>
        <v>5.68</v>
      </c>
      <c r="BA3">
        <f t="shared" si="4"/>
        <v>66.599999999999994</v>
      </c>
      <c r="BB3">
        <f t="shared" si="4"/>
        <v>67.2</v>
      </c>
      <c r="BC3">
        <f t="shared" si="4"/>
        <v>7693</v>
      </c>
      <c r="BD3">
        <f t="shared" si="4"/>
        <v>89.25</v>
      </c>
      <c r="BE3">
        <f t="shared" si="4"/>
        <v>12.66</v>
      </c>
      <c r="BF3">
        <f t="shared" si="4"/>
        <v>12.265000000000001</v>
      </c>
      <c r="BG3">
        <f t="shared" si="4"/>
        <v>24.28</v>
      </c>
      <c r="BH3">
        <f t="shared" si="4"/>
        <v>25</v>
      </c>
      <c r="BI3">
        <f t="shared" si="4"/>
        <v>59.914000000000001</v>
      </c>
      <c r="BJ3">
        <f t="shared" si="4"/>
        <v>68.897000000000006</v>
      </c>
      <c r="BK3">
        <f t="shared" si="4"/>
        <v>58.034999999999997</v>
      </c>
      <c r="BL3">
        <f t="shared" si="4"/>
        <v>59.57</v>
      </c>
      <c r="BM3">
        <f t="shared" si="4"/>
        <v>74.5</v>
      </c>
      <c r="BN3">
        <f t="shared" si="4"/>
        <v>93.48</v>
      </c>
      <c r="BO3">
        <f t="shared" si="4"/>
        <v>97.048000000000002</v>
      </c>
      <c r="BP3">
        <f t="shared" si="4"/>
        <v>76.087999999999994</v>
      </c>
      <c r="BQ3">
        <f t="shared" ref="BQ3:EB3" si="5">MIN(BQ5:BQ76)</f>
        <v>80.727999999999994</v>
      </c>
      <c r="BR3">
        <f t="shared" si="5"/>
        <v>59.908000000000001</v>
      </c>
      <c r="BS3">
        <f t="shared" si="5"/>
        <v>26.4</v>
      </c>
      <c r="BT3">
        <f t="shared" si="5"/>
        <v>7163.1959999999999</v>
      </c>
      <c r="BU3">
        <f t="shared" si="5"/>
        <v>46.822000000000003</v>
      </c>
      <c r="BV3">
        <f t="shared" si="5"/>
        <v>54.353000000000002</v>
      </c>
      <c r="BW3">
        <f t="shared" si="5"/>
        <v>57.271999999999998</v>
      </c>
      <c r="BX3">
        <f t="shared" si="5"/>
        <v>56.792999999999999</v>
      </c>
      <c r="BY3">
        <f t="shared" si="5"/>
        <v>1.2969999999999999</v>
      </c>
      <c r="BZ3">
        <f t="shared" si="5"/>
        <v>2.0379999999999998</v>
      </c>
      <c r="CA3">
        <f t="shared" si="5"/>
        <v>2.7679999999999998</v>
      </c>
      <c r="CB3">
        <f t="shared" si="5"/>
        <v>2.6589999999999998</v>
      </c>
      <c r="CC3">
        <f t="shared" si="5"/>
        <v>0.91500000000000004</v>
      </c>
      <c r="CD3">
        <f t="shared" si="5"/>
        <v>1.3859999999999999</v>
      </c>
      <c r="CE3">
        <f t="shared" si="5"/>
        <v>1.26</v>
      </c>
      <c r="CF3">
        <f t="shared" si="5"/>
        <v>1.585</v>
      </c>
      <c r="CG3">
        <f t="shared" si="5"/>
        <v>13.725</v>
      </c>
      <c r="CH3">
        <f t="shared" si="5"/>
        <v>9.8919999999999995</v>
      </c>
      <c r="CI3">
        <f t="shared" si="5"/>
        <v>3.4039999999999999</v>
      </c>
      <c r="CJ3">
        <f t="shared" si="5"/>
        <v>3.0310000000000001</v>
      </c>
      <c r="CK3">
        <f t="shared" si="5"/>
        <v>0.91800000000000004</v>
      </c>
      <c r="CL3">
        <f t="shared" si="5"/>
        <v>0</v>
      </c>
      <c r="CM3">
        <f t="shared" si="5"/>
        <v>0</v>
      </c>
      <c r="CN3">
        <f t="shared" si="5"/>
        <v>0</v>
      </c>
      <c r="CO3">
        <f t="shared" si="5"/>
        <v>0</v>
      </c>
      <c r="CP3">
        <f t="shared" si="5"/>
        <v>72.435000000000002</v>
      </c>
      <c r="CQ3">
        <f t="shared" si="5"/>
        <v>81.981999999999999</v>
      </c>
      <c r="CR3">
        <f t="shared" si="5"/>
        <v>63.927999999999997</v>
      </c>
      <c r="CS3">
        <f t="shared" si="5"/>
        <v>65.034999999999997</v>
      </c>
      <c r="CT3">
        <f t="shared" si="5"/>
        <v>0.33100000000000002</v>
      </c>
      <c r="CU3">
        <f t="shared" si="5"/>
        <v>0</v>
      </c>
      <c r="CV3">
        <f t="shared" si="5"/>
        <v>0.19900000000000001</v>
      </c>
      <c r="CW3">
        <f t="shared" si="5"/>
        <v>9.9000000000000005E-2</v>
      </c>
      <c r="CX3">
        <f t="shared" si="5"/>
        <v>0.1</v>
      </c>
      <c r="CY3">
        <f t="shared" si="5"/>
        <v>0.1</v>
      </c>
      <c r="CZ3">
        <f t="shared" si="5"/>
        <v>9.9000000000000005E-2</v>
      </c>
      <c r="DA3">
        <f t="shared" si="5"/>
        <v>0</v>
      </c>
      <c r="DB3">
        <f t="shared" si="5"/>
        <v>0</v>
      </c>
      <c r="DC3">
        <f t="shared" si="5"/>
        <v>0</v>
      </c>
      <c r="DD3">
        <f t="shared" si="5"/>
        <v>0</v>
      </c>
      <c r="DE3">
        <f t="shared" si="5"/>
        <v>0.26</v>
      </c>
      <c r="DF3">
        <f t="shared" si="5"/>
        <v>7.1999999999999995E-2</v>
      </c>
      <c r="DG3">
        <f t="shared" si="5"/>
        <v>0.373</v>
      </c>
      <c r="DH3">
        <f t="shared" si="5"/>
        <v>1.6240000000000001</v>
      </c>
      <c r="DI3">
        <f t="shared" si="5"/>
        <v>1.022</v>
      </c>
      <c r="DJ3">
        <f t="shared" si="5"/>
        <v>0.17</v>
      </c>
      <c r="DK3">
        <f t="shared" si="5"/>
        <v>0.90200000000000002</v>
      </c>
      <c r="DL3">
        <f t="shared" si="5"/>
        <v>0.46400000000000002</v>
      </c>
      <c r="DM3">
        <f t="shared" si="5"/>
        <v>0.81299999999999994</v>
      </c>
      <c r="DN3">
        <f t="shared" si="5"/>
        <v>0.85</v>
      </c>
      <c r="DO3">
        <f t="shared" si="5"/>
        <v>0.46800000000000003</v>
      </c>
      <c r="DP3">
        <f t="shared" si="5"/>
        <v>57.215000000000003</v>
      </c>
      <c r="DQ3">
        <f t="shared" si="5"/>
        <v>55.316000000000003</v>
      </c>
      <c r="DR3">
        <f t="shared" si="5"/>
        <v>47.518999999999998</v>
      </c>
      <c r="DS3">
        <f t="shared" si="5"/>
        <v>46.204000000000001</v>
      </c>
      <c r="DT3">
        <f t="shared" si="5"/>
        <v>3.82</v>
      </c>
      <c r="DU3">
        <f t="shared" si="5"/>
        <v>3.64</v>
      </c>
      <c r="DV3">
        <f t="shared" si="5"/>
        <v>7.12</v>
      </c>
      <c r="DW3">
        <f t="shared" si="5"/>
        <v>7.83</v>
      </c>
      <c r="DX3">
        <f t="shared" si="5"/>
        <v>3.59</v>
      </c>
      <c r="DY3">
        <f t="shared" si="5"/>
        <v>3.79</v>
      </c>
      <c r="DZ3">
        <f t="shared" si="5"/>
        <v>6.2</v>
      </c>
      <c r="EA3">
        <f t="shared" si="5"/>
        <v>7.27</v>
      </c>
      <c r="EB3">
        <f t="shared" si="5"/>
        <v>41.08</v>
      </c>
      <c r="EC3">
        <f t="shared" ref="EC3:GN3" si="6">MIN(EC5:EC76)</f>
        <v>42.77</v>
      </c>
      <c r="ED3">
        <f t="shared" si="6"/>
        <v>34.26</v>
      </c>
      <c r="EE3">
        <f t="shared" si="6"/>
        <v>35.5</v>
      </c>
      <c r="EF3">
        <f t="shared" si="6"/>
        <v>44.68</v>
      </c>
      <c r="EG3">
        <f t="shared" si="6"/>
        <v>44.17</v>
      </c>
      <c r="EH3">
        <f t="shared" si="6"/>
        <v>42.73</v>
      </c>
      <c r="EI3">
        <f t="shared" si="6"/>
        <v>39.94</v>
      </c>
      <c r="EJ3">
        <f t="shared" si="6"/>
        <v>4.8109999999999999</v>
      </c>
      <c r="EK3">
        <f t="shared" si="6"/>
        <v>57.347999999999999</v>
      </c>
      <c r="EL3">
        <f t="shared" si="6"/>
        <v>1.1000000000000001</v>
      </c>
      <c r="EM3">
        <f t="shared" si="6"/>
        <v>0.65</v>
      </c>
      <c r="EN3">
        <f t="shared" si="6"/>
        <v>1.23</v>
      </c>
      <c r="EO3">
        <f t="shared" si="6"/>
        <v>1.23</v>
      </c>
      <c r="EP3">
        <f t="shared" si="6"/>
        <v>-113.52200000000001</v>
      </c>
      <c r="EQ3">
        <f t="shared" si="6"/>
        <v>-2.613</v>
      </c>
      <c r="ER3">
        <f t="shared" si="6"/>
        <v>78.322000000000003</v>
      </c>
      <c r="ES3">
        <f t="shared" si="6"/>
        <v>1.5389999999999999</v>
      </c>
      <c r="ET3">
        <f t="shared" si="6"/>
        <v>1.58</v>
      </c>
      <c r="EU3">
        <f t="shared" si="6"/>
        <v>1.528</v>
      </c>
      <c r="EV3">
        <f t="shared" si="6"/>
        <v>6.5419999999999998</v>
      </c>
      <c r="EW3">
        <f t="shared" si="6"/>
        <v>1.1080000000000001</v>
      </c>
      <c r="EX3">
        <f t="shared" si="6"/>
        <v>13.5</v>
      </c>
      <c r="EY3">
        <f t="shared" si="6"/>
        <v>0</v>
      </c>
      <c r="EZ3">
        <f t="shared" si="6"/>
        <v>0</v>
      </c>
      <c r="FA3">
        <f t="shared" si="6"/>
        <v>0</v>
      </c>
      <c r="FB3">
        <f t="shared" si="6"/>
        <v>8.5739999999999998</v>
      </c>
      <c r="FC3">
        <f t="shared" si="6"/>
        <v>64.546999999999997</v>
      </c>
      <c r="FD3">
        <f t="shared" si="6"/>
        <v>66.197999999999993</v>
      </c>
      <c r="FE3">
        <f t="shared" si="6"/>
        <v>66.058000000000007</v>
      </c>
      <c r="FF3">
        <f t="shared" si="6"/>
        <v>66.227999999999994</v>
      </c>
      <c r="FG3">
        <f t="shared" si="6"/>
        <v>0.94099999999999995</v>
      </c>
      <c r="FH3">
        <f t="shared" si="6"/>
        <v>0.94199999999999995</v>
      </c>
      <c r="FI3">
        <f t="shared" si="6"/>
        <v>0.98899999999999999</v>
      </c>
      <c r="FJ3">
        <f t="shared" si="6"/>
        <v>0.99199999999999999</v>
      </c>
      <c r="FK3">
        <f t="shared" si="6"/>
        <v>0</v>
      </c>
      <c r="FL3">
        <f t="shared" si="6"/>
        <v>82</v>
      </c>
      <c r="FM3">
        <f t="shared" si="6"/>
        <v>2.7</v>
      </c>
      <c r="FN3">
        <f t="shared" si="6"/>
        <v>-0.34</v>
      </c>
      <c r="FO3">
        <f t="shared" si="6"/>
        <v>5.41</v>
      </c>
      <c r="FP3">
        <f t="shared" si="6"/>
        <v>3.9</v>
      </c>
      <c r="FQ3">
        <f t="shared" si="6"/>
        <v>0.6</v>
      </c>
      <c r="FR3">
        <f t="shared" si="6"/>
        <v>5.15</v>
      </c>
      <c r="FS3">
        <f t="shared" si="6"/>
        <v>6.8155000000000001</v>
      </c>
      <c r="FT3">
        <f t="shared" si="6"/>
        <v>1064.4000000000001</v>
      </c>
      <c r="FU3">
        <f t="shared" si="6"/>
        <v>0.88</v>
      </c>
      <c r="FV3">
        <f t="shared" si="6"/>
        <v>9.56</v>
      </c>
      <c r="FW3">
        <f t="shared" si="6"/>
        <v>3003.5</v>
      </c>
      <c r="FX3">
        <f t="shared" si="6"/>
        <v>162600</v>
      </c>
      <c r="FY3">
        <f t="shared" si="6"/>
        <v>164200</v>
      </c>
      <c r="FZ3">
        <f t="shared" si="6"/>
        <v>48.417999999999999</v>
      </c>
      <c r="GA3">
        <f t="shared" si="6"/>
        <v>47.984999999999999</v>
      </c>
      <c r="GB3">
        <f t="shared" si="6"/>
        <v>2153.1999999999998</v>
      </c>
      <c r="GC3">
        <f t="shared" si="6"/>
        <v>2151.3000000000002</v>
      </c>
      <c r="GD3">
        <f t="shared" si="6"/>
        <v>2188.8000000000002</v>
      </c>
      <c r="GE3">
        <f t="shared" si="6"/>
        <v>2188.8000000000002</v>
      </c>
      <c r="GF3">
        <f t="shared" si="6"/>
        <v>1242.9063000000001</v>
      </c>
      <c r="GG3">
        <f t="shared" si="6"/>
        <v>28</v>
      </c>
      <c r="GH3">
        <f t="shared" si="6"/>
        <v>28.5</v>
      </c>
      <c r="GI3">
        <f t="shared" si="6"/>
        <v>46.3</v>
      </c>
      <c r="GJ3">
        <f t="shared" si="6"/>
        <v>51.6</v>
      </c>
      <c r="GK3">
        <f t="shared" si="6"/>
        <v>89.5</v>
      </c>
      <c r="GL3">
        <f t="shared" si="6"/>
        <v>74.8</v>
      </c>
      <c r="GM3">
        <f t="shared" si="6"/>
        <v>0</v>
      </c>
      <c r="GN3">
        <f t="shared" si="6"/>
        <v>34.929000000000002</v>
      </c>
      <c r="GO3">
        <f t="shared" ref="GO3:HL3" si="7">MIN(GO5:GO76)</f>
        <v>78.322000000000003</v>
      </c>
      <c r="GP3">
        <f t="shared" si="7"/>
        <v>0</v>
      </c>
      <c r="GQ3">
        <f t="shared" si="7"/>
        <v>2.0059999999999998</v>
      </c>
      <c r="GR3">
        <f t="shared" si="7"/>
        <v>0</v>
      </c>
      <c r="GS3">
        <f t="shared" si="7"/>
        <v>2.0649999999999999</v>
      </c>
      <c r="GT3">
        <f t="shared" si="7"/>
        <v>0</v>
      </c>
      <c r="GU3">
        <f t="shared" si="7"/>
        <v>1.9470000000000001</v>
      </c>
      <c r="GV3">
        <f t="shared" si="7"/>
        <v>0</v>
      </c>
      <c r="GW3">
        <f t="shared" si="7"/>
        <v>13.199</v>
      </c>
      <c r="GX3">
        <f t="shared" si="7"/>
        <v>15.68</v>
      </c>
      <c r="GY3">
        <f t="shared" si="7"/>
        <v>0</v>
      </c>
      <c r="GZ3">
        <f t="shared" si="7"/>
        <v>0</v>
      </c>
      <c r="HA3">
        <f t="shared" si="7"/>
        <v>0</v>
      </c>
      <c r="HB3">
        <f t="shared" si="7"/>
        <v>0</v>
      </c>
      <c r="HC3">
        <f t="shared" si="7"/>
        <v>22.34</v>
      </c>
      <c r="HD3">
        <f t="shared" si="7"/>
        <v>74</v>
      </c>
      <c r="HE3">
        <f t="shared" si="7"/>
        <v>0</v>
      </c>
      <c r="HF3">
        <f t="shared" si="7"/>
        <v>0</v>
      </c>
      <c r="HG3">
        <f t="shared" si="7"/>
        <v>74.28</v>
      </c>
      <c r="HH3">
        <f t="shared" si="7"/>
        <v>83.55</v>
      </c>
      <c r="HI3">
        <f t="shared" si="7"/>
        <v>0</v>
      </c>
      <c r="HJ3">
        <f t="shared" si="7"/>
        <v>0</v>
      </c>
      <c r="HK3">
        <f t="shared" si="7"/>
        <v>0</v>
      </c>
      <c r="HL3">
        <f t="shared" si="7"/>
        <v>53</v>
      </c>
    </row>
    <row r="5" spans="2:249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142</v>
      </c>
      <c r="L5" s="1" t="s">
        <v>143</v>
      </c>
      <c r="M5" s="1" t="s">
        <v>144</v>
      </c>
      <c r="N5" s="1" t="s">
        <v>145</v>
      </c>
      <c r="O5" s="1" t="s">
        <v>146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147</v>
      </c>
      <c r="AI5" s="1" t="s">
        <v>148</v>
      </c>
      <c r="AJ5" s="1" t="s">
        <v>149</v>
      </c>
      <c r="AK5" s="1" t="s">
        <v>150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274</v>
      </c>
      <c r="AQ5" s="1" t="s">
        <v>275</v>
      </c>
      <c r="AR5" s="1" t="s">
        <v>151</v>
      </c>
      <c r="AS5" s="1" t="s">
        <v>152</v>
      </c>
      <c r="AT5" s="1" t="s">
        <v>153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154</v>
      </c>
      <c r="BB5" s="1" t="s">
        <v>155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156</v>
      </c>
      <c r="DU5" s="1" t="s">
        <v>157</v>
      </c>
      <c r="DV5" s="1" t="s">
        <v>158</v>
      </c>
      <c r="DW5" s="1" t="s">
        <v>159</v>
      </c>
      <c r="DX5" s="1" t="s">
        <v>160</v>
      </c>
      <c r="DY5" s="1" t="s">
        <v>161</v>
      </c>
      <c r="DZ5" s="1" t="s">
        <v>162</v>
      </c>
      <c r="EA5" s="1" t="s">
        <v>163</v>
      </c>
      <c r="EB5" s="1" t="s">
        <v>164</v>
      </c>
      <c r="EC5" s="1" t="s">
        <v>165</v>
      </c>
      <c r="ED5" s="1" t="s">
        <v>166</v>
      </c>
      <c r="EE5" s="1" t="s">
        <v>167</v>
      </c>
      <c r="EF5" s="1" t="s">
        <v>168</v>
      </c>
      <c r="EG5" s="1" t="s">
        <v>169</v>
      </c>
      <c r="EH5" s="1" t="s">
        <v>170</v>
      </c>
      <c r="EI5" s="1" t="s">
        <v>171</v>
      </c>
      <c r="EJ5" s="1" t="s">
        <v>126</v>
      </c>
      <c r="EK5" s="1" t="s">
        <v>127</v>
      </c>
      <c r="EL5" s="1" t="s">
        <v>270</v>
      </c>
      <c r="EM5" s="1" t="s">
        <v>172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173</v>
      </c>
      <c r="EV5" s="1" t="s">
        <v>135</v>
      </c>
      <c r="EW5" s="1" t="s">
        <v>136</v>
      </c>
      <c r="EX5" s="1" t="s">
        <v>174</v>
      </c>
      <c r="EY5" s="1" t="s">
        <v>175</v>
      </c>
      <c r="EZ5" s="1" t="s">
        <v>176</v>
      </c>
      <c r="FA5" s="1" t="s">
        <v>177</v>
      </c>
      <c r="FB5" s="1" t="s">
        <v>178</v>
      </c>
      <c r="FC5" s="1" t="s">
        <v>179</v>
      </c>
      <c r="FD5" s="1" t="s">
        <v>180</v>
      </c>
      <c r="FE5" s="1" t="s">
        <v>181</v>
      </c>
      <c r="FF5" s="1" t="s">
        <v>182</v>
      </c>
      <c r="FG5" s="1" t="s">
        <v>266</v>
      </c>
      <c r="FH5" s="1" t="s">
        <v>267</v>
      </c>
      <c r="FI5" s="1" t="s">
        <v>268</v>
      </c>
      <c r="FJ5" s="1" t="s">
        <v>269</v>
      </c>
      <c r="FK5" s="1" t="s">
        <v>183</v>
      </c>
      <c r="FL5" s="1" t="s">
        <v>184</v>
      </c>
      <c r="FM5" s="1" t="s">
        <v>185</v>
      </c>
      <c r="FN5" s="1" t="s">
        <v>186</v>
      </c>
      <c r="FO5" s="1" t="s">
        <v>187</v>
      </c>
      <c r="FP5" s="1" t="s">
        <v>188</v>
      </c>
      <c r="FQ5" s="1" t="s">
        <v>189</v>
      </c>
      <c r="FR5" s="1" t="s">
        <v>190</v>
      </c>
      <c r="FS5" s="1" t="s">
        <v>191</v>
      </c>
      <c r="FT5" s="1" t="s">
        <v>192</v>
      </c>
      <c r="FU5" s="1" t="s">
        <v>193</v>
      </c>
      <c r="FV5" s="1" t="s">
        <v>194</v>
      </c>
      <c r="FW5" s="1" t="s">
        <v>195</v>
      </c>
      <c r="FX5" s="1" t="s">
        <v>196</v>
      </c>
      <c r="FY5" s="1" t="s">
        <v>197</v>
      </c>
      <c r="FZ5" s="1" t="s">
        <v>198</v>
      </c>
      <c r="GA5" s="1" t="s">
        <v>199</v>
      </c>
      <c r="GB5" s="1" t="s">
        <v>200</v>
      </c>
      <c r="GC5" s="1" t="s">
        <v>201</v>
      </c>
      <c r="GD5" s="1" t="s">
        <v>202</v>
      </c>
      <c r="GE5" s="1" t="s">
        <v>203</v>
      </c>
      <c r="GF5" s="1" t="s">
        <v>204</v>
      </c>
      <c r="GG5" s="1" t="s">
        <v>205</v>
      </c>
      <c r="GH5" s="1" t="s">
        <v>206</v>
      </c>
      <c r="GI5" s="1" t="s">
        <v>207</v>
      </c>
      <c r="GJ5" s="1" t="s">
        <v>208</v>
      </c>
      <c r="GK5" s="1" t="s">
        <v>209</v>
      </c>
      <c r="GL5" s="1" t="s">
        <v>210</v>
      </c>
      <c r="GM5" s="1" t="s">
        <v>211</v>
      </c>
      <c r="GN5" s="1" t="s">
        <v>212</v>
      </c>
      <c r="GO5" s="1" t="s">
        <v>213</v>
      </c>
      <c r="GP5" s="1" t="s">
        <v>214</v>
      </c>
      <c r="GQ5" s="1" t="s">
        <v>215</v>
      </c>
      <c r="GR5" s="1" t="s">
        <v>216</v>
      </c>
      <c r="GS5" s="1" t="s">
        <v>217</v>
      </c>
      <c r="GT5" s="1" t="s">
        <v>218</v>
      </c>
      <c r="GU5" s="1" t="s">
        <v>219</v>
      </c>
      <c r="GV5" s="1" t="s">
        <v>220</v>
      </c>
      <c r="GW5" s="1" t="s">
        <v>221</v>
      </c>
      <c r="GX5" s="1" t="s">
        <v>222</v>
      </c>
      <c r="GY5" s="1" t="s">
        <v>223</v>
      </c>
      <c r="GZ5" s="1" t="s">
        <v>224</v>
      </c>
      <c r="HA5" s="1" t="s">
        <v>225</v>
      </c>
      <c r="HB5" s="1" t="s">
        <v>226</v>
      </c>
      <c r="HC5" s="1" t="s">
        <v>227</v>
      </c>
      <c r="HD5" s="1" t="s">
        <v>228</v>
      </c>
      <c r="HE5" s="1" t="s">
        <v>229</v>
      </c>
      <c r="HF5" s="1" t="s">
        <v>230</v>
      </c>
      <c r="HG5" s="1" t="s">
        <v>231</v>
      </c>
      <c r="HH5" s="1" t="s">
        <v>232</v>
      </c>
      <c r="HI5" s="1" t="s">
        <v>233</v>
      </c>
      <c r="HJ5" s="1" t="s">
        <v>234</v>
      </c>
      <c r="HK5" s="1" t="s">
        <v>235</v>
      </c>
      <c r="HL5" s="1" t="s">
        <v>236</v>
      </c>
      <c r="HM5" s="1" t="s">
        <v>237</v>
      </c>
      <c r="HN5" s="1" t="s">
        <v>238</v>
      </c>
      <c r="HO5" s="1" t="s">
        <v>239</v>
      </c>
      <c r="HP5" s="1" t="s">
        <v>240</v>
      </c>
      <c r="HQ5" s="1" t="s">
        <v>241</v>
      </c>
      <c r="HR5" s="1" t="s">
        <v>242</v>
      </c>
      <c r="HS5" s="1" t="s">
        <v>243</v>
      </c>
      <c r="HT5" s="1" t="s">
        <v>244</v>
      </c>
      <c r="HU5" s="1" t="s">
        <v>245</v>
      </c>
      <c r="HV5" s="1" t="s">
        <v>246</v>
      </c>
      <c r="HW5" s="1" t="s">
        <v>247</v>
      </c>
      <c r="HX5" s="1" t="s">
        <v>248</v>
      </c>
      <c r="HY5" s="1" t="s">
        <v>249</v>
      </c>
      <c r="HZ5" s="1" t="s">
        <v>249</v>
      </c>
      <c r="IA5" s="1" t="s">
        <v>263</v>
      </c>
      <c r="IB5" s="1" t="s">
        <v>388</v>
      </c>
      <c r="IC5" s="1" t="s">
        <v>389</v>
      </c>
      <c r="ID5" s="1" t="s">
        <v>390</v>
      </c>
      <c r="IE5" s="1" t="s">
        <v>391</v>
      </c>
      <c r="IF5" s="1" t="s">
        <v>392</v>
      </c>
      <c r="IG5" s="1" t="s">
        <v>393</v>
      </c>
      <c r="IH5" s="1" t="s">
        <v>394</v>
      </c>
      <c r="II5" s="1" t="s">
        <v>395</v>
      </c>
      <c r="IJ5" s="1" t="s">
        <v>396</v>
      </c>
      <c r="IK5" s="1" t="s">
        <v>397</v>
      </c>
      <c r="IL5" s="1" t="s">
        <v>398</v>
      </c>
      <c r="IM5" s="1" t="s">
        <v>399</v>
      </c>
      <c r="IN5" s="1" t="s">
        <v>400</v>
      </c>
      <c r="IO5" s="1" t="s">
        <v>401</v>
      </c>
    </row>
    <row r="6" spans="2:249" ht="15" customHeight="1" x14ac:dyDescent="0.25">
      <c r="B6" s="62" t="s">
        <v>405</v>
      </c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4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4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  <c r="DY6" s="63"/>
      <c r="DZ6" s="63"/>
      <c r="EA6" s="63"/>
      <c r="EB6" s="63"/>
      <c r="EC6" s="63"/>
      <c r="ED6" s="63"/>
      <c r="EE6" s="63"/>
      <c r="EF6" s="63"/>
      <c r="EG6" s="63"/>
      <c r="EH6" s="63"/>
      <c r="EI6" s="63"/>
      <c r="EJ6" s="63"/>
      <c r="EK6" s="63"/>
      <c r="EL6" s="63"/>
      <c r="EM6" s="63"/>
      <c r="EN6" s="63"/>
      <c r="EO6" s="63"/>
      <c r="EP6" s="63"/>
      <c r="EQ6" s="63"/>
      <c r="ER6" s="63"/>
      <c r="ES6" s="63"/>
      <c r="ET6" s="63"/>
      <c r="EU6" s="63"/>
      <c r="EV6" s="63"/>
      <c r="EW6" s="63"/>
      <c r="EX6" s="63"/>
      <c r="EY6" s="63"/>
      <c r="EZ6" s="63"/>
      <c r="FA6" s="63"/>
      <c r="FB6" s="63"/>
      <c r="FC6" s="63"/>
      <c r="FD6" s="63"/>
      <c r="FE6" s="64"/>
      <c r="FF6" s="63"/>
      <c r="FG6" s="63"/>
      <c r="FH6" s="63"/>
      <c r="FI6" s="63"/>
      <c r="FJ6" s="63"/>
      <c r="FK6" s="63"/>
      <c r="FL6" s="63"/>
      <c r="FM6" s="63"/>
      <c r="FN6" s="63"/>
      <c r="FO6" s="63"/>
      <c r="FP6" s="63"/>
      <c r="FQ6" s="63"/>
      <c r="FR6" s="63"/>
      <c r="FS6" s="63"/>
      <c r="FT6" s="63"/>
      <c r="FU6" s="63"/>
      <c r="FV6" s="63"/>
      <c r="FW6" s="63"/>
      <c r="FX6" s="63"/>
      <c r="FY6" s="63"/>
      <c r="FZ6" s="63"/>
      <c r="GA6" s="63"/>
      <c r="GB6" s="63"/>
      <c r="GC6" s="63"/>
      <c r="GD6" s="63"/>
      <c r="GE6" s="63"/>
      <c r="GF6" s="63"/>
      <c r="GG6" s="63"/>
      <c r="GH6" s="63"/>
      <c r="GI6" s="63"/>
      <c r="GJ6" s="63"/>
      <c r="GK6" s="63"/>
      <c r="GL6" s="63"/>
      <c r="GM6" s="63"/>
      <c r="GN6" s="63"/>
      <c r="GO6" s="63"/>
      <c r="GP6" s="63"/>
      <c r="GQ6" s="63"/>
      <c r="GR6" s="63"/>
      <c r="GS6" s="63"/>
      <c r="GT6" s="63"/>
      <c r="GU6" s="63"/>
      <c r="GV6" s="63"/>
      <c r="GW6" s="63"/>
      <c r="GX6" s="63"/>
      <c r="GY6" s="63"/>
      <c r="GZ6" s="63"/>
      <c r="HA6" s="63"/>
      <c r="HB6" s="63"/>
      <c r="HC6" s="63"/>
      <c r="HD6" s="64"/>
      <c r="HE6" s="63"/>
      <c r="HF6" s="63"/>
      <c r="HG6" s="63"/>
      <c r="HH6" s="63"/>
      <c r="HI6" s="63"/>
      <c r="HJ6" s="63"/>
      <c r="HK6" s="63"/>
      <c r="HL6" s="63"/>
      <c r="HM6" s="63"/>
      <c r="HN6" s="63"/>
      <c r="HO6" s="63"/>
      <c r="HP6" s="63"/>
      <c r="HQ6" s="63"/>
      <c r="HR6" s="63"/>
      <c r="HS6" s="63"/>
      <c r="HT6" s="63"/>
      <c r="HU6" s="63"/>
      <c r="HV6" s="63"/>
      <c r="HW6" s="63"/>
      <c r="HX6" s="63"/>
      <c r="HY6" s="63"/>
      <c r="HZ6" s="63"/>
      <c r="IA6" s="63"/>
      <c r="IB6" s="63"/>
      <c r="IC6" s="63"/>
      <c r="ID6" s="63"/>
      <c r="IE6" s="63"/>
      <c r="IF6" s="63"/>
      <c r="IG6" s="63"/>
      <c r="IH6" s="63"/>
      <c r="II6" s="63"/>
      <c r="IJ6" s="63"/>
      <c r="IK6" s="63"/>
      <c r="IL6" s="63"/>
      <c r="IM6" s="63"/>
      <c r="IN6" s="63"/>
      <c r="IO6" s="64"/>
    </row>
    <row r="7" spans="2:249" ht="30" x14ac:dyDescent="0.25">
      <c r="B7" s="2" t="s">
        <v>141</v>
      </c>
      <c r="C7" s="11" t="s">
        <v>42</v>
      </c>
      <c r="D7" s="11" t="s">
        <v>406</v>
      </c>
      <c r="E7" s="12">
        <v>269.428</v>
      </c>
      <c r="F7" s="12">
        <v>329.53</v>
      </c>
      <c r="G7" s="12">
        <v>5.16</v>
      </c>
      <c r="H7" s="12">
        <v>27.7</v>
      </c>
      <c r="I7" s="12">
        <v>0</v>
      </c>
      <c r="J7" s="12">
        <v>15.6</v>
      </c>
      <c r="K7" s="12">
        <v>6</v>
      </c>
      <c r="L7" s="12">
        <v>5</v>
      </c>
      <c r="M7" s="12">
        <v>1</v>
      </c>
      <c r="N7" s="12">
        <v>2</v>
      </c>
      <c r="O7" s="12">
        <v>3</v>
      </c>
      <c r="P7" s="12">
        <v>0.81100000000000005</v>
      </c>
      <c r="Q7" s="12">
        <v>1.0760000000000001</v>
      </c>
      <c r="R7" s="12">
        <v>0.91400000000000003</v>
      </c>
      <c r="S7" s="12">
        <v>0.86399999999999999</v>
      </c>
      <c r="T7" s="12">
        <v>54.88</v>
      </c>
      <c r="U7" s="12">
        <v>63.142000000000003</v>
      </c>
      <c r="V7" s="12">
        <v>90</v>
      </c>
      <c r="W7" s="12">
        <v>50</v>
      </c>
      <c r="X7" s="12">
        <v>90</v>
      </c>
      <c r="Y7" s="12">
        <v>90</v>
      </c>
      <c r="Z7" s="12">
        <v>221.98</v>
      </c>
      <c r="AA7" s="12">
        <v>184.06</v>
      </c>
      <c r="AB7" s="12">
        <v>139.59</v>
      </c>
      <c r="AC7" s="12">
        <v>145.44999999999999</v>
      </c>
      <c r="AD7" s="12">
        <v>1.6040000000000001</v>
      </c>
      <c r="AE7" s="12">
        <v>1.667</v>
      </c>
      <c r="AF7" s="12">
        <v>1.5</v>
      </c>
      <c r="AG7" s="12">
        <v>1.595</v>
      </c>
      <c r="AH7" s="12">
        <v>63.84</v>
      </c>
      <c r="AI7" s="12">
        <v>64.33</v>
      </c>
      <c r="AJ7" s="12">
        <v>72.33</v>
      </c>
      <c r="AK7" s="12">
        <v>71.58</v>
      </c>
      <c r="AL7" s="12">
        <v>528.49900000000002</v>
      </c>
      <c r="AM7" s="12">
        <v>547.08299999999997</v>
      </c>
      <c r="AN7" s="12">
        <v>704.13099999999997</v>
      </c>
      <c r="AO7" s="12">
        <v>763.99</v>
      </c>
      <c r="AP7" s="12">
        <v>1.3819999999999999</v>
      </c>
      <c r="AQ7" s="12">
        <v>1.69</v>
      </c>
      <c r="AR7" s="12">
        <v>37.718000000000004</v>
      </c>
      <c r="AS7" s="12">
        <v>31.806000000000001</v>
      </c>
      <c r="AT7" s="12">
        <v>83</v>
      </c>
      <c r="AU7" s="12">
        <v>89</v>
      </c>
      <c r="AV7" s="12">
        <v>2.6145</v>
      </c>
      <c r="AW7" s="12">
        <v>5.2346000000000004</v>
      </c>
      <c r="AX7" s="12">
        <v>1007.6</v>
      </c>
      <c r="AY7" s="12">
        <v>1.47</v>
      </c>
      <c r="AZ7" s="12">
        <v>5.74</v>
      </c>
      <c r="BA7" s="12">
        <v>66.599999999999994</v>
      </c>
      <c r="BB7" s="12">
        <v>67.2</v>
      </c>
      <c r="BC7" s="12">
        <v>7693</v>
      </c>
      <c r="BD7" s="12">
        <v>90.5</v>
      </c>
      <c r="BE7" s="12">
        <v>12.66</v>
      </c>
      <c r="BF7" s="12">
        <v>12.265000000000001</v>
      </c>
      <c r="BG7" s="12">
        <v>24.28</v>
      </c>
      <c r="BH7" s="12">
        <v>27.78</v>
      </c>
      <c r="BI7" s="12">
        <v>59.914000000000001</v>
      </c>
      <c r="BJ7" s="12">
        <v>77.686000000000007</v>
      </c>
      <c r="BK7" s="12">
        <v>58.034999999999997</v>
      </c>
      <c r="BL7" s="12">
        <v>75.188000000000002</v>
      </c>
      <c r="BM7" s="12">
        <v>74.5</v>
      </c>
      <c r="BN7" s="12">
        <v>93.48</v>
      </c>
      <c r="BO7" s="12">
        <v>97.048000000000002</v>
      </c>
      <c r="BP7" s="12">
        <v>76.087999999999994</v>
      </c>
      <c r="BQ7" s="12">
        <v>80.727999999999994</v>
      </c>
      <c r="BR7" s="12">
        <v>59.908000000000001</v>
      </c>
      <c r="BS7" s="12">
        <v>26.4</v>
      </c>
      <c r="BT7" s="12">
        <v>7163.1959999999999</v>
      </c>
      <c r="BU7" s="12">
        <v>46.822000000000003</v>
      </c>
      <c r="BV7" s="12">
        <v>58.656999999999996</v>
      </c>
      <c r="BW7" s="12">
        <v>58.265000000000001</v>
      </c>
      <c r="BX7" s="12">
        <v>60.811</v>
      </c>
      <c r="BY7" s="12">
        <v>1.4750000000000001</v>
      </c>
      <c r="BZ7" s="12">
        <v>2.0379999999999998</v>
      </c>
      <c r="CA7" s="12">
        <v>2.7679999999999998</v>
      </c>
      <c r="CB7" s="12">
        <v>2.6589999999999998</v>
      </c>
      <c r="CC7" s="12">
        <v>1.109</v>
      </c>
      <c r="CD7" s="12">
        <v>1.3859999999999999</v>
      </c>
      <c r="CE7" s="12">
        <v>1.3380000000000001</v>
      </c>
      <c r="CF7" s="12">
        <v>1.738</v>
      </c>
      <c r="CG7" s="12">
        <v>13.725</v>
      </c>
      <c r="CH7" s="12">
        <v>9.8919999999999995</v>
      </c>
      <c r="CI7" s="12">
        <v>4.3659999999999997</v>
      </c>
      <c r="CJ7" s="12">
        <v>3.1030000000000002</v>
      </c>
      <c r="CK7" s="12">
        <v>0.91800000000000004</v>
      </c>
      <c r="CL7" s="12">
        <v>0</v>
      </c>
      <c r="CM7" s="12">
        <v>0.5</v>
      </c>
      <c r="CN7" s="12">
        <v>0</v>
      </c>
      <c r="CO7" s="12">
        <v>0</v>
      </c>
      <c r="CP7" s="12">
        <v>72.435000000000002</v>
      </c>
      <c r="CQ7" s="12">
        <v>81.981999999999999</v>
      </c>
      <c r="CR7" s="12">
        <v>63.927999999999997</v>
      </c>
      <c r="CS7" s="12">
        <v>65.034999999999997</v>
      </c>
      <c r="CT7" s="12">
        <v>0.34599999999999997</v>
      </c>
      <c r="CU7" s="12">
        <v>0.20100000000000001</v>
      </c>
      <c r="CV7" s="12">
        <v>0.39900000000000002</v>
      </c>
      <c r="CW7" s="12">
        <v>0.20100000000000001</v>
      </c>
      <c r="CX7" s="12">
        <v>0.4</v>
      </c>
      <c r="CY7" s="12">
        <v>0.2</v>
      </c>
      <c r="CZ7" s="12">
        <v>0.2</v>
      </c>
      <c r="DA7" s="12">
        <v>0.30099999999999999</v>
      </c>
      <c r="DB7" s="12">
        <v>0.498</v>
      </c>
      <c r="DC7" s="12">
        <v>0</v>
      </c>
      <c r="DD7" s="12">
        <v>0</v>
      </c>
      <c r="DE7" s="12">
        <v>0.26</v>
      </c>
      <c r="DF7" s="4">
        <v>7.1999999999999995E-2</v>
      </c>
      <c r="DG7" s="4">
        <v>0.45200000000000001</v>
      </c>
      <c r="DH7" s="4">
        <v>1.6240000000000001</v>
      </c>
      <c r="DI7" s="4">
        <v>1.1879999999999999</v>
      </c>
      <c r="DJ7" s="4">
        <v>0.17</v>
      </c>
      <c r="DK7" s="4">
        <v>0.90600000000000003</v>
      </c>
      <c r="DL7" s="3">
        <v>0.47099999999999997</v>
      </c>
      <c r="DM7" s="3">
        <v>1.0880000000000001</v>
      </c>
      <c r="DN7" s="4">
        <v>0.85899999999999999</v>
      </c>
      <c r="DO7" s="4">
        <v>0.505</v>
      </c>
      <c r="DP7" s="4">
        <v>57.215000000000003</v>
      </c>
      <c r="DQ7" s="3">
        <v>59.695999999999998</v>
      </c>
      <c r="DR7" s="3">
        <v>48.776000000000003</v>
      </c>
      <c r="DS7" s="4">
        <v>46.231000000000002</v>
      </c>
      <c r="DT7" s="4">
        <v>3.82</v>
      </c>
      <c r="DU7" s="4">
        <v>3.64</v>
      </c>
      <c r="DV7" s="4">
        <v>7.12</v>
      </c>
      <c r="DW7" s="4">
        <v>7.83</v>
      </c>
      <c r="DX7" s="4">
        <v>3.59</v>
      </c>
      <c r="DY7" s="4">
        <v>3.79</v>
      </c>
      <c r="DZ7" s="4">
        <v>6.2</v>
      </c>
      <c r="EA7" s="4">
        <v>7.27</v>
      </c>
      <c r="EB7" s="4">
        <v>41.08</v>
      </c>
      <c r="EC7" s="4">
        <v>42.83</v>
      </c>
      <c r="ED7" s="4">
        <v>34.5</v>
      </c>
      <c r="EE7" s="4">
        <v>36.020000000000003</v>
      </c>
      <c r="EF7" s="3">
        <v>51.51</v>
      </c>
      <c r="EG7" s="3">
        <v>49.74</v>
      </c>
      <c r="EH7" s="3">
        <v>52.18</v>
      </c>
      <c r="EI7" s="3">
        <v>48.88</v>
      </c>
      <c r="EJ7" s="4">
        <v>4.8109999999999999</v>
      </c>
      <c r="EK7" s="4">
        <v>57.347999999999999</v>
      </c>
      <c r="EL7" s="3">
        <v>1.2</v>
      </c>
      <c r="EM7" s="4">
        <v>0.7</v>
      </c>
      <c r="EN7" s="3">
        <v>1.28</v>
      </c>
      <c r="EO7" s="3">
        <v>1.27</v>
      </c>
      <c r="EP7" s="4">
        <v>-72.058000000000007</v>
      </c>
      <c r="EQ7" s="3">
        <v>-0.59099999999999997</v>
      </c>
      <c r="ER7" s="4">
        <v>78.322000000000003</v>
      </c>
      <c r="ES7" s="4">
        <v>1.5389999999999999</v>
      </c>
      <c r="ET7" s="4">
        <v>1.58</v>
      </c>
      <c r="EU7" s="4">
        <v>1.528</v>
      </c>
      <c r="EV7" s="4">
        <v>6.5419999999999998</v>
      </c>
      <c r="EW7" s="4">
        <v>1.1080000000000001</v>
      </c>
      <c r="EX7" s="4">
        <v>13.5</v>
      </c>
      <c r="EY7" s="4">
        <v>0</v>
      </c>
      <c r="EZ7" s="4">
        <v>0</v>
      </c>
      <c r="FA7" s="3">
        <v>0</v>
      </c>
      <c r="FB7" s="4">
        <v>8.5739999999999998</v>
      </c>
      <c r="FC7" s="4">
        <v>64.546999999999997</v>
      </c>
      <c r="FD7" s="4">
        <v>66.197999999999993</v>
      </c>
      <c r="FE7" s="4">
        <v>67.292000000000002</v>
      </c>
      <c r="FF7" s="4">
        <v>68.756</v>
      </c>
      <c r="FG7" s="3">
        <v>0.96499999999999997</v>
      </c>
      <c r="FH7" s="3">
        <v>0.96499999999999997</v>
      </c>
      <c r="FI7" s="3">
        <v>1.002</v>
      </c>
      <c r="FJ7" s="3">
        <v>1.002</v>
      </c>
      <c r="FK7" s="3">
        <v>0.10100000000000001</v>
      </c>
      <c r="FL7" s="3">
        <v>83</v>
      </c>
      <c r="FM7" s="4">
        <v>2.7</v>
      </c>
      <c r="FN7" s="3">
        <v>-0.34</v>
      </c>
      <c r="FO7" s="3">
        <v>5.41</v>
      </c>
      <c r="FP7" s="4">
        <v>4.3499999999999996</v>
      </c>
      <c r="FQ7" s="3">
        <v>0.6</v>
      </c>
      <c r="FR7" s="4">
        <v>5.3</v>
      </c>
      <c r="FS7" s="4">
        <v>6.859</v>
      </c>
      <c r="FT7" s="3">
        <v>1070.5</v>
      </c>
      <c r="FU7" s="4">
        <v>1.22</v>
      </c>
      <c r="FV7" s="4">
        <v>9.56</v>
      </c>
      <c r="FW7" s="4">
        <v>3061.5</v>
      </c>
      <c r="FX7" s="4">
        <v>165400</v>
      </c>
      <c r="FY7" s="4">
        <v>166400</v>
      </c>
      <c r="FZ7" s="3">
        <v>51.99</v>
      </c>
      <c r="GA7" s="3">
        <v>50.975999999999999</v>
      </c>
      <c r="GB7" s="4">
        <v>2215.8000000000002</v>
      </c>
      <c r="GC7" s="4">
        <v>2219.6999999999998</v>
      </c>
      <c r="GD7" s="4">
        <v>2218.4</v>
      </c>
      <c r="GE7" s="4">
        <v>2299.5</v>
      </c>
      <c r="GF7" s="3">
        <v>1950.9063000000001</v>
      </c>
      <c r="GG7" s="3">
        <v>31</v>
      </c>
      <c r="GH7" s="3">
        <v>30.9</v>
      </c>
      <c r="GI7" s="3">
        <v>75.900000000000006</v>
      </c>
      <c r="GJ7" s="3">
        <v>76.2</v>
      </c>
      <c r="GK7" s="3">
        <v>89.5</v>
      </c>
      <c r="GL7" s="3">
        <v>84.4</v>
      </c>
      <c r="GM7" s="3">
        <v>0</v>
      </c>
      <c r="GN7" s="4">
        <v>37.247999999999998</v>
      </c>
      <c r="GO7" s="4">
        <v>78.322000000000003</v>
      </c>
      <c r="GP7" s="3">
        <v>0</v>
      </c>
      <c r="GQ7" s="3">
        <v>4.6020000000000003</v>
      </c>
      <c r="GR7" s="3">
        <v>0</v>
      </c>
      <c r="GS7" s="3">
        <v>4.8970000000000002</v>
      </c>
      <c r="GT7" s="3">
        <v>0</v>
      </c>
      <c r="GU7" s="3">
        <v>5.3689999999999998</v>
      </c>
      <c r="GV7" s="3">
        <v>0</v>
      </c>
      <c r="GW7" s="4">
        <v>13.199</v>
      </c>
      <c r="GX7" s="3">
        <v>22.245999999999999</v>
      </c>
      <c r="GY7" s="3">
        <v>0</v>
      </c>
      <c r="GZ7" s="3">
        <v>0</v>
      </c>
      <c r="HA7" s="3">
        <v>0</v>
      </c>
      <c r="HB7" s="3">
        <v>1</v>
      </c>
      <c r="HC7" s="3">
        <v>30.475999999999999</v>
      </c>
      <c r="HD7" s="4">
        <v>74</v>
      </c>
      <c r="HE7" s="12">
        <v>0</v>
      </c>
      <c r="HF7" s="12">
        <v>0</v>
      </c>
      <c r="HG7" s="12">
        <v>85.45</v>
      </c>
      <c r="HH7" s="12">
        <v>83.61</v>
      </c>
      <c r="HI7" s="12">
        <v>0</v>
      </c>
      <c r="HJ7" s="12">
        <v>0</v>
      </c>
      <c r="HK7" s="12">
        <v>0</v>
      </c>
      <c r="HL7" s="12">
        <v>53</v>
      </c>
      <c r="HM7" s="12">
        <v>52</v>
      </c>
      <c r="HN7" s="12">
        <v>56</v>
      </c>
      <c r="HO7" s="12">
        <v>46</v>
      </c>
      <c r="HP7" s="12">
        <v>47</v>
      </c>
      <c r="HQ7" s="12">
        <v>47</v>
      </c>
      <c r="HR7" s="12">
        <v>47</v>
      </c>
      <c r="HS7" s="12">
        <v>52</v>
      </c>
      <c r="HT7" s="12">
        <v>-0.84</v>
      </c>
      <c r="HU7" s="12">
        <v>0</v>
      </c>
      <c r="HV7" s="12">
        <v>0.93500000000000005</v>
      </c>
      <c r="HW7" s="12">
        <v>34.81</v>
      </c>
      <c r="HX7" s="12">
        <v>30.28</v>
      </c>
      <c r="HY7" s="12">
        <v>45.69</v>
      </c>
      <c r="HZ7" s="12">
        <v>45.69</v>
      </c>
      <c r="IA7" s="12">
        <v>2.4540000000000002</v>
      </c>
      <c r="IB7" s="12">
        <v>95</v>
      </c>
      <c r="IC7" s="12">
        <v>16.3</v>
      </c>
      <c r="ID7" s="12">
        <v>-8.4000000000000005E-2</v>
      </c>
      <c r="IE7" s="12">
        <v>-2.3E-2</v>
      </c>
      <c r="IF7" s="12">
        <v>807.1</v>
      </c>
      <c r="IG7" s="12">
        <v>662.5</v>
      </c>
      <c r="IH7" s="12">
        <v>822.7</v>
      </c>
      <c r="II7" s="12">
        <v>674.6</v>
      </c>
      <c r="IJ7" s="12">
        <v>-0.14699999999999999</v>
      </c>
      <c r="IK7" s="12">
        <v>-0.185</v>
      </c>
      <c r="IL7" s="12">
        <v>126.54300000000001</v>
      </c>
      <c r="IM7" s="12">
        <v>126.34399999999999</v>
      </c>
      <c r="IN7" s="12">
        <v>12.603</v>
      </c>
      <c r="IO7" s="12">
        <v>0.37</v>
      </c>
    </row>
    <row r="8" spans="2:249" x14ac:dyDescent="0.25">
      <c r="B8" s="2" t="s">
        <v>141</v>
      </c>
      <c r="C8" s="11" t="s">
        <v>43</v>
      </c>
      <c r="D8" s="13">
        <v>2.5804398148148149E-3</v>
      </c>
      <c r="E8" s="12">
        <v>222.99</v>
      </c>
      <c r="F8" s="12">
        <v>331</v>
      </c>
      <c r="G8" s="12">
        <v>5.59</v>
      </c>
      <c r="H8" s="12">
        <v>28.8</v>
      </c>
      <c r="I8" s="12">
        <v>0</v>
      </c>
      <c r="J8" s="12">
        <v>9.8000000000000007</v>
      </c>
      <c r="K8" s="12">
        <v>6</v>
      </c>
      <c r="L8" s="12">
        <v>5</v>
      </c>
      <c r="M8" s="12">
        <v>1</v>
      </c>
      <c r="N8" s="12">
        <v>3</v>
      </c>
      <c r="O8" s="12">
        <v>3</v>
      </c>
      <c r="P8" s="12">
        <v>0.94299999999999995</v>
      </c>
      <c r="Q8" s="12">
        <v>1.4930000000000001</v>
      </c>
      <c r="R8" s="12">
        <v>0.95099999999999996</v>
      </c>
      <c r="S8" s="12">
        <v>0.78500000000000003</v>
      </c>
      <c r="T8" s="12">
        <v>66.2</v>
      </c>
      <c r="U8" s="12">
        <v>62.683</v>
      </c>
      <c r="V8" s="12">
        <v>238.34</v>
      </c>
      <c r="W8" s="12">
        <v>160</v>
      </c>
      <c r="X8" s="12">
        <v>122.5</v>
      </c>
      <c r="Y8" s="12">
        <v>130</v>
      </c>
      <c r="Z8" s="12">
        <v>367.99</v>
      </c>
      <c r="AA8" s="12">
        <v>274.39999999999998</v>
      </c>
      <c r="AB8" s="12">
        <v>206.59</v>
      </c>
      <c r="AC8" s="12">
        <v>226.34</v>
      </c>
      <c r="AD8" s="12">
        <v>1.635</v>
      </c>
      <c r="AE8" s="12">
        <v>1.6739999999999999</v>
      </c>
      <c r="AF8" s="12">
        <v>1.5609999999999999</v>
      </c>
      <c r="AG8" s="12">
        <v>1.6419999999999999</v>
      </c>
      <c r="AH8" s="12">
        <v>72.459999999999994</v>
      </c>
      <c r="AI8" s="12">
        <v>70.56</v>
      </c>
      <c r="AJ8" s="12">
        <v>89.05</v>
      </c>
      <c r="AK8" s="12">
        <v>85.14</v>
      </c>
      <c r="AL8" s="12">
        <v>585.54999999999995</v>
      </c>
      <c r="AM8" s="12">
        <v>608.577</v>
      </c>
      <c r="AN8" s="12">
        <v>750.55600000000004</v>
      </c>
      <c r="AO8" s="12">
        <v>782.06799999999998</v>
      </c>
      <c r="AP8" s="12">
        <v>1.357</v>
      </c>
      <c r="AQ8" s="12">
        <v>1.6639999999999999</v>
      </c>
      <c r="AR8" s="12">
        <v>36.57</v>
      </c>
      <c r="AS8" s="12">
        <v>28.975999999999999</v>
      </c>
      <c r="AT8" s="12">
        <v>82</v>
      </c>
      <c r="AU8" s="12">
        <v>101</v>
      </c>
      <c r="AV8" s="12">
        <v>2.4380000000000002</v>
      </c>
      <c r="AW8" s="12">
        <v>5.3667999999999996</v>
      </c>
      <c r="AX8" s="12">
        <v>1010.5</v>
      </c>
      <c r="AY8" s="12">
        <v>1.44</v>
      </c>
      <c r="AZ8" s="12">
        <v>5.76</v>
      </c>
      <c r="BA8" s="12">
        <v>127.32299999999999</v>
      </c>
      <c r="BB8" s="12">
        <v>127.42</v>
      </c>
      <c r="BC8" s="12">
        <v>7698</v>
      </c>
      <c r="BD8" s="12">
        <v>89.25</v>
      </c>
      <c r="BE8" s="12">
        <v>14.654999999999999</v>
      </c>
      <c r="BF8" s="12">
        <v>12.39</v>
      </c>
      <c r="BG8" s="12">
        <v>25.44</v>
      </c>
      <c r="BH8" s="12">
        <v>25</v>
      </c>
      <c r="BI8" s="5"/>
      <c r="BJ8" s="5"/>
      <c r="BK8" s="5"/>
      <c r="BL8" s="5"/>
      <c r="BM8" s="5"/>
      <c r="BN8" s="12">
        <v>114.776</v>
      </c>
      <c r="BO8" s="12">
        <v>107.128</v>
      </c>
      <c r="BP8" s="12">
        <v>91.4</v>
      </c>
      <c r="BQ8" s="12">
        <v>101.288</v>
      </c>
      <c r="BR8" s="5"/>
      <c r="BS8" s="12">
        <v>28.2</v>
      </c>
      <c r="BT8" s="12">
        <v>7406.741</v>
      </c>
      <c r="BU8" s="12">
        <v>49.866</v>
      </c>
      <c r="BV8" s="12">
        <v>57.965000000000003</v>
      </c>
      <c r="BW8" s="12">
        <v>57.271999999999998</v>
      </c>
      <c r="BX8" s="12">
        <v>56.792999999999999</v>
      </c>
      <c r="BY8" s="12">
        <v>1.4410000000000001</v>
      </c>
      <c r="BZ8" s="12">
        <v>2.468</v>
      </c>
      <c r="CA8" s="12">
        <v>2.9609999999999999</v>
      </c>
      <c r="CB8" s="12">
        <v>3.246</v>
      </c>
      <c r="CC8" s="12">
        <v>1.1339999999999999</v>
      </c>
      <c r="CD8" s="12">
        <v>1.7250000000000001</v>
      </c>
      <c r="CE8" s="12">
        <v>1.343</v>
      </c>
      <c r="CF8" s="12">
        <v>1.6950000000000001</v>
      </c>
      <c r="CG8" s="12">
        <v>13.975</v>
      </c>
      <c r="CH8" s="12">
        <v>13.875</v>
      </c>
      <c r="CI8" s="12">
        <v>3.5779999999999998</v>
      </c>
      <c r="CJ8" s="12">
        <v>3.0449999999999999</v>
      </c>
      <c r="CK8" s="12">
        <v>1.125</v>
      </c>
      <c r="CL8" s="12">
        <v>0.5</v>
      </c>
      <c r="CM8" s="12">
        <v>0</v>
      </c>
      <c r="CN8" s="12">
        <v>0</v>
      </c>
      <c r="CO8" s="12">
        <v>0</v>
      </c>
      <c r="CP8" s="12">
        <v>103.339</v>
      </c>
      <c r="CQ8" s="12">
        <v>101.753</v>
      </c>
      <c r="CR8" s="12">
        <v>83.066999999999993</v>
      </c>
      <c r="CS8" s="12">
        <v>91.305000000000007</v>
      </c>
      <c r="CT8" s="12">
        <v>0.38200000000000001</v>
      </c>
      <c r="CU8" s="12">
        <v>0</v>
      </c>
      <c r="CV8" s="12">
        <v>0.29899999999999999</v>
      </c>
      <c r="CW8" s="12">
        <v>9.9000000000000005E-2</v>
      </c>
      <c r="CX8" s="12">
        <v>0.60099999999999998</v>
      </c>
      <c r="CY8" s="12">
        <v>0.19900000000000001</v>
      </c>
      <c r="CZ8" s="12">
        <v>0.1</v>
      </c>
      <c r="DA8" s="12">
        <v>0</v>
      </c>
      <c r="DB8" s="12">
        <v>9.9000000000000005E-2</v>
      </c>
      <c r="DC8" s="12">
        <v>0</v>
      </c>
      <c r="DD8" s="12">
        <v>0</v>
      </c>
      <c r="DE8" s="12">
        <v>0.35099999999999998</v>
      </c>
      <c r="DF8" s="4">
        <v>0.13</v>
      </c>
      <c r="DG8" s="4">
        <v>0.77500000000000002</v>
      </c>
      <c r="DH8" s="4">
        <v>2.395</v>
      </c>
      <c r="DI8" s="4">
        <v>1.389</v>
      </c>
      <c r="DJ8" s="4">
        <v>0.247</v>
      </c>
      <c r="DK8" s="4">
        <v>1.095</v>
      </c>
      <c r="DL8" s="4">
        <v>0.46400000000000002</v>
      </c>
      <c r="DM8" s="4">
        <v>0.85899999999999999</v>
      </c>
      <c r="DN8" s="3">
        <v>0.93200000000000005</v>
      </c>
      <c r="DO8" s="4">
        <v>0.49</v>
      </c>
      <c r="DP8" s="4">
        <v>58.421999999999997</v>
      </c>
      <c r="DQ8" s="4">
        <v>55.316000000000003</v>
      </c>
      <c r="DR8" s="4">
        <v>47.518999999999998</v>
      </c>
      <c r="DS8" s="4">
        <v>46.343000000000004</v>
      </c>
      <c r="DT8" s="4">
        <v>5.62</v>
      </c>
      <c r="DU8" s="4">
        <v>5.25</v>
      </c>
      <c r="DV8" s="4">
        <v>10.77</v>
      </c>
      <c r="DW8" s="4">
        <v>11.24</v>
      </c>
      <c r="DX8" s="4">
        <v>5.9</v>
      </c>
      <c r="DY8" s="4">
        <v>5.62</v>
      </c>
      <c r="DZ8" s="4">
        <v>9.9600000000000009</v>
      </c>
      <c r="EA8" s="4">
        <v>10.9</v>
      </c>
      <c r="EB8" s="3">
        <v>43.17</v>
      </c>
      <c r="EC8" s="3">
        <v>43.68</v>
      </c>
      <c r="ED8" s="3">
        <v>35.21</v>
      </c>
      <c r="EE8" s="3">
        <v>36.44</v>
      </c>
      <c r="EF8" s="4">
        <v>45.31</v>
      </c>
      <c r="EG8" s="4">
        <v>45.45</v>
      </c>
      <c r="EH8" s="4">
        <v>44.06</v>
      </c>
      <c r="EI8" s="4">
        <v>41.42</v>
      </c>
      <c r="EJ8" s="4">
        <v>6.8869999999999996</v>
      </c>
      <c r="EK8" s="3">
        <v>59.636000000000003</v>
      </c>
      <c r="EL8" s="4">
        <v>1.1000000000000001</v>
      </c>
      <c r="EM8" s="3">
        <v>0.65</v>
      </c>
      <c r="EN8" s="4">
        <v>1.27</v>
      </c>
      <c r="EO8" s="3">
        <v>1.27</v>
      </c>
      <c r="EP8" s="4">
        <v>-105.054</v>
      </c>
      <c r="EQ8" s="4">
        <v>-2.0739999999999998</v>
      </c>
      <c r="ER8" s="4">
        <v>79.781999999999996</v>
      </c>
      <c r="ES8" s="3">
        <v>1.6919999999999999</v>
      </c>
      <c r="ET8" s="3">
        <v>1.7390000000000001</v>
      </c>
      <c r="EU8" s="3">
        <v>1.6839999999999999</v>
      </c>
      <c r="EV8" s="4">
        <v>6.9269999999999996</v>
      </c>
      <c r="EW8" s="4">
        <v>1.637</v>
      </c>
      <c r="EX8" s="4">
        <v>70.62</v>
      </c>
      <c r="EY8" s="4">
        <v>0</v>
      </c>
      <c r="EZ8" s="3">
        <v>2.6579999999999999</v>
      </c>
      <c r="FA8" s="3">
        <v>0</v>
      </c>
      <c r="FB8" s="4">
        <v>9.94</v>
      </c>
      <c r="FC8" s="4">
        <v>67.759</v>
      </c>
      <c r="FD8" s="4">
        <v>67.590999999999994</v>
      </c>
      <c r="FE8" s="4">
        <v>66.058000000000007</v>
      </c>
      <c r="FF8" s="4">
        <v>66.227999999999994</v>
      </c>
      <c r="FG8" s="4">
        <v>0.94499999999999995</v>
      </c>
      <c r="FH8" s="4">
        <v>0.94499999999999995</v>
      </c>
      <c r="FI8" s="4">
        <v>0.99299999999999999</v>
      </c>
      <c r="FJ8" s="4">
        <v>0.995</v>
      </c>
      <c r="FK8" s="4">
        <v>0</v>
      </c>
      <c r="FL8" s="4">
        <v>82</v>
      </c>
      <c r="FM8" s="4">
        <v>2.75</v>
      </c>
      <c r="FN8" s="4">
        <v>1.24</v>
      </c>
      <c r="FO8" s="4">
        <v>5.51</v>
      </c>
      <c r="FP8" s="5"/>
      <c r="FQ8" s="4">
        <v>4.9000000000000004</v>
      </c>
      <c r="FR8" s="4">
        <v>5.2</v>
      </c>
      <c r="FS8" s="4">
        <v>6.8155000000000001</v>
      </c>
      <c r="FT8" s="4">
        <v>1064.4000000000001</v>
      </c>
      <c r="FU8" s="4">
        <v>1.51</v>
      </c>
      <c r="FV8" s="4">
        <v>15.14</v>
      </c>
      <c r="FW8" s="4">
        <v>3054</v>
      </c>
      <c r="FX8" s="4">
        <v>168100</v>
      </c>
      <c r="FY8" s="4">
        <v>168700</v>
      </c>
      <c r="FZ8" s="4">
        <v>48.933</v>
      </c>
      <c r="GA8" s="4">
        <v>48.459000000000003</v>
      </c>
      <c r="GB8" s="4">
        <v>2244.6999999999998</v>
      </c>
      <c r="GC8" s="4">
        <v>2213.6999999999998</v>
      </c>
      <c r="GD8" s="4">
        <v>2244.6999999999998</v>
      </c>
      <c r="GE8" s="4">
        <v>2213.6999999999998</v>
      </c>
      <c r="GF8" s="4">
        <v>1365.2344000000001</v>
      </c>
      <c r="GG8" s="4">
        <v>28</v>
      </c>
      <c r="GH8" s="4">
        <v>28.5</v>
      </c>
      <c r="GI8" s="4">
        <v>50.9</v>
      </c>
      <c r="GJ8" s="4">
        <v>56</v>
      </c>
      <c r="GK8" s="4">
        <v>99.5</v>
      </c>
      <c r="GL8" s="4">
        <v>78.2</v>
      </c>
      <c r="GM8" s="3">
        <v>0</v>
      </c>
      <c r="GN8" s="4">
        <v>34.929000000000002</v>
      </c>
      <c r="GO8" s="4">
        <v>105.054</v>
      </c>
      <c r="GP8" s="4">
        <v>1.298</v>
      </c>
      <c r="GQ8" s="4">
        <v>2.0649999999999999</v>
      </c>
      <c r="GR8" s="4">
        <v>1.357</v>
      </c>
      <c r="GS8" s="4">
        <v>2.0649999999999999</v>
      </c>
      <c r="GT8" s="4">
        <v>1.298</v>
      </c>
      <c r="GU8" s="4">
        <v>2.0059999999999998</v>
      </c>
      <c r="GV8" s="4">
        <v>13.132</v>
      </c>
      <c r="GW8" s="3">
        <v>14.315</v>
      </c>
      <c r="GX8" s="4">
        <v>15.68</v>
      </c>
      <c r="GY8" s="3">
        <v>0</v>
      </c>
      <c r="GZ8" s="3">
        <v>0</v>
      </c>
      <c r="HA8" s="3">
        <v>0</v>
      </c>
      <c r="HB8" s="4">
        <v>0</v>
      </c>
      <c r="HC8" s="4">
        <v>22.34</v>
      </c>
      <c r="HD8" s="4">
        <v>78</v>
      </c>
      <c r="HE8" s="12">
        <v>0</v>
      </c>
      <c r="HF8" s="12">
        <v>0</v>
      </c>
      <c r="HG8" s="12">
        <v>74.959999999999994</v>
      </c>
      <c r="HH8" s="12">
        <v>83.55</v>
      </c>
      <c r="HI8" s="12">
        <v>0</v>
      </c>
      <c r="HJ8" s="12">
        <v>0</v>
      </c>
      <c r="HK8" s="12">
        <v>0</v>
      </c>
      <c r="HL8" s="12">
        <v>55</v>
      </c>
      <c r="HM8" s="12">
        <v>51</v>
      </c>
      <c r="HN8" s="12">
        <v>54</v>
      </c>
      <c r="HO8" s="12">
        <v>44</v>
      </c>
      <c r="HP8" s="12">
        <v>44</v>
      </c>
      <c r="HQ8" s="12">
        <v>44</v>
      </c>
      <c r="HR8" s="12">
        <v>47</v>
      </c>
      <c r="HS8" s="12">
        <v>62</v>
      </c>
      <c r="HT8" s="12">
        <v>-0.83450000000000002</v>
      </c>
      <c r="HU8" s="12">
        <v>0</v>
      </c>
      <c r="HV8" s="12">
        <v>1.296</v>
      </c>
      <c r="HW8" s="12">
        <v>27.68</v>
      </c>
      <c r="HX8" s="12">
        <v>25.18</v>
      </c>
      <c r="HY8" s="12">
        <v>46.68</v>
      </c>
      <c r="HZ8" s="12">
        <v>46.68</v>
      </c>
      <c r="IA8" s="12">
        <v>2.4950000000000001</v>
      </c>
      <c r="IB8" s="12">
        <v>103</v>
      </c>
      <c r="IC8" s="12">
        <v>22.21</v>
      </c>
      <c r="ID8" s="12">
        <v>-0.192</v>
      </c>
      <c r="IE8" s="12">
        <v>-4.1000000000000002E-2</v>
      </c>
      <c r="IF8" s="12">
        <v>805.3</v>
      </c>
      <c r="IG8" s="12">
        <v>753.3</v>
      </c>
      <c r="IH8" s="12">
        <v>817.7</v>
      </c>
      <c r="II8" s="12">
        <v>768.3</v>
      </c>
      <c r="IJ8" s="12">
        <v>-0.42099999999999999</v>
      </c>
      <c r="IK8" s="12">
        <v>-0.43099999999999999</v>
      </c>
      <c r="IL8" s="12">
        <v>79.046999999999997</v>
      </c>
      <c r="IM8" s="12">
        <v>79.046999999999997</v>
      </c>
      <c r="IN8" s="12">
        <v>15.085000000000001</v>
      </c>
      <c r="IO8" s="12">
        <v>0.34200000000000003</v>
      </c>
    </row>
    <row r="9" spans="2:249" x14ac:dyDescent="0.25">
      <c r="B9" s="2" t="s">
        <v>141</v>
      </c>
      <c r="C9" s="11" t="s">
        <v>44</v>
      </c>
      <c r="D9" s="13">
        <v>2.515046296296296E-3</v>
      </c>
      <c r="E9" s="12">
        <v>217.34</v>
      </c>
      <c r="F9" s="12">
        <v>332.89</v>
      </c>
      <c r="G9" s="12">
        <v>5.72</v>
      </c>
      <c r="H9" s="12">
        <v>29.5</v>
      </c>
      <c r="I9" s="12">
        <v>0</v>
      </c>
      <c r="J9" s="12">
        <v>10.8</v>
      </c>
      <c r="K9" s="12">
        <v>6</v>
      </c>
      <c r="L9" s="12">
        <v>5</v>
      </c>
      <c r="M9" s="12">
        <v>1</v>
      </c>
      <c r="N9" s="12">
        <v>3</v>
      </c>
      <c r="O9" s="12">
        <v>3</v>
      </c>
      <c r="P9" s="12">
        <v>0.97199999999999998</v>
      </c>
      <c r="Q9" s="12">
        <v>1.5449999999999999</v>
      </c>
      <c r="R9" s="12">
        <v>1.101</v>
      </c>
      <c r="S9" s="12">
        <v>0.80300000000000005</v>
      </c>
      <c r="T9" s="12">
        <v>72.819999999999993</v>
      </c>
      <c r="U9" s="12">
        <v>62.518000000000001</v>
      </c>
      <c r="V9" s="12">
        <v>268.33999999999997</v>
      </c>
      <c r="W9" s="12">
        <v>197.5</v>
      </c>
      <c r="X9" s="12">
        <v>150</v>
      </c>
      <c r="Y9" s="12">
        <v>157.5</v>
      </c>
      <c r="Z9" s="12">
        <v>388.55</v>
      </c>
      <c r="AA9" s="12">
        <v>291.60000000000002</v>
      </c>
      <c r="AB9" s="12">
        <v>255.13</v>
      </c>
      <c r="AC9" s="12">
        <v>260.62</v>
      </c>
      <c r="AD9" s="12">
        <v>1.6739999999999999</v>
      </c>
      <c r="AE9" s="12">
        <v>1.6990000000000001</v>
      </c>
      <c r="AF9" s="12">
        <v>1.625</v>
      </c>
      <c r="AG9" s="12">
        <v>1.6970000000000001</v>
      </c>
      <c r="AH9" s="12">
        <v>77.650000000000006</v>
      </c>
      <c r="AI9" s="12">
        <v>74.319999999999993</v>
      </c>
      <c r="AJ9" s="12">
        <v>98.89</v>
      </c>
      <c r="AK9" s="12">
        <v>93.07</v>
      </c>
      <c r="AL9" s="12">
        <v>602.87599999999998</v>
      </c>
      <c r="AM9" s="12">
        <v>609.86</v>
      </c>
      <c r="AN9" s="12">
        <v>778.75</v>
      </c>
      <c r="AO9" s="12">
        <v>841.351</v>
      </c>
      <c r="AP9" s="12">
        <v>1.355</v>
      </c>
      <c r="AQ9" s="12">
        <v>1.66</v>
      </c>
      <c r="AR9" s="12">
        <v>37.542999999999999</v>
      </c>
      <c r="AS9" s="12">
        <v>28.972000000000001</v>
      </c>
      <c r="AT9" s="12">
        <v>82</v>
      </c>
      <c r="AU9" s="12">
        <v>108</v>
      </c>
      <c r="AV9" s="12">
        <v>2.3029999999999999</v>
      </c>
      <c r="AW9" s="12">
        <v>5.3964999999999996</v>
      </c>
      <c r="AX9" s="12">
        <v>1013.2</v>
      </c>
      <c r="AY9" s="12">
        <v>1.41</v>
      </c>
      <c r="AZ9" s="12">
        <v>5.68</v>
      </c>
      <c r="BA9" s="12">
        <v>142.03299999999999</v>
      </c>
      <c r="BB9" s="12">
        <v>142.42099999999999</v>
      </c>
      <c r="BC9" s="12">
        <v>7913</v>
      </c>
      <c r="BD9" s="12">
        <v>90.25</v>
      </c>
      <c r="BE9" s="12">
        <v>15.25</v>
      </c>
      <c r="BF9" s="12">
        <v>13.61</v>
      </c>
      <c r="BG9" s="12">
        <v>27.21</v>
      </c>
      <c r="BH9" s="12">
        <v>25.41</v>
      </c>
      <c r="BI9" s="5"/>
      <c r="BJ9" s="5"/>
      <c r="BK9" s="5"/>
      <c r="BL9" s="5"/>
      <c r="BM9" s="5"/>
      <c r="BN9" s="12">
        <v>119.464</v>
      </c>
      <c r="BO9" s="12">
        <v>110.21599999999999</v>
      </c>
      <c r="BP9" s="12">
        <v>107.768</v>
      </c>
      <c r="BQ9" s="12">
        <v>115.416</v>
      </c>
      <c r="BR9" s="5"/>
      <c r="BS9" s="12">
        <v>29.1</v>
      </c>
      <c r="BT9" s="12">
        <v>7439.1390000000001</v>
      </c>
      <c r="BU9" s="12">
        <v>50.072000000000003</v>
      </c>
      <c r="BV9" s="12">
        <v>56.500999999999998</v>
      </c>
      <c r="BW9" s="12">
        <v>58.341000000000001</v>
      </c>
      <c r="BX9" s="12">
        <v>57.646999999999998</v>
      </c>
      <c r="BY9" s="12">
        <v>1.57</v>
      </c>
      <c r="BZ9" s="12">
        <v>2.577</v>
      </c>
      <c r="CA9" s="12">
        <v>2.996</v>
      </c>
      <c r="CB9" s="12">
        <v>3.0049999999999999</v>
      </c>
      <c r="CC9" s="12">
        <v>0.91500000000000004</v>
      </c>
      <c r="CD9" s="12">
        <v>1.651</v>
      </c>
      <c r="CE9" s="12">
        <v>1.379</v>
      </c>
      <c r="CF9" s="12">
        <v>1.766</v>
      </c>
      <c r="CG9" s="12">
        <v>13.978999999999999</v>
      </c>
      <c r="CH9" s="12">
        <v>13.888</v>
      </c>
      <c r="CI9" s="12">
        <v>3.4039999999999999</v>
      </c>
      <c r="CJ9" s="12">
        <v>3.1059999999999999</v>
      </c>
      <c r="CK9" s="12">
        <v>1.161</v>
      </c>
      <c r="CL9" s="12">
        <v>0.4</v>
      </c>
      <c r="CM9" s="12">
        <v>0.1</v>
      </c>
      <c r="CN9" s="12">
        <v>0</v>
      </c>
      <c r="CO9" s="12">
        <v>0</v>
      </c>
      <c r="CP9" s="12">
        <v>115.017</v>
      </c>
      <c r="CQ9" s="12">
        <v>105.937</v>
      </c>
      <c r="CR9" s="12">
        <v>97.472999999999999</v>
      </c>
      <c r="CS9" s="12">
        <v>107.71299999999999</v>
      </c>
      <c r="CT9" s="12">
        <v>0.33100000000000002</v>
      </c>
      <c r="CU9" s="12">
        <v>0.20100000000000001</v>
      </c>
      <c r="CV9" s="12">
        <v>0.19900000000000001</v>
      </c>
      <c r="CW9" s="12">
        <v>0.19900000000000001</v>
      </c>
      <c r="CX9" s="12">
        <v>0.29899999999999999</v>
      </c>
      <c r="CY9" s="12">
        <v>0.1</v>
      </c>
      <c r="CZ9" s="12">
        <v>0.2</v>
      </c>
      <c r="DA9" s="12">
        <v>0.502</v>
      </c>
      <c r="DB9" s="12">
        <v>0.1</v>
      </c>
      <c r="DC9" s="12">
        <v>0</v>
      </c>
      <c r="DD9" s="12">
        <v>0</v>
      </c>
      <c r="DE9" s="12">
        <v>0.35599999999999998</v>
      </c>
      <c r="DF9" s="3">
        <v>0.153</v>
      </c>
      <c r="DG9" s="4">
        <v>0.72799999999999998</v>
      </c>
      <c r="DH9" s="3">
        <v>2.4790000000000001</v>
      </c>
      <c r="DI9" s="3">
        <v>1.446</v>
      </c>
      <c r="DJ9" s="3">
        <v>0.26200000000000001</v>
      </c>
      <c r="DK9" s="4">
        <v>1.0669999999999999</v>
      </c>
      <c r="DL9" s="4">
        <v>0.46400000000000002</v>
      </c>
      <c r="DM9" s="4">
        <v>0.81299999999999994</v>
      </c>
      <c r="DN9" s="4">
        <v>0.85</v>
      </c>
      <c r="DO9" s="4">
        <v>0.46800000000000003</v>
      </c>
      <c r="DP9" s="4">
        <v>58.817</v>
      </c>
      <c r="DQ9" s="4">
        <v>56.494999999999997</v>
      </c>
      <c r="DR9" s="4">
        <v>47.691000000000003</v>
      </c>
      <c r="DS9" s="4">
        <v>46.204000000000001</v>
      </c>
      <c r="DT9" s="4">
        <v>6.11</v>
      </c>
      <c r="DU9" s="4">
        <v>5.83</v>
      </c>
      <c r="DV9" s="3">
        <v>11.91</v>
      </c>
      <c r="DW9" s="3">
        <v>12.23</v>
      </c>
      <c r="DX9" s="4">
        <v>6.46</v>
      </c>
      <c r="DY9" s="3">
        <v>6.56</v>
      </c>
      <c r="DZ9" s="3">
        <v>11.04</v>
      </c>
      <c r="EA9" s="3">
        <v>12.05</v>
      </c>
      <c r="EB9" s="4">
        <v>42.74</v>
      </c>
      <c r="EC9" s="4">
        <v>43.43</v>
      </c>
      <c r="ED9" s="4">
        <v>34.31</v>
      </c>
      <c r="EE9" s="4">
        <v>35.78</v>
      </c>
      <c r="EF9" s="4">
        <v>44.69</v>
      </c>
      <c r="EG9" s="4">
        <v>44.17</v>
      </c>
      <c r="EH9" s="4">
        <v>42.73</v>
      </c>
      <c r="EI9" s="4">
        <v>39.94</v>
      </c>
      <c r="EJ9" s="4">
        <v>7.5620000000000003</v>
      </c>
      <c r="EK9" s="3">
        <v>59.636000000000003</v>
      </c>
      <c r="EL9" s="4">
        <v>1.1499999999999999</v>
      </c>
      <c r="EM9" s="4">
        <v>0.75</v>
      </c>
      <c r="EN9" s="4">
        <v>1.23</v>
      </c>
      <c r="EO9" s="4">
        <v>1.23</v>
      </c>
      <c r="EP9" s="4">
        <v>-102.134</v>
      </c>
      <c r="EQ9" s="4">
        <v>-2.3719999999999999</v>
      </c>
      <c r="ER9" s="4">
        <v>94.674000000000007</v>
      </c>
      <c r="ES9" s="4">
        <v>1.677</v>
      </c>
      <c r="ET9" s="4">
        <v>1.7370000000000001</v>
      </c>
      <c r="EU9" s="4">
        <v>1.631</v>
      </c>
      <c r="EV9" s="3">
        <v>6.9619999999999997</v>
      </c>
      <c r="EW9" s="3">
        <v>1.72</v>
      </c>
      <c r="EX9" s="3">
        <v>73.02</v>
      </c>
      <c r="EY9" s="4">
        <v>0</v>
      </c>
      <c r="EZ9" s="4">
        <v>0.3</v>
      </c>
      <c r="FA9" s="3">
        <v>0</v>
      </c>
      <c r="FB9" s="4">
        <v>10.013</v>
      </c>
      <c r="FC9" s="4">
        <v>74.637</v>
      </c>
      <c r="FD9" s="4">
        <v>71.418000000000006</v>
      </c>
      <c r="FE9" s="4">
        <v>72.533000000000001</v>
      </c>
      <c r="FF9" s="4">
        <v>72.084000000000003</v>
      </c>
      <c r="FG9" s="4">
        <v>0.94099999999999995</v>
      </c>
      <c r="FH9" s="4">
        <v>0.94199999999999995</v>
      </c>
      <c r="FI9" s="4">
        <v>0.99</v>
      </c>
      <c r="FJ9" s="4">
        <v>0.99299999999999999</v>
      </c>
      <c r="FK9" s="4">
        <v>0</v>
      </c>
      <c r="FL9" s="3">
        <v>83</v>
      </c>
      <c r="FM9" s="4">
        <v>2.75</v>
      </c>
      <c r="FN9" s="4">
        <v>0.35</v>
      </c>
      <c r="FO9" s="4">
        <v>5.56</v>
      </c>
      <c r="FP9" s="5"/>
      <c r="FQ9" s="4">
        <v>4.9000000000000004</v>
      </c>
      <c r="FR9" s="4">
        <v>5.2</v>
      </c>
      <c r="FS9" s="4">
        <v>6.8280000000000003</v>
      </c>
      <c r="FT9" s="4">
        <v>1070.4000000000001</v>
      </c>
      <c r="FU9" s="4">
        <v>0.88</v>
      </c>
      <c r="FV9" s="4">
        <v>20.87</v>
      </c>
      <c r="FW9" s="3">
        <v>3068</v>
      </c>
      <c r="FX9" s="4">
        <v>162600</v>
      </c>
      <c r="FY9" s="4">
        <v>164400</v>
      </c>
      <c r="FZ9" s="4">
        <v>48.417999999999999</v>
      </c>
      <c r="GA9" s="4">
        <v>47.984999999999999</v>
      </c>
      <c r="GB9" s="3">
        <v>2254.9</v>
      </c>
      <c r="GC9" s="3">
        <v>2308.9</v>
      </c>
      <c r="GD9" s="3">
        <v>2254.9</v>
      </c>
      <c r="GE9" s="3">
        <v>2364.1</v>
      </c>
      <c r="GF9" s="4">
        <v>1417.5313000000001</v>
      </c>
      <c r="GG9" s="4">
        <v>29</v>
      </c>
      <c r="GH9" s="4">
        <v>29</v>
      </c>
      <c r="GI9" s="4">
        <v>46.3</v>
      </c>
      <c r="GJ9" s="4">
        <v>51.6</v>
      </c>
      <c r="GK9" s="4">
        <v>99.5</v>
      </c>
      <c r="GL9" s="4">
        <v>74.8</v>
      </c>
      <c r="GM9" s="3">
        <v>0</v>
      </c>
      <c r="GN9" s="4">
        <v>36.713999999999999</v>
      </c>
      <c r="GO9" s="4">
        <v>102.134</v>
      </c>
      <c r="GP9" s="4">
        <v>1.121</v>
      </c>
      <c r="GQ9" s="4">
        <v>2.0649999999999999</v>
      </c>
      <c r="GR9" s="4">
        <v>1.357</v>
      </c>
      <c r="GS9" s="4">
        <v>2.0649999999999999</v>
      </c>
      <c r="GT9" s="4">
        <v>0.82599999999999996</v>
      </c>
      <c r="GU9" s="4">
        <v>2.0059999999999998</v>
      </c>
      <c r="GV9" s="4">
        <v>13.034000000000001</v>
      </c>
      <c r="GW9" s="4">
        <v>14.302</v>
      </c>
      <c r="GX9" s="4">
        <v>16.268000000000001</v>
      </c>
      <c r="GY9" s="3">
        <v>0</v>
      </c>
      <c r="GZ9" s="3">
        <v>0</v>
      </c>
      <c r="HA9" s="3">
        <v>0</v>
      </c>
      <c r="HB9" s="4">
        <v>0</v>
      </c>
      <c r="HC9" s="4">
        <v>22.605</v>
      </c>
      <c r="HD9" s="4">
        <v>78</v>
      </c>
      <c r="HE9" s="12">
        <v>0</v>
      </c>
      <c r="HF9" s="12">
        <v>0</v>
      </c>
      <c r="HG9" s="12">
        <v>75.430000000000007</v>
      </c>
      <c r="HH9" s="12">
        <v>83.73</v>
      </c>
      <c r="HI9" s="12">
        <v>0</v>
      </c>
      <c r="HJ9" s="12">
        <v>0</v>
      </c>
      <c r="HK9" s="12">
        <v>0</v>
      </c>
      <c r="HL9" s="12">
        <v>57</v>
      </c>
      <c r="HM9" s="12">
        <v>50</v>
      </c>
      <c r="HN9" s="12">
        <v>52</v>
      </c>
      <c r="HO9" s="12">
        <v>42</v>
      </c>
      <c r="HP9" s="12">
        <v>43</v>
      </c>
      <c r="HQ9" s="12">
        <v>43</v>
      </c>
      <c r="HR9" s="12">
        <v>49</v>
      </c>
      <c r="HS9" s="12">
        <v>62</v>
      </c>
      <c r="HT9" s="12">
        <v>-0.84950000000000003</v>
      </c>
      <c r="HU9" s="12">
        <v>0</v>
      </c>
      <c r="HV9" s="12">
        <v>0.84399999999999997</v>
      </c>
      <c r="HW9" s="12">
        <v>27.68</v>
      </c>
      <c r="HX9" s="12">
        <v>25.18</v>
      </c>
      <c r="HY9" s="12">
        <v>45.98</v>
      </c>
      <c r="HZ9" s="12">
        <v>45.98</v>
      </c>
      <c r="IA9" s="12">
        <v>2.7410000000000001</v>
      </c>
      <c r="IB9" s="12">
        <v>104</v>
      </c>
      <c r="IC9" s="12">
        <v>22.827999999999999</v>
      </c>
      <c r="ID9" s="12">
        <v>-0.20699999999999999</v>
      </c>
      <c r="IE9" s="12">
        <v>-3.1E-2</v>
      </c>
      <c r="IF9" s="12">
        <v>807</v>
      </c>
      <c r="IG9" s="12">
        <v>759.3</v>
      </c>
      <c r="IH9" s="12">
        <v>819</v>
      </c>
      <c r="II9" s="12">
        <v>774.1</v>
      </c>
      <c r="IJ9" s="12">
        <v>-0.496</v>
      </c>
      <c r="IK9" s="12">
        <v>-0.52100000000000002</v>
      </c>
      <c r="IL9" s="12">
        <v>70.984999999999999</v>
      </c>
      <c r="IM9" s="12">
        <v>70.984999999999999</v>
      </c>
      <c r="IN9" s="12">
        <v>14.843999999999999</v>
      </c>
      <c r="IO9" s="12">
        <v>0.29899999999999999</v>
      </c>
    </row>
    <row r="10" spans="2:249" x14ac:dyDescent="0.25">
      <c r="B10" s="2" t="s">
        <v>141</v>
      </c>
      <c r="C10" s="11" t="s">
        <v>45</v>
      </c>
      <c r="D10" s="13">
        <v>2.5226851851851851E-3</v>
      </c>
      <c r="E10" s="12">
        <v>218</v>
      </c>
      <c r="F10" s="12">
        <v>333.73</v>
      </c>
      <c r="G10" s="12">
        <v>5.69</v>
      </c>
      <c r="H10" s="12">
        <v>30.2</v>
      </c>
      <c r="I10" s="12">
        <v>0</v>
      </c>
      <c r="J10" s="12">
        <v>11.9</v>
      </c>
      <c r="K10" s="12">
        <v>6</v>
      </c>
      <c r="L10" s="12">
        <v>5</v>
      </c>
      <c r="M10" s="12">
        <v>1</v>
      </c>
      <c r="N10" s="12">
        <v>3</v>
      </c>
      <c r="O10" s="12">
        <v>3</v>
      </c>
      <c r="P10" s="12">
        <v>0.85</v>
      </c>
      <c r="Q10" s="12">
        <v>1.4059999999999999</v>
      </c>
      <c r="R10" s="12">
        <v>0.80600000000000005</v>
      </c>
      <c r="S10" s="12">
        <v>0.71299999999999997</v>
      </c>
      <c r="T10" s="12">
        <v>74.16</v>
      </c>
      <c r="U10" s="12">
        <v>62.21</v>
      </c>
      <c r="V10" s="12">
        <v>266.66000000000003</v>
      </c>
      <c r="W10" s="12">
        <v>177.5</v>
      </c>
      <c r="X10" s="12">
        <v>182.5</v>
      </c>
      <c r="Y10" s="12">
        <v>190</v>
      </c>
      <c r="Z10" s="12">
        <v>385.9</v>
      </c>
      <c r="AA10" s="12">
        <v>275.25</v>
      </c>
      <c r="AB10" s="12">
        <v>289.38</v>
      </c>
      <c r="AC10" s="12">
        <v>292.91000000000003</v>
      </c>
      <c r="AD10" s="12">
        <v>1.694</v>
      </c>
      <c r="AE10" s="12">
        <v>1.7090000000000001</v>
      </c>
      <c r="AF10" s="12">
        <v>1.675</v>
      </c>
      <c r="AG10" s="12">
        <v>1.742</v>
      </c>
      <c r="AH10" s="12">
        <v>80.67</v>
      </c>
      <c r="AI10" s="12">
        <v>76.38</v>
      </c>
      <c r="AJ10" s="12">
        <v>105.03</v>
      </c>
      <c r="AK10" s="12">
        <v>98.54</v>
      </c>
      <c r="AL10" s="12">
        <v>609.05899999999997</v>
      </c>
      <c r="AM10" s="12">
        <v>606.50599999999997</v>
      </c>
      <c r="AN10" s="12">
        <v>781.70899999999995</v>
      </c>
      <c r="AO10" s="12">
        <v>811.245</v>
      </c>
      <c r="AP10" s="12">
        <v>1.3560000000000001</v>
      </c>
      <c r="AQ10" s="12">
        <v>1.6319999999999999</v>
      </c>
      <c r="AR10" s="12">
        <v>33.485999999999997</v>
      </c>
      <c r="AS10" s="12">
        <v>30.562999999999999</v>
      </c>
      <c r="AT10" s="12">
        <v>82</v>
      </c>
      <c r="AU10" s="12">
        <v>113</v>
      </c>
      <c r="AV10" s="12">
        <v>2.4569999999999999</v>
      </c>
      <c r="AW10" s="12">
        <v>5.3882000000000003</v>
      </c>
      <c r="AX10" s="12">
        <v>1012.7</v>
      </c>
      <c r="AY10" s="12">
        <v>1.48</v>
      </c>
      <c r="AZ10" s="12">
        <v>5.7</v>
      </c>
      <c r="BA10" s="12">
        <v>136.80500000000001</v>
      </c>
      <c r="BB10" s="12">
        <v>136.40199999999999</v>
      </c>
      <c r="BC10" s="12">
        <v>7869</v>
      </c>
      <c r="BD10" s="12">
        <v>89.25</v>
      </c>
      <c r="BE10" s="12">
        <v>15.89</v>
      </c>
      <c r="BF10" s="12">
        <v>12.34</v>
      </c>
      <c r="BG10" s="12">
        <v>27.29</v>
      </c>
      <c r="BH10" s="12">
        <v>26.28</v>
      </c>
      <c r="BI10" s="5"/>
      <c r="BJ10" s="5"/>
      <c r="BK10" s="5"/>
      <c r="BL10" s="5"/>
      <c r="BM10" s="5"/>
      <c r="BN10" s="12">
        <v>122.34399999999999</v>
      </c>
      <c r="BO10" s="12">
        <v>109.176</v>
      </c>
      <c r="BP10" s="12">
        <v>119.512</v>
      </c>
      <c r="BQ10" s="12">
        <v>129.08000000000001</v>
      </c>
      <c r="BR10" s="5"/>
      <c r="BS10" s="12">
        <v>29.8</v>
      </c>
      <c r="BT10" s="12">
        <v>7403.5940000000001</v>
      </c>
      <c r="BU10" s="12">
        <v>49.972999999999999</v>
      </c>
      <c r="BV10" s="12">
        <v>56.033999999999999</v>
      </c>
      <c r="BW10" s="12">
        <v>57.48</v>
      </c>
      <c r="BX10" s="12">
        <v>58.084000000000003</v>
      </c>
      <c r="BY10" s="12">
        <v>1.3380000000000001</v>
      </c>
      <c r="BZ10" s="12">
        <v>2.657</v>
      </c>
      <c r="CA10" s="12">
        <v>2.9159999999999999</v>
      </c>
      <c r="CB10" s="12">
        <v>3.47</v>
      </c>
      <c r="CC10" s="12">
        <v>1.353</v>
      </c>
      <c r="CD10" s="12">
        <v>2.0259999999999998</v>
      </c>
      <c r="CE10" s="12">
        <v>1.294</v>
      </c>
      <c r="CF10" s="12">
        <v>1.651</v>
      </c>
      <c r="CG10" s="12">
        <v>13.981</v>
      </c>
      <c r="CH10" s="12">
        <v>13.871</v>
      </c>
      <c r="CI10" s="12">
        <v>3.6280000000000001</v>
      </c>
      <c r="CJ10" s="12">
        <v>3.0310000000000001</v>
      </c>
      <c r="CK10" s="12">
        <v>1.1519999999999999</v>
      </c>
      <c r="CL10" s="12">
        <v>0.2</v>
      </c>
      <c r="CM10" s="12">
        <v>0</v>
      </c>
      <c r="CN10" s="12">
        <v>0</v>
      </c>
      <c r="CO10" s="12">
        <v>0</v>
      </c>
      <c r="CP10" s="12">
        <v>117.238</v>
      </c>
      <c r="CQ10" s="12">
        <v>102.88500000000001</v>
      </c>
      <c r="CR10" s="12">
        <v>111.03100000000001</v>
      </c>
      <c r="CS10" s="12">
        <v>121.18899999999999</v>
      </c>
      <c r="CT10" s="12">
        <v>0.38100000000000001</v>
      </c>
      <c r="CU10" s="12">
        <v>0.1</v>
      </c>
      <c r="CV10" s="12">
        <v>0.19900000000000001</v>
      </c>
      <c r="CW10" s="12">
        <v>0.7</v>
      </c>
      <c r="CX10" s="12">
        <v>0.1</v>
      </c>
      <c r="CY10" s="12">
        <v>0.3</v>
      </c>
      <c r="CZ10" s="12">
        <v>0.19900000000000001</v>
      </c>
      <c r="DA10" s="12">
        <v>0.2</v>
      </c>
      <c r="DB10" s="12">
        <v>0</v>
      </c>
      <c r="DC10" s="12">
        <v>0</v>
      </c>
      <c r="DD10" s="12">
        <v>0</v>
      </c>
      <c r="DE10" s="12">
        <v>0.314</v>
      </c>
      <c r="DF10" s="4">
        <v>0.111</v>
      </c>
      <c r="DG10" s="3">
        <v>0.83899999999999997</v>
      </c>
      <c r="DH10" s="4">
        <v>2.423</v>
      </c>
      <c r="DI10" s="4">
        <v>1.2130000000000001</v>
      </c>
      <c r="DJ10" s="4">
        <v>0.20599999999999999</v>
      </c>
      <c r="DK10" s="4">
        <v>0.90200000000000002</v>
      </c>
      <c r="DL10" s="4">
        <v>0.46700000000000003</v>
      </c>
      <c r="DM10" s="4">
        <v>1.0369999999999999</v>
      </c>
      <c r="DN10" s="4">
        <v>0.90700000000000003</v>
      </c>
      <c r="DO10" s="3">
        <v>0.52100000000000002</v>
      </c>
      <c r="DP10" s="4">
        <v>59.607999999999997</v>
      </c>
      <c r="DQ10" s="4">
        <v>56.320999999999998</v>
      </c>
      <c r="DR10" s="4">
        <v>48.502000000000002</v>
      </c>
      <c r="DS10" s="4">
        <v>48.188000000000002</v>
      </c>
      <c r="DT10" s="3">
        <v>6.31</v>
      </c>
      <c r="DU10" s="3">
        <v>5.91</v>
      </c>
      <c r="DV10" s="4">
        <v>11.56</v>
      </c>
      <c r="DW10" s="4">
        <v>11.85</v>
      </c>
      <c r="DX10" s="3">
        <v>6.51</v>
      </c>
      <c r="DY10" s="4">
        <v>6.3</v>
      </c>
      <c r="DZ10" s="4">
        <v>10.89</v>
      </c>
      <c r="EA10" s="4">
        <v>11.43</v>
      </c>
      <c r="EB10" s="4">
        <v>42.49</v>
      </c>
      <c r="EC10" s="4">
        <v>42.77</v>
      </c>
      <c r="ED10" s="4">
        <v>34.71</v>
      </c>
      <c r="EE10" s="4">
        <v>36.200000000000003</v>
      </c>
      <c r="EF10" s="4">
        <v>44.68</v>
      </c>
      <c r="EG10" s="4">
        <v>45.02</v>
      </c>
      <c r="EH10" s="4">
        <v>42.83</v>
      </c>
      <c r="EI10" s="4">
        <v>40.520000000000003</v>
      </c>
      <c r="EJ10" s="4">
        <v>7.6689999999999996</v>
      </c>
      <c r="EK10" s="4">
        <v>58.951999999999998</v>
      </c>
      <c r="EL10" s="3">
        <v>1.2</v>
      </c>
      <c r="EM10" s="4">
        <v>0.75</v>
      </c>
      <c r="EN10" s="4">
        <v>1.25</v>
      </c>
      <c r="EO10" s="4">
        <v>1.25</v>
      </c>
      <c r="EP10" s="3">
        <v>-113.52200000000001</v>
      </c>
      <c r="EQ10" s="4">
        <v>-2.613</v>
      </c>
      <c r="ER10" s="4">
        <v>96.134</v>
      </c>
      <c r="ES10" s="4">
        <v>1.6539999999999999</v>
      </c>
      <c r="ET10" s="4">
        <v>1.732</v>
      </c>
      <c r="EU10" s="4">
        <v>1.5920000000000001</v>
      </c>
      <c r="EV10" s="4">
        <v>6.8040000000000003</v>
      </c>
      <c r="EW10" s="4">
        <v>1.3460000000000001</v>
      </c>
      <c r="EX10" s="4">
        <v>72.64</v>
      </c>
      <c r="EY10" s="4">
        <v>0</v>
      </c>
      <c r="EZ10" s="4">
        <v>0.217</v>
      </c>
      <c r="FA10" s="3">
        <v>0</v>
      </c>
      <c r="FB10" s="4">
        <v>9.9770000000000003</v>
      </c>
      <c r="FC10" s="4">
        <v>78.33</v>
      </c>
      <c r="FD10" s="3">
        <v>72.835999999999999</v>
      </c>
      <c r="FE10" s="4">
        <v>78.853999999999999</v>
      </c>
      <c r="FF10" s="4">
        <v>77.414000000000001</v>
      </c>
      <c r="FG10" s="4">
        <v>0.94399999999999995</v>
      </c>
      <c r="FH10" s="4">
        <v>0.94499999999999995</v>
      </c>
      <c r="FI10" s="4">
        <v>0.99099999999999999</v>
      </c>
      <c r="FJ10" s="4">
        <v>0.99399999999999999</v>
      </c>
      <c r="FK10" s="4">
        <v>0</v>
      </c>
      <c r="FL10" s="3">
        <v>83</v>
      </c>
      <c r="FM10" s="4">
        <v>2.74</v>
      </c>
      <c r="FN10" s="4">
        <v>0.02</v>
      </c>
      <c r="FO10" s="3">
        <v>5.41</v>
      </c>
      <c r="FP10" s="5"/>
      <c r="FQ10" s="4">
        <v>4.9000000000000004</v>
      </c>
      <c r="FR10" s="4">
        <v>5.2</v>
      </c>
      <c r="FS10" s="3">
        <v>6.8730000000000002</v>
      </c>
      <c r="FT10" s="4">
        <v>1069.0999999999999</v>
      </c>
      <c r="FU10" s="3">
        <v>2.35</v>
      </c>
      <c r="FV10" s="4">
        <v>26.56</v>
      </c>
      <c r="FW10" s="4">
        <v>3003.5</v>
      </c>
      <c r="FX10" s="4">
        <v>163900</v>
      </c>
      <c r="FY10" s="4">
        <v>164200</v>
      </c>
      <c r="FZ10" s="4">
        <v>48.561</v>
      </c>
      <c r="GA10" s="4">
        <v>48.575000000000003</v>
      </c>
      <c r="GB10" s="4">
        <v>2153.1999999999998</v>
      </c>
      <c r="GC10" s="4">
        <v>2248.1</v>
      </c>
      <c r="GD10" s="4">
        <v>2205.6</v>
      </c>
      <c r="GE10" s="4">
        <v>2248.1</v>
      </c>
      <c r="GF10" s="4">
        <v>1349.75</v>
      </c>
      <c r="GG10" s="4">
        <v>29</v>
      </c>
      <c r="GH10" s="4">
        <v>29.4</v>
      </c>
      <c r="GI10" s="4">
        <v>46.7</v>
      </c>
      <c r="GJ10" s="4">
        <v>52</v>
      </c>
      <c r="GK10" s="4">
        <v>99.5</v>
      </c>
      <c r="GL10" s="4">
        <v>77.599999999999994</v>
      </c>
      <c r="GM10" s="3">
        <v>0</v>
      </c>
      <c r="GN10" s="4">
        <v>38.179000000000002</v>
      </c>
      <c r="GO10" s="3">
        <v>113.52200000000001</v>
      </c>
      <c r="GP10" s="4">
        <v>1.0029999999999999</v>
      </c>
      <c r="GQ10" s="4">
        <v>2.0649999999999999</v>
      </c>
      <c r="GR10" s="4">
        <v>1.298</v>
      </c>
      <c r="GS10" s="4">
        <v>2.0649999999999999</v>
      </c>
      <c r="GT10" s="4">
        <v>0.94399999999999995</v>
      </c>
      <c r="GU10" s="4">
        <v>1.9470000000000001</v>
      </c>
      <c r="GV10" s="4">
        <v>13.034000000000001</v>
      </c>
      <c r="GW10" s="4">
        <v>14.311999999999999</v>
      </c>
      <c r="GX10" s="4">
        <v>16.170000000000002</v>
      </c>
      <c r="GY10" s="3">
        <v>0</v>
      </c>
      <c r="GZ10" s="3">
        <v>0</v>
      </c>
      <c r="HA10" s="3">
        <v>0</v>
      </c>
      <c r="HB10" s="4">
        <v>0</v>
      </c>
      <c r="HC10" s="4">
        <v>22.545000000000002</v>
      </c>
      <c r="HD10" s="4">
        <v>78</v>
      </c>
      <c r="HE10" s="12">
        <v>0</v>
      </c>
      <c r="HF10" s="12">
        <v>0</v>
      </c>
      <c r="HG10" s="12">
        <v>75.540000000000006</v>
      </c>
      <c r="HH10" s="12">
        <v>83.86</v>
      </c>
      <c r="HI10" s="12">
        <v>0</v>
      </c>
      <c r="HJ10" s="12">
        <v>0</v>
      </c>
      <c r="HK10" s="12">
        <v>0</v>
      </c>
      <c r="HL10" s="12">
        <v>59</v>
      </c>
      <c r="HM10" s="12">
        <v>50</v>
      </c>
      <c r="HN10" s="12">
        <v>52</v>
      </c>
      <c r="HO10" s="12">
        <v>42</v>
      </c>
      <c r="HP10" s="12">
        <v>43</v>
      </c>
      <c r="HQ10" s="12">
        <v>43</v>
      </c>
      <c r="HR10" s="12">
        <v>50</v>
      </c>
      <c r="HS10" s="12">
        <v>62</v>
      </c>
      <c r="HT10" s="12">
        <v>-0.84250000000000003</v>
      </c>
      <c r="HU10" s="12">
        <v>0</v>
      </c>
      <c r="HV10" s="12">
        <v>0.89800000000000002</v>
      </c>
      <c r="HW10" s="12">
        <v>28.02</v>
      </c>
      <c r="HX10" s="12">
        <v>23.67</v>
      </c>
      <c r="HY10" s="12">
        <v>45.97</v>
      </c>
      <c r="HZ10" s="12">
        <v>45.97</v>
      </c>
      <c r="IA10" s="12">
        <v>2.9729999999999999</v>
      </c>
      <c r="IB10" s="12">
        <v>104</v>
      </c>
      <c r="IC10" s="12">
        <v>23.007999999999999</v>
      </c>
      <c r="ID10" s="12">
        <v>-0.22600000000000001</v>
      </c>
      <c r="IE10" s="12">
        <v>-3.6999999999999998E-2</v>
      </c>
      <c r="IF10" s="12">
        <v>804.3</v>
      </c>
      <c r="IG10" s="12">
        <v>757.3</v>
      </c>
      <c r="IH10" s="12">
        <v>815.6</v>
      </c>
      <c r="II10" s="12">
        <v>772</v>
      </c>
      <c r="IJ10" s="12">
        <v>-0.54100000000000004</v>
      </c>
      <c r="IK10" s="12">
        <v>-0.49</v>
      </c>
      <c r="IL10" s="12">
        <v>75.516999999999996</v>
      </c>
      <c r="IM10" s="12">
        <v>75.516999999999996</v>
      </c>
      <c r="IN10" s="12">
        <v>14.651999999999999</v>
      </c>
      <c r="IO10" s="12">
        <v>0.29599999999999999</v>
      </c>
    </row>
    <row r="11" spans="2:249" ht="30" x14ac:dyDescent="0.25">
      <c r="B11" s="2" t="s">
        <v>141</v>
      </c>
      <c r="C11" s="11" t="s">
        <v>46</v>
      </c>
      <c r="D11" s="11" t="s">
        <v>407</v>
      </c>
      <c r="E11" s="12">
        <v>231.34200000000001</v>
      </c>
      <c r="F11" s="12">
        <v>327.78</v>
      </c>
      <c r="G11" s="12">
        <v>5.5</v>
      </c>
      <c r="H11" s="12">
        <v>30.6</v>
      </c>
      <c r="I11" s="12">
        <v>0</v>
      </c>
      <c r="J11" s="12">
        <v>9.8000000000000007</v>
      </c>
      <c r="K11" s="12">
        <v>6</v>
      </c>
      <c r="L11" s="12">
        <v>8</v>
      </c>
      <c r="M11" s="12">
        <v>1</v>
      </c>
      <c r="N11" s="12">
        <v>3</v>
      </c>
      <c r="O11" s="12">
        <v>3</v>
      </c>
      <c r="P11" s="12">
        <v>0.80100000000000005</v>
      </c>
      <c r="Q11" s="12">
        <v>1.3959999999999999</v>
      </c>
      <c r="R11" s="12">
        <v>0.83199999999999996</v>
      </c>
      <c r="S11" s="12">
        <v>0.63900000000000001</v>
      </c>
      <c r="T11" s="12">
        <v>67.36</v>
      </c>
      <c r="U11" s="12">
        <v>62.18</v>
      </c>
      <c r="V11" s="12">
        <v>241.66</v>
      </c>
      <c r="W11" s="12">
        <v>172.5</v>
      </c>
      <c r="X11" s="12">
        <v>185</v>
      </c>
      <c r="Y11" s="12">
        <v>190</v>
      </c>
      <c r="Z11" s="12">
        <v>365.16</v>
      </c>
      <c r="AA11" s="12">
        <v>260.5</v>
      </c>
      <c r="AB11" s="12">
        <v>291.06</v>
      </c>
      <c r="AC11" s="12">
        <v>297.33</v>
      </c>
      <c r="AD11" s="12">
        <v>1.6830000000000001</v>
      </c>
      <c r="AE11" s="12">
        <v>1.7050000000000001</v>
      </c>
      <c r="AF11" s="12">
        <v>1.6870000000000001</v>
      </c>
      <c r="AG11" s="12">
        <v>1.7589999999999999</v>
      </c>
      <c r="AH11" s="12">
        <v>78.94</v>
      </c>
      <c r="AI11" s="12">
        <v>75.819999999999993</v>
      </c>
      <c r="AJ11" s="12">
        <v>104.46</v>
      </c>
      <c r="AK11" s="12">
        <v>99.24</v>
      </c>
      <c r="AL11" s="12">
        <v>579.39599999999996</v>
      </c>
      <c r="AM11" s="12">
        <v>582.822</v>
      </c>
      <c r="AN11" s="12">
        <v>761.93</v>
      </c>
      <c r="AO11" s="12">
        <v>790.99900000000002</v>
      </c>
      <c r="AP11" s="12">
        <v>1.341</v>
      </c>
      <c r="AQ11" s="12">
        <v>1.6220000000000001</v>
      </c>
      <c r="AR11" s="12">
        <v>38.231000000000002</v>
      </c>
      <c r="AS11" s="12">
        <v>31.855</v>
      </c>
      <c r="AT11" s="12">
        <v>82</v>
      </c>
      <c r="AU11" s="12">
        <v>114</v>
      </c>
      <c r="AV11" s="12">
        <v>2.1084999999999998</v>
      </c>
      <c r="AW11" s="12">
        <v>5.2812000000000001</v>
      </c>
      <c r="AX11" s="12">
        <v>1010.7</v>
      </c>
      <c r="AY11" s="12">
        <v>1.47</v>
      </c>
      <c r="AZ11" s="12">
        <v>5.76</v>
      </c>
      <c r="BA11" s="12">
        <v>69.400000000000006</v>
      </c>
      <c r="BB11" s="12">
        <v>69.599999999999994</v>
      </c>
      <c r="BC11" s="12">
        <v>7764</v>
      </c>
      <c r="BD11" s="12">
        <v>89.5</v>
      </c>
      <c r="BE11" s="12">
        <v>15.145</v>
      </c>
      <c r="BF11" s="12">
        <v>13.57</v>
      </c>
      <c r="BG11" s="12">
        <v>27.06</v>
      </c>
      <c r="BH11" s="12">
        <v>25.45</v>
      </c>
      <c r="BI11" s="12">
        <v>61.066000000000003</v>
      </c>
      <c r="BJ11" s="12">
        <v>68.897000000000006</v>
      </c>
      <c r="BK11" s="12">
        <v>60.238</v>
      </c>
      <c r="BL11" s="12">
        <v>59.57</v>
      </c>
      <c r="BM11" s="12">
        <v>75.72</v>
      </c>
      <c r="BN11" s="12">
        <v>124.34399999999999</v>
      </c>
      <c r="BO11" s="12">
        <v>109.44799999999999</v>
      </c>
      <c r="BP11" s="12">
        <v>128.71199999999999</v>
      </c>
      <c r="BQ11" s="12">
        <v>136.40799999999999</v>
      </c>
      <c r="BR11" s="12">
        <v>60.252000000000002</v>
      </c>
      <c r="BS11" s="12">
        <v>30.3</v>
      </c>
      <c r="BT11" s="12">
        <v>7422.8410000000003</v>
      </c>
      <c r="BU11" s="12">
        <v>49.47</v>
      </c>
      <c r="BV11" s="12">
        <v>54.353000000000002</v>
      </c>
      <c r="BW11" s="12">
        <v>59.07</v>
      </c>
      <c r="BX11" s="12">
        <v>57.554000000000002</v>
      </c>
      <c r="BY11" s="12">
        <v>1.2969999999999999</v>
      </c>
      <c r="BZ11" s="12">
        <v>2.6749999999999998</v>
      </c>
      <c r="CA11" s="12">
        <v>3.08</v>
      </c>
      <c r="CB11" s="12">
        <v>3.2690000000000001</v>
      </c>
      <c r="CC11" s="12">
        <v>1.262</v>
      </c>
      <c r="CD11" s="12">
        <v>1.7210000000000001</v>
      </c>
      <c r="CE11" s="12">
        <v>1.26</v>
      </c>
      <c r="CF11" s="12">
        <v>1.585</v>
      </c>
      <c r="CG11" s="12">
        <v>13.976000000000001</v>
      </c>
      <c r="CH11" s="12">
        <v>13.33</v>
      </c>
      <c r="CI11" s="5"/>
      <c r="CJ11" s="5"/>
      <c r="CK11" s="5"/>
      <c r="CL11" s="12">
        <v>0</v>
      </c>
      <c r="CM11" s="12">
        <v>0</v>
      </c>
      <c r="CN11" s="12">
        <v>0</v>
      </c>
      <c r="CO11" s="12">
        <v>0</v>
      </c>
      <c r="CP11" s="12">
        <v>116.441</v>
      </c>
      <c r="CQ11" s="12">
        <v>102.53100000000001</v>
      </c>
      <c r="CR11" s="12">
        <v>118.907</v>
      </c>
      <c r="CS11" s="12">
        <v>129.554</v>
      </c>
      <c r="CT11" s="12">
        <v>0.38400000000000001</v>
      </c>
      <c r="CU11" s="12">
        <v>0.10100000000000001</v>
      </c>
      <c r="CV11" s="12">
        <v>0.29899999999999999</v>
      </c>
      <c r="CW11" s="12">
        <v>0.2</v>
      </c>
      <c r="CX11" s="12">
        <v>0.1</v>
      </c>
      <c r="CY11" s="12">
        <v>0.1</v>
      </c>
      <c r="CZ11" s="12">
        <v>9.9000000000000005E-2</v>
      </c>
      <c r="DA11" s="12">
        <v>0.1</v>
      </c>
      <c r="DB11" s="12">
        <v>0.20100000000000001</v>
      </c>
      <c r="DC11" s="12">
        <v>0</v>
      </c>
      <c r="DD11" s="12">
        <v>0</v>
      </c>
      <c r="DE11" s="12">
        <v>0.27900000000000003</v>
      </c>
      <c r="DF11" s="4">
        <v>0.126</v>
      </c>
      <c r="DG11" s="4">
        <v>0.373</v>
      </c>
      <c r="DH11" s="4">
        <v>2.3820000000000001</v>
      </c>
      <c r="DI11" s="4">
        <v>1.022</v>
      </c>
      <c r="DJ11" s="4">
        <v>0.188</v>
      </c>
      <c r="DK11" s="3">
        <v>1.1140000000000001</v>
      </c>
      <c r="DL11" s="4">
        <v>0.47</v>
      </c>
      <c r="DM11" s="4">
        <v>1.0269999999999999</v>
      </c>
      <c r="DN11" s="4">
        <v>0.85599999999999998</v>
      </c>
      <c r="DO11" s="4">
        <v>0.50700000000000001</v>
      </c>
      <c r="DP11" s="3">
        <v>60.643999999999998</v>
      </c>
      <c r="DQ11" s="4">
        <v>58.402999999999999</v>
      </c>
      <c r="DR11" s="4">
        <v>47.826999999999998</v>
      </c>
      <c r="DS11" s="3">
        <v>48.433999999999997</v>
      </c>
      <c r="DT11" s="4">
        <v>5.95</v>
      </c>
      <c r="DU11" s="4">
        <v>5.69</v>
      </c>
      <c r="DV11" s="4">
        <v>11.28</v>
      </c>
      <c r="DW11" s="4">
        <v>11.36</v>
      </c>
      <c r="DX11" s="4">
        <v>6.14</v>
      </c>
      <c r="DY11" s="4">
        <v>6.16</v>
      </c>
      <c r="DZ11" s="4">
        <v>10.51</v>
      </c>
      <c r="EA11" s="4">
        <v>10.84</v>
      </c>
      <c r="EB11" s="4">
        <v>42.9</v>
      </c>
      <c r="EC11" s="4">
        <v>42.94</v>
      </c>
      <c r="ED11" s="4">
        <v>34.26</v>
      </c>
      <c r="EE11" s="4">
        <v>35.5</v>
      </c>
      <c r="EF11" s="4">
        <v>45</v>
      </c>
      <c r="EG11" s="4">
        <v>45.21</v>
      </c>
      <c r="EH11" s="4">
        <v>43.96</v>
      </c>
      <c r="EI11" s="4">
        <v>42.3</v>
      </c>
      <c r="EJ11" s="3">
        <v>8.0129999999999999</v>
      </c>
      <c r="EK11" s="4">
        <v>58.652999999999999</v>
      </c>
      <c r="EL11" s="3">
        <v>1.2</v>
      </c>
      <c r="EM11" s="4">
        <v>0.7</v>
      </c>
      <c r="EN11" s="4">
        <v>1.26</v>
      </c>
      <c r="EO11" s="4">
        <v>1.26</v>
      </c>
      <c r="EP11" s="4">
        <v>-108.26600000000001</v>
      </c>
      <c r="EQ11" s="4">
        <v>-2.052</v>
      </c>
      <c r="ER11" s="3">
        <v>100.806</v>
      </c>
      <c r="ES11" s="4">
        <v>1.621</v>
      </c>
      <c r="ET11" s="4">
        <v>1.7250000000000001</v>
      </c>
      <c r="EU11" s="4">
        <v>1.5760000000000001</v>
      </c>
      <c r="EV11" s="4">
        <v>6.734</v>
      </c>
      <c r="EW11" s="4">
        <v>1.3240000000000001</v>
      </c>
      <c r="EX11" s="4">
        <v>69.86</v>
      </c>
      <c r="EY11" s="3">
        <v>0.06</v>
      </c>
      <c r="EZ11" s="4">
        <v>0.20100000000000001</v>
      </c>
      <c r="FA11" s="3">
        <v>0</v>
      </c>
      <c r="FB11" s="3">
        <v>10.042999999999999</v>
      </c>
      <c r="FC11" s="3">
        <v>78.715000000000003</v>
      </c>
      <c r="FD11" s="4">
        <v>72.444000000000003</v>
      </c>
      <c r="FE11" s="3">
        <v>81.471000000000004</v>
      </c>
      <c r="FF11" s="3">
        <v>80.295000000000002</v>
      </c>
      <c r="FG11" s="4">
        <v>0.94399999999999995</v>
      </c>
      <c r="FH11" s="4">
        <v>0.94499999999999995</v>
      </c>
      <c r="FI11" s="4">
        <v>0.98899999999999999</v>
      </c>
      <c r="FJ11" s="4">
        <v>0.99199999999999999</v>
      </c>
      <c r="FK11" s="4">
        <v>0</v>
      </c>
      <c r="FL11" s="3">
        <v>83</v>
      </c>
      <c r="FM11" s="3">
        <v>2.81</v>
      </c>
      <c r="FN11" s="4">
        <v>1.06</v>
      </c>
      <c r="FO11" s="4">
        <v>5.54</v>
      </c>
      <c r="FP11" s="3">
        <v>3.9</v>
      </c>
      <c r="FQ11" s="4">
        <v>4.5999999999999996</v>
      </c>
      <c r="FR11" s="3">
        <v>5.15</v>
      </c>
      <c r="FS11" s="4">
        <v>6.819</v>
      </c>
      <c r="FT11" s="4">
        <v>1069.0999999999999</v>
      </c>
      <c r="FU11" s="4">
        <v>1.1000000000000001</v>
      </c>
      <c r="FV11" s="3">
        <v>32.06</v>
      </c>
      <c r="FW11" s="4">
        <v>3018.5</v>
      </c>
      <c r="FX11" s="3">
        <v>168200</v>
      </c>
      <c r="FY11" s="3">
        <v>169000</v>
      </c>
      <c r="FZ11" s="4">
        <v>48.975999999999999</v>
      </c>
      <c r="GA11" s="4">
        <v>48.634</v>
      </c>
      <c r="GB11" s="4">
        <v>2161.1999999999998</v>
      </c>
      <c r="GC11" s="4">
        <v>2151.3000000000002</v>
      </c>
      <c r="GD11" s="4">
        <v>2188.8000000000002</v>
      </c>
      <c r="GE11" s="4">
        <v>2188.8000000000002</v>
      </c>
      <c r="GF11" s="4">
        <v>1242.9063000000001</v>
      </c>
      <c r="GG11" s="4">
        <v>30</v>
      </c>
      <c r="GH11" s="4">
        <v>29.9</v>
      </c>
      <c r="GI11" s="4">
        <v>47.2</v>
      </c>
      <c r="GJ11" s="4">
        <v>52.6</v>
      </c>
      <c r="GK11" s="4">
        <v>99.5</v>
      </c>
      <c r="GL11" s="4">
        <v>77.2</v>
      </c>
      <c r="GM11" s="3">
        <v>0</v>
      </c>
      <c r="GN11" s="3">
        <v>38.305999999999997</v>
      </c>
      <c r="GO11" s="4">
        <v>108.26600000000001</v>
      </c>
      <c r="GP11" s="4">
        <v>0.82599999999999996</v>
      </c>
      <c r="GQ11" s="4">
        <v>2.0059999999999998</v>
      </c>
      <c r="GR11" s="4">
        <v>1.357</v>
      </c>
      <c r="GS11" s="4">
        <v>2.1240000000000001</v>
      </c>
      <c r="GT11" s="4">
        <v>0.82599999999999996</v>
      </c>
      <c r="GU11" s="4">
        <v>1.9470000000000001</v>
      </c>
      <c r="GV11" s="4">
        <v>13.034000000000001</v>
      </c>
      <c r="GW11" s="4">
        <v>14.302</v>
      </c>
      <c r="GX11" s="4">
        <v>16.268000000000001</v>
      </c>
      <c r="GY11" s="3">
        <v>0</v>
      </c>
      <c r="GZ11" s="3">
        <v>0</v>
      </c>
      <c r="HA11" s="3">
        <v>0</v>
      </c>
      <c r="HB11" s="3">
        <v>1</v>
      </c>
      <c r="HC11" s="4">
        <v>23.315999999999999</v>
      </c>
      <c r="HD11" s="3">
        <v>82</v>
      </c>
      <c r="HE11" s="12">
        <v>0</v>
      </c>
      <c r="HF11" s="12">
        <v>0</v>
      </c>
      <c r="HG11" s="12">
        <v>74.28</v>
      </c>
      <c r="HH11" s="12">
        <v>83.86</v>
      </c>
      <c r="HI11" s="12">
        <v>0</v>
      </c>
      <c r="HJ11" s="12">
        <v>0</v>
      </c>
      <c r="HK11" s="12">
        <v>0</v>
      </c>
      <c r="HL11" s="12">
        <v>60</v>
      </c>
      <c r="HM11" s="12">
        <v>50</v>
      </c>
      <c r="HN11" s="12">
        <v>52</v>
      </c>
      <c r="HO11" s="12">
        <v>43</v>
      </c>
      <c r="HP11" s="12">
        <v>44</v>
      </c>
      <c r="HQ11" s="12">
        <v>43</v>
      </c>
      <c r="HR11" s="12">
        <v>51</v>
      </c>
      <c r="HS11" s="12">
        <v>60</v>
      </c>
      <c r="HT11" s="12">
        <v>-0.84799999999999998</v>
      </c>
      <c r="HU11" s="12">
        <v>0</v>
      </c>
      <c r="HV11" s="12">
        <v>1.27</v>
      </c>
      <c r="HW11" s="12">
        <v>32.81</v>
      </c>
      <c r="HX11" s="12">
        <v>23.67</v>
      </c>
      <c r="HY11" s="5"/>
      <c r="HZ11" s="5"/>
      <c r="IA11" s="12">
        <v>2.9750000000000001</v>
      </c>
      <c r="IB11" s="12">
        <v>104</v>
      </c>
      <c r="IC11" s="12">
        <v>22.952000000000002</v>
      </c>
      <c r="ID11" s="12">
        <v>-0.14599999999999999</v>
      </c>
      <c r="IE11" s="12">
        <v>0</v>
      </c>
      <c r="IF11" s="12">
        <v>806.7</v>
      </c>
      <c r="IG11" s="12">
        <v>749</v>
      </c>
      <c r="IH11" s="12">
        <v>814</v>
      </c>
      <c r="II11" s="12">
        <v>762.8</v>
      </c>
      <c r="IJ11" s="12">
        <v>-0.34599999999999997</v>
      </c>
      <c r="IK11" s="12">
        <v>-0.35899999999999999</v>
      </c>
      <c r="IL11" s="12">
        <v>79.634</v>
      </c>
      <c r="IM11" s="12">
        <v>79.634</v>
      </c>
      <c r="IN11" s="12">
        <v>13.776</v>
      </c>
      <c r="IO11" s="12">
        <v>0.22800000000000001</v>
      </c>
    </row>
  </sheetData>
  <mergeCells count="5">
    <mergeCell ref="B6:BD6"/>
    <mergeCell ref="BE6:DE6"/>
    <mergeCell ref="DF6:FE6"/>
    <mergeCell ref="FF6:HD6"/>
    <mergeCell ref="HE6:IO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D4490-C112-4ADD-818E-697061DCF013}">
  <sheetPr codeName="Sheet4"/>
  <dimension ref="B1:IO9"/>
  <sheetViews>
    <sheetView zoomScale="85" zoomScaleNormal="85" workbookViewId="0">
      <selection activeCell="A6" sqref="A6"/>
    </sheetView>
  </sheetViews>
  <sheetFormatPr defaultRowHeight="15" x14ac:dyDescent="0.25"/>
  <cols>
    <col min="2" max="2" width="9" style="14" bestFit="1" customWidth="1"/>
    <col min="3" max="3" width="4.28515625" style="14" bestFit="1" customWidth="1"/>
    <col min="4" max="4" width="8.5703125" style="14" bestFit="1" customWidth="1"/>
    <col min="5" max="5" width="8.42578125" style="14" bestFit="1" customWidth="1"/>
    <col min="6" max="6" width="6.85546875" style="14" bestFit="1" customWidth="1"/>
    <col min="7" max="9" width="9" style="14" bestFit="1" customWidth="1"/>
    <col min="10" max="10" width="9.140625" style="14"/>
    <col min="11" max="11" width="8.140625" style="14" bestFit="1" customWidth="1"/>
    <col min="12" max="12" width="7.7109375" style="14" bestFit="1" customWidth="1"/>
    <col min="13" max="13" width="9" style="14" bestFit="1" customWidth="1"/>
    <col min="14" max="15" width="8.7109375" style="14" bestFit="1" customWidth="1"/>
    <col min="16" max="19" width="9" style="14" bestFit="1" customWidth="1"/>
    <col min="20" max="20" width="8.85546875" style="14" bestFit="1" customWidth="1"/>
    <col min="21" max="21" width="9.140625" style="14"/>
    <col min="22" max="29" width="8" style="14" bestFit="1" customWidth="1"/>
    <col min="30" max="35" width="9" style="14" bestFit="1" customWidth="1"/>
    <col min="36" max="36" width="8.85546875" style="14" bestFit="1" customWidth="1"/>
    <col min="37" max="37" width="9.140625" style="14"/>
    <col min="38" max="40" width="7.7109375" style="14" bestFit="1" customWidth="1"/>
    <col min="41" max="41" width="8.7109375" style="14" bestFit="1" customWidth="1"/>
    <col min="42" max="43" width="8.85546875" style="14" bestFit="1" customWidth="1"/>
    <col min="44" max="44" width="9" style="14" bestFit="1" customWidth="1"/>
    <col min="45" max="45" width="9.140625" style="14"/>
    <col min="46" max="46" width="5.28515625" style="14" bestFit="1" customWidth="1"/>
    <col min="47" max="47" width="5.85546875" style="14" bestFit="1" customWidth="1"/>
    <col min="48" max="49" width="9" style="14" bestFit="1" customWidth="1"/>
    <col min="50" max="50" width="7.140625" style="14" bestFit="1" customWidth="1"/>
    <col min="51" max="51" width="9" style="14" bestFit="1" customWidth="1"/>
    <col min="52" max="52" width="6" style="14" bestFit="1" customWidth="1"/>
    <col min="53" max="54" width="8.85546875" style="14" bestFit="1" customWidth="1"/>
    <col min="55" max="55" width="5.85546875" style="14" bestFit="1" customWidth="1"/>
    <col min="56" max="57" width="8.85546875" style="14" bestFit="1" customWidth="1"/>
    <col min="58" max="59" width="9" style="14" bestFit="1" customWidth="1"/>
    <col min="60" max="60" width="9.140625" style="14"/>
    <col min="61" max="61" width="9" style="14" bestFit="1" customWidth="1"/>
    <col min="62" max="67" width="8.7109375" style="14" bestFit="1" customWidth="1"/>
    <col min="68" max="68" width="9" style="14" bestFit="1" customWidth="1"/>
    <col min="69" max="70" width="8.7109375" style="14" bestFit="1" customWidth="1"/>
    <col min="71" max="71" width="8.85546875" style="14" bestFit="1" customWidth="1"/>
    <col min="72" max="72" width="8.7109375" style="14" bestFit="1" customWidth="1"/>
    <col min="73" max="73" width="8.85546875" style="14" bestFit="1" customWidth="1"/>
    <col min="74" max="74" width="9" style="14" bestFit="1" customWidth="1"/>
    <col min="75" max="76" width="9.140625" style="14"/>
    <col min="77" max="77" width="8.85546875" style="14" bestFit="1" customWidth="1"/>
    <col min="78" max="78" width="9" style="14" bestFit="1" customWidth="1"/>
    <col min="79" max="79" width="9.140625" style="14"/>
    <col min="80" max="80" width="9" style="14" bestFit="1" customWidth="1"/>
    <col min="81" max="81" width="9.140625" style="14"/>
    <col min="82" max="82" width="7.140625" style="14" bestFit="1" customWidth="1"/>
    <col min="83" max="83" width="7.5703125" style="14" bestFit="1" customWidth="1"/>
    <col min="84" max="86" width="9.140625" style="14"/>
    <col min="87" max="87" width="9" style="14" bestFit="1" customWidth="1"/>
    <col min="88" max="88" width="8.85546875" style="14" bestFit="1" customWidth="1"/>
    <col min="89" max="89" width="9.140625" style="14"/>
    <col min="90" max="90" width="8.85546875" style="14" bestFit="1" customWidth="1"/>
    <col min="91" max="94" width="8.7109375" style="14" bestFit="1" customWidth="1"/>
    <col min="95" max="95" width="8.5703125" style="14" bestFit="1" customWidth="1"/>
    <col min="96" max="103" width="8.85546875" style="14" bestFit="1" customWidth="1"/>
    <col min="104" max="105" width="9.140625" style="14"/>
    <col min="106" max="106" width="5.85546875" style="14" bestFit="1" customWidth="1"/>
    <col min="107" max="107" width="8.7109375" style="14" bestFit="1" customWidth="1"/>
    <col min="108" max="109" width="8.140625" style="14" bestFit="1" customWidth="1"/>
    <col min="110" max="110" width="7.28515625" style="14" bestFit="1" customWidth="1"/>
    <col min="111" max="111" width="8.7109375" style="14" bestFit="1" customWidth="1"/>
    <col min="112" max="112" width="7.85546875" style="14" bestFit="1" customWidth="1"/>
    <col min="113" max="113" width="7.5703125" style="14" bestFit="1" customWidth="1"/>
    <col min="114" max="114" width="9" style="14" bestFit="1" customWidth="1"/>
    <col min="115" max="115" width="9.140625" style="14"/>
    <col min="116" max="116" width="9" style="14" bestFit="1" customWidth="1"/>
    <col min="117" max="117" width="9.140625" style="14"/>
    <col min="118" max="134" width="9" style="14" bestFit="1" customWidth="1"/>
    <col min="135" max="135" width="8.140625" style="14" bestFit="1" customWidth="1"/>
    <col min="136" max="137" width="5.7109375" style="14" bestFit="1" customWidth="1"/>
    <col min="138" max="138" width="8.140625" style="14" bestFit="1" customWidth="1"/>
    <col min="139" max="139" width="8.5703125" style="14" bestFit="1" customWidth="1"/>
    <col min="140" max="142" width="9" style="14" bestFit="1" customWidth="1"/>
    <col min="143" max="144" width="9.140625" style="14"/>
    <col min="145" max="145" width="8.85546875" style="14" bestFit="1" customWidth="1"/>
    <col min="146" max="147" width="9" style="14" bestFit="1" customWidth="1"/>
    <col min="148" max="148" width="8.42578125" style="14" bestFit="1" customWidth="1"/>
    <col min="149" max="149" width="8.7109375" style="14" bestFit="1" customWidth="1"/>
    <col min="150" max="150" width="8.85546875" style="14" bestFit="1" customWidth="1"/>
    <col min="151" max="152" width="9" style="14" bestFit="1" customWidth="1"/>
    <col min="153" max="153" width="9.140625" style="14"/>
    <col min="154" max="154" width="8.42578125" style="14" bestFit="1" customWidth="1"/>
    <col min="155" max="155" width="8.85546875" style="14" bestFit="1" customWidth="1"/>
    <col min="156" max="157" width="8.42578125" style="14" bestFit="1" customWidth="1"/>
    <col min="158" max="158" width="8.5703125" style="14" bestFit="1" customWidth="1"/>
    <col min="159" max="159" width="6.42578125" style="14" bestFit="1" customWidth="1"/>
    <col min="160" max="161" width="8.7109375" style="14" bestFit="1" customWidth="1"/>
    <col min="162" max="162" width="8.85546875" style="14" bestFit="1" customWidth="1"/>
    <col min="163" max="163" width="9" style="14" bestFit="1" customWidth="1"/>
    <col min="164" max="164" width="7.140625" style="14" bestFit="1" customWidth="1"/>
    <col min="165" max="166" width="9" style="14" bestFit="1" customWidth="1"/>
    <col min="167" max="167" width="8.7109375" style="14" bestFit="1" customWidth="1"/>
    <col min="168" max="168" width="7.140625" style="14" bestFit="1" customWidth="1"/>
    <col min="169" max="169" width="8.140625" style="14" bestFit="1" customWidth="1"/>
    <col min="170" max="173" width="9.140625" style="14"/>
    <col min="174" max="174" width="8.5703125" style="14" bestFit="1" customWidth="1"/>
    <col min="175" max="175" width="6.7109375" style="14" bestFit="1" customWidth="1"/>
    <col min="176" max="176" width="9.7109375" style="14" bestFit="1" customWidth="1"/>
    <col min="177" max="177" width="5.5703125" style="14" bestFit="1" customWidth="1"/>
    <col min="178" max="178" width="9.140625" style="14"/>
    <col min="179" max="179" width="9" style="14" bestFit="1" customWidth="1"/>
    <col min="180" max="180" width="8.85546875" style="14" bestFit="1" customWidth="1"/>
    <col min="181" max="181" width="8.5703125" style="14" bestFit="1" customWidth="1"/>
    <col min="182" max="184" width="9" style="14" bestFit="1" customWidth="1"/>
    <col min="185" max="189" width="9.140625" style="14"/>
    <col min="190" max="197" width="8.85546875" style="14" bestFit="1" customWidth="1"/>
    <col min="198" max="199" width="9.140625" style="14"/>
    <col min="200" max="202" width="8.85546875" style="14" bestFit="1" customWidth="1"/>
    <col min="203" max="205" width="9" style="14" bestFit="1" customWidth="1"/>
    <col min="206" max="206" width="9.140625" style="14"/>
    <col min="207" max="207" width="8.7109375" style="14" bestFit="1" customWidth="1"/>
    <col min="208" max="208" width="9" style="14" bestFit="1" customWidth="1"/>
    <col min="209" max="209" width="8.7109375" style="14" bestFit="1" customWidth="1"/>
    <col min="210" max="212" width="9" style="14" bestFit="1" customWidth="1"/>
    <col min="213" max="213" width="7.5703125" style="14" bestFit="1" customWidth="1"/>
    <col min="214" max="215" width="9" style="14" bestFit="1" customWidth="1"/>
    <col min="216" max="216" width="9.140625" style="14"/>
    <col min="217" max="219" width="9" style="14" bestFit="1" customWidth="1"/>
  </cols>
  <sheetData>
    <row r="1" spans="2:249" ht="15.75" thickBot="1" x14ac:dyDescent="0.3">
      <c r="B1" s="32" t="s">
        <v>363</v>
      </c>
      <c r="C1" s="33" t="s">
        <v>365</v>
      </c>
    </row>
    <row r="5" spans="2:249" ht="105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142</v>
      </c>
      <c r="L5" s="1" t="s">
        <v>143</v>
      </c>
      <c r="M5" s="1" t="s">
        <v>144</v>
      </c>
      <c r="N5" s="1" t="s">
        <v>145</v>
      </c>
      <c r="O5" s="1" t="s">
        <v>146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147</v>
      </c>
      <c r="AI5" s="1" t="s">
        <v>148</v>
      </c>
      <c r="AJ5" s="1" t="s">
        <v>149</v>
      </c>
      <c r="AK5" s="1" t="s">
        <v>150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274</v>
      </c>
      <c r="AQ5" s="1" t="s">
        <v>275</v>
      </c>
      <c r="AR5" s="1" t="s">
        <v>151</v>
      </c>
      <c r="AS5" s="1" t="s">
        <v>152</v>
      </c>
      <c r="AT5" s="1" t="s">
        <v>153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154</v>
      </c>
      <c r="BB5" s="1" t="s">
        <v>155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156</v>
      </c>
      <c r="DU5" s="1" t="s">
        <v>157</v>
      </c>
      <c r="DV5" s="1" t="s">
        <v>158</v>
      </c>
      <c r="DW5" s="1" t="s">
        <v>159</v>
      </c>
      <c r="DX5" s="1" t="s">
        <v>160</v>
      </c>
      <c r="DY5" s="1" t="s">
        <v>161</v>
      </c>
      <c r="DZ5" s="1" t="s">
        <v>162</v>
      </c>
      <c r="EA5" s="1" t="s">
        <v>163</v>
      </c>
      <c r="EB5" s="1" t="s">
        <v>164</v>
      </c>
      <c r="EC5" s="1" t="s">
        <v>165</v>
      </c>
      <c r="ED5" s="1" t="s">
        <v>166</v>
      </c>
      <c r="EE5" s="1" t="s">
        <v>167</v>
      </c>
      <c r="EF5" s="1" t="s">
        <v>168</v>
      </c>
      <c r="EG5" s="1" t="s">
        <v>169</v>
      </c>
      <c r="EH5" s="1" t="s">
        <v>170</v>
      </c>
      <c r="EI5" s="1" t="s">
        <v>171</v>
      </c>
      <c r="EJ5" s="1" t="s">
        <v>126</v>
      </c>
      <c r="EK5" s="1" t="s">
        <v>127</v>
      </c>
      <c r="EL5" s="1" t="s">
        <v>270</v>
      </c>
      <c r="EM5" s="1" t="s">
        <v>172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173</v>
      </c>
      <c r="EV5" s="1" t="s">
        <v>135</v>
      </c>
      <c r="EW5" s="1" t="s">
        <v>136</v>
      </c>
      <c r="EX5" s="1" t="s">
        <v>174</v>
      </c>
      <c r="EY5" s="1" t="s">
        <v>175</v>
      </c>
      <c r="EZ5" s="1" t="s">
        <v>176</v>
      </c>
      <c r="FA5" s="1" t="s">
        <v>177</v>
      </c>
      <c r="FB5" s="1" t="s">
        <v>178</v>
      </c>
      <c r="FC5" s="1" t="s">
        <v>179</v>
      </c>
      <c r="FD5" s="1" t="s">
        <v>180</v>
      </c>
      <c r="FE5" s="1" t="s">
        <v>181</v>
      </c>
      <c r="FF5" s="1" t="s">
        <v>182</v>
      </c>
      <c r="FG5" s="1" t="s">
        <v>266</v>
      </c>
      <c r="FH5" s="1" t="s">
        <v>267</v>
      </c>
      <c r="FI5" s="1" t="s">
        <v>268</v>
      </c>
      <c r="FJ5" s="1" t="s">
        <v>269</v>
      </c>
      <c r="FK5" s="1" t="s">
        <v>183</v>
      </c>
      <c r="FL5" s="1" t="s">
        <v>184</v>
      </c>
      <c r="FM5" s="1" t="s">
        <v>185</v>
      </c>
      <c r="FN5" s="1" t="s">
        <v>186</v>
      </c>
      <c r="FO5" s="1" t="s">
        <v>187</v>
      </c>
      <c r="FP5" s="1" t="s">
        <v>188</v>
      </c>
      <c r="FQ5" s="1" t="s">
        <v>189</v>
      </c>
      <c r="FR5" s="1" t="s">
        <v>190</v>
      </c>
      <c r="FS5" s="1" t="s">
        <v>191</v>
      </c>
      <c r="FT5" s="1" t="s">
        <v>192</v>
      </c>
      <c r="FU5" s="1" t="s">
        <v>193</v>
      </c>
      <c r="FV5" s="1" t="s">
        <v>194</v>
      </c>
      <c r="FW5" s="1" t="s">
        <v>195</v>
      </c>
      <c r="FX5" s="1" t="s">
        <v>196</v>
      </c>
      <c r="FY5" s="1" t="s">
        <v>197</v>
      </c>
      <c r="FZ5" s="1" t="s">
        <v>198</v>
      </c>
      <c r="GA5" s="1" t="s">
        <v>199</v>
      </c>
      <c r="GB5" s="1" t="s">
        <v>200</v>
      </c>
      <c r="GC5" s="1" t="s">
        <v>201</v>
      </c>
      <c r="GD5" s="1" t="s">
        <v>202</v>
      </c>
      <c r="GE5" s="1" t="s">
        <v>203</v>
      </c>
      <c r="GF5" s="1" t="s">
        <v>204</v>
      </c>
      <c r="GG5" s="1" t="s">
        <v>205</v>
      </c>
      <c r="GH5" s="1" t="s">
        <v>206</v>
      </c>
      <c r="GI5" s="1" t="s">
        <v>207</v>
      </c>
      <c r="GJ5" s="1" t="s">
        <v>208</v>
      </c>
      <c r="GK5" s="1" t="s">
        <v>209</v>
      </c>
      <c r="GL5" s="1" t="s">
        <v>210</v>
      </c>
      <c r="GM5" s="1" t="s">
        <v>211</v>
      </c>
      <c r="GN5" s="1" t="s">
        <v>212</v>
      </c>
      <c r="GO5" s="1" t="s">
        <v>213</v>
      </c>
      <c r="GP5" s="1" t="s">
        <v>214</v>
      </c>
      <c r="GQ5" s="1" t="s">
        <v>215</v>
      </c>
      <c r="GR5" s="1" t="s">
        <v>216</v>
      </c>
      <c r="GS5" s="1" t="s">
        <v>217</v>
      </c>
      <c r="GT5" s="1" t="s">
        <v>218</v>
      </c>
      <c r="GU5" s="1" t="s">
        <v>219</v>
      </c>
      <c r="GV5" s="1" t="s">
        <v>220</v>
      </c>
      <c r="GW5" s="1" t="s">
        <v>221</v>
      </c>
      <c r="GX5" s="1" t="s">
        <v>222</v>
      </c>
      <c r="GY5" s="1" t="s">
        <v>223</v>
      </c>
      <c r="GZ5" s="1" t="s">
        <v>224</v>
      </c>
      <c r="HA5" s="1" t="s">
        <v>225</v>
      </c>
      <c r="HB5" s="1" t="s">
        <v>226</v>
      </c>
      <c r="HC5" s="1" t="s">
        <v>227</v>
      </c>
      <c r="HD5" s="1" t="s">
        <v>228</v>
      </c>
      <c r="HE5" s="1" t="s">
        <v>229</v>
      </c>
      <c r="HF5" s="1" t="s">
        <v>230</v>
      </c>
      <c r="HG5" s="1" t="s">
        <v>231</v>
      </c>
      <c r="HH5" s="1" t="s">
        <v>232</v>
      </c>
      <c r="HI5" s="1" t="s">
        <v>233</v>
      </c>
      <c r="HJ5" s="1" t="s">
        <v>234</v>
      </c>
      <c r="HK5" s="1" t="s">
        <v>235</v>
      </c>
      <c r="HL5" s="1" t="s">
        <v>236</v>
      </c>
      <c r="HM5" s="1" t="s">
        <v>237</v>
      </c>
      <c r="HN5" s="1" t="s">
        <v>238</v>
      </c>
      <c r="HO5" s="1" t="s">
        <v>239</v>
      </c>
      <c r="HP5" s="1" t="s">
        <v>240</v>
      </c>
      <c r="HQ5" s="1" t="s">
        <v>241</v>
      </c>
      <c r="HR5" s="1" t="s">
        <v>242</v>
      </c>
      <c r="HS5" s="1" t="s">
        <v>243</v>
      </c>
      <c r="HT5" s="1" t="s">
        <v>244</v>
      </c>
      <c r="HU5" s="1" t="s">
        <v>245</v>
      </c>
      <c r="HV5" s="1" t="s">
        <v>246</v>
      </c>
      <c r="HW5" s="1" t="s">
        <v>247</v>
      </c>
      <c r="HX5" s="1" t="s">
        <v>248</v>
      </c>
      <c r="HY5" s="1" t="s">
        <v>249</v>
      </c>
      <c r="HZ5" s="1" t="s">
        <v>249</v>
      </c>
      <c r="IA5" s="1" t="s">
        <v>263</v>
      </c>
      <c r="IB5" s="1" t="s">
        <v>388</v>
      </c>
      <c r="IC5" s="1" t="s">
        <v>389</v>
      </c>
      <c r="ID5" s="1" t="s">
        <v>390</v>
      </c>
      <c r="IE5" s="1" t="s">
        <v>391</v>
      </c>
      <c r="IF5" s="1" t="s">
        <v>392</v>
      </c>
      <c r="IG5" s="1" t="s">
        <v>393</v>
      </c>
      <c r="IH5" s="1" t="s">
        <v>394</v>
      </c>
      <c r="II5" s="1" t="s">
        <v>395</v>
      </c>
      <c r="IJ5" s="1" t="s">
        <v>396</v>
      </c>
      <c r="IK5" s="1" t="s">
        <v>397</v>
      </c>
      <c r="IL5" s="1" t="s">
        <v>398</v>
      </c>
      <c r="IM5" s="1" t="s">
        <v>399</v>
      </c>
      <c r="IN5" s="1" t="s">
        <v>400</v>
      </c>
      <c r="IO5" s="1" t="s">
        <v>401</v>
      </c>
    </row>
    <row r="6" spans="2:249" ht="15" customHeight="1" x14ac:dyDescent="0.25">
      <c r="B6" s="62" t="s">
        <v>408</v>
      </c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4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4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  <c r="DY6" s="63"/>
      <c r="DZ6" s="63"/>
      <c r="EA6" s="63"/>
      <c r="EB6" s="63"/>
      <c r="EC6" s="63"/>
      <c r="ED6" s="63"/>
      <c r="EE6" s="63"/>
      <c r="EF6" s="63"/>
      <c r="EG6" s="63"/>
      <c r="EH6" s="63"/>
      <c r="EI6" s="63"/>
      <c r="EJ6" s="63"/>
      <c r="EK6" s="63"/>
      <c r="EL6" s="63"/>
      <c r="EM6" s="63"/>
      <c r="EN6" s="63"/>
      <c r="EO6" s="63"/>
      <c r="EP6" s="63"/>
      <c r="EQ6" s="63"/>
      <c r="ER6" s="63"/>
      <c r="ES6" s="63"/>
      <c r="ET6" s="63"/>
      <c r="EU6" s="63"/>
      <c r="EV6" s="63"/>
      <c r="EW6" s="63"/>
      <c r="EX6" s="63"/>
      <c r="EY6" s="63"/>
      <c r="EZ6" s="63"/>
      <c r="FA6" s="63"/>
      <c r="FB6" s="63"/>
      <c r="FC6" s="63"/>
      <c r="FD6" s="63"/>
      <c r="FE6" s="64"/>
      <c r="FF6" s="63"/>
      <c r="FG6" s="63"/>
      <c r="FH6" s="63"/>
      <c r="FI6" s="63"/>
      <c r="FJ6" s="63"/>
      <c r="FK6" s="63"/>
      <c r="FL6" s="63"/>
      <c r="FM6" s="63"/>
      <c r="FN6" s="63"/>
      <c r="FO6" s="63"/>
      <c r="FP6" s="63"/>
      <c r="FQ6" s="63"/>
      <c r="FR6" s="63"/>
      <c r="FS6" s="63"/>
      <c r="FT6" s="63"/>
      <c r="FU6" s="63"/>
      <c r="FV6" s="63"/>
      <c r="FW6" s="63"/>
      <c r="FX6" s="63"/>
      <c r="FY6" s="63"/>
      <c r="FZ6" s="63"/>
      <c r="GA6" s="63"/>
      <c r="GB6" s="63"/>
      <c r="GC6" s="63"/>
      <c r="GD6" s="63"/>
      <c r="GE6" s="63"/>
      <c r="GF6" s="63"/>
      <c r="GG6" s="63"/>
      <c r="GH6" s="63"/>
      <c r="GI6" s="63"/>
      <c r="GJ6" s="63"/>
      <c r="GK6" s="63"/>
      <c r="GL6" s="63"/>
      <c r="GM6" s="63"/>
      <c r="GN6" s="63"/>
      <c r="GO6" s="63"/>
      <c r="GP6" s="63"/>
      <c r="GQ6" s="63"/>
      <c r="GR6" s="63"/>
      <c r="GS6" s="63"/>
      <c r="GT6" s="63"/>
      <c r="GU6" s="63"/>
      <c r="GV6" s="63"/>
      <c r="GW6" s="63"/>
      <c r="GX6" s="63"/>
      <c r="GY6" s="63"/>
      <c r="GZ6" s="63"/>
      <c r="HA6" s="63"/>
      <c r="HB6" s="63"/>
      <c r="HC6" s="63"/>
      <c r="HD6" s="64"/>
      <c r="HE6" s="63"/>
      <c r="HF6" s="63"/>
      <c r="HG6" s="63"/>
      <c r="HH6" s="63"/>
      <c r="HI6" s="63"/>
      <c r="HJ6" s="63"/>
      <c r="HK6" s="63"/>
      <c r="HL6" s="63"/>
      <c r="HM6" s="63"/>
      <c r="HN6" s="63"/>
      <c r="HO6" s="63"/>
      <c r="HP6" s="63"/>
      <c r="HQ6" s="63"/>
      <c r="HR6" s="63"/>
      <c r="HS6" s="63"/>
      <c r="HT6" s="63"/>
      <c r="HU6" s="63"/>
      <c r="HV6" s="63"/>
      <c r="HW6" s="63"/>
      <c r="HX6" s="63"/>
      <c r="HY6" s="63"/>
      <c r="HZ6" s="63"/>
      <c r="IA6" s="63"/>
      <c r="IB6" s="63"/>
      <c r="IC6" s="63"/>
      <c r="ID6" s="63"/>
      <c r="IE6" s="63"/>
      <c r="IF6" s="63"/>
      <c r="IG6" s="63"/>
      <c r="IH6" s="63"/>
      <c r="II6" s="63"/>
      <c r="IJ6" s="63"/>
      <c r="IK6" s="63"/>
      <c r="IL6" s="63"/>
      <c r="IM6" s="63"/>
      <c r="IN6" s="63"/>
      <c r="IO6" s="64"/>
    </row>
    <row r="7" spans="2:249" ht="30" x14ac:dyDescent="0.25">
      <c r="B7" s="2" t="s">
        <v>41</v>
      </c>
      <c r="C7" s="2" t="s">
        <v>42</v>
      </c>
      <c r="D7" s="2" t="s">
        <v>409</v>
      </c>
      <c r="E7" s="3">
        <v>776.23299999999995</v>
      </c>
      <c r="F7" s="4">
        <v>327.52999999999997</v>
      </c>
      <c r="G7" s="4">
        <v>5.5</v>
      </c>
      <c r="H7" s="4">
        <v>30.5</v>
      </c>
      <c r="I7" s="3">
        <v>0</v>
      </c>
      <c r="J7" s="3">
        <v>535.9</v>
      </c>
      <c r="K7" s="3">
        <v>6</v>
      </c>
      <c r="L7" s="3">
        <v>8</v>
      </c>
      <c r="M7" s="3">
        <v>4</v>
      </c>
      <c r="N7" s="3">
        <v>3</v>
      </c>
      <c r="O7" s="3">
        <v>3</v>
      </c>
      <c r="P7" s="4">
        <v>0.81200000000000006</v>
      </c>
      <c r="Q7" s="4">
        <v>1.1040000000000001</v>
      </c>
      <c r="R7" s="4">
        <v>0.93400000000000005</v>
      </c>
      <c r="S7" s="3">
        <v>0.86199999999999999</v>
      </c>
      <c r="T7" s="4">
        <v>62.63</v>
      </c>
      <c r="U7" s="3">
        <v>62.350999999999999</v>
      </c>
      <c r="V7" s="3">
        <v>122.5</v>
      </c>
      <c r="W7" s="3">
        <v>80</v>
      </c>
      <c r="X7" s="3">
        <v>102.5</v>
      </c>
      <c r="Y7" s="3">
        <v>107.5</v>
      </c>
      <c r="Z7" s="4">
        <v>246.54</v>
      </c>
      <c r="AA7" s="4">
        <v>191.11</v>
      </c>
      <c r="AB7" s="4">
        <v>180.23</v>
      </c>
      <c r="AC7" s="4">
        <v>188.64</v>
      </c>
      <c r="AD7" s="4">
        <v>1.64</v>
      </c>
      <c r="AE7" s="3">
        <v>1.649</v>
      </c>
      <c r="AF7" s="4">
        <v>1.5529999999999999</v>
      </c>
      <c r="AG7" s="3">
        <v>1.6279999999999999</v>
      </c>
      <c r="AH7" s="4">
        <v>67.599999999999994</v>
      </c>
      <c r="AI7" s="4">
        <v>65.760000000000005</v>
      </c>
      <c r="AJ7" s="4">
        <v>80.010000000000005</v>
      </c>
      <c r="AK7" s="4">
        <v>77.67</v>
      </c>
      <c r="AL7" s="4">
        <v>517.04300000000001</v>
      </c>
      <c r="AM7" s="4">
        <v>523.08100000000002</v>
      </c>
      <c r="AN7" s="4">
        <v>715.40300000000002</v>
      </c>
      <c r="AO7" s="4">
        <v>729.59199999999998</v>
      </c>
      <c r="AP7" s="3">
        <v>1.288</v>
      </c>
      <c r="AQ7" s="3">
        <v>1.7150000000000001</v>
      </c>
      <c r="AR7" s="4">
        <v>12.932</v>
      </c>
      <c r="AS7" s="3">
        <v>36.283999999999999</v>
      </c>
      <c r="AT7" s="3">
        <v>86</v>
      </c>
      <c r="AU7" s="4">
        <v>105</v>
      </c>
      <c r="AV7" s="4">
        <v>2.9195000000000002</v>
      </c>
      <c r="AW7" s="4">
        <v>5.2496</v>
      </c>
      <c r="AX7" s="4">
        <v>1011.2</v>
      </c>
      <c r="AY7" s="3">
        <v>1.76</v>
      </c>
      <c r="AZ7" s="3">
        <v>5.47</v>
      </c>
      <c r="BA7" s="4">
        <v>72.673000000000002</v>
      </c>
      <c r="BB7" s="4">
        <v>72.072999999999993</v>
      </c>
      <c r="BC7" s="4">
        <v>7677</v>
      </c>
      <c r="BD7" s="3">
        <v>90.5</v>
      </c>
      <c r="BE7" s="4">
        <v>13.98</v>
      </c>
      <c r="BF7" s="4">
        <v>12.154999999999999</v>
      </c>
      <c r="BG7" s="4">
        <v>24.83</v>
      </c>
      <c r="BH7" s="4">
        <v>26.34</v>
      </c>
      <c r="BI7" s="3">
        <v>62.030999999999999</v>
      </c>
      <c r="BJ7" s="3">
        <v>77.926000000000002</v>
      </c>
      <c r="BK7" s="3">
        <v>60.350999999999999</v>
      </c>
      <c r="BL7" s="3">
        <v>76.182000000000002</v>
      </c>
      <c r="BM7" s="4">
        <v>74.587000000000003</v>
      </c>
      <c r="BN7" s="3">
        <v>138.82400000000001</v>
      </c>
      <c r="BO7" s="3">
        <v>125.48</v>
      </c>
      <c r="BP7" s="4">
        <v>103.304</v>
      </c>
      <c r="BQ7" s="4">
        <v>109.624</v>
      </c>
      <c r="BR7" s="4">
        <v>60.426000000000002</v>
      </c>
      <c r="BS7" s="4">
        <v>29.4</v>
      </c>
      <c r="BT7" s="4">
        <v>7335.2020000000002</v>
      </c>
      <c r="BU7" s="4">
        <v>48.29</v>
      </c>
      <c r="BV7" s="3">
        <v>56.31</v>
      </c>
      <c r="BW7" s="4">
        <v>57.76</v>
      </c>
      <c r="BX7" s="3">
        <v>59.408999999999999</v>
      </c>
      <c r="BY7" s="3">
        <v>1.581</v>
      </c>
      <c r="BZ7" s="4">
        <v>2.1739999999999999</v>
      </c>
      <c r="CA7" s="4">
        <v>2.6019999999999999</v>
      </c>
      <c r="CB7" s="4">
        <v>2.7909999999999999</v>
      </c>
      <c r="CC7" s="4">
        <v>1.0189999999999999</v>
      </c>
      <c r="CD7" s="4">
        <v>1.7929999999999999</v>
      </c>
      <c r="CE7" s="3">
        <v>1.2310000000000001</v>
      </c>
      <c r="CF7" s="3">
        <v>1.81</v>
      </c>
      <c r="CG7" s="4">
        <v>13.718</v>
      </c>
      <c r="CH7" s="3">
        <v>9.9440000000000008</v>
      </c>
      <c r="CI7" s="4">
        <v>4.17</v>
      </c>
      <c r="CJ7" s="3">
        <v>3.157</v>
      </c>
      <c r="CK7" s="4">
        <v>1.27</v>
      </c>
      <c r="CL7" s="4">
        <v>0</v>
      </c>
      <c r="CM7" s="4">
        <v>0</v>
      </c>
      <c r="CN7" s="3">
        <v>0</v>
      </c>
      <c r="CO7" s="3">
        <v>0</v>
      </c>
      <c r="CP7" s="4">
        <v>105.866</v>
      </c>
      <c r="CQ7" s="4">
        <v>98.736000000000004</v>
      </c>
      <c r="CR7" s="4">
        <v>93.841999999999999</v>
      </c>
      <c r="CS7" s="4">
        <v>99.447000000000003</v>
      </c>
      <c r="CT7" s="3">
        <v>0.39800000000000002</v>
      </c>
      <c r="CU7" s="3">
        <v>0.20100000000000001</v>
      </c>
      <c r="CV7" s="4">
        <v>9.8000000000000004E-2</v>
      </c>
      <c r="CW7" s="4">
        <v>0</v>
      </c>
      <c r="CX7" s="4">
        <v>0.498</v>
      </c>
      <c r="CY7" s="4">
        <v>0.1</v>
      </c>
      <c r="CZ7" s="3">
        <v>0.30099999999999999</v>
      </c>
      <c r="DA7" s="4">
        <v>0</v>
      </c>
      <c r="DB7" s="4">
        <v>0.4</v>
      </c>
      <c r="DC7" s="3">
        <v>0</v>
      </c>
      <c r="DD7" s="3">
        <v>0</v>
      </c>
      <c r="DE7" s="4">
        <v>0.255</v>
      </c>
      <c r="DF7" s="4">
        <v>0.105</v>
      </c>
      <c r="DG7" s="4">
        <v>0.27700000000000002</v>
      </c>
      <c r="DH7" s="4">
        <v>1.2370000000000001</v>
      </c>
      <c r="DI7" s="4">
        <v>1.1399999999999999</v>
      </c>
      <c r="DJ7" s="4">
        <v>0.23599999999999999</v>
      </c>
      <c r="DK7" s="4">
        <v>0.91800000000000004</v>
      </c>
      <c r="DL7" s="3">
        <v>0.44</v>
      </c>
      <c r="DM7" s="4">
        <v>0.94899999999999995</v>
      </c>
      <c r="DN7" s="3">
        <v>0.68</v>
      </c>
      <c r="DO7" s="3">
        <v>0.434</v>
      </c>
      <c r="DP7" s="4">
        <v>56.884999999999998</v>
      </c>
      <c r="DQ7" s="3">
        <v>57.468000000000004</v>
      </c>
      <c r="DR7" s="4">
        <v>49.039000000000001</v>
      </c>
      <c r="DS7" s="4">
        <v>45.640999999999998</v>
      </c>
      <c r="DT7" s="4">
        <v>1.56</v>
      </c>
      <c r="DU7" s="4">
        <v>1.39</v>
      </c>
      <c r="DV7" s="4">
        <v>2.96</v>
      </c>
      <c r="DW7" s="4">
        <v>3.14</v>
      </c>
      <c r="DX7" s="4">
        <v>1.52</v>
      </c>
      <c r="DY7" s="4">
        <v>1.38</v>
      </c>
      <c r="DZ7" s="4">
        <v>2.73</v>
      </c>
      <c r="EA7" s="4">
        <v>2.89</v>
      </c>
      <c r="EB7" s="4">
        <v>14.28</v>
      </c>
      <c r="EC7" s="4">
        <v>14.52</v>
      </c>
      <c r="ED7" s="4">
        <v>11.71</v>
      </c>
      <c r="EE7" s="4">
        <v>12.21</v>
      </c>
      <c r="EF7" s="3">
        <v>82.64</v>
      </c>
      <c r="EG7" s="3">
        <v>82.71</v>
      </c>
      <c r="EH7" s="3">
        <v>82.61</v>
      </c>
      <c r="EI7" s="3">
        <v>81.760000000000005</v>
      </c>
      <c r="EJ7" s="4">
        <v>6.5579999999999998</v>
      </c>
      <c r="EK7" s="4">
        <v>57.253999999999998</v>
      </c>
      <c r="EL7" s="3">
        <v>1.65</v>
      </c>
      <c r="EM7" s="4">
        <v>0.75</v>
      </c>
      <c r="EN7" s="4">
        <v>1.24</v>
      </c>
      <c r="EO7" s="4">
        <v>1.24</v>
      </c>
      <c r="EP7" s="4">
        <v>-92.79</v>
      </c>
      <c r="EQ7" s="3">
        <v>-1.044</v>
      </c>
      <c r="ER7" s="4">
        <v>77.738</v>
      </c>
      <c r="ES7" s="4">
        <v>1.528</v>
      </c>
      <c r="ET7" s="4">
        <v>1.556</v>
      </c>
      <c r="EU7" s="4">
        <v>1.508</v>
      </c>
      <c r="EV7" s="3">
        <v>6.67</v>
      </c>
      <c r="EW7" s="4">
        <v>1.4490000000000001</v>
      </c>
      <c r="EX7" s="4">
        <v>-280.66000000000003</v>
      </c>
      <c r="EY7" s="4">
        <v>1.9E-2</v>
      </c>
      <c r="EZ7" s="4">
        <v>0</v>
      </c>
      <c r="FA7" s="3">
        <v>0</v>
      </c>
      <c r="FB7" s="4">
        <v>8.4749999999999996</v>
      </c>
      <c r="FC7" s="4">
        <v>71.397000000000006</v>
      </c>
      <c r="FD7" s="4">
        <v>67.988</v>
      </c>
      <c r="FE7" s="4">
        <v>72.525000000000006</v>
      </c>
      <c r="FF7" s="4">
        <v>72.88</v>
      </c>
      <c r="FG7" s="3">
        <v>0.98299999999999998</v>
      </c>
      <c r="FH7" s="3">
        <v>0.98299999999999998</v>
      </c>
      <c r="FI7" s="3">
        <v>0.999</v>
      </c>
      <c r="FJ7" s="3">
        <v>1</v>
      </c>
      <c r="FK7" s="3">
        <v>0.20100000000000001</v>
      </c>
      <c r="FL7" s="3">
        <v>87</v>
      </c>
      <c r="FM7" s="3">
        <v>2.98</v>
      </c>
      <c r="FN7" s="4">
        <v>1.22</v>
      </c>
      <c r="FO7" s="4">
        <v>5.46</v>
      </c>
      <c r="FP7" s="3">
        <v>0.15</v>
      </c>
      <c r="FQ7" s="3">
        <v>3.55</v>
      </c>
      <c r="FR7" s="4">
        <v>5.2</v>
      </c>
      <c r="FS7" s="4">
        <v>6.5674999999999999</v>
      </c>
      <c r="FT7" s="4">
        <v>1068.0999999999999</v>
      </c>
      <c r="FU7" s="4">
        <v>1.22</v>
      </c>
      <c r="FV7" s="4">
        <v>5.49</v>
      </c>
      <c r="FW7" s="3">
        <v>3135.5</v>
      </c>
      <c r="FX7" s="3">
        <v>166400</v>
      </c>
      <c r="FY7" s="4">
        <v>165000</v>
      </c>
      <c r="FZ7" s="3">
        <v>50.411999999999999</v>
      </c>
      <c r="GA7" s="3">
        <v>50.039000000000001</v>
      </c>
      <c r="GB7" s="4">
        <v>2167.8000000000002</v>
      </c>
      <c r="GC7" s="3">
        <v>2263.8000000000002</v>
      </c>
      <c r="GD7" s="4">
        <v>2186.9</v>
      </c>
      <c r="GE7" s="3">
        <v>2263.8000000000002</v>
      </c>
      <c r="GF7" s="3">
        <v>1508.625</v>
      </c>
      <c r="GG7" s="3">
        <v>34</v>
      </c>
      <c r="GH7" s="3">
        <v>34</v>
      </c>
      <c r="GI7" s="3">
        <v>75.400000000000006</v>
      </c>
      <c r="GJ7" s="3">
        <v>78.400000000000006</v>
      </c>
      <c r="GK7" s="3">
        <v>93.5</v>
      </c>
      <c r="GL7" s="4">
        <v>77</v>
      </c>
      <c r="GM7" s="3">
        <v>0</v>
      </c>
      <c r="GN7" s="3">
        <v>37.569000000000003</v>
      </c>
      <c r="GO7" s="4">
        <v>92.79</v>
      </c>
      <c r="GP7" s="3">
        <v>0</v>
      </c>
      <c r="GQ7" s="3">
        <v>3.7759999999999998</v>
      </c>
      <c r="GR7" s="3">
        <v>0</v>
      </c>
      <c r="GS7" s="3">
        <v>3.9529999999999998</v>
      </c>
      <c r="GT7" s="3">
        <v>0</v>
      </c>
      <c r="GU7" s="3">
        <v>3.835</v>
      </c>
      <c r="GV7" s="3">
        <v>0</v>
      </c>
      <c r="GW7" s="4">
        <v>13.073</v>
      </c>
      <c r="GX7" s="3">
        <v>21.07</v>
      </c>
      <c r="GY7" s="3">
        <v>0</v>
      </c>
      <c r="GZ7" s="3">
        <v>0</v>
      </c>
      <c r="HA7" s="3">
        <v>0</v>
      </c>
      <c r="HB7" s="3">
        <v>1</v>
      </c>
      <c r="HC7" s="3">
        <v>29.036999999999999</v>
      </c>
      <c r="HD7" s="3">
        <v>90</v>
      </c>
      <c r="HE7" s="3">
        <v>0</v>
      </c>
      <c r="HF7" s="3">
        <v>0</v>
      </c>
      <c r="HG7" s="3">
        <v>86.06</v>
      </c>
      <c r="HH7" s="3">
        <v>84.6</v>
      </c>
      <c r="HI7" s="3">
        <v>0</v>
      </c>
      <c r="HJ7" s="3">
        <v>0</v>
      </c>
      <c r="HK7" s="3">
        <v>0</v>
      </c>
      <c r="HL7" s="3">
        <v>72</v>
      </c>
      <c r="HM7" s="3">
        <v>55</v>
      </c>
      <c r="HN7" s="3">
        <v>58</v>
      </c>
      <c r="HO7" s="3">
        <v>49</v>
      </c>
      <c r="HP7" s="3">
        <v>50</v>
      </c>
      <c r="HQ7" s="3">
        <v>50</v>
      </c>
      <c r="HR7" s="3">
        <v>55</v>
      </c>
      <c r="HS7" s="3">
        <v>62</v>
      </c>
      <c r="HT7" s="4">
        <v>-0.90049999999999997</v>
      </c>
      <c r="HU7" s="3">
        <v>0</v>
      </c>
      <c r="HV7" s="3">
        <v>1.0529999999999999</v>
      </c>
      <c r="HW7" s="3">
        <v>29.86</v>
      </c>
      <c r="HX7" s="4">
        <v>27.02</v>
      </c>
      <c r="HY7" s="4">
        <v>47.68</v>
      </c>
      <c r="HZ7" s="4">
        <v>47.68</v>
      </c>
      <c r="IA7" s="4">
        <v>2.41</v>
      </c>
      <c r="IB7" s="4">
        <v>99</v>
      </c>
      <c r="IC7" s="4">
        <v>18.658000000000001</v>
      </c>
      <c r="ID7" s="3">
        <v>-8.7999999999999995E-2</v>
      </c>
      <c r="IE7" s="3">
        <v>3.0000000000000001E-3</v>
      </c>
      <c r="IF7" s="4">
        <v>807.2</v>
      </c>
      <c r="IG7" s="4">
        <v>664.8</v>
      </c>
      <c r="IH7" s="4">
        <v>812.3</v>
      </c>
      <c r="II7" s="4">
        <v>676.2</v>
      </c>
      <c r="IJ7" s="3">
        <v>-0.17699999999999999</v>
      </c>
      <c r="IK7" s="3">
        <v>-0.188</v>
      </c>
      <c r="IL7" s="3">
        <v>623.21600000000001</v>
      </c>
      <c r="IM7" s="3">
        <v>623.05600000000004</v>
      </c>
      <c r="IN7" s="4">
        <v>11.743</v>
      </c>
      <c r="IO7" s="4">
        <v>0.24199999999999999</v>
      </c>
    </row>
    <row r="8" spans="2:249" ht="30" x14ac:dyDescent="0.25">
      <c r="B8" s="2" t="s">
        <v>41</v>
      </c>
      <c r="C8" s="7" t="s">
        <v>43</v>
      </c>
      <c r="D8" s="7" t="s">
        <v>410</v>
      </c>
      <c r="E8" s="4">
        <v>217.12</v>
      </c>
      <c r="F8" s="3">
        <v>332.88</v>
      </c>
      <c r="G8" s="3">
        <v>5.74</v>
      </c>
      <c r="H8" s="4">
        <v>31.3</v>
      </c>
      <c r="I8" s="3">
        <v>0</v>
      </c>
      <c r="J8" s="4">
        <v>8.6</v>
      </c>
      <c r="K8" s="4">
        <v>5</v>
      </c>
      <c r="L8" s="4">
        <v>5</v>
      </c>
      <c r="M8" s="3">
        <v>4</v>
      </c>
      <c r="N8" s="3">
        <v>3</v>
      </c>
      <c r="O8" s="3">
        <v>3</v>
      </c>
      <c r="P8" s="3">
        <v>0.96599999999999997</v>
      </c>
      <c r="Q8" s="3">
        <v>1.5469999999999999</v>
      </c>
      <c r="R8" s="3">
        <v>1.18</v>
      </c>
      <c r="S8" s="4">
        <v>0.77800000000000002</v>
      </c>
      <c r="T8" s="3">
        <v>77.77</v>
      </c>
      <c r="U8" s="4">
        <v>61.759</v>
      </c>
      <c r="V8" s="4">
        <v>228.34</v>
      </c>
      <c r="W8" s="4">
        <v>170</v>
      </c>
      <c r="X8" s="4">
        <v>167.5</v>
      </c>
      <c r="Y8" s="4">
        <v>175</v>
      </c>
      <c r="Z8" s="3">
        <v>339.33</v>
      </c>
      <c r="AA8" s="3">
        <v>256.27999999999997</v>
      </c>
      <c r="AB8" s="4">
        <v>309.25</v>
      </c>
      <c r="AC8" s="4">
        <v>298.08</v>
      </c>
      <c r="AD8" s="4">
        <v>1.6659999999999999</v>
      </c>
      <c r="AE8" s="4">
        <v>1.5649999999999999</v>
      </c>
      <c r="AF8" s="3">
        <v>1.5649999999999999</v>
      </c>
      <c r="AG8" s="4">
        <v>1.5980000000000001</v>
      </c>
      <c r="AH8" s="4">
        <v>77.790000000000006</v>
      </c>
      <c r="AI8" s="4">
        <v>73.63</v>
      </c>
      <c r="AJ8" s="4">
        <v>99.4</v>
      </c>
      <c r="AK8" s="4">
        <v>93.58</v>
      </c>
      <c r="AL8" s="3">
        <v>639.52800000000002</v>
      </c>
      <c r="AM8" s="3">
        <v>636.11800000000005</v>
      </c>
      <c r="AN8" s="3">
        <v>822.52300000000002</v>
      </c>
      <c r="AO8" s="3">
        <v>816.76400000000001</v>
      </c>
      <c r="AP8" s="4">
        <v>1.2769999999999999</v>
      </c>
      <c r="AQ8" s="4">
        <v>1.6950000000000001</v>
      </c>
      <c r="AR8" s="3">
        <v>38.094000000000001</v>
      </c>
      <c r="AS8" s="4">
        <v>27.454999999999998</v>
      </c>
      <c r="AT8" s="4">
        <v>82</v>
      </c>
      <c r="AU8" s="4">
        <v>111</v>
      </c>
      <c r="AV8" s="3">
        <v>2.1539999999999999</v>
      </c>
      <c r="AW8" s="3">
        <v>5.3895999999999997</v>
      </c>
      <c r="AX8" s="3">
        <v>1012.7</v>
      </c>
      <c r="AY8" s="4">
        <v>1.46</v>
      </c>
      <c r="AZ8" s="4">
        <v>5.59</v>
      </c>
      <c r="BA8" s="4">
        <v>113.46599999999999</v>
      </c>
      <c r="BB8" s="4">
        <v>112.72799999999999</v>
      </c>
      <c r="BC8" s="4">
        <v>7788</v>
      </c>
      <c r="BD8" s="4">
        <v>89.75</v>
      </c>
      <c r="BE8" s="3">
        <v>16.445</v>
      </c>
      <c r="BF8" s="3">
        <v>14.675000000000001</v>
      </c>
      <c r="BG8" s="3">
        <v>26.97</v>
      </c>
      <c r="BH8" s="3">
        <v>26.36</v>
      </c>
      <c r="BI8" s="5"/>
      <c r="BJ8" s="5"/>
      <c r="BK8" s="5"/>
      <c r="BL8" s="5"/>
      <c r="BM8" s="5"/>
      <c r="BN8" s="4">
        <v>113.96</v>
      </c>
      <c r="BO8" s="4">
        <v>105.896</v>
      </c>
      <c r="BP8" s="4">
        <v>127.4</v>
      </c>
      <c r="BQ8" s="4">
        <v>133.17599999999999</v>
      </c>
      <c r="BR8" s="5"/>
      <c r="BS8" s="4">
        <v>30.9</v>
      </c>
      <c r="BT8" s="3">
        <v>7426.6570000000002</v>
      </c>
      <c r="BU8" s="3">
        <v>49.747</v>
      </c>
      <c r="BV8" s="4">
        <v>56.027999999999999</v>
      </c>
      <c r="BW8" s="3">
        <v>57.908999999999999</v>
      </c>
      <c r="BX8" s="4">
        <v>57.86</v>
      </c>
      <c r="BY8" s="4">
        <v>1.3280000000000001</v>
      </c>
      <c r="BZ8" s="3">
        <v>2.9220000000000002</v>
      </c>
      <c r="CA8" s="3">
        <v>3.0640000000000001</v>
      </c>
      <c r="CB8" s="3">
        <v>3.649</v>
      </c>
      <c r="CC8" s="4">
        <v>0.83299999999999996</v>
      </c>
      <c r="CD8" s="4">
        <v>1.8580000000000001</v>
      </c>
      <c r="CE8" s="4">
        <v>1.1990000000000001</v>
      </c>
      <c r="CF8" s="4">
        <v>1.802</v>
      </c>
      <c r="CG8" s="4">
        <v>13.968</v>
      </c>
      <c r="CH8" s="4">
        <v>13.840999999999999</v>
      </c>
      <c r="CI8" s="3">
        <v>4.5940000000000003</v>
      </c>
      <c r="CJ8" s="4">
        <v>3.1520000000000001</v>
      </c>
      <c r="CK8" s="3">
        <v>1.349</v>
      </c>
      <c r="CL8" s="3">
        <v>0.7</v>
      </c>
      <c r="CM8" s="3">
        <v>0.1</v>
      </c>
      <c r="CN8" s="3">
        <v>0</v>
      </c>
      <c r="CO8" s="3">
        <v>0</v>
      </c>
      <c r="CP8" s="4">
        <v>107.611</v>
      </c>
      <c r="CQ8" s="4">
        <v>100.765</v>
      </c>
      <c r="CR8" s="4">
        <v>111.518</v>
      </c>
      <c r="CS8" s="4">
        <v>120.142</v>
      </c>
      <c r="CT8" s="4">
        <v>0.34699999999999998</v>
      </c>
      <c r="CU8" s="4">
        <v>0.19900000000000001</v>
      </c>
      <c r="CV8" s="3">
        <v>9.9000000000000005E-2</v>
      </c>
      <c r="CW8" s="4">
        <v>0</v>
      </c>
      <c r="CX8" s="4">
        <v>0.29899999999999999</v>
      </c>
      <c r="CY8" s="4">
        <v>0</v>
      </c>
      <c r="CZ8" s="4">
        <v>0</v>
      </c>
      <c r="DA8" s="3">
        <v>0.40100000000000002</v>
      </c>
      <c r="DB8" s="3">
        <v>0.59899999999999998</v>
      </c>
      <c r="DC8" s="3">
        <v>0</v>
      </c>
      <c r="DD8" s="3">
        <v>0</v>
      </c>
      <c r="DE8" s="3">
        <v>0.34899999999999998</v>
      </c>
      <c r="DF8" s="3">
        <v>0.16200000000000001</v>
      </c>
      <c r="DG8" s="3">
        <v>0.98299999999999998</v>
      </c>
      <c r="DH8" s="3">
        <v>2.488</v>
      </c>
      <c r="DI8" s="3">
        <v>1.2849999999999999</v>
      </c>
      <c r="DJ8" s="3">
        <v>0.3</v>
      </c>
      <c r="DK8" s="3">
        <v>1.26</v>
      </c>
      <c r="DL8" s="4">
        <v>0.437</v>
      </c>
      <c r="DM8" s="4">
        <v>0.85</v>
      </c>
      <c r="DN8" s="4">
        <v>0.63700000000000001</v>
      </c>
      <c r="DO8" s="4">
        <v>0.432</v>
      </c>
      <c r="DP8" s="4">
        <v>61.308</v>
      </c>
      <c r="DQ8" s="4">
        <v>55.932000000000002</v>
      </c>
      <c r="DR8" s="3">
        <v>49.823</v>
      </c>
      <c r="DS8" s="4">
        <v>46.341000000000001</v>
      </c>
      <c r="DT8" s="3">
        <v>6.95</v>
      </c>
      <c r="DU8" s="3">
        <v>5.86</v>
      </c>
      <c r="DV8" s="3">
        <v>12.59</v>
      </c>
      <c r="DW8" s="3">
        <v>11.16</v>
      </c>
      <c r="DX8" s="3">
        <v>6.94</v>
      </c>
      <c r="DY8" s="3">
        <v>6.38</v>
      </c>
      <c r="DZ8" s="3">
        <v>11.88</v>
      </c>
      <c r="EA8" s="3">
        <v>10.95</v>
      </c>
      <c r="EB8" s="3">
        <v>41.93</v>
      </c>
      <c r="EC8" s="4">
        <v>42.96</v>
      </c>
      <c r="ED8" s="3">
        <v>33.36</v>
      </c>
      <c r="EE8" s="3">
        <v>36.229999999999997</v>
      </c>
      <c r="EF8" s="4">
        <v>44.18</v>
      </c>
      <c r="EG8" s="4">
        <v>44.8</v>
      </c>
      <c r="EH8" s="4">
        <v>42.18</v>
      </c>
      <c r="EI8" s="4">
        <v>41.67</v>
      </c>
      <c r="EJ8" s="4">
        <v>7.77</v>
      </c>
      <c r="EK8" s="3">
        <v>57.917000000000002</v>
      </c>
      <c r="EL8" s="4">
        <v>1.1499999999999999</v>
      </c>
      <c r="EM8" s="3">
        <v>0.7</v>
      </c>
      <c r="EN8" s="4">
        <v>1.23</v>
      </c>
      <c r="EO8" s="4">
        <v>1.23</v>
      </c>
      <c r="EP8" s="3">
        <v>-110.89400000000001</v>
      </c>
      <c r="EQ8" s="4">
        <v>-2.44</v>
      </c>
      <c r="ER8" s="4">
        <v>92.046000000000006</v>
      </c>
      <c r="ES8" s="3">
        <v>1.6719999999999999</v>
      </c>
      <c r="ET8" s="3">
        <v>1.716</v>
      </c>
      <c r="EU8" s="3">
        <v>1.633</v>
      </c>
      <c r="EV8" s="4">
        <v>6.593</v>
      </c>
      <c r="EW8" s="4">
        <v>1.327</v>
      </c>
      <c r="EX8" s="3">
        <v>73.38</v>
      </c>
      <c r="EY8" s="4">
        <v>0</v>
      </c>
      <c r="EZ8" s="3">
        <v>0.41</v>
      </c>
      <c r="FA8" s="3">
        <v>0</v>
      </c>
      <c r="FB8" s="3">
        <v>9.5660000000000007</v>
      </c>
      <c r="FC8" s="4">
        <v>73.647999999999996</v>
      </c>
      <c r="FD8" s="4">
        <v>69.760999999999996</v>
      </c>
      <c r="FE8" s="4">
        <v>75.248000000000005</v>
      </c>
      <c r="FF8" s="4">
        <v>74.331999999999994</v>
      </c>
      <c r="FG8" s="4">
        <v>0.94199999999999995</v>
      </c>
      <c r="FH8" s="4">
        <v>0.94299999999999995</v>
      </c>
      <c r="FI8" s="4">
        <v>0.98899999999999999</v>
      </c>
      <c r="FJ8" s="4">
        <v>0.99099999999999999</v>
      </c>
      <c r="FK8" s="4">
        <v>0</v>
      </c>
      <c r="FL8" s="4">
        <v>82</v>
      </c>
      <c r="FM8" s="4">
        <v>2.75</v>
      </c>
      <c r="FN8" s="3">
        <v>-0.16</v>
      </c>
      <c r="FO8" s="4">
        <v>5.5</v>
      </c>
      <c r="FP8" s="5"/>
      <c r="FQ8" s="4">
        <v>4.9000000000000004</v>
      </c>
      <c r="FR8" s="4">
        <v>5.2</v>
      </c>
      <c r="FS8" s="4">
        <v>6.7445000000000004</v>
      </c>
      <c r="FT8" s="3">
        <v>1072.3</v>
      </c>
      <c r="FU8" s="4">
        <v>1.89</v>
      </c>
      <c r="FV8" s="4">
        <v>11.23</v>
      </c>
      <c r="FW8" s="4">
        <v>3096.5</v>
      </c>
      <c r="FX8" s="4">
        <v>166100</v>
      </c>
      <c r="FY8" s="3">
        <v>168800</v>
      </c>
      <c r="FZ8" s="4">
        <v>49.045999999999999</v>
      </c>
      <c r="GA8" s="4">
        <v>48.637</v>
      </c>
      <c r="GB8" s="4">
        <v>2243.8000000000002</v>
      </c>
      <c r="GC8" s="4">
        <v>2243.4</v>
      </c>
      <c r="GD8" s="4">
        <v>2243.8000000000002</v>
      </c>
      <c r="GE8" s="4">
        <v>2255.8000000000002</v>
      </c>
      <c r="GF8" s="4">
        <v>1428.6094000000001</v>
      </c>
      <c r="GG8" s="4">
        <v>30</v>
      </c>
      <c r="GH8" s="4">
        <v>30.1</v>
      </c>
      <c r="GI8" s="4">
        <v>53.3</v>
      </c>
      <c r="GJ8" s="4">
        <v>58.4</v>
      </c>
      <c r="GK8" s="4">
        <v>99.5</v>
      </c>
      <c r="GL8" s="3">
        <v>92</v>
      </c>
      <c r="GM8" s="3">
        <v>0</v>
      </c>
      <c r="GN8" s="4">
        <v>35.832999999999998</v>
      </c>
      <c r="GO8" s="3">
        <v>110.89400000000001</v>
      </c>
      <c r="GP8" s="4">
        <v>1.121</v>
      </c>
      <c r="GQ8" s="4">
        <v>2.0649999999999999</v>
      </c>
      <c r="GR8" s="4">
        <v>1.357</v>
      </c>
      <c r="GS8" s="4">
        <v>2.0649999999999999</v>
      </c>
      <c r="GT8" s="4">
        <v>1.0620000000000001</v>
      </c>
      <c r="GU8" s="4">
        <v>1.9470000000000001</v>
      </c>
      <c r="GV8" s="4">
        <v>12.936</v>
      </c>
      <c r="GW8" s="4">
        <v>14.18</v>
      </c>
      <c r="GX8" s="4">
        <v>15.974</v>
      </c>
      <c r="GY8" s="3">
        <v>0</v>
      </c>
      <c r="GZ8" s="3">
        <v>0</v>
      </c>
      <c r="HA8" s="3">
        <v>0</v>
      </c>
      <c r="HB8" s="4">
        <v>0</v>
      </c>
      <c r="HC8" s="4">
        <v>22.96</v>
      </c>
      <c r="HD8" s="4">
        <v>82</v>
      </c>
      <c r="HE8" s="3">
        <v>0</v>
      </c>
      <c r="HF8" s="3">
        <v>0</v>
      </c>
      <c r="HG8" s="4">
        <v>72.86</v>
      </c>
      <c r="HH8" s="4">
        <v>83.8</v>
      </c>
      <c r="HI8" s="3">
        <v>0</v>
      </c>
      <c r="HJ8" s="3">
        <v>0</v>
      </c>
      <c r="HK8" s="3">
        <v>0</v>
      </c>
      <c r="HL8" s="4">
        <v>64</v>
      </c>
      <c r="HM8" s="4">
        <v>54</v>
      </c>
      <c r="HN8" s="4">
        <v>57</v>
      </c>
      <c r="HO8" s="4">
        <v>46</v>
      </c>
      <c r="HP8" s="4">
        <v>46</v>
      </c>
      <c r="HQ8" s="4">
        <v>46</v>
      </c>
      <c r="HR8" s="4">
        <v>54</v>
      </c>
      <c r="HS8" s="3">
        <v>62</v>
      </c>
      <c r="HT8" s="3">
        <v>-0.92</v>
      </c>
      <c r="HU8" s="3">
        <v>0</v>
      </c>
      <c r="HV8" s="4">
        <v>0.93799999999999994</v>
      </c>
      <c r="HW8" s="3">
        <v>29.86</v>
      </c>
      <c r="HX8" s="3">
        <v>25.5</v>
      </c>
      <c r="HY8" s="3">
        <v>48.17</v>
      </c>
      <c r="HZ8" s="3">
        <v>48.17</v>
      </c>
      <c r="IA8" s="4">
        <v>2.6520000000000001</v>
      </c>
      <c r="IB8" s="3">
        <v>104</v>
      </c>
      <c r="IC8" s="4">
        <v>22.834</v>
      </c>
      <c r="ID8" s="4">
        <v>-0.186</v>
      </c>
      <c r="IE8" s="4">
        <v>-1.9E-2</v>
      </c>
      <c r="IF8" s="3">
        <v>809.4</v>
      </c>
      <c r="IG8" s="3">
        <v>761.3</v>
      </c>
      <c r="IH8" s="3">
        <v>819.7</v>
      </c>
      <c r="II8" s="3">
        <v>775.9</v>
      </c>
      <c r="IJ8" s="4">
        <v>-0.38600000000000001</v>
      </c>
      <c r="IK8" s="4">
        <v>-0.40100000000000002</v>
      </c>
      <c r="IL8" s="4">
        <v>70.313999999999993</v>
      </c>
      <c r="IM8" s="4">
        <v>70.313999999999993</v>
      </c>
      <c r="IN8" s="4">
        <v>14.602</v>
      </c>
      <c r="IO8" s="3">
        <v>0.33200000000000002</v>
      </c>
    </row>
    <row r="9" spans="2:249" ht="30" x14ac:dyDescent="0.25">
      <c r="B9" s="2" t="s">
        <v>41</v>
      </c>
      <c r="C9" s="2" t="s">
        <v>44</v>
      </c>
      <c r="D9" s="2" t="s">
        <v>411</v>
      </c>
      <c r="E9" s="4">
        <v>245.49100000000001</v>
      </c>
      <c r="F9" s="4">
        <v>332.54</v>
      </c>
      <c r="G9" s="4">
        <v>5.59</v>
      </c>
      <c r="H9" s="3">
        <v>32</v>
      </c>
      <c r="I9" s="3">
        <v>0</v>
      </c>
      <c r="J9" s="4">
        <v>17.2</v>
      </c>
      <c r="K9" s="3">
        <v>6</v>
      </c>
      <c r="L9" s="4">
        <v>5</v>
      </c>
      <c r="M9" s="3">
        <v>4</v>
      </c>
      <c r="N9" s="3">
        <v>3</v>
      </c>
      <c r="O9" s="3">
        <v>3</v>
      </c>
      <c r="P9" s="4">
        <v>0.88200000000000001</v>
      </c>
      <c r="Q9" s="4">
        <v>1.357</v>
      </c>
      <c r="R9" s="4">
        <v>0.97099999999999997</v>
      </c>
      <c r="S9" s="4">
        <v>0.85599999999999998</v>
      </c>
      <c r="T9" s="4">
        <v>77.16</v>
      </c>
      <c r="U9" s="4">
        <v>61.609000000000002</v>
      </c>
      <c r="V9" s="4">
        <v>215</v>
      </c>
      <c r="W9" s="4">
        <v>162.5</v>
      </c>
      <c r="X9" s="4">
        <v>210</v>
      </c>
      <c r="Y9" s="4">
        <v>206.66</v>
      </c>
      <c r="Z9" s="4">
        <v>327.86</v>
      </c>
      <c r="AA9" s="4">
        <v>254</v>
      </c>
      <c r="AB9" s="3">
        <v>333.15</v>
      </c>
      <c r="AC9" s="3">
        <v>317.55</v>
      </c>
      <c r="AD9" s="3">
        <v>1.7</v>
      </c>
      <c r="AE9" s="4">
        <v>1.4790000000000001</v>
      </c>
      <c r="AF9" s="4">
        <v>1.5589999999999999</v>
      </c>
      <c r="AG9" s="4">
        <v>1.5469999999999999</v>
      </c>
      <c r="AH9" s="3">
        <v>82.46</v>
      </c>
      <c r="AI9" s="3">
        <v>79.62</v>
      </c>
      <c r="AJ9" s="3">
        <v>109.08</v>
      </c>
      <c r="AK9" s="3">
        <v>103.04</v>
      </c>
      <c r="AL9" s="4">
        <v>589.91499999999996</v>
      </c>
      <c r="AM9" s="4">
        <v>579.36199999999997</v>
      </c>
      <c r="AN9" s="4">
        <v>803.30700000000002</v>
      </c>
      <c r="AO9" s="4">
        <v>789.24900000000002</v>
      </c>
      <c r="AP9" s="4">
        <v>1.2589999999999999</v>
      </c>
      <c r="AQ9" s="4">
        <v>1.6779999999999999</v>
      </c>
      <c r="AR9" s="4">
        <v>37.637</v>
      </c>
      <c r="AS9" s="4">
        <v>27.806999999999999</v>
      </c>
      <c r="AT9" s="4">
        <v>83</v>
      </c>
      <c r="AU9" s="3">
        <v>114</v>
      </c>
      <c r="AV9" s="4">
        <v>2.4115000000000002</v>
      </c>
      <c r="AW9" s="4">
        <v>5.2328999999999999</v>
      </c>
      <c r="AX9" s="4">
        <v>1011.8</v>
      </c>
      <c r="AY9" s="4">
        <v>1.53</v>
      </c>
      <c r="AZ9" s="4">
        <v>5.61</v>
      </c>
      <c r="BA9" s="3">
        <v>69.7</v>
      </c>
      <c r="BB9" s="3">
        <v>69.599999999999994</v>
      </c>
      <c r="BC9" s="3">
        <v>8019</v>
      </c>
      <c r="BD9" s="4">
        <v>89.5</v>
      </c>
      <c r="BE9" s="4">
        <v>16.32</v>
      </c>
      <c r="BF9" s="4">
        <v>14.385</v>
      </c>
      <c r="BG9" s="4">
        <v>26.19</v>
      </c>
      <c r="BH9" s="4">
        <v>24.18</v>
      </c>
      <c r="BI9" s="4">
        <v>61.28</v>
      </c>
      <c r="BJ9" s="4">
        <v>70.186999999999998</v>
      </c>
      <c r="BK9" s="4">
        <v>60.338000000000001</v>
      </c>
      <c r="BL9" s="4">
        <v>62.771000000000001</v>
      </c>
      <c r="BM9" s="3">
        <v>74.754999999999995</v>
      </c>
      <c r="BN9" s="4">
        <v>129.624</v>
      </c>
      <c r="BO9" s="4">
        <v>122.616</v>
      </c>
      <c r="BP9" s="3">
        <v>151.49600000000001</v>
      </c>
      <c r="BQ9" s="3">
        <v>152.12</v>
      </c>
      <c r="BR9" s="3">
        <v>60.826000000000001</v>
      </c>
      <c r="BS9" s="3">
        <v>31.6</v>
      </c>
      <c r="BT9" s="4">
        <v>7401.5309999999999</v>
      </c>
      <c r="BU9" s="4">
        <v>48.828000000000003</v>
      </c>
      <c r="BV9" s="4">
        <v>55.441000000000003</v>
      </c>
      <c r="BW9" s="4">
        <v>57.579000000000001</v>
      </c>
      <c r="BX9" s="4">
        <v>57.552</v>
      </c>
      <c r="BY9" s="4">
        <v>1.528</v>
      </c>
      <c r="BZ9" s="4">
        <v>2.7829999999999999</v>
      </c>
      <c r="CA9" s="4">
        <v>2.7589999999999999</v>
      </c>
      <c r="CB9" s="4">
        <v>3.181</v>
      </c>
      <c r="CC9" s="3">
        <v>1.1060000000000001</v>
      </c>
      <c r="CD9" s="3">
        <v>2.0259999999999998</v>
      </c>
      <c r="CE9" s="4">
        <v>1.2190000000000001</v>
      </c>
      <c r="CF9" s="4">
        <v>1.736</v>
      </c>
      <c r="CG9" s="3">
        <v>13.978</v>
      </c>
      <c r="CH9" s="4">
        <v>13.832000000000001</v>
      </c>
      <c r="CI9" s="5"/>
      <c r="CJ9" s="5"/>
      <c r="CK9" s="5"/>
      <c r="CL9" s="4">
        <v>0.5</v>
      </c>
      <c r="CM9" s="3">
        <v>0.1</v>
      </c>
      <c r="CN9" s="3">
        <v>0</v>
      </c>
      <c r="CO9" s="3">
        <v>0</v>
      </c>
      <c r="CP9" s="3">
        <v>111.012</v>
      </c>
      <c r="CQ9" s="3">
        <v>103.724</v>
      </c>
      <c r="CR9" s="3">
        <v>133.506</v>
      </c>
      <c r="CS9" s="3">
        <v>138.20599999999999</v>
      </c>
      <c r="CT9" s="4">
        <v>0.36799999999999999</v>
      </c>
      <c r="CU9" s="4">
        <v>0.1</v>
      </c>
      <c r="CV9" s="3">
        <v>9.9000000000000005E-2</v>
      </c>
      <c r="CW9" s="3">
        <v>0.1</v>
      </c>
      <c r="CX9" s="3">
        <v>0.5</v>
      </c>
      <c r="CY9" s="3">
        <v>0.20100000000000001</v>
      </c>
      <c r="CZ9" s="4">
        <v>0.19900000000000001</v>
      </c>
      <c r="DA9" s="4">
        <v>0.19900000000000001</v>
      </c>
      <c r="DB9" s="4">
        <v>0.496</v>
      </c>
      <c r="DC9" s="3">
        <v>0</v>
      </c>
      <c r="DD9" s="3">
        <v>0</v>
      </c>
      <c r="DE9" s="4">
        <v>0.30599999999999999</v>
      </c>
      <c r="DF9" s="4">
        <v>0.14199999999999999</v>
      </c>
      <c r="DG9" s="4">
        <v>0.65</v>
      </c>
      <c r="DH9" s="4">
        <v>1.923</v>
      </c>
      <c r="DI9" s="4">
        <v>1.111</v>
      </c>
      <c r="DJ9" s="4">
        <v>0.19600000000000001</v>
      </c>
      <c r="DK9" s="4">
        <v>1.1140000000000001</v>
      </c>
      <c r="DL9" s="4">
        <v>0.438</v>
      </c>
      <c r="DM9" s="3">
        <v>2.0190000000000001</v>
      </c>
      <c r="DN9" s="4">
        <v>0.67700000000000005</v>
      </c>
      <c r="DO9" s="4">
        <v>0.41499999999999998</v>
      </c>
      <c r="DP9" s="3">
        <v>62.161999999999999</v>
      </c>
      <c r="DQ9" s="4">
        <v>55.856999999999999</v>
      </c>
      <c r="DR9" s="4">
        <v>49.706000000000003</v>
      </c>
      <c r="DS9" s="3">
        <v>47.563000000000002</v>
      </c>
      <c r="DT9" s="4">
        <v>6.34</v>
      </c>
      <c r="DU9" s="4">
        <v>5.18</v>
      </c>
      <c r="DV9" s="4">
        <v>11.75</v>
      </c>
      <c r="DW9" s="4">
        <v>9.69</v>
      </c>
      <c r="DX9" s="4">
        <v>6.47</v>
      </c>
      <c r="DY9" s="4">
        <v>5.58</v>
      </c>
      <c r="DZ9" s="4">
        <v>10.96</v>
      </c>
      <c r="EA9" s="4">
        <v>9.18</v>
      </c>
      <c r="EB9" s="4">
        <v>41.57</v>
      </c>
      <c r="EC9" s="3">
        <v>43.38</v>
      </c>
      <c r="ED9" s="4">
        <v>33.21</v>
      </c>
      <c r="EE9" s="4">
        <v>35.99</v>
      </c>
      <c r="EF9" s="4">
        <v>45.62</v>
      </c>
      <c r="EG9" s="4">
        <v>45.85</v>
      </c>
      <c r="EH9" s="4">
        <v>44.08</v>
      </c>
      <c r="EI9" s="4">
        <v>45.15</v>
      </c>
      <c r="EJ9" s="3">
        <v>7.8659999999999997</v>
      </c>
      <c r="EK9" s="4">
        <v>57.183</v>
      </c>
      <c r="EL9" s="4">
        <v>1.2</v>
      </c>
      <c r="EM9" s="4">
        <v>0.8</v>
      </c>
      <c r="EN9" s="3">
        <v>1.27</v>
      </c>
      <c r="EO9" s="3">
        <v>1.27</v>
      </c>
      <c r="EP9" s="4">
        <v>-106.514</v>
      </c>
      <c r="EQ9" s="4">
        <v>-2.444</v>
      </c>
      <c r="ER9" s="3">
        <v>93.213999999999999</v>
      </c>
      <c r="ES9" s="4">
        <v>1.66</v>
      </c>
      <c r="ET9" s="4">
        <v>1.7130000000000001</v>
      </c>
      <c r="EU9" s="4">
        <v>1.5940000000000001</v>
      </c>
      <c r="EV9" s="4">
        <v>6.5730000000000004</v>
      </c>
      <c r="EW9" s="3">
        <v>1.462</v>
      </c>
      <c r="EX9" s="4">
        <v>70</v>
      </c>
      <c r="EY9" s="3">
        <v>0.04</v>
      </c>
      <c r="EZ9" s="4">
        <v>0</v>
      </c>
      <c r="FA9" s="3">
        <v>0</v>
      </c>
      <c r="FB9" s="4">
        <v>9.5410000000000004</v>
      </c>
      <c r="FC9" s="3">
        <v>78.013999999999996</v>
      </c>
      <c r="FD9" s="3">
        <v>73.727999999999994</v>
      </c>
      <c r="FE9" s="3">
        <v>84.796000000000006</v>
      </c>
      <c r="FF9" s="3">
        <v>82.903000000000006</v>
      </c>
      <c r="FG9" s="4">
        <v>0.94899999999999995</v>
      </c>
      <c r="FH9" s="4">
        <v>0.95</v>
      </c>
      <c r="FI9" s="4">
        <v>0.99099999999999999</v>
      </c>
      <c r="FJ9" s="4">
        <v>0.99399999999999999</v>
      </c>
      <c r="FK9" s="4">
        <v>0</v>
      </c>
      <c r="FL9" s="4">
        <v>83</v>
      </c>
      <c r="FM9" s="4">
        <v>2.67</v>
      </c>
      <c r="FN9" s="4">
        <v>-0.06</v>
      </c>
      <c r="FO9" s="3">
        <v>5.36</v>
      </c>
      <c r="FP9" s="4">
        <v>4.1500000000000004</v>
      </c>
      <c r="FQ9" s="4">
        <v>4.5</v>
      </c>
      <c r="FR9" s="3">
        <v>5.0999999999999996</v>
      </c>
      <c r="FS9" s="3">
        <v>6.7859999999999996</v>
      </c>
      <c r="FT9" s="4">
        <v>1068.7</v>
      </c>
      <c r="FU9" s="3">
        <v>3.75</v>
      </c>
      <c r="FV9" s="3">
        <v>16.829999999999998</v>
      </c>
      <c r="FW9" s="4">
        <v>3064</v>
      </c>
      <c r="FX9" s="4">
        <v>163300</v>
      </c>
      <c r="FY9" s="4">
        <v>163700</v>
      </c>
      <c r="FZ9" s="4">
        <v>49.332999999999998</v>
      </c>
      <c r="GA9" s="4">
        <v>48.837000000000003</v>
      </c>
      <c r="GB9" s="3">
        <v>2250.8000000000002</v>
      </c>
      <c r="GC9" s="4">
        <v>2254.6999999999998</v>
      </c>
      <c r="GD9" s="3">
        <v>2256.6</v>
      </c>
      <c r="GE9" s="4">
        <v>2259.3000000000002</v>
      </c>
      <c r="GF9" s="4">
        <v>1290.1094000000001</v>
      </c>
      <c r="GG9" s="4">
        <v>31</v>
      </c>
      <c r="GH9" s="4">
        <v>30.9</v>
      </c>
      <c r="GI9" s="4">
        <v>48.4</v>
      </c>
      <c r="GJ9" s="4">
        <v>53.7</v>
      </c>
      <c r="GK9" s="4">
        <v>99.5</v>
      </c>
      <c r="GL9" s="4">
        <v>90.4</v>
      </c>
      <c r="GM9" s="3">
        <v>0</v>
      </c>
      <c r="GN9" s="4">
        <v>37.165999999999997</v>
      </c>
      <c r="GO9" s="4">
        <v>106.514</v>
      </c>
      <c r="GP9" s="4">
        <v>1.0620000000000001</v>
      </c>
      <c r="GQ9" s="4">
        <v>2.0059999999999998</v>
      </c>
      <c r="GR9" s="4">
        <v>1.357</v>
      </c>
      <c r="GS9" s="4">
        <v>2.0649999999999999</v>
      </c>
      <c r="GT9" s="4">
        <v>0.94399999999999995</v>
      </c>
      <c r="GU9" s="4">
        <v>1.9470000000000001</v>
      </c>
      <c r="GV9" s="4">
        <v>13.034000000000001</v>
      </c>
      <c r="GW9" s="3">
        <v>14.23</v>
      </c>
      <c r="GX9" s="4">
        <v>16.071999999999999</v>
      </c>
      <c r="GY9" s="3">
        <v>0</v>
      </c>
      <c r="GZ9" s="3">
        <v>0</v>
      </c>
      <c r="HA9" s="3">
        <v>0</v>
      </c>
      <c r="HB9" s="4">
        <v>0</v>
      </c>
      <c r="HC9" s="4">
        <v>23.277999999999999</v>
      </c>
      <c r="HD9" s="4">
        <v>86</v>
      </c>
      <c r="HE9" s="3">
        <v>0</v>
      </c>
      <c r="HF9" s="3">
        <v>0</v>
      </c>
      <c r="HG9" s="4">
        <v>72.760000000000005</v>
      </c>
      <c r="HH9" s="4">
        <v>83.78</v>
      </c>
      <c r="HI9" s="3">
        <v>0</v>
      </c>
      <c r="HJ9" s="3">
        <v>0</v>
      </c>
      <c r="HK9" s="3">
        <v>0</v>
      </c>
      <c r="HL9" s="4">
        <v>62</v>
      </c>
      <c r="HM9" s="4">
        <v>53</v>
      </c>
      <c r="HN9" s="4">
        <v>55</v>
      </c>
      <c r="HO9" s="4">
        <v>45</v>
      </c>
      <c r="HP9" s="4">
        <v>46</v>
      </c>
      <c r="HQ9" s="4">
        <v>45</v>
      </c>
      <c r="HR9" s="3">
        <v>55</v>
      </c>
      <c r="HS9" s="3">
        <v>62</v>
      </c>
      <c r="HT9" s="4">
        <v>-0.88249999999999995</v>
      </c>
      <c r="HU9" s="3">
        <v>0</v>
      </c>
      <c r="HV9" s="4">
        <v>0.35899999999999999</v>
      </c>
      <c r="HW9" s="4">
        <v>30.71</v>
      </c>
      <c r="HX9" s="3">
        <v>25.5</v>
      </c>
      <c r="HY9" s="5"/>
      <c r="HZ9" s="5"/>
      <c r="IA9" s="3">
        <v>2.7709999999999999</v>
      </c>
      <c r="IB9" s="3">
        <v>104</v>
      </c>
      <c r="IC9" s="3">
        <v>23.077999999999999</v>
      </c>
      <c r="ID9" s="4">
        <v>-0.16300000000000001</v>
      </c>
      <c r="IE9" s="4">
        <v>-0.01</v>
      </c>
      <c r="IF9" s="4">
        <v>804.4</v>
      </c>
      <c r="IG9" s="4">
        <v>750.4</v>
      </c>
      <c r="IH9" s="4">
        <v>818</v>
      </c>
      <c r="II9" s="4">
        <v>767.3</v>
      </c>
      <c r="IJ9" s="4">
        <v>-0.314</v>
      </c>
      <c r="IK9" s="4">
        <v>-0.36299999999999999</v>
      </c>
      <c r="IL9" s="4">
        <v>89.808999999999997</v>
      </c>
      <c r="IM9" s="4">
        <v>89.808999999999997</v>
      </c>
      <c r="IN9" s="3">
        <v>16.875</v>
      </c>
      <c r="IO9" s="4">
        <v>0.315</v>
      </c>
    </row>
  </sheetData>
  <mergeCells count="5">
    <mergeCell ref="B6:BD6"/>
    <mergeCell ref="BE6:DE6"/>
    <mergeCell ref="DF6:FE6"/>
    <mergeCell ref="FF6:HD6"/>
    <mergeCell ref="HE6:IO6"/>
  </mergeCells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3A7F4-EBFD-4B8B-A214-90B5E8498592}">
  <sheetPr codeName="Sheet5"/>
  <dimension ref="B1:IO11"/>
  <sheetViews>
    <sheetView zoomScale="70" zoomScaleNormal="70" workbookViewId="0">
      <selection activeCell="C2" sqref="C2"/>
    </sheetView>
  </sheetViews>
  <sheetFormatPr defaultRowHeight="15" x14ac:dyDescent="0.25"/>
  <sheetData>
    <row r="1" spans="2:249" ht="15.75" thickBot="1" x14ac:dyDescent="0.3">
      <c r="B1" s="32" t="s">
        <v>363</v>
      </c>
      <c r="C1" s="33" t="s">
        <v>365</v>
      </c>
    </row>
    <row r="5" spans="2:249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142</v>
      </c>
      <c r="L5" s="1" t="s">
        <v>143</v>
      </c>
      <c r="M5" s="1" t="s">
        <v>144</v>
      </c>
      <c r="N5" s="1" t="s">
        <v>145</v>
      </c>
      <c r="O5" s="1" t="s">
        <v>146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147</v>
      </c>
      <c r="AI5" s="1" t="s">
        <v>148</v>
      </c>
      <c r="AJ5" s="1" t="s">
        <v>149</v>
      </c>
      <c r="AK5" s="1" t="s">
        <v>150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274</v>
      </c>
      <c r="AQ5" s="1" t="s">
        <v>275</v>
      </c>
      <c r="AR5" s="1" t="s">
        <v>151</v>
      </c>
      <c r="AS5" s="1" t="s">
        <v>152</v>
      </c>
      <c r="AT5" s="1" t="s">
        <v>153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154</v>
      </c>
      <c r="BB5" s="1" t="s">
        <v>155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156</v>
      </c>
      <c r="DU5" s="1" t="s">
        <v>157</v>
      </c>
      <c r="DV5" s="1" t="s">
        <v>158</v>
      </c>
      <c r="DW5" s="1" t="s">
        <v>159</v>
      </c>
      <c r="DX5" s="1" t="s">
        <v>160</v>
      </c>
      <c r="DY5" s="1" t="s">
        <v>161</v>
      </c>
      <c r="DZ5" s="1" t="s">
        <v>162</v>
      </c>
      <c r="EA5" s="1" t="s">
        <v>163</v>
      </c>
      <c r="EB5" s="1" t="s">
        <v>164</v>
      </c>
      <c r="EC5" s="1" t="s">
        <v>165</v>
      </c>
      <c r="ED5" s="1" t="s">
        <v>166</v>
      </c>
      <c r="EE5" s="1" t="s">
        <v>167</v>
      </c>
      <c r="EF5" s="1" t="s">
        <v>168</v>
      </c>
      <c r="EG5" s="1" t="s">
        <v>169</v>
      </c>
      <c r="EH5" s="1" t="s">
        <v>170</v>
      </c>
      <c r="EI5" s="1" t="s">
        <v>171</v>
      </c>
      <c r="EJ5" s="1" t="s">
        <v>126</v>
      </c>
      <c r="EK5" s="1" t="s">
        <v>127</v>
      </c>
      <c r="EL5" s="1" t="s">
        <v>270</v>
      </c>
      <c r="EM5" s="1" t="s">
        <v>172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173</v>
      </c>
      <c r="EV5" s="1" t="s">
        <v>135</v>
      </c>
      <c r="EW5" s="1" t="s">
        <v>136</v>
      </c>
      <c r="EX5" s="1" t="s">
        <v>174</v>
      </c>
      <c r="EY5" s="1" t="s">
        <v>175</v>
      </c>
      <c r="EZ5" s="1" t="s">
        <v>176</v>
      </c>
      <c r="FA5" s="1" t="s">
        <v>177</v>
      </c>
      <c r="FB5" s="1" t="s">
        <v>178</v>
      </c>
      <c r="FC5" s="1" t="s">
        <v>179</v>
      </c>
      <c r="FD5" s="1" t="s">
        <v>180</v>
      </c>
      <c r="FE5" s="1" t="s">
        <v>181</v>
      </c>
      <c r="FF5" s="1" t="s">
        <v>182</v>
      </c>
      <c r="FG5" s="1" t="s">
        <v>266</v>
      </c>
      <c r="FH5" s="1" t="s">
        <v>267</v>
      </c>
      <c r="FI5" s="1" t="s">
        <v>268</v>
      </c>
      <c r="FJ5" s="1" t="s">
        <v>269</v>
      </c>
      <c r="FK5" s="1" t="s">
        <v>183</v>
      </c>
      <c r="FL5" s="1" t="s">
        <v>184</v>
      </c>
      <c r="FM5" s="1" t="s">
        <v>185</v>
      </c>
      <c r="FN5" s="1" t="s">
        <v>186</v>
      </c>
      <c r="FO5" s="1" t="s">
        <v>187</v>
      </c>
      <c r="FP5" s="1" t="s">
        <v>188</v>
      </c>
      <c r="FQ5" s="1" t="s">
        <v>189</v>
      </c>
      <c r="FR5" s="1" t="s">
        <v>190</v>
      </c>
      <c r="FS5" s="1" t="s">
        <v>191</v>
      </c>
      <c r="FT5" s="1" t="s">
        <v>192</v>
      </c>
      <c r="FU5" s="1" t="s">
        <v>193</v>
      </c>
      <c r="FV5" s="1" t="s">
        <v>194</v>
      </c>
      <c r="FW5" s="1" t="s">
        <v>195</v>
      </c>
      <c r="FX5" s="1" t="s">
        <v>196</v>
      </c>
      <c r="FY5" s="1" t="s">
        <v>197</v>
      </c>
      <c r="FZ5" s="1" t="s">
        <v>198</v>
      </c>
      <c r="GA5" s="1" t="s">
        <v>199</v>
      </c>
      <c r="GB5" s="1" t="s">
        <v>200</v>
      </c>
      <c r="GC5" s="1" t="s">
        <v>201</v>
      </c>
      <c r="GD5" s="1" t="s">
        <v>202</v>
      </c>
      <c r="GE5" s="1" t="s">
        <v>203</v>
      </c>
      <c r="GF5" s="1" t="s">
        <v>204</v>
      </c>
      <c r="GG5" s="1" t="s">
        <v>205</v>
      </c>
      <c r="GH5" s="1" t="s">
        <v>206</v>
      </c>
      <c r="GI5" s="1" t="s">
        <v>207</v>
      </c>
      <c r="GJ5" s="1" t="s">
        <v>208</v>
      </c>
      <c r="GK5" s="1" t="s">
        <v>209</v>
      </c>
      <c r="GL5" s="1" t="s">
        <v>210</v>
      </c>
      <c r="GM5" s="1" t="s">
        <v>211</v>
      </c>
      <c r="GN5" s="1" t="s">
        <v>212</v>
      </c>
      <c r="GO5" s="1" t="s">
        <v>213</v>
      </c>
      <c r="GP5" s="1" t="s">
        <v>214</v>
      </c>
      <c r="GQ5" s="1" t="s">
        <v>215</v>
      </c>
      <c r="GR5" s="1" t="s">
        <v>216</v>
      </c>
      <c r="GS5" s="1" t="s">
        <v>217</v>
      </c>
      <c r="GT5" s="1" t="s">
        <v>218</v>
      </c>
      <c r="GU5" s="1" t="s">
        <v>219</v>
      </c>
      <c r="GV5" s="1" t="s">
        <v>220</v>
      </c>
      <c r="GW5" s="1" t="s">
        <v>221</v>
      </c>
      <c r="GX5" s="1" t="s">
        <v>222</v>
      </c>
      <c r="GY5" s="1" t="s">
        <v>223</v>
      </c>
      <c r="GZ5" s="1" t="s">
        <v>224</v>
      </c>
      <c r="HA5" s="1" t="s">
        <v>225</v>
      </c>
      <c r="HB5" s="1" t="s">
        <v>226</v>
      </c>
      <c r="HC5" s="1" t="s">
        <v>227</v>
      </c>
      <c r="HD5" s="1" t="s">
        <v>228</v>
      </c>
      <c r="HE5" s="1" t="s">
        <v>229</v>
      </c>
      <c r="HF5" s="1" t="s">
        <v>230</v>
      </c>
      <c r="HG5" s="1" t="s">
        <v>231</v>
      </c>
      <c r="HH5" s="1" t="s">
        <v>232</v>
      </c>
      <c r="HI5" s="1" t="s">
        <v>233</v>
      </c>
      <c r="HJ5" s="1" t="s">
        <v>234</v>
      </c>
      <c r="HK5" s="1" t="s">
        <v>235</v>
      </c>
      <c r="HL5" s="1" t="s">
        <v>236</v>
      </c>
      <c r="HM5" s="1" t="s">
        <v>237</v>
      </c>
      <c r="HN5" s="1" t="s">
        <v>238</v>
      </c>
      <c r="HO5" s="1" t="s">
        <v>239</v>
      </c>
      <c r="HP5" s="1" t="s">
        <v>240</v>
      </c>
      <c r="HQ5" s="1" t="s">
        <v>241</v>
      </c>
      <c r="HR5" s="1" t="s">
        <v>242</v>
      </c>
      <c r="HS5" s="1" t="s">
        <v>243</v>
      </c>
      <c r="HT5" s="1" t="s">
        <v>244</v>
      </c>
      <c r="HU5" s="1" t="s">
        <v>245</v>
      </c>
      <c r="HV5" s="1" t="s">
        <v>246</v>
      </c>
      <c r="HW5" s="1" t="s">
        <v>247</v>
      </c>
      <c r="HX5" s="1" t="s">
        <v>248</v>
      </c>
      <c r="HY5" s="1" t="s">
        <v>249</v>
      </c>
      <c r="HZ5" s="1" t="s">
        <v>249</v>
      </c>
      <c r="IA5" s="1" t="s">
        <v>263</v>
      </c>
      <c r="IB5" s="1" t="s">
        <v>388</v>
      </c>
      <c r="IC5" s="1" t="s">
        <v>389</v>
      </c>
      <c r="ID5" s="1" t="s">
        <v>390</v>
      </c>
      <c r="IE5" s="1" t="s">
        <v>391</v>
      </c>
      <c r="IF5" s="1" t="s">
        <v>392</v>
      </c>
      <c r="IG5" s="1" t="s">
        <v>393</v>
      </c>
      <c r="IH5" s="1" t="s">
        <v>394</v>
      </c>
      <c r="II5" s="1" t="s">
        <v>395</v>
      </c>
      <c r="IJ5" s="1" t="s">
        <v>396</v>
      </c>
      <c r="IK5" s="1" t="s">
        <v>397</v>
      </c>
      <c r="IL5" s="1" t="s">
        <v>398</v>
      </c>
      <c r="IM5" s="1" t="s">
        <v>399</v>
      </c>
      <c r="IN5" s="1" t="s">
        <v>400</v>
      </c>
      <c r="IO5" s="1" t="s">
        <v>401</v>
      </c>
    </row>
    <row r="6" spans="2:249" ht="15" customHeight="1" x14ac:dyDescent="0.25">
      <c r="B6" s="62" t="s">
        <v>412</v>
      </c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4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4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  <c r="DY6" s="63"/>
      <c r="DZ6" s="63"/>
      <c r="EA6" s="63"/>
      <c r="EB6" s="63"/>
      <c r="EC6" s="63"/>
      <c r="ED6" s="63"/>
      <c r="EE6" s="63"/>
      <c r="EF6" s="63"/>
      <c r="EG6" s="63"/>
      <c r="EH6" s="63"/>
      <c r="EI6" s="63"/>
      <c r="EJ6" s="63"/>
      <c r="EK6" s="63"/>
      <c r="EL6" s="63"/>
      <c r="EM6" s="63"/>
      <c r="EN6" s="63"/>
      <c r="EO6" s="63"/>
      <c r="EP6" s="63"/>
      <c r="EQ6" s="63"/>
      <c r="ER6" s="63"/>
      <c r="ES6" s="63"/>
      <c r="ET6" s="63"/>
      <c r="EU6" s="63"/>
      <c r="EV6" s="63"/>
      <c r="EW6" s="63"/>
      <c r="EX6" s="63"/>
      <c r="EY6" s="63"/>
      <c r="EZ6" s="63"/>
      <c r="FA6" s="63"/>
      <c r="FB6" s="63"/>
      <c r="FC6" s="63"/>
      <c r="FD6" s="63"/>
      <c r="FE6" s="64"/>
      <c r="FF6" s="63"/>
      <c r="FG6" s="63"/>
      <c r="FH6" s="63"/>
      <c r="FI6" s="63"/>
      <c r="FJ6" s="63"/>
      <c r="FK6" s="63"/>
      <c r="FL6" s="63"/>
      <c r="FM6" s="63"/>
      <c r="FN6" s="63"/>
      <c r="FO6" s="63"/>
      <c r="FP6" s="63"/>
      <c r="FQ6" s="63"/>
      <c r="FR6" s="63"/>
      <c r="FS6" s="63"/>
      <c r="FT6" s="63"/>
      <c r="FU6" s="63"/>
      <c r="FV6" s="63"/>
      <c r="FW6" s="63"/>
      <c r="FX6" s="63"/>
      <c r="FY6" s="63"/>
      <c r="FZ6" s="63"/>
      <c r="GA6" s="63"/>
      <c r="GB6" s="63"/>
      <c r="GC6" s="63"/>
      <c r="GD6" s="63"/>
      <c r="GE6" s="63"/>
      <c r="GF6" s="63"/>
      <c r="GG6" s="63"/>
      <c r="GH6" s="63"/>
      <c r="GI6" s="63"/>
      <c r="GJ6" s="63"/>
      <c r="GK6" s="63"/>
      <c r="GL6" s="63"/>
      <c r="GM6" s="63"/>
      <c r="GN6" s="63"/>
      <c r="GO6" s="63"/>
      <c r="GP6" s="63"/>
      <c r="GQ6" s="63"/>
      <c r="GR6" s="63"/>
      <c r="GS6" s="63"/>
      <c r="GT6" s="63"/>
      <c r="GU6" s="63"/>
      <c r="GV6" s="63"/>
      <c r="GW6" s="63"/>
      <c r="GX6" s="63"/>
      <c r="GY6" s="63"/>
      <c r="GZ6" s="63"/>
      <c r="HA6" s="63"/>
      <c r="HB6" s="63"/>
      <c r="HC6" s="63"/>
      <c r="HD6" s="64"/>
      <c r="HE6" s="63"/>
      <c r="HF6" s="63"/>
      <c r="HG6" s="63"/>
      <c r="HH6" s="63"/>
      <c r="HI6" s="63"/>
      <c r="HJ6" s="63"/>
      <c r="HK6" s="63"/>
      <c r="HL6" s="63"/>
      <c r="HM6" s="63"/>
      <c r="HN6" s="63"/>
      <c r="HO6" s="63"/>
      <c r="HP6" s="63"/>
      <c r="HQ6" s="63"/>
      <c r="HR6" s="63"/>
      <c r="HS6" s="63"/>
      <c r="HT6" s="63"/>
      <c r="HU6" s="63"/>
      <c r="HV6" s="63"/>
      <c r="HW6" s="63"/>
      <c r="HX6" s="63"/>
      <c r="HY6" s="63"/>
      <c r="HZ6" s="63"/>
      <c r="IA6" s="63"/>
      <c r="IB6" s="63"/>
      <c r="IC6" s="63"/>
      <c r="ID6" s="63"/>
      <c r="IE6" s="63"/>
      <c r="IF6" s="63"/>
      <c r="IG6" s="63"/>
      <c r="IH6" s="63"/>
      <c r="II6" s="63"/>
      <c r="IJ6" s="63"/>
      <c r="IK6" s="63"/>
      <c r="IL6" s="63"/>
      <c r="IM6" s="63"/>
      <c r="IN6" s="63"/>
      <c r="IO6" s="64"/>
    </row>
    <row r="7" spans="2:249" ht="30" x14ac:dyDescent="0.25">
      <c r="B7" s="2" t="s">
        <v>41</v>
      </c>
      <c r="C7" s="2" t="s">
        <v>42</v>
      </c>
      <c r="D7" s="2" t="s">
        <v>413</v>
      </c>
      <c r="E7" s="3">
        <v>301.69799999999998</v>
      </c>
      <c r="F7" s="4">
        <v>324.8</v>
      </c>
      <c r="G7" s="4">
        <v>5.07</v>
      </c>
      <c r="H7" s="4">
        <v>31.5</v>
      </c>
      <c r="I7" s="3">
        <v>0</v>
      </c>
      <c r="J7" s="3">
        <v>47.3</v>
      </c>
      <c r="K7" s="4">
        <v>4</v>
      </c>
      <c r="L7" s="3">
        <v>8</v>
      </c>
      <c r="M7" s="4">
        <v>5</v>
      </c>
      <c r="N7" s="3">
        <v>3</v>
      </c>
      <c r="O7" s="3">
        <v>3</v>
      </c>
      <c r="P7" s="4">
        <v>0.79200000000000004</v>
      </c>
      <c r="Q7" s="4">
        <v>0.97</v>
      </c>
      <c r="R7" s="4">
        <v>0.77800000000000002</v>
      </c>
      <c r="S7" s="5"/>
      <c r="T7" s="4">
        <v>52.4</v>
      </c>
      <c r="U7" s="3">
        <v>61.601999999999997</v>
      </c>
      <c r="V7" s="3">
        <v>60</v>
      </c>
      <c r="W7" s="3">
        <v>40</v>
      </c>
      <c r="X7" s="3">
        <v>80</v>
      </c>
      <c r="Y7" s="3">
        <v>80</v>
      </c>
      <c r="Z7" s="4">
        <v>199.93</v>
      </c>
      <c r="AA7" s="4">
        <v>160.25</v>
      </c>
      <c r="AB7" s="4">
        <v>154.03</v>
      </c>
      <c r="AC7" s="4">
        <v>155.24</v>
      </c>
      <c r="AD7" s="4">
        <v>1.476</v>
      </c>
      <c r="AE7" s="4">
        <v>1.3280000000000001</v>
      </c>
      <c r="AF7" s="4">
        <v>1.357</v>
      </c>
      <c r="AG7" s="4">
        <v>1.351</v>
      </c>
      <c r="AH7" s="4">
        <v>55.31</v>
      </c>
      <c r="AI7" s="4">
        <v>55.12</v>
      </c>
      <c r="AJ7" s="4">
        <v>63.89</v>
      </c>
      <c r="AK7" s="4">
        <v>62.43</v>
      </c>
      <c r="AL7" s="4">
        <v>489.97399999999999</v>
      </c>
      <c r="AM7" s="4">
        <v>492.36900000000003</v>
      </c>
      <c r="AN7" s="4">
        <v>652.34900000000005</v>
      </c>
      <c r="AO7" s="4">
        <v>724.46699999999998</v>
      </c>
      <c r="AP7" s="3">
        <v>1.335</v>
      </c>
      <c r="AQ7" s="4">
        <v>1.6279999999999999</v>
      </c>
      <c r="AR7" s="4">
        <v>36.304000000000002</v>
      </c>
      <c r="AS7" s="4">
        <v>28.760999999999999</v>
      </c>
      <c r="AT7" s="3">
        <v>83</v>
      </c>
      <c r="AU7" s="4">
        <v>93</v>
      </c>
      <c r="AV7" s="4">
        <v>2.6284999999999998</v>
      </c>
      <c r="AW7" s="3">
        <v>5.3806000000000003</v>
      </c>
      <c r="AX7" s="4">
        <v>1007.1</v>
      </c>
      <c r="AY7" s="3">
        <v>1.58</v>
      </c>
      <c r="AZ7" s="4">
        <v>5.73</v>
      </c>
      <c r="BA7" s="3">
        <v>65.203999999999994</v>
      </c>
      <c r="BB7" s="3">
        <v>68.7</v>
      </c>
      <c r="BC7" s="4">
        <v>7751</v>
      </c>
      <c r="BD7" s="4">
        <v>89.5</v>
      </c>
      <c r="BE7" s="4">
        <v>12.51</v>
      </c>
      <c r="BF7" s="4">
        <v>11.3</v>
      </c>
      <c r="BG7" s="4">
        <v>24.19</v>
      </c>
      <c r="BH7" s="4">
        <v>23.37</v>
      </c>
      <c r="BI7" s="3">
        <v>60.552999999999997</v>
      </c>
      <c r="BJ7" s="3">
        <v>76.603999999999999</v>
      </c>
      <c r="BK7" s="4">
        <v>58.856000000000002</v>
      </c>
      <c r="BL7" s="3">
        <v>74.686999999999998</v>
      </c>
      <c r="BM7" s="3">
        <v>73.388999999999996</v>
      </c>
      <c r="BN7" s="4">
        <v>92.408000000000001</v>
      </c>
      <c r="BO7" s="4">
        <v>90.695999999999998</v>
      </c>
      <c r="BP7" s="4">
        <v>89.224000000000004</v>
      </c>
      <c r="BQ7" s="4">
        <v>91.927999999999997</v>
      </c>
      <c r="BR7" s="4">
        <v>60.326000000000001</v>
      </c>
      <c r="BS7" s="4">
        <v>30.2</v>
      </c>
      <c r="BT7" s="4">
        <v>6724.0649999999996</v>
      </c>
      <c r="BU7" s="4">
        <v>47.399000000000001</v>
      </c>
      <c r="BV7" s="4">
        <v>55.256</v>
      </c>
      <c r="BW7" s="4">
        <v>58.47</v>
      </c>
      <c r="BX7" s="3">
        <v>58.567999999999998</v>
      </c>
      <c r="BY7" s="4">
        <v>1.411</v>
      </c>
      <c r="BZ7" s="4">
        <v>2.1240000000000001</v>
      </c>
      <c r="CA7" s="4">
        <v>2.2669999999999999</v>
      </c>
      <c r="CB7" s="4">
        <v>2.9329999999999998</v>
      </c>
      <c r="CC7" s="4">
        <v>1.2689999999999999</v>
      </c>
      <c r="CD7" s="4">
        <v>1.506</v>
      </c>
      <c r="CE7" s="3">
        <v>1.2989999999999999</v>
      </c>
      <c r="CF7" s="3">
        <v>1.6919999999999999</v>
      </c>
      <c r="CG7" s="4">
        <v>13.784000000000001</v>
      </c>
      <c r="CH7" s="3">
        <v>10.013999999999999</v>
      </c>
      <c r="CI7" s="4">
        <v>4.1609999999999996</v>
      </c>
      <c r="CJ7" s="4">
        <v>3.0750000000000002</v>
      </c>
      <c r="CK7" s="4">
        <v>1.22</v>
      </c>
      <c r="CL7" s="4">
        <v>0</v>
      </c>
      <c r="CM7" s="3">
        <v>0.9</v>
      </c>
      <c r="CN7" s="3">
        <v>0</v>
      </c>
      <c r="CO7" s="3">
        <v>0</v>
      </c>
      <c r="CP7" s="4">
        <v>64.305999999999997</v>
      </c>
      <c r="CQ7" s="4">
        <v>63.075000000000003</v>
      </c>
      <c r="CR7" s="4">
        <v>63.323</v>
      </c>
      <c r="CS7" s="4">
        <v>63.991999999999997</v>
      </c>
      <c r="CT7" s="3">
        <v>0.36099999999999999</v>
      </c>
      <c r="CU7" s="4">
        <v>0</v>
      </c>
      <c r="CV7" s="3">
        <v>0.40400000000000003</v>
      </c>
      <c r="CW7" s="4">
        <v>0.497</v>
      </c>
      <c r="CX7" s="4">
        <v>0.3</v>
      </c>
      <c r="CY7" s="3">
        <v>0.20100000000000001</v>
      </c>
      <c r="CZ7" s="4">
        <v>0.1</v>
      </c>
      <c r="DA7" s="4">
        <v>0.20300000000000001</v>
      </c>
      <c r="DB7" s="4">
        <v>0</v>
      </c>
      <c r="DC7" s="3">
        <v>0</v>
      </c>
      <c r="DD7" s="3">
        <v>0</v>
      </c>
      <c r="DE7" s="4">
        <v>0.248</v>
      </c>
      <c r="DF7" s="4">
        <v>5.8999999999999997E-2</v>
      </c>
      <c r="DG7" s="4">
        <v>0.79300000000000004</v>
      </c>
      <c r="DH7" s="4">
        <v>1.3029999999999999</v>
      </c>
      <c r="DI7" s="4">
        <v>1.105</v>
      </c>
      <c r="DJ7" s="4">
        <v>0.16200000000000001</v>
      </c>
      <c r="DK7" s="4">
        <v>1.0649999999999999</v>
      </c>
      <c r="DL7" s="3">
        <v>0.46500000000000002</v>
      </c>
      <c r="DM7" s="3">
        <v>1.077</v>
      </c>
      <c r="DN7" s="3">
        <v>1.083</v>
      </c>
      <c r="DO7" s="3">
        <v>0.54700000000000004</v>
      </c>
      <c r="DP7" s="4">
        <v>57.359000000000002</v>
      </c>
      <c r="DQ7" s="3">
        <v>56.533999999999999</v>
      </c>
      <c r="DR7" s="4">
        <v>48.067</v>
      </c>
      <c r="DS7" s="4">
        <v>44.582000000000001</v>
      </c>
      <c r="DT7" s="4">
        <v>3.52</v>
      </c>
      <c r="DU7" s="4">
        <v>2.68</v>
      </c>
      <c r="DV7" s="4">
        <v>6.65</v>
      </c>
      <c r="DW7" s="4">
        <v>6.53</v>
      </c>
      <c r="DX7" s="4">
        <v>3.44</v>
      </c>
      <c r="DY7" s="4">
        <v>2.8</v>
      </c>
      <c r="DZ7" s="4">
        <v>5.51</v>
      </c>
      <c r="EA7" s="4">
        <v>5.81</v>
      </c>
      <c r="EB7" s="4">
        <v>42.05</v>
      </c>
      <c r="EC7" s="4">
        <v>42.22</v>
      </c>
      <c r="ED7" s="4">
        <v>33.54</v>
      </c>
      <c r="EE7" s="4">
        <v>35.340000000000003</v>
      </c>
      <c r="EF7" s="3">
        <v>50.99</v>
      </c>
      <c r="EG7" s="3">
        <v>52.31</v>
      </c>
      <c r="EH7" s="3">
        <v>54.29</v>
      </c>
      <c r="EI7" s="3">
        <v>52.32</v>
      </c>
      <c r="EJ7" s="4">
        <v>5.5309999999999997</v>
      </c>
      <c r="EK7" s="4">
        <v>54.789000000000001</v>
      </c>
      <c r="EL7" s="3">
        <v>1.35</v>
      </c>
      <c r="EM7" s="3">
        <v>0.75</v>
      </c>
      <c r="EN7" s="3">
        <v>1.34</v>
      </c>
      <c r="EO7" s="3">
        <v>1.33</v>
      </c>
      <c r="EP7" s="4">
        <v>-78.481999999999999</v>
      </c>
      <c r="EQ7" s="3">
        <v>-0.97199999999999998</v>
      </c>
      <c r="ER7" s="4">
        <v>75.986000000000004</v>
      </c>
      <c r="ES7" s="4">
        <v>1.46</v>
      </c>
      <c r="ET7" s="4">
        <v>1.484</v>
      </c>
      <c r="EU7" s="4">
        <v>1.4550000000000001</v>
      </c>
      <c r="EV7" s="4">
        <v>6.415</v>
      </c>
      <c r="EW7" s="4">
        <v>0.50700000000000001</v>
      </c>
      <c r="EX7" s="4">
        <v>59.98</v>
      </c>
      <c r="EY7" s="4">
        <v>0</v>
      </c>
      <c r="EZ7" s="4">
        <v>0</v>
      </c>
      <c r="FA7" s="3">
        <v>0</v>
      </c>
      <c r="FB7" s="4">
        <v>8.5619999999999994</v>
      </c>
      <c r="FC7" s="4">
        <v>51.911999999999999</v>
      </c>
      <c r="FD7" s="4">
        <v>52.54</v>
      </c>
      <c r="FE7" s="4">
        <v>55.631999999999998</v>
      </c>
      <c r="FF7" s="4">
        <v>55.206000000000003</v>
      </c>
      <c r="FG7" s="3">
        <v>1.0129999999999999</v>
      </c>
      <c r="FH7" s="3">
        <v>1.0129999999999999</v>
      </c>
      <c r="FI7" s="3">
        <v>1.0069999999999999</v>
      </c>
      <c r="FJ7" s="3">
        <v>1.008</v>
      </c>
      <c r="FK7" s="3">
        <v>0.10100000000000001</v>
      </c>
      <c r="FL7" s="3">
        <v>83</v>
      </c>
      <c r="FM7" s="4">
        <v>2.64</v>
      </c>
      <c r="FN7" s="3">
        <v>-0.74</v>
      </c>
      <c r="FO7" s="4">
        <v>5.51</v>
      </c>
      <c r="FP7" s="3">
        <v>0.75</v>
      </c>
      <c r="FQ7" s="4">
        <v>4.6500000000000004</v>
      </c>
      <c r="FR7" s="4">
        <v>5.15</v>
      </c>
      <c r="FS7" s="4">
        <v>6.6524999999999999</v>
      </c>
      <c r="FT7" s="4">
        <v>1067.7</v>
      </c>
      <c r="FU7" s="4">
        <v>0.17</v>
      </c>
      <c r="FV7" s="4">
        <v>8.6300000000000008</v>
      </c>
      <c r="FW7" s="4">
        <v>3041</v>
      </c>
      <c r="FX7" s="4">
        <v>163000</v>
      </c>
      <c r="FY7" s="4">
        <v>162700</v>
      </c>
      <c r="FZ7" s="3">
        <v>52.521999999999998</v>
      </c>
      <c r="GA7" s="3">
        <v>52.084000000000003</v>
      </c>
      <c r="GB7" s="4">
        <v>2122.8000000000002</v>
      </c>
      <c r="GC7" s="4">
        <v>2174.4</v>
      </c>
      <c r="GD7" s="4">
        <v>2134</v>
      </c>
      <c r="GE7" s="4">
        <v>2174.4</v>
      </c>
      <c r="GF7" s="4">
        <v>1448.7813000000001</v>
      </c>
      <c r="GG7" s="3">
        <v>35</v>
      </c>
      <c r="GH7" s="4">
        <v>35.1</v>
      </c>
      <c r="GI7" s="3">
        <v>68.2</v>
      </c>
      <c r="GJ7" s="3">
        <v>72.099999999999994</v>
      </c>
      <c r="GK7" s="3">
        <v>96.5</v>
      </c>
      <c r="GL7" s="4">
        <v>84.4</v>
      </c>
      <c r="GM7" s="3">
        <v>0</v>
      </c>
      <c r="GN7" s="3">
        <v>41.640999999999998</v>
      </c>
      <c r="GO7" s="4">
        <v>78.481999999999999</v>
      </c>
      <c r="GP7" s="3">
        <v>0</v>
      </c>
      <c r="GQ7" s="3">
        <v>4.1890000000000001</v>
      </c>
      <c r="GR7" s="3">
        <v>0</v>
      </c>
      <c r="GS7" s="3">
        <v>5.1920000000000002</v>
      </c>
      <c r="GT7" s="3">
        <v>0</v>
      </c>
      <c r="GU7" s="3">
        <v>5.782</v>
      </c>
      <c r="GV7" s="3">
        <v>0</v>
      </c>
      <c r="GW7" s="4">
        <v>12.375999999999999</v>
      </c>
      <c r="GX7" s="3">
        <v>24.696000000000002</v>
      </c>
      <c r="GY7" s="3">
        <v>0</v>
      </c>
      <c r="GZ7" s="3">
        <v>0</v>
      </c>
      <c r="HA7" s="3">
        <v>0</v>
      </c>
      <c r="HB7" s="3">
        <v>1</v>
      </c>
      <c r="HC7" s="3">
        <v>25.396999999999998</v>
      </c>
      <c r="HD7" s="3">
        <v>90</v>
      </c>
      <c r="HE7" s="3">
        <v>0</v>
      </c>
      <c r="HF7" s="3">
        <v>0</v>
      </c>
      <c r="HG7" s="3">
        <v>88.37</v>
      </c>
      <c r="HH7" s="4">
        <v>80.11</v>
      </c>
      <c r="HI7" s="3">
        <v>0</v>
      </c>
      <c r="HJ7" s="3">
        <v>0</v>
      </c>
      <c r="HK7" s="3">
        <v>0</v>
      </c>
      <c r="HL7" s="3">
        <v>68</v>
      </c>
      <c r="HM7" s="3">
        <v>57</v>
      </c>
      <c r="HN7" s="3">
        <v>60</v>
      </c>
      <c r="HO7" s="3">
        <v>50</v>
      </c>
      <c r="HP7" s="3">
        <v>52</v>
      </c>
      <c r="HQ7" s="3">
        <v>51</v>
      </c>
      <c r="HR7" s="4">
        <v>54</v>
      </c>
      <c r="HS7" s="4">
        <v>62</v>
      </c>
      <c r="HT7" s="4">
        <v>-0.91849999999999998</v>
      </c>
      <c r="HU7" s="3">
        <v>0</v>
      </c>
      <c r="HV7" s="4">
        <v>2.5000000000000001E-2</v>
      </c>
      <c r="HW7" s="4">
        <v>32.729999999999997</v>
      </c>
      <c r="HX7" s="4">
        <v>25.11</v>
      </c>
      <c r="HY7" s="4">
        <v>47.28</v>
      </c>
      <c r="HZ7" s="4">
        <v>47.28</v>
      </c>
      <c r="IA7" s="4">
        <v>2.0619999999999998</v>
      </c>
      <c r="IB7" s="4">
        <v>97</v>
      </c>
      <c r="IC7" s="4">
        <v>17.338000000000001</v>
      </c>
      <c r="ID7" s="3">
        <v>-5.1999999999999998E-2</v>
      </c>
      <c r="IE7" s="3">
        <v>1.2E-2</v>
      </c>
      <c r="IF7" s="4">
        <v>799.6</v>
      </c>
      <c r="IG7" s="4">
        <v>636.29999999999995</v>
      </c>
      <c r="IH7" s="4">
        <v>809.9</v>
      </c>
      <c r="II7" s="4">
        <v>652.29999999999995</v>
      </c>
      <c r="IJ7" s="3">
        <v>0.08</v>
      </c>
      <c r="IK7" s="4">
        <v>6.3E-2</v>
      </c>
      <c r="IL7" s="3">
        <v>144.62299999999999</v>
      </c>
      <c r="IM7" s="3">
        <v>144.62299999999999</v>
      </c>
      <c r="IN7" s="3">
        <v>16.032</v>
      </c>
      <c r="IO7" s="4">
        <v>0.23899999999999999</v>
      </c>
    </row>
    <row r="8" spans="2:249" x14ac:dyDescent="0.25">
      <c r="B8" s="2" t="s">
        <v>41</v>
      </c>
      <c r="C8" s="2" t="s">
        <v>43</v>
      </c>
      <c r="D8" s="6">
        <v>2.5858796296296294E-3</v>
      </c>
      <c r="E8" s="4">
        <v>223.46</v>
      </c>
      <c r="F8" s="4">
        <v>330</v>
      </c>
      <c r="G8" s="4">
        <v>5.67</v>
      </c>
      <c r="H8" s="4">
        <v>32.6</v>
      </c>
      <c r="I8" s="3">
        <v>0</v>
      </c>
      <c r="J8" s="4">
        <v>11.2</v>
      </c>
      <c r="K8" s="4">
        <v>4</v>
      </c>
      <c r="L8" s="3">
        <v>8</v>
      </c>
      <c r="M8" s="4">
        <v>5</v>
      </c>
      <c r="N8" s="3">
        <v>3</v>
      </c>
      <c r="O8" s="3">
        <v>3</v>
      </c>
      <c r="P8" s="3">
        <v>1.0920000000000001</v>
      </c>
      <c r="Q8" s="3">
        <v>1.621</v>
      </c>
      <c r="R8" s="4">
        <v>1.194</v>
      </c>
      <c r="S8" s="3">
        <v>1.075</v>
      </c>
      <c r="T8" s="4">
        <v>70.14</v>
      </c>
      <c r="U8" s="4">
        <v>61.295000000000002</v>
      </c>
      <c r="V8" s="4">
        <v>215</v>
      </c>
      <c r="W8" s="4">
        <v>155</v>
      </c>
      <c r="X8" s="4">
        <v>140</v>
      </c>
      <c r="Y8" s="4">
        <v>152.5</v>
      </c>
      <c r="Z8" s="4">
        <v>342.5</v>
      </c>
      <c r="AA8" s="4">
        <v>257.48</v>
      </c>
      <c r="AB8" s="4">
        <v>295.73</v>
      </c>
      <c r="AC8" s="4">
        <v>285.17</v>
      </c>
      <c r="AD8" s="4">
        <v>1.587</v>
      </c>
      <c r="AE8" s="4">
        <v>1.419</v>
      </c>
      <c r="AF8" s="4">
        <v>1.5249999999999999</v>
      </c>
      <c r="AG8" s="4">
        <v>1.4370000000000001</v>
      </c>
      <c r="AH8" s="4">
        <v>73.2</v>
      </c>
      <c r="AI8" s="4">
        <v>72.03</v>
      </c>
      <c r="AJ8" s="4">
        <v>91.44</v>
      </c>
      <c r="AK8" s="4">
        <v>87.73</v>
      </c>
      <c r="AL8" s="4">
        <v>621.73599999999999</v>
      </c>
      <c r="AM8" s="4">
        <v>616.71400000000006</v>
      </c>
      <c r="AN8" s="4">
        <v>763.41399999999999</v>
      </c>
      <c r="AO8" s="4">
        <v>798.39499999999998</v>
      </c>
      <c r="AP8" s="4">
        <v>1.33</v>
      </c>
      <c r="AQ8" s="3">
        <v>1.673</v>
      </c>
      <c r="AR8" s="4">
        <v>38.709000000000003</v>
      </c>
      <c r="AS8" s="4">
        <v>27.103999999999999</v>
      </c>
      <c r="AT8" s="4">
        <v>82</v>
      </c>
      <c r="AU8" s="4">
        <v>105</v>
      </c>
      <c r="AV8" s="4">
        <v>2.2765</v>
      </c>
      <c r="AW8" s="4">
        <v>5.2831000000000001</v>
      </c>
      <c r="AX8" s="4">
        <v>1011.6</v>
      </c>
      <c r="AY8" s="4">
        <v>1.53</v>
      </c>
      <c r="AZ8" s="4">
        <v>5.66</v>
      </c>
      <c r="BA8" s="4">
        <v>134.43100000000001</v>
      </c>
      <c r="BB8" s="4">
        <v>135.38900000000001</v>
      </c>
      <c r="BC8" s="4">
        <v>7870</v>
      </c>
      <c r="BD8" s="4">
        <v>89</v>
      </c>
      <c r="BE8" s="3">
        <v>16.625</v>
      </c>
      <c r="BF8" s="4">
        <v>12.54</v>
      </c>
      <c r="BG8" s="4">
        <v>26.19</v>
      </c>
      <c r="BH8" s="4">
        <v>25.7</v>
      </c>
      <c r="BI8" s="5"/>
      <c r="BJ8" s="5"/>
      <c r="BK8" s="5"/>
      <c r="BL8" s="5"/>
      <c r="BM8" s="5"/>
      <c r="BN8" s="4">
        <v>109.544</v>
      </c>
      <c r="BO8" s="4">
        <v>101.384</v>
      </c>
      <c r="BP8" s="4">
        <v>126.16800000000001</v>
      </c>
      <c r="BQ8" s="4">
        <v>128.66399999999999</v>
      </c>
      <c r="BR8" s="5"/>
      <c r="BS8" s="4">
        <v>32</v>
      </c>
      <c r="BT8" s="4">
        <v>7393.8149999999996</v>
      </c>
      <c r="BU8" s="3">
        <v>50.570999999999998</v>
      </c>
      <c r="BV8" s="3">
        <v>57.283000000000001</v>
      </c>
      <c r="BW8" s="4">
        <v>57.186999999999998</v>
      </c>
      <c r="BX8" s="4">
        <v>57.55</v>
      </c>
      <c r="BY8" s="4">
        <v>1.341</v>
      </c>
      <c r="BZ8" s="4">
        <v>2.556</v>
      </c>
      <c r="CA8" s="4">
        <v>2.8570000000000002</v>
      </c>
      <c r="CB8" s="4">
        <v>3.14</v>
      </c>
      <c r="CC8" s="3">
        <v>1.327</v>
      </c>
      <c r="CD8" s="3">
        <v>1.9279999999999999</v>
      </c>
      <c r="CE8" s="4">
        <v>1.2370000000000001</v>
      </c>
      <c r="CF8" s="4">
        <v>1.635</v>
      </c>
      <c r="CG8" s="3">
        <v>13.968999999999999</v>
      </c>
      <c r="CH8" s="4">
        <v>13.858000000000001</v>
      </c>
      <c r="CI8" s="4">
        <v>3.6259999999999999</v>
      </c>
      <c r="CJ8" s="4">
        <v>3.2810000000000001</v>
      </c>
      <c r="CK8" s="4">
        <v>1.4279999999999999</v>
      </c>
      <c r="CL8" s="3">
        <v>0.2</v>
      </c>
      <c r="CM8" s="4">
        <v>0.3</v>
      </c>
      <c r="CN8" s="3">
        <v>0</v>
      </c>
      <c r="CO8" s="3">
        <v>0</v>
      </c>
      <c r="CP8" s="4">
        <v>100.262</v>
      </c>
      <c r="CQ8" s="4">
        <v>96.138000000000005</v>
      </c>
      <c r="CR8" s="4">
        <v>103.845</v>
      </c>
      <c r="CS8" s="4">
        <v>109.745</v>
      </c>
      <c r="CT8" s="4">
        <v>0.308</v>
      </c>
      <c r="CU8" s="4">
        <v>0</v>
      </c>
      <c r="CV8" s="4">
        <v>0.20100000000000001</v>
      </c>
      <c r="CW8" s="4">
        <v>0.30099999999999999</v>
      </c>
      <c r="CX8" s="4">
        <v>9.9000000000000005E-2</v>
      </c>
      <c r="CY8" s="4">
        <v>0.2</v>
      </c>
      <c r="CZ8" s="4">
        <v>0.10100000000000001</v>
      </c>
      <c r="DA8" s="4">
        <v>0.4</v>
      </c>
      <c r="DB8" s="3">
        <v>0.4</v>
      </c>
      <c r="DC8" s="3">
        <v>0</v>
      </c>
      <c r="DD8" s="3">
        <v>0</v>
      </c>
      <c r="DE8" s="3">
        <v>0.39400000000000002</v>
      </c>
      <c r="DF8" s="4">
        <v>0.183</v>
      </c>
      <c r="DG8" s="4">
        <v>0.88</v>
      </c>
      <c r="DH8" s="3">
        <v>2.9289999999999998</v>
      </c>
      <c r="DI8" s="4">
        <v>1.2010000000000001</v>
      </c>
      <c r="DJ8" s="4">
        <v>0.26</v>
      </c>
      <c r="DK8" s="4">
        <v>1.1040000000000001</v>
      </c>
      <c r="DL8" s="4">
        <v>0.45800000000000002</v>
      </c>
      <c r="DM8" s="4">
        <v>0.90300000000000002</v>
      </c>
      <c r="DN8" s="4">
        <v>1.0680000000000001</v>
      </c>
      <c r="DO8" s="4">
        <v>0.48399999999999999</v>
      </c>
      <c r="DP8" s="4">
        <v>60.826000000000001</v>
      </c>
      <c r="DQ8" s="4">
        <v>56.043999999999997</v>
      </c>
      <c r="DR8" s="4">
        <v>49.664000000000001</v>
      </c>
      <c r="DS8" s="4">
        <v>46.040999999999997</v>
      </c>
      <c r="DT8" s="4">
        <v>6.53</v>
      </c>
      <c r="DU8" s="4">
        <v>5.65</v>
      </c>
      <c r="DV8" s="4">
        <v>11.83</v>
      </c>
      <c r="DW8" s="4">
        <v>11.64</v>
      </c>
      <c r="DX8" s="4">
        <v>6.56</v>
      </c>
      <c r="DY8" s="4">
        <v>6.04</v>
      </c>
      <c r="DZ8" s="4">
        <v>10.88</v>
      </c>
      <c r="EA8" s="4">
        <v>10.82</v>
      </c>
      <c r="EB8" s="3">
        <v>42.54</v>
      </c>
      <c r="EC8" s="3">
        <v>43.65</v>
      </c>
      <c r="ED8" s="3">
        <v>34.36</v>
      </c>
      <c r="EE8" s="4">
        <v>35.58</v>
      </c>
      <c r="EF8" s="4">
        <v>44.37</v>
      </c>
      <c r="EG8" s="4">
        <v>44.66</v>
      </c>
      <c r="EH8" s="4">
        <v>42.94</v>
      </c>
      <c r="EI8" s="4">
        <v>41.96</v>
      </c>
      <c r="EJ8" s="4">
        <v>7.0750000000000002</v>
      </c>
      <c r="EK8" s="4">
        <v>56.023000000000003</v>
      </c>
      <c r="EL8" s="4">
        <v>1.25</v>
      </c>
      <c r="EM8" s="4">
        <v>0.8</v>
      </c>
      <c r="EN8" s="4">
        <v>1.27</v>
      </c>
      <c r="EO8" s="4">
        <v>1.27</v>
      </c>
      <c r="EP8" s="4">
        <v>-119.36199999999999</v>
      </c>
      <c r="EQ8" s="4">
        <v>-2.7589999999999999</v>
      </c>
      <c r="ER8" s="3">
        <v>117.45</v>
      </c>
      <c r="ES8" s="3">
        <v>1.673</v>
      </c>
      <c r="ET8" s="4">
        <v>1.714</v>
      </c>
      <c r="EU8" s="3">
        <v>1.647</v>
      </c>
      <c r="EV8" s="3">
        <v>6.65</v>
      </c>
      <c r="EW8" s="4">
        <v>1.2629999999999999</v>
      </c>
      <c r="EX8" s="4">
        <v>71.52</v>
      </c>
      <c r="EY8" s="4">
        <v>0</v>
      </c>
      <c r="EZ8" s="3">
        <v>0.20200000000000001</v>
      </c>
      <c r="FA8" s="3">
        <v>0</v>
      </c>
      <c r="FB8" s="4">
        <v>9.5660000000000007</v>
      </c>
      <c r="FC8" s="4">
        <v>64.334000000000003</v>
      </c>
      <c r="FD8" s="4">
        <v>64.019000000000005</v>
      </c>
      <c r="FE8" s="4">
        <v>66.778999999999996</v>
      </c>
      <c r="FF8" s="4">
        <v>66.804000000000002</v>
      </c>
      <c r="FG8" s="4">
        <v>0.94199999999999995</v>
      </c>
      <c r="FH8" s="4">
        <v>0.94299999999999995</v>
      </c>
      <c r="FI8" s="4">
        <v>0.99399999999999999</v>
      </c>
      <c r="FJ8" s="4">
        <v>0.996</v>
      </c>
      <c r="FK8" s="4">
        <v>0</v>
      </c>
      <c r="FL8" s="3">
        <v>83</v>
      </c>
      <c r="FM8" s="4">
        <v>2.72</v>
      </c>
      <c r="FN8" s="4">
        <v>-0.08</v>
      </c>
      <c r="FO8" s="4">
        <v>5.51</v>
      </c>
      <c r="FP8" s="4">
        <v>4.55</v>
      </c>
      <c r="FQ8" s="4">
        <v>4.5999999999999996</v>
      </c>
      <c r="FR8" s="4">
        <v>5.2</v>
      </c>
      <c r="FS8" s="3">
        <v>6.8</v>
      </c>
      <c r="FT8" s="4">
        <v>1069.7</v>
      </c>
      <c r="FU8" s="3">
        <v>0.95</v>
      </c>
      <c r="FV8" s="4">
        <v>14.3</v>
      </c>
      <c r="FW8" s="4">
        <v>3065</v>
      </c>
      <c r="FX8" s="4">
        <v>162800</v>
      </c>
      <c r="FY8" s="4">
        <v>164100</v>
      </c>
      <c r="FZ8" s="4">
        <v>49.781999999999996</v>
      </c>
      <c r="GA8" s="4">
        <v>49.264000000000003</v>
      </c>
      <c r="GB8" s="4">
        <v>2219.3000000000002</v>
      </c>
      <c r="GC8" s="3">
        <v>2260.6</v>
      </c>
      <c r="GD8" s="4">
        <v>2250.6999999999998</v>
      </c>
      <c r="GE8" s="4">
        <v>2260.6</v>
      </c>
      <c r="GF8" s="4">
        <v>1457.5155999999999</v>
      </c>
      <c r="GG8" s="4">
        <v>34</v>
      </c>
      <c r="GH8" s="4">
        <v>33.700000000000003</v>
      </c>
      <c r="GI8" s="4">
        <v>53.1</v>
      </c>
      <c r="GJ8" s="4">
        <v>58.1</v>
      </c>
      <c r="GK8" s="4">
        <v>99.5</v>
      </c>
      <c r="GL8" s="4">
        <v>77.8</v>
      </c>
      <c r="GM8" s="3">
        <v>0</v>
      </c>
      <c r="GN8" s="4">
        <v>37.905999999999999</v>
      </c>
      <c r="GO8" s="4">
        <v>119.36199999999999</v>
      </c>
      <c r="GP8" s="4">
        <v>1.121</v>
      </c>
      <c r="GQ8" s="4">
        <v>2.0059999999999998</v>
      </c>
      <c r="GR8" s="4">
        <v>1.357</v>
      </c>
      <c r="GS8" s="4">
        <v>2.0649999999999999</v>
      </c>
      <c r="GT8" s="4">
        <v>1.0620000000000001</v>
      </c>
      <c r="GU8" s="4">
        <v>1.9470000000000001</v>
      </c>
      <c r="GV8" s="4">
        <v>13.034000000000001</v>
      </c>
      <c r="GW8" s="4">
        <v>14.128</v>
      </c>
      <c r="GX8" s="4">
        <v>15.288</v>
      </c>
      <c r="GY8" s="3">
        <v>0</v>
      </c>
      <c r="GZ8" s="3">
        <v>0</v>
      </c>
      <c r="HA8" s="3">
        <v>0</v>
      </c>
      <c r="HB8" s="4">
        <v>0</v>
      </c>
      <c r="HC8" s="4">
        <v>22.981000000000002</v>
      </c>
      <c r="HD8" s="4">
        <v>82</v>
      </c>
      <c r="HE8" s="3">
        <v>0</v>
      </c>
      <c r="HF8" s="3">
        <v>0</v>
      </c>
      <c r="HG8" s="4">
        <v>73.8</v>
      </c>
      <c r="HH8" s="4">
        <v>80.14</v>
      </c>
      <c r="HI8" s="3">
        <v>0</v>
      </c>
      <c r="HJ8" s="3">
        <v>0</v>
      </c>
      <c r="HK8" s="3">
        <v>0</v>
      </c>
      <c r="HL8" s="4">
        <v>64</v>
      </c>
      <c r="HM8" s="4">
        <v>56</v>
      </c>
      <c r="HN8" s="4">
        <v>58</v>
      </c>
      <c r="HO8" s="4">
        <v>48</v>
      </c>
      <c r="HP8" s="4">
        <v>48</v>
      </c>
      <c r="HQ8" s="4">
        <v>48</v>
      </c>
      <c r="HR8" s="4">
        <v>54</v>
      </c>
      <c r="HS8" s="3">
        <v>70</v>
      </c>
      <c r="HT8" s="4">
        <v>-0.93300000000000005</v>
      </c>
      <c r="HU8" s="3">
        <v>0</v>
      </c>
      <c r="HV8" s="3">
        <v>0.68799999999999994</v>
      </c>
      <c r="HW8" s="4">
        <v>32.729999999999997</v>
      </c>
      <c r="HX8" s="4">
        <v>25.11</v>
      </c>
      <c r="HY8" s="4">
        <v>47.76</v>
      </c>
      <c r="HZ8" s="4">
        <v>47.76</v>
      </c>
      <c r="IA8" s="4">
        <v>2.536</v>
      </c>
      <c r="IB8" s="4">
        <v>104</v>
      </c>
      <c r="IC8" s="4">
        <v>22.562000000000001</v>
      </c>
      <c r="ID8" s="4">
        <v>-0.154</v>
      </c>
      <c r="IE8" s="4">
        <v>1E-3</v>
      </c>
      <c r="IF8" s="3">
        <v>807.4</v>
      </c>
      <c r="IG8" s="4">
        <v>732.8</v>
      </c>
      <c r="IH8" s="4">
        <v>811</v>
      </c>
      <c r="II8" s="4">
        <v>745</v>
      </c>
      <c r="IJ8" s="4">
        <v>7.4999999999999997E-2</v>
      </c>
      <c r="IK8" s="4">
        <v>3.4000000000000002E-2</v>
      </c>
      <c r="IL8" s="4">
        <v>75.128</v>
      </c>
      <c r="IM8" s="4">
        <v>75.128</v>
      </c>
      <c r="IN8" s="4">
        <v>12.24</v>
      </c>
      <c r="IO8" s="3">
        <v>0.34</v>
      </c>
    </row>
    <row r="9" spans="2:249" x14ac:dyDescent="0.25">
      <c r="B9" s="2" t="s">
        <v>41</v>
      </c>
      <c r="C9" s="2" t="s">
        <v>44</v>
      </c>
      <c r="D9" s="6">
        <v>2.5594907407407406E-3</v>
      </c>
      <c r="E9" s="4">
        <v>221.18</v>
      </c>
      <c r="F9" s="3">
        <v>332.13</v>
      </c>
      <c r="G9" s="4">
        <v>5.69</v>
      </c>
      <c r="H9" s="4">
        <v>33.4</v>
      </c>
      <c r="I9" s="3">
        <v>0</v>
      </c>
      <c r="J9" s="4">
        <v>8.4</v>
      </c>
      <c r="K9" s="4">
        <v>5</v>
      </c>
      <c r="L9" s="3">
        <v>8</v>
      </c>
      <c r="M9" s="3">
        <v>6</v>
      </c>
      <c r="N9" s="3">
        <v>3</v>
      </c>
      <c r="O9" s="3">
        <v>3</v>
      </c>
      <c r="P9" s="4">
        <v>0.98399999999999999</v>
      </c>
      <c r="Q9" s="4">
        <v>1.41</v>
      </c>
      <c r="R9" s="3">
        <v>1.323</v>
      </c>
      <c r="S9" s="4">
        <v>0.93600000000000005</v>
      </c>
      <c r="T9" s="4">
        <v>68.11</v>
      </c>
      <c r="U9" s="4">
        <v>61.405000000000001</v>
      </c>
      <c r="V9" s="4">
        <v>228.34</v>
      </c>
      <c r="W9" s="4">
        <v>162.5</v>
      </c>
      <c r="X9" s="4">
        <v>203.34</v>
      </c>
      <c r="Y9" s="4">
        <v>203.34</v>
      </c>
      <c r="Z9" s="4">
        <v>350.6</v>
      </c>
      <c r="AA9" s="4">
        <v>261.39</v>
      </c>
      <c r="AB9" s="4">
        <v>338.36</v>
      </c>
      <c r="AC9" s="4">
        <v>323.04000000000002</v>
      </c>
      <c r="AD9" s="4">
        <v>1.655</v>
      </c>
      <c r="AE9" s="4">
        <v>1.478</v>
      </c>
      <c r="AF9" s="4">
        <v>1.633</v>
      </c>
      <c r="AG9" s="3">
        <v>1.4630000000000001</v>
      </c>
      <c r="AH9" s="4">
        <v>84.37</v>
      </c>
      <c r="AI9" s="4">
        <v>82.19</v>
      </c>
      <c r="AJ9" s="4">
        <v>106.54</v>
      </c>
      <c r="AK9" s="4">
        <v>102.32</v>
      </c>
      <c r="AL9" s="3">
        <v>666.45899999999995</v>
      </c>
      <c r="AM9" s="4">
        <v>631.66899999999998</v>
      </c>
      <c r="AN9" s="4">
        <v>826.923</v>
      </c>
      <c r="AO9" s="3">
        <v>846.39</v>
      </c>
      <c r="AP9" s="4">
        <v>1.2869999999999999</v>
      </c>
      <c r="AQ9" s="4">
        <v>1.643</v>
      </c>
      <c r="AR9" s="4">
        <v>38.155000000000001</v>
      </c>
      <c r="AS9" s="3">
        <v>30.215</v>
      </c>
      <c r="AT9" s="3">
        <v>83</v>
      </c>
      <c r="AU9" s="4">
        <v>110</v>
      </c>
      <c r="AV9" s="3">
        <v>2.1785000000000001</v>
      </c>
      <c r="AW9" s="4">
        <v>5.3227000000000002</v>
      </c>
      <c r="AX9" s="4">
        <v>1013.2</v>
      </c>
      <c r="AY9" s="4">
        <v>1.52</v>
      </c>
      <c r="AZ9" s="3">
        <v>5.61</v>
      </c>
      <c r="BA9" s="4">
        <v>96.191999999999993</v>
      </c>
      <c r="BB9" s="4">
        <v>95.384</v>
      </c>
      <c r="BC9" s="4">
        <v>7772</v>
      </c>
      <c r="BD9" s="3">
        <v>90.25</v>
      </c>
      <c r="BE9" s="4">
        <v>15.25</v>
      </c>
      <c r="BF9" s="4">
        <v>12.664999999999999</v>
      </c>
      <c r="BG9" s="4">
        <v>27.59</v>
      </c>
      <c r="BH9" s="3">
        <v>26.79</v>
      </c>
      <c r="BI9" s="5"/>
      <c r="BJ9" s="5"/>
      <c r="BK9" s="5"/>
      <c r="BL9" s="5"/>
      <c r="BM9" s="5"/>
      <c r="BN9" s="4">
        <v>118.28</v>
      </c>
      <c r="BO9" s="4">
        <v>109.27200000000001</v>
      </c>
      <c r="BP9" s="4">
        <v>141.608</v>
      </c>
      <c r="BQ9" s="4">
        <v>144.96799999999999</v>
      </c>
      <c r="BR9" s="5"/>
      <c r="BS9" s="4">
        <v>32.9</v>
      </c>
      <c r="BT9" s="3">
        <v>7444.6670000000004</v>
      </c>
      <c r="BU9" s="4">
        <v>49.058999999999997</v>
      </c>
      <c r="BV9" s="4">
        <v>54.521999999999998</v>
      </c>
      <c r="BW9" s="4">
        <v>55.923000000000002</v>
      </c>
      <c r="BX9" s="4">
        <v>56.999000000000002</v>
      </c>
      <c r="BY9" s="4">
        <v>1.4159999999999999</v>
      </c>
      <c r="BZ9" s="4">
        <v>2.7080000000000002</v>
      </c>
      <c r="CA9" s="4">
        <v>2.95</v>
      </c>
      <c r="CB9" s="4">
        <v>3.1259999999999999</v>
      </c>
      <c r="CC9" s="4">
        <v>0.875</v>
      </c>
      <c r="CD9" s="4">
        <v>1.607</v>
      </c>
      <c r="CE9" s="4">
        <v>1.258</v>
      </c>
      <c r="CF9" s="4">
        <v>1.623</v>
      </c>
      <c r="CG9" s="4">
        <v>13.968</v>
      </c>
      <c r="CH9" s="4">
        <v>13.84</v>
      </c>
      <c r="CI9" s="4">
        <v>4.1589999999999998</v>
      </c>
      <c r="CJ9" s="4">
        <v>3.6720000000000002</v>
      </c>
      <c r="CK9" s="3">
        <v>1.756</v>
      </c>
      <c r="CL9" s="4">
        <v>0.1</v>
      </c>
      <c r="CM9" s="4">
        <v>0</v>
      </c>
      <c r="CN9" s="3">
        <v>0</v>
      </c>
      <c r="CO9" s="3">
        <v>0</v>
      </c>
      <c r="CP9" s="4">
        <v>110.607</v>
      </c>
      <c r="CQ9" s="3">
        <v>102.283</v>
      </c>
      <c r="CR9" s="4">
        <v>130.81299999999999</v>
      </c>
      <c r="CS9" s="4">
        <v>135.685</v>
      </c>
      <c r="CT9" s="4">
        <v>0.30399999999999999</v>
      </c>
      <c r="CU9" s="4">
        <v>0.1</v>
      </c>
      <c r="CV9" s="4">
        <v>0.4</v>
      </c>
      <c r="CW9" s="4">
        <v>0.19900000000000001</v>
      </c>
      <c r="CX9" s="3">
        <v>0.70099999999999996</v>
      </c>
      <c r="CY9" s="4">
        <v>9.9000000000000005E-2</v>
      </c>
      <c r="CZ9" s="3">
        <v>0.498</v>
      </c>
      <c r="DA9" s="4">
        <v>0.39800000000000002</v>
      </c>
      <c r="DB9" s="4">
        <v>0.29899999999999999</v>
      </c>
      <c r="DC9" s="3">
        <v>0</v>
      </c>
      <c r="DD9" s="3">
        <v>0</v>
      </c>
      <c r="DE9" s="4">
        <v>0.38</v>
      </c>
      <c r="DF9" s="4">
        <v>0.17199999999999999</v>
      </c>
      <c r="DG9" s="4">
        <v>0.77700000000000002</v>
      </c>
      <c r="DH9" s="4">
        <v>2.6459999999999999</v>
      </c>
      <c r="DI9" s="3">
        <v>1.226</v>
      </c>
      <c r="DJ9" s="4">
        <v>0.27800000000000002</v>
      </c>
      <c r="DK9" s="4">
        <v>1.248</v>
      </c>
      <c r="DL9" s="4">
        <v>0.45700000000000002</v>
      </c>
      <c r="DM9" s="4">
        <v>0.78200000000000003</v>
      </c>
      <c r="DN9" s="4">
        <v>0.49</v>
      </c>
      <c r="DO9" s="4">
        <v>0.433</v>
      </c>
      <c r="DP9" s="3">
        <v>61.512999999999998</v>
      </c>
      <c r="DQ9" s="4">
        <v>53.628999999999998</v>
      </c>
      <c r="DR9" s="4">
        <v>49.843000000000004</v>
      </c>
      <c r="DS9" s="3">
        <v>46.466999999999999</v>
      </c>
      <c r="DT9" s="4">
        <v>7.27</v>
      </c>
      <c r="DU9" s="4">
        <v>5.74</v>
      </c>
      <c r="DV9" s="4">
        <v>12.23</v>
      </c>
      <c r="DW9" s="4">
        <v>11.55</v>
      </c>
      <c r="DX9" s="4">
        <v>7.15</v>
      </c>
      <c r="DY9" s="4">
        <v>6.28</v>
      </c>
      <c r="DZ9" s="4">
        <v>11.32</v>
      </c>
      <c r="EA9" s="4">
        <v>10.99</v>
      </c>
      <c r="EB9" s="4">
        <v>40.92</v>
      </c>
      <c r="EC9" s="4">
        <v>43.18</v>
      </c>
      <c r="ED9" s="4">
        <v>33.58</v>
      </c>
      <c r="EE9" s="3">
        <v>35.81</v>
      </c>
      <c r="EF9" s="4">
        <v>44.66</v>
      </c>
      <c r="EG9" s="4">
        <v>44.8</v>
      </c>
      <c r="EH9" s="4">
        <v>42.86</v>
      </c>
      <c r="EI9" s="4">
        <v>41.64</v>
      </c>
      <c r="EJ9" s="4">
        <v>7.2089999999999996</v>
      </c>
      <c r="EK9" s="4">
        <v>55.421999999999997</v>
      </c>
      <c r="EL9" s="4">
        <v>1.25</v>
      </c>
      <c r="EM9" s="4">
        <v>0.8</v>
      </c>
      <c r="EN9" s="4">
        <v>1.27</v>
      </c>
      <c r="EO9" s="4">
        <v>1.27</v>
      </c>
      <c r="EP9" s="3">
        <v>-124.61799999999999</v>
      </c>
      <c r="EQ9" s="4">
        <v>-2.5760000000000001</v>
      </c>
      <c r="ER9" s="4">
        <v>106.646</v>
      </c>
      <c r="ES9" s="4">
        <v>1.6559999999999999</v>
      </c>
      <c r="ET9" s="4">
        <v>1.7130000000000001</v>
      </c>
      <c r="EU9" s="4">
        <v>1.589</v>
      </c>
      <c r="EV9" s="4">
        <v>6.3419999999999996</v>
      </c>
      <c r="EW9" s="4">
        <v>0.99399999999999999</v>
      </c>
      <c r="EX9" s="4">
        <v>71.56</v>
      </c>
      <c r="EY9" s="4">
        <v>0.08</v>
      </c>
      <c r="EZ9" s="4">
        <v>0.16300000000000001</v>
      </c>
      <c r="FA9" s="3">
        <v>0</v>
      </c>
      <c r="FB9" s="4">
        <v>9.6270000000000007</v>
      </c>
      <c r="FC9" s="4">
        <v>74.900999999999996</v>
      </c>
      <c r="FD9" s="4">
        <v>72.884</v>
      </c>
      <c r="FE9" s="4">
        <v>81.015000000000001</v>
      </c>
      <c r="FF9" s="4">
        <v>80.555000000000007</v>
      </c>
      <c r="FG9" s="4">
        <v>0.94199999999999995</v>
      </c>
      <c r="FH9" s="4">
        <v>0.94299999999999995</v>
      </c>
      <c r="FI9" s="4">
        <v>0.99099999999999999</v>
      </c>
      <c r="FJ9" s="4">
        <v>0.995</v>
      </c>
      <c r="FK9" s="4">
        <v>0</v>
      </c>
      <c r="FL9" s="3">
        <v>83</v>
      </c>
      <c r="FM9" s="3">
        <v>2.81</v>
      </c>
      <c r="FN9" s="4">
        <v>-0.62</v>
      </c>
      <c r="FO9" s="4">
        <v>5.51</v>
      </c>
      <c r="FP9" s="5"/>
      <c r="FQ9" s="4">
        <v>4.8</v>
      </c>
      <c r="FR9" s="4">
        <v>5.15</v>
      </c>
      <c r="FS9" s="4">
        <v>6.6559999999999997</v>
      </c>
      <c r="FT9" s="3">
        <v>1071</v>
      </c>
      <c r="FU9" s="4">
        <v>0.92</v>
      </c>
      <c r="FV9" s="4">
        <v>19.989999999999998</v>
      </c>
      <c r="FW9" s="3">
        <v>3091.5</v>
      </c>
      <c r="FX9" s="4">
        <v>164900</v>
      </c>
      <c r="FY9" s="3">
        <v>166700</v>
      </c>
      <c r="FZ9" s="4">
        <v>49.976999999999997</v>
      </c>
      <c r="GA9" s="4">
        <v>49.694000000000003</v>
      </c>
      <c r="GB9" s="4">
        <v>2206.1</v>
      </c>
      <c r="GC9" s="4">
        <v>2223.9</v>
      </c>
      <c r="GD9" s="4">
        <v>2206.1</v>
      </c>
      <c r="GE9" s="3">
        <v>2405.6</v>
      </c>
      <c r="GF9" s="3">
        <v>1459</v>
      </c>
      <c r="GG9" s="4">
        <v>34</v>
      </c>
      <c r="GH9" s="4">
        <v>34.200000000000003</v>
      </c>
      <c r="GI9" s="4">
        <v>50.1</v>
      </c>
      <c r="GJ9" s="4">
        <v>55.4</v>
      </c>
      <c r="GK9" s="4">
        <v>99.5</v>
      </c>
      <c r="GL9" s="4">
        <v>89.6</v>
      </c>
      <c r="GM9" s="3">
        <v>0</v>
      </c>
      <c r="GN9" s="4">
        <v>37.591999999999999</v>
      </c>
      <c r="GO9" s="3">
        <v>124.61799999999999</v>
      </c>
      <c r="GP9" s="4">
        <v>1.0620000000000001</v>
      </c>
      <c r="GQ9" s="4">
        <v>2.0059999999999998</v>
      </c>
      <c r="GR9" s="4">
        <v>1.357</v>
      </c>
      <c r="GS9" s="4">
        <v>2.0649999999999999</v>
      </c>
      <c r="GT9" s="4">
        <v>0.94399999999999995</v>
      </c>
      <c r="GU9" s="4">
        <v>2.0059999999999998</v>
      </c>
      <c r="GV9" s="4">
        <v>13.034000000000001</v>
      </c>
      <c r="GW9" s="4">
        <v>14.137</v>
      </c>
      <c r="GX9" s="4">
        <v>15.288</v>
      </c>
      <c r="GY9" s="3">
        <v>0</v>
      </c>
      <c r="GZ9" s="3">
        <v>0</v>
      </c>
      <c r="HA9" s="3">
        <v>0</v>
      </c>
      <c r="HB9" s="4">
        <v>0</v>
      </c>
      <c r="HC9" s="4">
        <v>22.956</v>
      </c>
      <c r="HD9" s="4">
        <v>82</v>
      </c>
      <c r="HE9" s="3">
        <v>0</v>
      </c>
      <c r="HF9" s="3">
        <v>0</v>
      </c>
      <c r="HG9" s="4">
        <v>85.74</v>
      </c>
      <c r="HH9" s="4">
        <v>79.8</v>
      </c>
      <c r="HI9" s="3">
        <v>0</v>
      </c>
      <c r="HJ9" s="3">
        <v>0</v>
      </c>
      <c r="HK9" s="3">
        <v>0</v>
      </c>
      <c r="HL9" s="4">
        <v>63</v>
      </c>
      <c r="HM9" s="4">
        <v>55</v>
      </c>
      <c r="HN9" s="4">
        <v>57</v>
      </c>
      <c r="HO9" s="4">
        <v>47</v>
      </c>
      <c r="HP9" s="4">
        <v>47</v>
      </c>
      <c r="HQ9" s="4">
        <v>47</v>
      </c>
      <c r="HR9" s="4">
        <v>55</v>
      </c>
      <c r="HS9" s="3">
        <v>70</v>
      </c>
      <c r="HT9" s="4">
        <v>-0.93300000000000005</v>
      </c>
      <c r="HU9" s="3">
        <v>0</v>
      </c>
      <c r="HV9" s="4">
        <v>0.49099999999999999</v>
      </c>
      <c r="HW9" s="4">
        <v>32.69</v>
      </c>
      <c r="HX9" s="3">
        <v>20.22</v>
      </c>
      <c r="HY9" s="4">
        <v>47.44</v>
      </c>
      <c r="HZ9" s="4">
        <v>47.44</v>
      </c>
      <c r="IA9" s="4">
        <v>2.6829999999999998</v>
      </c>
      <c r="IB9" s="4">
        <v>104</v>
      </c>
      <c r="IC9" s="4">
        <v>23.082000000000001</v>
      </c>
      <c r="ID9" s="4">
        <v>-0.156</v>
      </c>
      <c r="IE9" s="4">
        <v>5.0000000000000001E-3</v>
      </c>
      <c r="IF9" s="4">
        <v>802.1</v>
      </c>
      <c r="IG9" s="4">
        <v>733.1</v>
      </c>
      <c r="IH9" s="4">
        <v>813.2</v>
      </c>
      <c r="II9" s="4">
        <v>745</v>
      </c>
      <c r="IJ9" s="4">
        <v>7.1999999999999995E-2</v>
      </c>
      <c r="IK9" s="3">
        <v>6.7000000000000004E-2</v>
      </c>
      <c r="IL9" s="4">
        <v>74.965000000000003</v>
      </c>
      <c r="IM9" s="4">
        <v>74.965000000000003</v>
      </c>
      <c r="IN9" s="4">
        <v>11.875</v>
      </c>
      <c r="IO9" s="4">
        <v>0.31900000000000001</v>
      </c>
    </row>
    <row r="10" spans="2:249" ht="30" x14ac:dyDescent="0.25">
      <c r="B10" s="2" t="s">
        <v>41</v>
      </c>
      <c r="C10" s="7" t="s">
        <v>45</v>
      </c>
      <c r="D10" s="7" t="s">
        <v>414</v>
      </c>
      <c r="E10" s="4">
        <v>216.11</v>
      </c>
      <c r="F10" s="4">
        <v>329.56</v>
      </c>
      <c r="G10" s="3">
        <v>5.83</v>
      </c>
      <c r="H10" s="4">
        <v>33.6</v>
      </c>
      <c r="I10" s="3">
        <v>0</v>
      </c>
      <c r="J10" s="4">
        <v>9.5</v>
      </c>
      <c r="K10" s="4">
        <v>6</v>
      </c>
      <c r="L10" s="3">
        <v>8</v>
      </c>
      <c r="M10" s="4">
        <v>5</v>
      </c>
      <c r="N10" s="3">
        <v>3</v>
      </c>
      <c r="O10" s="3">
        <v>3</v>
      </c>
      <c r="P10" s="4">
        <v>1.028</v>
      </c>
      <c r="Q10" s="4">
        <v>1.5429999999999999</v>
      </c>
      <c r="R10" s="4">
        <v>1.1830000000000001</v>
      </c>
      <c r="S10" s="4">
        <v>1.056</v>
      </c>
      <c r="T10" s="3">
        <v>81.36</v>
      </c>
      <c r="U10" s="4">
        <v>61.283000000000001</v>
      </c>
      <c r="V10" s="4">
        <v>238.34</v>
      </c>
      <c r="W10" s="4">
        <v>160</v>
      </c>
      <c r="X10" s="4">
        <v>213.34</v>
      </c>
      <c r="Y10" s="4">
        <v>211.66</v>
      </c>
      <c r="Z10" s="3">
        <v>354.24</v>
      </c>
      <c r="AA10" s="4">
        <v>259.79000000000002</v>
      </c>
      <c r="AB10" s="4">
        <v>341.18</v>
      </c>
      <c r="AC10" s="4">
        <v>336.22</v>
      </c>
      <c r="AD10" s="4">
        <v>1.677</v>
      </c>
      <c r="AE10" s="4">
        <v>1.4950000000000001</v>
      </c>
      <c r="AF10" s="4">
        <v>1.6739999999999999</v>
      </c>
      <c r="AG10" s="4">
        <v>1.4410000000000001</v>
      </c>
      <c r="AH10" s="4">
        <v>86.06</v>
      </c>
      <c r="AI10" s="3">
        <v>86.11</v>
      </c>
      <c r="AJ10" s="4">
        <v>111.34</v>
      </c>
      <c r="AK10" s="4">
        <v>107.67</v>
      </c>
      <c r="AL10" s="4">
        <v>664.73400000000004</v>
      </c>
      <c r="AM10" s="3">
        <v>653.58600000000001</v>
      </c>
      <c r="AN10" s="3">
        <v>831.04399999999998</v>
      </c>
      <c r="AO10" s="4">
        <v>828.93200000000002</v>
      </c>
      <c r="AP10" s="4">
        <v>1.2729999999999999</v>
      </c>
      <c r="AQ10" s="4">
        <v>1.6080000000000001</v>
      </c>
      <c r="AR10" s="3">
        <v>39.058999999999997</v>
      </c>
      <c r="AS10" s="4">
        <v>27.800999999999998</v>
      </c>
      <c r="AT10" s="3">
        <v>83</v>
      </c>
      <c r="AU10" s="4">
        <v>113</v>
      </c>
      <c r="AV10" s="4">
        <v>2.1924999999999999</v>
      </c>
      <c r="AW10" s="4">
        <v>5.3422999999999998</v>
      </c>
      <c r="AX10" s="4">
        <v>1014.3</v>
      </c>
      <c r="AY10" s="4">
        <v>1.47</v>
      </c>
      <c r="AZ10" s="4">
        <v>5.67</v>
      </c>
      <c r="BA10" s="4">
        <v>129.31299999999999</v>
      </c>
      <c r="BB10" s="4">
        <v>124.94</v>
      </c>
      <c r="BC10" s="4">
        <v>7792</v>
      </c>
      <c r="BD10" s="4">
        <v>89.25</v>
      </c>
      <c r="BE10" s="4">
        <v>16.22</v>
      </c>
      <c r="BF10" s="3">
        <v>15.44</v>
      </c>
      <c r="BG10" s="4">
        <v>27.33</v>
      </c>
      <c r="BH10" s="4">
        <v>26.21</v>
      </c>
      <c r="BI10" s="5"/>
      <c r="BJ10" s="5"/>
      <c r="BK10" s="5"/>
      <c r="BL10" s="5"/>
      <c r="BM10" s="5"/>
      <c r="BN10" s="4">
        <v>119.01600000000001</v>
      </c>
      <c r="BO10" s="4">
        <v>109.27200000000001</v>
      </c>
      <c r="BP10" s="4">
        <v>145.16</v>
      </c>
      <c r="BQ10" s="4">
        <v>150.024</v>
      </c>
      <c r="BR10" s="5"/>
      <c r="BS10" s="4">
        <v>33.299999999999997</v>
      </c>
      <c r="BT10" s="4">
        <v>7414.2950000000001</v>
      </c>
      <c r="BU10" s="4">
        <v>49.179000000000002</v>
      </c>
      <c r="BV10" s="4">
        <v>54.982999999999997</v>
      </c>
      <c r="BW10" s="4">
        <v>58.463999999999999</v>
      </c>
      <c r="BX10" s="4">
        <v>57.796999999999997</v>
      </c>
      <c r="BY10" s="4">
        <v>1.345</v>
      </c>
      <c r="BZ10" s="3">
        <v>2.8650000000000002</v>
      </c>
      <c r="CA10" s="3">
        <v>3.2839999999999998</v>
      </c>
      <c r="CB10" s="3">
        <v>3.492</v>
      </c>
      <c r="CC10" s="4">
        <v>0.93500000000000005</v>
      </c>
      <c r="CD10" s="4">
        <v>1.639</v>
      </c>
      <c r="CE10" s="4">
        <v>1.204</v>
      </c>
      <c r="CF10" s="4">
        <v>1.585</v>
      </c>
      <c r="CG10" s="4">
        <v>13.962999999999999</v>
      </c>
      <c r="CH10" s="4">
        <v>13.827999999999999</v>
      </c>
      <c r="CI10" s="3">
        <v>4.391</v>
      </c>
      <c r="CJ10" s="3">
        <v>3.6930000000000001</v>
      </c>
      <c r="CK10" s="4">
        <v>1.746</v>
      </c>
      <c r="CL10" s="3">
        <v>0.2</v>
      </c>
      <c r="CM10" s="4">
        <v>0.1</v>
      </c>
      <c r="CN10" s="3">
        <v>0</v>
      </c>
      <c r="CO10" s="3">
        <v>0</v>
      </c>
      <c r="CP10" s="3">
        <v>112.581</v>
      </c>
      <c r="CQ10" s="4">
        <v>102.149</v>
      </c>
      <c r="CR10" s="4">
        <v>137.79400000000001</v>
      </c>
      <c r="CS10" s="4">
        <v>143.501</v>
      </c>
      <c r="CT10" s="4">
        <v>0.34200000000000003</v>
      </c>
      <c r="CU10" s="4">
        <v>9.9000000000000005E-2</v>
      </c>
      <c r="CV10" s="4">
        <v>0.2</v>
      </c>
      <c r="CW10" s="4">
        <v>0</v>
      </c>
      <c r="CX10" s="4">
        <v>0.40200000000000002</v>
      </c>
      <c r="CY10" s="4">
        <v>0</v>
      </c>
      <c r="CZ10" s="4">
        <v>0</v>
      </c>
      <c r="DA10" s="3">
        <v>0.40100000000000002</v>
      </c>
      <c r="DB10" s="4">
        <v>0.19900000000000001</v>
      </c>
      <c r="DC10" s="3">
        <v>0</v>
      </c>
      <c r="DD10" s="3">
        <v>0</v>
      </c>
      <c r="DE10" s="4">
        <v>0.38</v>
      </c>
      <c r="DF10" s="3">
        <v>0.20699999999999999</v>
      </c>
      <c r="DG10" s="3">
        <v>0.93</v>
      </c>
      <c r="DH10" s="4">
        <v>2.8180000000000001</v>
      </c>
      <c r="DI10" s="4">
        <v>1.1319999999999999</v>
      </c>
      <c r="DJ10" s="3">
        <v>0.32900000000000001</v>
      </c>
      <c r="DK10" s="3">
        <v>1.4470000000000001</v>
      </c>
      <c r="DL10" s="4">
        <v>0.45300000000000001</v>
      </c>
      <c r="DM10" s="4">
        <v>0.89</v>
      </c>
      <c r="DN10" s="4">
        <v>0.81799999999999995</v>
      </c>
      <c r="DO10" s="4">
        <v>0.45400000000000001</v>
      </c>
      <c r="DP10" s="4">
        <v>60.470999999999997</v>
      </c>
      <c r="DQ10" s="4">
        <v>50.805</v>
      </c>
      <c r="DR10" s="4">
        <v>49.96</v>
      </c>
      <c r="DS10" s="4">
        <v>45.015999999999998</v>
      </c>
      <c r="DT10" s="3">
        <v>7.48</v>
      </c>
      <c r="DU10" s="3">
        <v>5.96</v>
      </c>
      <c r="DV10" s="3">
        <v>13.41</v>
      </c>
      <c r="DW10" s="3">
        <v>12.15</v>
      </c>
      <c r="DX10" s="3">
        <v>7.7</v>
      </c>
      <c r="DY10" s="3">
        <v>6.72</v>
      </c>
      <c r="DZ10" s="3">
        <v>12.49</v>
      </c>
      <c r="EA10" s="3">
        <v>11.77</v>
      </c>
      <c r="EB10" s="4">
        <v>41.47</v>
      </c>
      <c r="EC10" s="4">
        <v>42.7</v>
      </c>
      <c r="ED10" s="4">
        <v>32.53</v>
      </c>
      <c r="EE10" s="4">
        <v>35.15</v>
      </c>
      <c r="EF10" s="4">
        <v>43.34</v>
      </c>
      <c r="EG10" s="4">
        <v>44.62</v>
      </c>
      <c r="EH10" s="4">
        <v>41.57</v>
      </c>
      <c r="EI10" s="4">
        <v>40.93</v>
      </c>
      <c r="EJ10" s="3">
        <v>8.2880000000000003</v>
      </c>
      <c r="EK10" s="3">
        <v>56.149000000000001</v>
      </c>
      <c r="EL10" s="4">
        <v>1.2</v>
      </c>
      <c r="EM10" s="3">
        <v>0.75</v>
      </c>
      <c r="EN10" s="4">
        <v>1.24</v>
      </c>
      <c r="EO10" s="4">
        <v>1.24</v>
      </c>
      <c r="EP10" s="4">
        <v>-112.062</v>
      </c>
      <c r="EQ10" s="4">
        <v>-2.48</v>
      </c>
      <c r="ER10" s="4">
        <v>101.682</v>
      </c>
      <c r="ES10" s="4">
        <v>1.595</v>
      </c>
      <c r="ET10" s="3">
        <v>1.7150000000000001</v>
      </c>
      <c r="EU10" s="4">
        <v>1.554</v>
      </c>
      <c r="EV10" s="4">
        <v>6.6269999999999998</v>
      </c>
      <c r="EW10" s="3">
        <v>1.385</v>
      </c>
      <c r="EX10" s="3">
        <v>74.36</v>
      </c>
      <c r="EY10" s="4">
        <v>0</v>
      </c>
      <c r="EZ10" s="4">
        <v>0.114</v>
      </c>
      <c r="FA10" s="3">
        <v>0</v>
      </c>
      <c r="FB10" s="4">
        <v>9.6449999999999996</v>
      </c>
      <c r="FC10" s="4">
        <v>79.278999999999996</v>
      </c>
      <c r="FD10" s="4">
        <v>76.659000000000006</v>
      </c>
      <c r="FE10" s="4">
        <v>87.921000000000006</v>
      </c>
      <c r="FF10" s="4">
        <v>87.573999999999998</v>
      </c>
      <c r="FG10" s="4">
        <v>0.94299999999999995</v>
      </c>
      <c r="FH10" s="4">
        <v>0.94299999999999995</v>
      </c>
      <c r="FI10" s="4">
        <v>0.99099999999999999</v>
      </c>
      <c r="FJ10" s="4">
        <v>0.99299999999999999</v>
      </c>
      <c r="FK10" s="4">
        <v>0</v>
      </c>
      <c r="FL10" s="3">
        <v>83</v>
      </c>
      <c r="FM10" s="4">
        <v>2.77</v>
      </c>
      <c r="FN10" s="4">
        <v>-0.65</v>
      </c>
      <c r="FO10" s="4">
        <v>5.51</v>
      </c>
      <c r="FP10" s="5"/>
      <c r="FQ10" s="4">
        <v>4.9000000000000004</v>
      </c>
      <c r="FR10" s="4">
        <v>5.2</v>
      </c>
      <c r="FS10" s="4">
        <v>6.774</v>
      </c>
      <c r="FT10" s="4">
        <v>1067.9000000000001</v>
      </c>
      <c r="FU10" s="4">
        <v>0.47</v>
      </c>
      <c r="FV10" s="4">
        <v>25.82</v>
      </c>
      <c r="FW10" s="4">
        <v>3051.5</v>
      </c>
      <c r="FX10" s="4">
        <v>164900</v>
      </c>
      <c r="FY10" s="4">
        <v>165300</v>
      </c>
      <c r="FZ10" s="4">
        <v>49.018000000000001</v>
      </c>
      <c r="GA10" s="4">
        <v>48.798000000000002</v>
      </c>
      <c r="GB10" s="3">
        <v>2260.3000000000002</v>
      </c>
      <c r="GC10" s="4">
        <v>2234.3000000000002</v>
      </c>
      <c r="GD10" s="3">
        <v>2260.3000000000002</v>
      </c>
      <c r="GE10" s="4">
        <v>2234.3000000000002</v>
      </c>
      <c r="GF10" s="4">
        <v>1245.9688000000001</v>
      </c>
      <c r="GG10" s="3">
        <v>35</v>
      </c>
      <c r="GH10" s="4">
        <v>34.700000000000003</v>
      </c>
      <c r="GI10" s="4">
        <v>50.3</v>
      </c>
      <c r="GJ10" s="4">
        <v>55.6</v>
      </c>
      <c r="GK10" s="4">
        <v>99.5</v>
      </c>
      <c r="GL10" s="3">
        <v>90.2</v>
      </c>
      <c r="GM10" s="3">
        <v>0</v>
      </c>
      <c r="GN10" s="4">
        <v>38.633000000000003</v>
      </c>
      <c r="GO10" s="4">
        <v>112.062</v>
      </c>
      <c r="GP10" s="4">
        <v>0.88500000000000001</v>
      </c>
      <c r="GQ10" s="4">
        <v>2.0059999999999998</v>
      </c>
      <c r="GR10" s="4">
        <v>1.357</v>
      </c>
      <c r="GS10" s="4">
        <v>2.1240000000000001</v>
      </c>
      <c r="GT10" s="4">
        <v>0.82599999999999996</v>
      </c>
      <c r="GU10" s="4">
        <v>2.0059999999999998</v>
      </c>
      <c r="GV10" s="4">
        <v>12.936</v>
      </c>
      <c r="GW10" s="4">
        <v>14.117000000000001</v>
      </c>
      <c r="GX10" s="4">
        <v>15.385999999999999</v>
      </c>
      <c r="GY10" s="3">
        <v>0</v>
      </c>
      <c r="GZ10" s="3">
        <v>0</v>
      </c>
      <c r="HA10" s="3">
        <v>0</v>
      </c>
      <c r="HB10" s="4">
        <v>0</v>
      </c>
      <c r="HC10" s="4">
        <v>23.257999999999999</v>
      </c>
      <c r="HD10" s="4">
        <v>86</v>
      </c>
      <c r="HE10" s="3">
        <v>0</v>
      </c>
      <c r="HF10" s="3">
        <v>0</v>
      </c>
      <c r="HG10" s="4">
        <v>73.53</v>
      </c>
      <c r="HH10" s="4">
        <v>80.2</v>
      </c>
      <c r="HI10" s="3">
        <v>0</v>
      </c>
      <c r="HJ10" s="3">
        <v>0</v>
      </c>
      <c r="HK10" s="3">
        <v>0</v>
      </c>
      <c r="HL10" s="4">
        <v>64</v>
      </c>
      <c r="HM10" s="4">
        <v>55</v>
      </c>
      <c r="HN10" s="4">
        <v>56</v>
      </c>
      <c r="HO10" s="4">
        <v>47</v>
      </c>
      <c r="HP10" s="4">
        <v>47</v>
      </c>
      <c r="HQ10" s="4">
        <v>47</v>
      </c>
      <c r="HR10" s="4">
        <v>55</v>
      </c>
      <c r="HS10" s="4">
        <v>62</v>
      </c>
      <c r="HT10" s="4">
        <v>-0.95150000000000001</v>
      </c>
      <c r="HU10" s="3">
        <v>0</v>
      </c>
      <c r="HV10" s="4">
        <v>0.61599999999999999</v>
      </c>
      <c r="HW10" s="3">
        <v>28.97</v>
      </c>
      <c r="HX10" s="3">
        <v>20.22</v>
      </c>
      <c r="HY10" s="3">
        <v>48.2</v>
      </c>
      <c r="HZ10" s="3">
        <v>48.2</v>
      </c>
      <c r="IA10" s="3">
        <v>3.0270000000000001</v>
      </c>
      <c r="IB10" s="3">
        <v>105</v>
      </c>
      <c r="IC10" s="4">
        <v>23.338999999999999</v>
      </c>
      <c r="ID10" s="4">
        <v>-0.154</v>
      </c>
      <c r="IE10" s="4">
        <v>1.0999999999999999E-2</v>
      </c>
      <c r="IF10" s="4">
        <v>804.1</v>
      </c>
      <c r="IG10" s="3">
        <v>741.5</v>
      </c>
      <c r="IH10" s="3">
        <v>813.8</v>
      </c>
      <c r="II10" s="3">
        <v>755.1</v>
      </c>
      <c r="IJ10" s="4">
        <v>1.2E-2</v>
      </c>
      <c r="IK10" s="4">
        <v>0.03</v>
      </c>
      <c r="IL10" s="4">
        <v>68.403999999999996</v>
      </c>
      <c r="IM10" s="4">
        <v>68.403999999999996</v>
      </c>
      <c r="IN10" s="4">
        <v>13.648</v>
      </c>
      <c r="IO10" s="4">
        <v>0.33300000000000002</v>
      </c>
    </row>
    <row r="11" spans="2:249" ht="30" x14ac:dyDescent="0.25">
      <c r="B11" s="2" t="s">
        <v>41</v>
      </c>
      <c r="C11" s="2" t="s">
        <v>46</v>
      </c>
      <c r="D11" s="2" t="s">
        <v>415</v>
      </c>
      <c r="E11" s="4">
        <v>230.65899999999999</v>
      </c>
      <c r="F11" s="4">
        <v>331.9</v>
      </c>
      <c r="G11" s="4">
        <v>5.68</v>
      </c>
      <c r="H11" s="3">
        <v>33.799999999999997</v>
      </c>
      <c r="I11" s="3">
        <v>0</v>
      </c>
      <c r="J11" s="4">
        <v>11.6</v>
      </c>
      <c r="K11" s="3">
        <v>8</v>
      </c>
      <c r="L11" s="4">
        <v>6</v>
      </c>
      <c r="M11" s="4">
        <v>5</v>
      </c>
      <c r="N11" s="3">
        <v>3</v>
      </c>
      <c r="O11" s="3">
        <v>3</v>
      </c>
      <c r="P11" s="4">
        <v>1.006</v>
      </c>
      <c r="Q11" s="4">
        <v>1.4379999999999999</v>
      </c>
      <c r="R11" s="4">
        <v>1.032</v>
      </c>
      <c r="S11" s="5"/>
      <c r="T11" s="4">
        <v>80.36</v>
      </c>
      <c r="U11" s="4">
        <v>61.472999999999999</v>
      </c>
      <c r="V11" s="4">
        <v>233.34</v>
      </c>
      <c r="W11" s="4">
        <v>162.5</v>
      </c>
      <c r="X11" s="4">
        <v>225</v>
      </c>
      <c r="Y11" s="4">
        <v>225</v>
      </c>
      <c r="Z11" s="4">
        <v>349.59</v>
      </c>
      <c r="AA11" s="3">
        <v>265.2</v>
      </c>
      <c r="AB11" s="3">
        <v>353.51</v>
      </c>
      <c r="AC11" s="3">
        <v>345.08</v>
      </c>
      <c r="AD11" s="3">
        <v>1.6819999999999999</v>
      </c>
      <c r="AE11" s="3">
        <v>1.502</v>
      </c>
      <c r="AF11" s="3">
        <v>1.7030000000000001</v>
      </c>
      <c r="AG11" s="4">
        <v>1.4</v>
      </c>
      <c r="AH11" s="3">
        <v>86.64</v>
      </c>
      <c r="AI11" s="4">
        <v>84.67</v>
      </c>
      <c r="AJ11" s="3">
        <v>113.85</v>
      </c>
      <c r="AK11" s="3">
        <v>110.02</v>
      </c>
      <c r="AL11" s="4">
        <v>615.01400000000001</v>
      </c>
      <c r="AM11" s="4">
        <v>593.33199999999999</v>
      </c>
      <c r="AN11" s="4">
        <v>824.39800000000002</v>
      </c>
      <c r="AO11" s="4">
        <v>741.42399999999998</v>
      </c>
      <c r="AP11" s="4">
        <v>1.2569999999999999</v>
      </c>
      <c r="AQ11" s="4">
        <v>1.593</v>
      </c>
      <c r="AR11" s="4">
        <v>38.713999999999999</v>
      </c>
      <c r="AS11" s="4">
        <v>26.414000000000001</v>
      </c>
      <c r="AT11" s="3">
        <v>83</v>
      </c>
      <c r="AU11" s="3">
        <v>115</v>
      </c>
      <c r="AV11" s="4">
        <v>2.7214999999999998</v>
      </c>
      <c r="AW11" s="4">
        <v>5.3175999999999997</v>
      </c>
      <c r="AX11" s="3">
        <v>1014.6</v>
      </c>
      <c r="AY11" s="4">
        <v>1.5</v>
      </c>
      <c r="AZ11" s="4">
        <v>5.64</v>
      </c>
      <c r="BA11" s="4">
        <v>68.599999999999994</v>
      </c>
      <c r="BB11" s="4">
        <v>69.099999999999994</v>
      </c>
      <c r="BC11" s="3">
        <v>7954</v>
      </c>
      <c r="BD11" s="4">
        <v>89</v>
      </c>
      <c r="BE11" s="4">
        <v>16.105</v>
      </c>
      <c r="BF11" s="4">
        <v>13.27</v>
      </c>
      <c r="BG11" s="3">
        <v>27.86</v>
      </c>
      <c r="BH11" s="4">
        <v>24.16</v>
      </c>
      <c r="BI11" s="4">
        <v>59.098999999999997</v>
      </c>
      <c r="BJ11" s="4">
        <v>56.052999999999997</v>
      </c>
      <c r="BK11" s="3">
        <v>59.420999999999999</v>
      </c>
      <c r="BL11" s="4">
        <v>39.866999999999997</v>
      </c>
      <c r="BM11" s="4">
        <v>73.212000000000003</v>
      </c>
      <c r="BN11" s="3">
        <v>124.2</v>
      </c>
      <c r="BO11" s="3">
        <v>113.14400000000001</v>
      </c>
      <c r="BP11" s="3">
        <v>157.768</v>
      </c>
      <c r="BQ11" s="3">
        <v>157.416</v>
      </c>
      <c r="BR11" s="3">
        <v>61.018999999999998</v>
      </c>
      <c r="BS11" s="3">
        <v>33.6</v>
      </c>
      <c r="BT11" s="4">
        <v>7366.2979999999998</v>
      </c>
      <c r="BU11" s="4">
        <v>47.765000000000001</v>
      </c>
      <c r="BV11" s="4">
        <v>55.145000000000003</v>
      </c>
      <c r="BW11" s="3">
        <v>59.280999999999999</v>
      </c>
      <c r="BX11" s="4">
        <v>56.627000000000002</v>
      </c>
      <c r="BY11" s="3">
        <v>1.429</v>
      </c>
      <c r="BZ11" s="4">
        <v>2.863</v>
      </c>
      <c r="CA11" s="4">
        <v>2.6379999999999999</v>
      </c>
      <c r="CB11" s="4">
        <v>3.343</v>
      </c>
      <c r="CC11" s="4">
        <v>0.79700000000000004</v>
      </c>
      <c r="CD11" s="4">
        <v>1.5</v>
      </c>
      <c r="CE11" s="4">
        <v>1.151</v>
      </c>
      <c r="CF11" s="4">
        <v>1.5840000000000001</v>
      </c>
      <c r="CG11" s="4">
        <v>13.964</v>
      </c>
      <c r="CH11" s="4">
        <v>13.298</v>
      </c>
      <c r="CI11" s="5"/>
      <c r="CJ11" s="5"/>
      <c r="CK11" s="5"/>
      <c r="CL11" s="4">
        <v>0</v>
      </c>
      <c r="CM11" s="4">
        <v>0</v>
      </c>
      <c r="CN11" s="3">
        <v>0</v>
      </c>
      <c r="CO11" s="3">
        <v>0</v>
      </c>
      <c r="CP11" s="4">
        <v>110.905</v>
      </c>
      <c r="CQ11" s="4">
        <v>101.04600000000001</v>
      </c>
      <c r="CR11" s="3">
        <v>146.304</v>
      </c>
      <c r="CS11" s="3">
        <v>148.709</v>
      </c>
      <c r="CT11" s="4">
        <v>0.315</v>
      </c>
      <c r="CU11" s="3">
        <v>0.10100000000000001</v>
      </c>
      <c r="CV11" s="4">
        <v>0.29899999999999999</v>
      </c>
      <c r="CW11" s="3">
        <v>0.60199999999999998</v>
      </c>
      <c r="CX11" s="4">
        <v>0.19900000000000001</v>
      </c>
      <c r="CY11" s="3">
        <v>0.20100000000000001</v>
      </c>
      <c r="CZ11" s="4">
        <v>0.10100000000000001</v>
      </c>
      <c r="DA11" s="4">
        <v>0.30099999999999999</v>
      </c>
      <c r="DB11" s="4">
        <v>0.2</v>
      </c>
      <c r="DC11" s="3">
        <v>0</v>
      </c>
      <c r="DD11" s="3">
        <v>0</v>
      </c>
      <c r="DE11" s="4">
        <v>0.34300000000000003</v>
      </c>
      <c r="DF11" s="4">
        <v>0.123</v>
      </c>
      <c r="DG11" s="4">
        <v>0.38100000000000001</v>
      </c>
      <c r="DH11" s="4">
        <v>1.8129999999999999</v>
      </c>
      <c r="DI11" s="4">
        <v>1.1240000000000001</v>
      </c>
      <c r="DJ11" s="4">
        <v>0.28199999999999997</v>
      </c>
      <c r="DK11" s="4">
        <v>1.153</v>
      </c>
      <c r="DL11" s="4">
        <v>0.45400000000000001</v>
      </c>
      <c r="DM11" s="4">
        <v>0.88600000000000001</v>
      </c>
      <c r="DN11" s="4">
        <v>0.747</v>
      </c>
      <c r="DO11" s="4">
        <v>0.44</v>
      </c>
      <c r="DP11" s="4">
        <v>61.210999999999999</v>
      </c>
      <c r="DQ11" s="4">
        <v>49.822000000000003</v>
      </c>
      <c r="DR11" s="3">
        <v>51.165999999999997</v>
      </c>
      <c r="DS11" s="4">
        <v>46.182000000000002</v>
      </c>
      <c r="DT11" s="4">
        <v>6.9</v>
      </c>
      <c r="DU11" s="4">
        <v>5.34</v>
      </c>
      <c r="DV11" s="4">
        <v>12.3</v>
      </c>
      <c r="DW11" s="4">
        <v>10.75</v>
      </c>
      <c r="DX11" s="4">
        <v>6.9</v>
      </c>
      <c r="DY11" s="4">
        <v>5.78</v>
      </c>
      <c r="DZ11" s="4">
        <v>11.65</v>
      </c>
      <c r="EA11" s="4">
        <v>10.28</v>
      </c>
      <c r="EB11" s="4">
        <v>41.7</v>
      </c>
      <c r="EC11" s="4">
        <v>43.31</v>
      </c>
      <c r="ED11" s="4">
        <v>32.65</v>
      </c>
      <c r="EE11" s="4">
        <v>35.68</v>
      </c>
      <c r="EF11" s="4">
        <v>44.49</v>
      </c>
      <c r="EG11" s="4">
        <v>45.57</v>
      </c>
      <c r="EH11" s="4">
        <v>43.4</v>
      </c>
      <c r="EI11" s="4">
        <v>43.28</v>
      </c>
      <c r="EJ11" s="4">
        <v>8.2750000000000004</v>
      </c>
      <c r="EK11" s="4">
        <v>55.863999999999997</v>
      </c>
      <c r="EL11" s="4">
        <v>1.25</v>
      </c>
      <c r="EM11" s="4">
        <v>0.8</v>
      </c>
      <c r="EN11" s="4">
        <v>1.27</v>
      </c>
      <c r="EO11" s="4">
        <v>1.27</v>
      </c>
      <c r="EP11" s="4">
        <v>-117.318</v>
      </c>
      <c r="EQ11" s="4">
        <v>-2.645</v>
      </c>
      <c r="ER11" s="4">
        <v>93.798000000000002</v>
      </c>
      <c r="ES11" s="4">
        <v>1.5820000000000001</v>
      </c>
      <c r="ET11" s="3">
        <v>1.7150000000000001</v>
      </c>
      <c r="EU11" s="4">
        <v>1.5629999999999999</v>
      </c>
      <c r="EV11" s="4">
        <v>6.4509999999999996</v>
      </c>
      <c r="EW11" s="4">
        <v>1.143</v>
      </c>
      <c r="EX11" s="4">
        <v>71.7</v>
      </c>
      <c r="EY11" s="3">
        <v>0.122</v>
      </c>
      <c r="EZ11" s="4">
        <v>0</v>
      </c>
      <c r="FA11" s="3">
        <v>0</v>
      </c>
      <c r="FB11" s="3">
        <v>9.7460000000000004</v>
      </c>
      <c r="FC11" s="3">
        <v>80.209999999999994</v>
      </c>
      <c r="FD11" s="3">
        <v>77.488</v>
      </c>
      <c r="FE11" s="3">
        <v>91.292000000000002</v>
      </c>
      <c r="FF11" s="3">
        <v>91.614000000000004</v>
      </c>
      <c r="FG11" s="4">
        <v>0.94799999999999995</v>
      </c>
      <c r="FH11" s="4">
        <v>0.94899999999999995</v>
      </c>
      <c r="FI11" s="4">
        <v>0.99199999999999999</v>
      </c>
      <c r="FJ11" s="4">
        <v>0.995</v>
      </c>
      <c r="FK11" s="4">
        <v>0</v>
      </c>
      <c r="FL11" s="3">
        <v>83</v>
      </c>
      <c r="FM11" s="4">
        <v>2.71</v>
      </c>
      <c r="FN11" s="4">
        <v>-0.63</v>
      </c>
      <c r="FO11" s="3">
        <v>5.48</v>
      </c>
      <c r="FP11" s="4">
        <v>3.7</v>
      </c>
      <c r="FQ11" s="3">
        <v>4.5</v>
      </c>
      <c r="FR11" s="3">
        <v>5.05</v>
      </c>
      <c r="FS11" s="4">
        <v>6.7290000000000001</v>
      </c>
      <c r="FT11" s="4">
        <v>1068.5</v>
      </c>
      <c r="FU11" s="4">
        <v>0.54</v>
      </c>
      <c r="FV11" s="3">
        <v>31.5</v>
      </c>
      <c r="FW11" s="4">
        <v>3073.5</v>
      </c>
      <c r="FX11" s="3">
        <v>165700</v>
      </c>
      <c r="FY11" s="4">
        <v>166300</v>
      </c>
      <c r="FZ11" s="4">
        <v>48.88</v>
      </c>
      <c r="GA11" s="4">
        <v>48.691000000000003</v>
      </c>
      <c r="GB11" s="4">
        <v>2167</v>
      </c>
      <c r="GC11" s="4">
        <v>2229.6</v>
      </c>
      <c r="GD11" s="4">
        <v>2193.4</v>
      </c>
      <c r="GE11" s="4">
        <v>2261.4</v>
      </c>
      <c r="GF11" s="4">
        <v>1293.6563000000001</v>
      </c>
      <c r="GG11" s="3">
        <v>35</v>
      </c>
      <c r="GH11" s="3">
        <v>35.299999999999997</v>
      </c>
      <c r="GI11" s="4">
        <v>50.2</v>
      </c>
      <c r="GJ11" s="4">
        <v>55.6</v>
      </c>
      <c r="GK11" s="4">
        <v>99.5</v>
      </c>
      <c r="GL11" s="4">
        <v>78</v>
      </c>
      <c r="GM11" s="3">
        <v>0</v>
      </c>
      <c r="GN11" s="4">
        <v>37.53</v>
      </c>
      <c r="GO11" s="4">
        <v>117.318</v>
      </c>
      <c r="GP11" s="4">
        <v>0.76700000000000002</v>
      </c>
      <c r="GQ11" s="4">
        <v>2.0059999999999998</v>
      </c>
      <c r="GR11" s="4">
        <v>1.298</v>
      </c>
      <c r="GS11" s="4">
        <v>2.0649999999999999</v>
      </c>
      <c r="GT11" s="4">
        <v>0.82599999999999996</v>
      </c>
      <c r="GU11" s="4">
        <v>2.0059999999999998</v>
      </c>
      <c r="GV11" s="4">
        <v>12.936</v>
      </c>
      <c r="GW11" s="3">
        <v>14.18</v>
      </c>
      <c r="GX11" s="4">
        <v>15.778</v>
      </c>
      <c r="GY11" s="3">
        <v>0</v>
      </c>
      <c r="GZ11" s="3">
        <v>0</v>
      </c>
      <c r="HA11" s="3">
        <v>0</v>
      </c>
      <c r="HB11" s="3">
        <v>1</v>
      </c>
      <c r="HC11" s="4">
        <v>23.486999999999998</v>
      </c>
      <c r="HD11" s="4">
        <v>86</v>
      </c>
      <c r="HE11" s="3">
        <v>0</v>
      </c>
      <c r="HF11" s="3">
        <v>0</v>
      </c>
      <c r="HG11" s="4">
        <v>73.98</v>
      </c>
      <c r="HH11" s="3">
        <v>80.31</v>
      </c>
      <c r="HI11" s="3">
        <v>0</v>
      </c>
      <c r="HJ11" s="3">
        <v>0</v>
      </c>
      <c r="HK11" s="3">
        <v>0</v>
      </c>
      <c r="HL11" s="4">
        <v>64</v>
      </c>
      <c r="HM11" s="4">
        <v>55</v>
      </c>
      <c r="HN11" s="4">
        <v>56</v>
      </c>
      <c r="HO11" s="4">
        <v>46</v>
      </c>
      <c r="HP11" s="4">
        <v>47</v>
      </c>
      <c r="HQ11" s="4">
        <v>47</v>
      </c>
      <c r="HR11" s="3">
        <v>56</v>
      </c>
      <c r="HS11" s="3">
        <v>70</v>
      </c>
      <c r="HT11" s="3">
        <v>-0.96299999999999997</v>
      </c>
      <c r="HU11" s="3">
        <v>0</v>
      </c>
      <c r="HV11" s="4">
        <v>0.504</v>
      </c>
      <c r="HW11" s="3">
        <v>28.97</v>
      </c>
      <c r="HX11" s="4">
        <v>24.27</v>
      </c>
      <c r="HY11" s="5"/>
      <c r="HZ11" s="5"/>
      <c r="IA11" s="4">
        <v>2.8330000000000002</v>
      </c>
      <c r="IB11" s="3">
        <v>105</v>
      </c>
      <c r="IC11" s="3">
        <v>23.454000000000001</v>
      </c>
      <c r="ID11" s="4">
        <v>-0.161</v>
      </c>
      <c r="IE11" s="4">
        <v>4.0000000000000001E-3</v>
      </c>
      <c r="IF11" s="4">
        <v>806.7</v>
      </c>
      <c r="IG11" s="4">
        <v>729.8</v>
      </c>
      <c r="IH11" s="4">
        <v>813.3</v>
      </c>
      <c r="II11" s="4">
        <v>743.9</v>
      </c>
      <c r="IJ11" s="4">
        <v>-6.0000000000000001E-3</v>
      </c>
      <c r="IK11" s="4">
        <v>8.9999999999999993E-3</v>
      </c>
      <c r="IL11" s="4">
        <v>78.075000000000003</v>
      </c>
      <c r="IM11" s="4">
        <v>78.075000000000003</v>
      </c>
      <c r="IN11" s="4">
        <v>14.041</v>
      </c>
      <c r="IO11" s="4">
        <v>0.28999999999999998</v>
      </c>
    </row>
  </sheetData>
  <mergeCells count="5">
    <mergeCell ref="B6:BD6"/>
    <mergeCell ref="BE6:DE6"/>
    <mergeCell ref="DF6:FE6"/>
    <mergeCell ref="FF6:HD6"/>
    <mergeCell ref="HE6:IO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25EB5-70F7-42CF-99FE-36F5E8312E0D}">
  <sheetPr codeName="Sheet6"/>
  <dimension ref="B1:IO12"/>
  <sheetViews>
    <sheetView zoomScale="70" zoomScaleNormal="70" workbookViewId="0">
      <selection activeCell="IK39" sqref="IK39"/>
    </sheetView>
  </sheetViews>
  <sheetFormatPr defaultRowHeight="15" x14ac:dyDescent="0.25"/>
  <sheetData>
    <row r="1" spans="2:249" ht="15.75" thickBot="1" x14ac:dyDescent="0.3">
      <c r="B1" s="32" t="s">
        <v>363</v>
      </c>
      <c r="C1" s="33" t="s">
        <v>416</v>
      </c>
    </row>
    <row r="5" spans="2:249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142</v>
      </c>
      <c r="L5" s="1" t="s">
        <v>143</v>
      </c>
      <c r="M5" s="1" t="s">
        <v>144</v>
      </c>
      <c r="N5" s="1" t="s">
        <v>145</v>
      </c>
      <c r="O5" s="1" t="s">
        <v>146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147</v>
      </c>
      <c r="AI5" s="1" t="s">
        <v>148</v>
      </c>
      <c r="AJ5" s="1" t="s">
        <v>149</v>
      </c>
      <c r="AK5" s="1" t="s">
        <v>150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274</v>
      </c>
      <c r="AQ5" s="1" t="s">
        <v>275</v>
      </c>
      <c r="AR5" s="1" t="s">
        <v>151</v>
      </c>
      <c r="AS5" s="1" t="s">
        <v>152</v>
      </c>
      <c r="AT5" s="1" t="s">
        <v>153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154</v>
      </c>
      <c r="BB5" s="1" t="s">
        <v>155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156</v>
      </c>
      <c r="DU5" s="1" t="s">
        <v>157</v>
      </c>
      <c r="DV5" s="1" t="s">
        <v>158</v>
      </c>
      <c r="DW5" s="1" t="s">
        <v>159</v>
      </c>
      <c r="DX5" s="1" t="s">
        <v>160</v>
      </c>
      <c r="DY5" s="1" t="s">
        <v>161</v>
      </c>
      <c r="DZ5" s="1" t="s">
        <v>162</v>
      </c>
      <c r="EA5" s="1" t="s">
        <v>163</v>
      </c>
      <c r="EB5" s="1" t="s">
        <v>164</v>
      </c>
      <c r="EC5" s="1" t="s">
        <v>165</v>
      </c>
      <c r="ED5" s="1" t="s">
        <v>166</v>
      </c>
      <c r="EE5" s="1" t="s">
        <v>167</v>
      </c>
      <c r="EF5" s="1" t="s">
        <v>168</v>
      </c>
      <c r="EG5" s="1" t="s">
        <v>169</v>
      </c>
      <c r="EH5" s="1" t="s">
        <v>170</v>
      </c>
      <c r="EI5" s="1" t="s">
        <v>171</v>
      </c>
      <c r="EJ5" s="1" t="s">
        <v>126</v>
      </c>
      <c r="EK5" s="1" t="s">
        <v>127</v>
      </c>
      <c r="EL5" s="1" t="s">
        <v>270</v>
      </c>
      <c r="EM5" s="1" t="s">
        <v>172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173</v>
      </c>
      <c r="EV5" s="1" t="s">
        <v>135</v>
      </c>
      <c r="EW5" s="1" t="s">
        <v>136</v>
      </c>
      <c r="EX5" s="1" t="s">
        <v>174</v>
      </c>
      <c r="EY5" s="1" t="s">
        <v>175</v>
      </c>
      <c r="EZ5" s="1" t="s">
        <v>176</v>
      </c>
      <c r="FA5" s="1" t="s">
        <v>177</v>
      </c>
      <c r="FB5" s="1" t="s">
        <v>178</v>
      </c>
      <c r="FC5" s="1" t="s">
        <v>179</v>
      </c>
      <c r="FD5" s="1" t="s">
        <v>180</v>
      </c>
      <c r="FE5" s="1" t="s">
        <v>181</v>
      </c>
      <c r="FF5" s="1" t="s">
        <v>182</v>
      </c>
      <c r="FG5" s="1" t="s">
        <v>266</v>
      </c>
      <c r="FH5" s="1" t="s">
        <v>267</v>
      </c>
      <c r="FI5" s="1" t="s">
        <v>268</v>
      </c>
      <c r="FJ5" s="1" t="s">
        <v>269</v>
      </c>
      <c r="FK5" s="1" t="s">
        <v>183</v>
      </c>
      <c r="FL5" s="1" t="s">
        <v>184</v>
      </c>
      <c r="FM5" s="1" t="s">
        <v>185</v>
      </c>
      <c r="FN5" s="1" t="s">
        <v>186</v>
      </c>
      <c r="FO5" s="1" t="s">
        <v>187</v>
      </c>
      <c r="FP5" s="1" t="s">
        <v>188</v>
      </c>
      <c r="FQ5" s="1" t="s">
        <v>189</v>
      </c>
      <c r="FR5" s="1" t="s">
        <v>190</v>
      </c>
      <c r="FS5" s="1" t="s">
        <v>191</v>
      </c>
      <c r="FT5" s="1" t="s">
        <v>192</v>
      </c>
      <c r="FU5" s="1" t="s">
        <v>193</v>
      </c>
      <c r="FV5" s="1" t="s">
        <v>194</v>
      </c>
      <c r="FW5" s="1" t="s">
        <v>195</v>
      </c>
      <c r="FX5" s="1" t="s">
        <v>196</v>
      </c>
      <c r="FY5" s="1" t="s">
        <v>197</v>
      </c>
      <c r="FZ5" s="1" t="s">
        <v>198</v>
      </c>
      <c r="GA5" s="1" t="s">
        <v>199</v>
      </c>
      <c r="GB5" s="1" t="s">
        <v>200</v>
      </c>
      <c r="GC5" s="1" t="s">
        <v>201</v>
      </c>
      <c r="GD5" s="1" t="s">
        <v>202</v>
      </c>
      <c r="GE5" s="1" t="s">
        <v>203</v>
      </c>
      <c r="GF5" s="1" t="s">
        <v>204</v>
      </c>
      <c r="GG5" s="1" t="s">
        <v>205</v>
      </c>
      <c r="GH5" s="1" t="s">
        <v>206</v>
      </c>
      <c r="GI5" s="1" t="s">
        <v>207</v>
      </c>
      <c r="GJ5" s="1" t="s">
        <v>208</v>
      </c>
      <c r="GK5" s="1" t="s">
        <v>209</v>
      </c>
      <c r="GL5" s="1" t="s">
        <v>210</v>
      </c>
      <c r="GM5" s="1" t="s">
        <v>211</v>
      </c>
      <c r="GN5" s="1" t="s">
        <v>212</v>
      </c>
      <c r="GO5" s="1" t="s">
        <v>213</v>
      </c>
      <c r="GP5" s="1" t="s">
        <v>214</v>
      </c>
      <c r="GQ5" s="1" t="s">
        <v>215</v>
      </c>
      <c r="GR5" s="1" t="s">
        <v>216</v>
      </c>
      <c r="GS5" s="1" t="s">
        <v>217</v>
      </c>
      <c r="GT5" s="1" t="s">
        <v>218</v>
      </c>
      <c r="GU5" s="1" t="s">
        <v>219</v>
      </c>
      <c r="GV5" s="1" t="s">
        <v>220</v>
      </c>
      <c r="GW5" s="1" t="s">
        <v>221</v>
      </c>
      <c r="GX5" s="1" t="s">
        <v>222</v>
      </c>
      <c r="GY5" s="1" t="s">
        <v>223</v>
      </c>
      <c r="GZ5" s="1" t="s">
        <v>224</v>
      </c>
      <c r="HA5" s="1" t="s">
        <v>225</v>
      </c>
      <c r="HB5" s="1" t="s">
        <v>226</v>
      </c>
      <c r="HC5" s="1" t="s">
        <v>227</v>
      </c>
      <c r="HD5" s="1" t="s">
        <v>228</v>
      </c>
      <c r="HE5" s="1" t="s">
        <v>229</v>
      </c>
      <c r="HF5" s="1" t="s">
        <v>230</v>
      </c>
      <c r="HG5" s="1" t="s">
        <v>231</v>
      </c>
      <c r="HH5" s="1" t="s">
        <v>232</v>
      </c>
      <c r="HI5" s="1" t="s">
        <v>233</v>
      </c>
      <c r="HJ5" s="1" t="s">
        <v>234</v>
      </c>
      <c r="HK5" s="1" t="s">
        <v>235</v>
      </c>
      <c r="HL5" s="1" t="s">
        <v>236</v>
      </c>
      <c r="HM5" s="1" t="s">
        <v>237</v>
      </c>
      <c r="HN5" s="1" t="s">
        <v>238</v>
      </c>
      <c r="HO5" s="1" t="s">
        <v>239</v>
      </c>
      <c r="HP5" s="1" t="s">
        <v>240</v>
      </c>
      <c r="HQ5" s="1" t="s">
        <v>241</v>
      </c>
      <c r="HR5" s="1" t="s">
        <v>242</v>
      </c>
      <c r="HS5" s="1" t="s">
        <v>243</v>
      </c>
      <c r="HT5" s="1" t="s">
        <v>244</v>
      </c>
      <c r="HU5" s="1" t="s">
        <v>245</v>
      </c>
      <c r="HV5" s="1" t="s">
        <v>246</v>
      </c>
      <c r="HW5" s="1" t="s">
        <v>247</v>
      </c>
      <c r="HX5" s="1" t="s">
        <v>248</v>
      </c>
      <c r="HY5" s="1" t="s">
        <v>249</v>
      </c>
      <c r="HZ5" s="1" t="s">
        <v>249</v>
      </c>
      <c r="IA5" s="1" t="s">
        <v>263</v>
      </c>
      <c r="IB5" s="1" t="s">
        <v>388</v>
      </c>
      <c r="IC5" s="1" t="s">
        <v>389</v>
      </c>
      <c r="ID5" s="1" t="s">
        <v>390</v>
      </c>
      <c r="IE5" s="1" t="s">
        <v>391</v>
      </c>
      <c r="IF5" s="1" t="s">
        <v>392</v>
      </c>
      <c r="IG5" s="1" t="s">
        <v>393</v>
      </c>
      <c r="IH5" s="1" t="s">
        <v>394</v>
      </c>
      <c r="II5" s="1" t="s">
        <v>395</v>
      </c>
      <c r="IJ5" s="1" t="s">
        <v>396</v>
      </c>
      <c r="IK5" s="1" t="s">
        <v>397</v>
      </c>
      <c r="IL5" s="1" t="s">
        <v>398</v>
      </c>
      <c r="IM5" s="1" t="s">
        <v>399</v>
      </c>
      <c r="IN5" s="1" t="s">
        <v>400</v>
      </c>
      <c r="IO5" s="1" t="s">
        <v>401</v>
      </c>
    </row>
    <row r="6" spans="2:249" ht="15" customHeight="1" x14ac:dyDescent="0.25">
      <c r="B6" s="62" t="s">
        <v>417</v>
      </c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4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4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  <c r="DY6" s="63"/>
      <c r="DZ6" s="63"/>
      <c r="EA6" s="63"/>
      <c r="EB6" s="63"/>
      <c r="EC6" s="63"/>
      <c r="ED6" s="63"/>
      <c r="EE6" s="63"/>
      <c r="EF6" s="63"/>
      <c r="EG6" s="63"/>
      <c r="EH6" s="63"/>
      <c r="EI6" s="63"/>
      <c r="EJ6" s="63"/>
      <c r="EK6" s="63"/>
      <c r="EL6" s="63"/>
      <c r="EM6" s="63"/>
      <c r="EN6" s="63"/>
      <c r="EO6" s="63"/>
      <c r="EP6" s="63"/>
      <c r="EQ6" s="63"/>
      <c r="ER6" s="63"/>
      <c r="ES6" s="63"/>
      <c r="ET6" s="63"/>
      <c r="EU6" s="63"/>
      <c r="EV6" s="63"/>
      <c r="EW6" s="63"/>
      <c r="EX6" s="63"/>
      <c r="EY6" s="63"/>
      <c r="EZ6" s="63"/>
      <c r="FA6" s="63"/>
      <c r="FB6" s="63"/>
      <c r="FC6" s="63"/>
      <c r="FD6" s="63"/>
      <c r="FE6" s="64"/>
      <c r="FF6" s="63"/>
      <c r="FG6" s="63"/>
      <c r="FH6" s="63"/>
      <c r="FI6" s="63"/>
      <c r="FJ6" s="63"/>
      <c r="FK6" s="63"/>
      <c r="FL6" s="63"/>
      <c r="FM6" s="63"/>
      <c r="FN6" s="63"/>
      <c r="FO6" s="63"/>
      <c r="FP6" s="63"/>
      <c r="FQ6" s="63"/>
      <c r="FR6" s="63"/>
      <c r="FS6" s="63"/>
      <c r="FT6" s="63"/>
      <c r="FU6" s="63"/>
      <c r="FV6" s="63"/>
      <c r="FW6" s="63"/>
      <c r="FX6" s="63"/>
      <c r="FY6" s="63"/>
      <c r="FZ6" s="63"/>
      <c r="GA6" s="63"/>
      <c r="GB6" s="63"/>
      <c r="GC6" s="63"/>
      <c r="GD6" s="63"/>
      <c r="GE6" s="63"/>
      <c r="GF6" s="63"/>
      <c r="GG6" s="63"/>
      <c r="GH6" s="63"/>
      <c r="GI6" s="63"/>
      <c r="GJ6" s="63"/>
      <c r="GK6" s="63"/>
      <c r="GL6" s="63"/>
      <c r="GM6" s="63"/>
      <c r="GN6" s="63"/>
      <c r="GO6" s="63"/>
      <c r="GP6" s="63"/>
      <c r="GQ6" s="63"/>
      <c r="GR6" s="63"/>
      <c r="GS6" s="63"/>
      <c r="GT6" s="63"/>
      <c r="GU6" s="63"/>
      <c r="GV6" s="63"/>
      <c r="GW6" s="63"/>
      <c r="GX6" s="63"/>
      <c r="GY6" s="63"/>
      <c r="GZ6" s="63"/>
      <c r="HA6" s="63"/>
      <c r="HB6" s="63"/>
      <c r="HC6" s="63"/>
      <c r="HD6" s="64"/>
      <c r="HE6" s="63"/>
      <c r="HF6" s="63"/>
      <c r="HG6" s="63"/>
      <c r="HH6" s="63"/>
      <c r="HI6" s="63"/>
      <c r="HJ6" s="63"/>
      <c r="HK6" s="63"/>
      <c r="HL6" s="63"/>
      <c r="HM6" s="63"/>
      <c r="HN6" s="63"/>
      <c r="HO6" s="63"/>
      <c r="HP6" s="63"/>
      <c r="HQ6" s="63"/>
      <c r="HR6" s="63"/>
      <c r="HS6" s="63"/>
      <c r="HT6" s="63"/>
      <c r="HU6" s="63"/>
      <c r="HV6" s="63"/>
      <c r="HW6" s="63"/>
      <c r="HX6" s="63"/>
      <c r="HY6" s="63"/>
      <c r="HZ6" s="63"/>
      <c r="IA6" s="63"/>
      <c r="IB6" s="63"/>
      <c r="IC6" s="63"/>
      <c r="ID6" s="63"/>
      <c r="IE6" s="63"/>
      <c r="IF6" s="63"/>
      <c r="IG6" s="63"/>
      <c r="IH6" s="63"/>
      <c r="II6" s="63"/>
      <c r="IJ6" s="63"/>
      <c r="IK6" s="63"/>
      <c r="IL6" s="63"/>
      <c r="IM6" s="63"/>
      <c r="IN6" s="63"/>
      <c r="IO6" s="64"/>
    </row>
    <row r="7" spans="2:249" ht="30" x14ac:dyDescent="0.25">
      <c r="B7" s="2" t="s">
        <v>141</v>
      </c>
      <c r="C7" s="11" t="s">
        <v>42</v>
      </c>
      <c r="D7" s="11" t="s">
        <v>418</v>
      </c>
      <c r="E7" s="12">
        <v>1597.175</v>
      </c>
      <c r="F7" s="12">
        <v>316.19</v>
      </c>
      <c r="G7" s="12">
        <v>-26.88</v>
      </c>
      <c r="H7" s="12">
        <v>33.6</v>
      </c>
      <c r="I7" s="12">
        <v>2.5299999999999998</v>
      </c>
      <c r="J7" s="12">
        <v>1325.5</v>
      </c>
      <c r="K7" s="12">
        <v>8</v>
      </c>
      <c r="L7" s="12">
        <v>6</v>
      </c>
      <c r="M7" s="12">
        <v>5</v>
      </c>
      <c r="N7" s="12">
        <v>3</v>
      </c>
      <c r="O7" s="12">
        <v>3</v>
      </c>
      <c r="P7" s="12">
        <v>0.873</v>
      </c>
      <c r="Q7" s="12">
        <v>1.026</v>
      </c>
      <c r="R7" s="12">
        <v>0.81699999999999995</v>
      </c>
      <c r="S7" s="5"/>
      <c r="T7" s="12">
        <v>49.2</v>
      </c>
      <c r="U7" s="12">
        <v>62.316000000000003</v>
      </c>
      <c r="V7" s="12">
        <v>80</v>
      </c>
      <c r="W7" s="12">
        <v>50</v>
      </c>
      <c r="X7" s="12">
        <v>100</v>
      </c>
      <c r="Y7" s="12">
        <v>100</v>
      </c>
      <c r="Z7" s="12">
        <v>197.3</v>
      </c>
      <c r="AA7" s="12">
        <v>163.62</v>
      </c>
      <c r="AB7" s="12">
        <v>184.15</v>
      </c>
      <c r="AC7" s="12">
        <v>176.83</v>
      </c>
      <c r="AD7" s="12">
        <v>1.768</v>
      </c>
      <c r="AE7" s="12">
        <v>1.597</v>
      </c>
      <c r="AF7" s="12">
        <v>1.6519999999999999</v>
      </c>
      <c r="AG7" s="12">
        <v>1.3859999999999999</v>
      </c>
      <c r="AH7" s="12">
        <v>75.97</v>
      </c>
      <c r="AI7" s="12">
        <v>75.48</v>
      </c>
      <c r="AJ7" s="12">
        <v>87.68</v>
      </c>
      <c r="AK7" s="12">
        <v>86.32</v>
      </c>
      <c r="AL7" s="12">
        <v>495.18599999999998</v>
      </c>
      <c r="AM7" s="12">
        <v>492.96499999999997</v>
      </c>
      <c r="AN7" s="12">
        <v>644.99800000000005</v>
      </c>
      <c r="AO7" s="12">
        <v>655.86699999999996</v>
      </c>
      <c r="AP7" s="12">
        <v>1.244</v>
      </c>
      <c r="AQ7" s="12">
        <v>1.6439999999999999</v>
      </c>
      <c r="AR7" s="12">
        <v>40.411000000000001</v>
      </c>
      <c r="AS7" s="12">
        <v>32.860999999999997</v>
      </c>
      <c r="AT7" s="12">
        <v>85</v>
      </c>
      <c r="AU7" s="12">
        <v>110</v>
      </c>
      <c r="AV7" s="12">
        <v>2.9685000000000001</v>
      </c>
      <c r="AW7" s="12">
        <v>4.3746999999999998</v>
      </c>
      <c r="AX7" s="12">
        <v>1023.5</v>
      </c>
      <c r="AY7" s="12">
        <v>1.78</v>
      </c>
      <c r="AZ7" s="12">
        <v>5.62</v>
      </c>
      <c r="BA7" s="12">
        <v>69.5</v>
      </c>
      <c r="BB7" s="12">
        <v>69.506</v>
      </c>
      <c r="BC7" s="12">
        <v>7731</v>
      </c>
      <c r="BD7" s="12">
        <v>89.5</v>
      </c>
      <c r="BE7" s="12">
        <v>11.63</v>
      </c>
      <c r="BF7" s="12">
        <v>11.34</v>
      </c>
      <c r="BG7" s="12">
        <v>23.92</v>
      </c>
      <c r="BH7" s="12">
        <v>22.95</v>
      </c>
      <c r="BI7" s="12">
        <v>61.206000000000003</v>
      </c>
      <c r="BJ7" s="12">
        <v>73.762</v>
      </c>
      <c r="BK7" s="12">
        <v>59.878999999999998</v>
      </c>
      <c r="BL7" s="12">
        <v>69.391000000000005</v>
      </c>
      <c r="BM7" s="12">
        <v>74.117999999999995</v>
      </c>
      <c r="BN7" s="12">
        <v>159.63999999999999</v>
      </c>
      <c r="BO7" s="12">
        <v>146.024</v>
      </c>
      <c r="BP7" s="12">
        <v>162.696</v>
      </c>
      <c r="BQ7" s="12">
        <v>165.976</v>
      </c>
      <c r="BR7" s="12">
        <v>59.210999999999999</v>
      </c>
      <c r="BS7" s="12">
        <v>31.7</v>
      </c>
      <c r="BT7" s="12">
        <v>6605.2849999999999</v>
      </c>
      <c r="BU7" s="12">
        <v>14.456</v>
      </c>
      <c r="BV7" s="12">
        <v>57.94</v>
      </c>
      <c r="BW7" s="12">
        <v>59.451999999999998</v>
      </c>
      <c r="BX7" s="12">
        <v>59.453000000000003</v>
      </c>
      <c r="BY7" s="12">
        <v>1.268</v>
      </c>
      <c r="BZ7" s="12">
        <v>1.806</v>
      </c>
      <c r="CA7" s="12">
        <v>2.3959999999999999</v>
      </c>
      <c r="CB7" s="12">
        <v>1.8779999999999999</v>
      </c>
      <c r="CC7" s="12">
        <v>1.149</v>
      </c>
      <c r="CD7" s="12">
        <v>1.421</v>
      </c>
      <c r="CE7" s="12">
        <v>1.3540000000000001</v>
      </c>
      <c r="CF7" s="12">
        <v>1.704</v>
      </c>
      <c r="CG7" s="12">
        <v>13.085000000000001</v>
      </c>
      <c r="CH7" s="12">
        <v>10.068</v>
      </c>
      <c r="CI7" s="12">
        <v>4.8680000000000003</v>
      </c>
      <c r="CJ7" s="12">
        <v>13.016999999999999</v>
      </c>
      <c r="CK7" s="12">
        <v>1.149</v>
      </c>
      <c r="CL7" s="12">
        <v>0</v>
      </c>
      <c r="CM7" s="12">
        <v>0</v>
      </c>
      <c r="CN7" s="12">
        <v>0</v>
      </c>
      <c r="CO7" s="12">
        <v>0.1</v>
      </c>
      <c r="CP7" s="12">
        <v>134.26</v>
      </c>
      <c r="CQ7" s="12">
        <v>123.041</v>
      </c>
      <c r="CR7" s="12">
        <v>122.14700000000001</v>
      </c>
      <c r="CS7" s="12">
        <v>123.748</v>
      </c>
      <c r="CT7" s="12">
        <v>0.39600000000000002</v>
      </c>
      <c r="CU7" s="12">
        <v>0.79800000000000004</v>
      </c>
      <c r="CV7" s="12">
        <v>1.2969999999999999</v>
      </c>
      <c r="CW7" s="12">
        <v>0.6</v>
      </c>
      <c r="CX7" s="12">
        <v>1.0980000000000001</v>
      </c>
      <c r="CY7" s="12">
        <v>0.2</v>
      </c>
      <c r="CZ7" s="12">
        <v>0.5</v>
      </c>
      <c r="DA7" s="12">
        <v>0.80100000000000005</v>
      </c>
      <c r="DB7" s="12">
        <v>1.3979999999999999</v>
      </c>
      <c r="DC7" s="12">
        <v>6.0000000000000001E-3</v>
      </c>
      <c r="DD7" s="12">
        <v>0</v>
      </c>
      <c r="DE7" s="12">
        <v>5.1999999999999998E-2</v>
      </c>
      <c r="DF7" s="4">
        <v>4.2999999999999997E-2</v>
      </c>
      <c r="DG7" s="4">
        <v>0.24199999999999999</v>
      </c>
      <c r="DH7" s="4">
        <v>0.97399999999999998</v>
      </c>
      <c r="DI7" s="4">
        <v>1.0049999999999999</v>
      </c>
      <c r="DJ7" s="4">
        <v>0.13600000000000001</v>
      </c>
      <c r="DK7" s="4">
        <v>0.94</v>
      </c>
      <c r="DL7" s="3">
        <v>0.45500000000000002</v>
      </c>
      <c r="DM7" s="4">
        <v>0.91300000000000003</v>
      </c>
      <c r="DN7" s="4">
        <v>0.625</v>
      </c>
      <c r="DO7" s="4">
        <v>0.48099999999999998</v>
      </c>
      <c r="DP7" s="4">
        <v>57.988</v>
      </c>
      <c r="DQ7" s="3">
        <v>56.881</v>
      </c>
      <c r="DR7" s="4">
        <v>47.790999999999997</v>
      </c>
      <c r="DS7" s="4">
        <v>47.674999999999997</v>
      </c>
      <c r="DT7" s="4">
        <v>0.65</v>
      </c>
      <c r="DU7" s="4">
        <v>0.46</v>
      </c>
      <c r="DV7" s="4">
        <v>1.22</v>
      </c>
      <c r="DW7" s="4">
        <v>1.06</v>
      </c>
      <c r="DX7" s="4">
        <v>0.67</v>
      </c>
      <c r="DY7" s="4">
        <v>0.53</v>
      </c>
      <c r="DZ7" s="4">
        <v>1.1000000000000001</v>
      </c>
      <c r="EA7" s="4">
        <v>0.96</v>
      </c>
      <c r="EB7" s="3">
        <v>85.01</v>
      </c>
      <c r="EC7" s="3">
        <v>85.6</v>
      </c>
      <c r="ED7" s="4">
        <v>7.22</v>
      </c>
      <c r="EE7" s="4">
        <v>8.19</v>
      </c>
      <c r="EF7" s="4">
        <v>13.66</v>
      </c>
      <c r="EG7" s="4">
        <v>13.41</v>
      </c>
      <c r="EH7" s="3">
        <v>90.46</v>
      </c>
      <c r="EI7" s="3">
        <v>89.78</v>
      </c>
      <c r="EJ7" s="4">
        <v>5.923</v>
      </c>
      <c r="EK7" s="4">
        <v>52.408000000000001</v>
      </c>
      <c r="EL7" s="3">
        <v>1.45</v>
      </c>
      <c r="EM7" s="3">
        <v>0.7</v>
      </c>
      <c r="EN7" s="4">
        <v>1.1200000000000001</v>
      </c>
      <c r="EO7" s="4">
        <v>1.1299999999999999</v>
      </c>
      <c r="EP7" s="4">
        <v>-63.298000000000002</v>
      </c>
      <c r="EQ7" s="3">
        <v>-0.37</v>
      </c>
      <c r="ER7" s="4">
        <v>80.95</v>
      </c>
      <c r="ES7" s="4">
        <v>0.34499999999999997</v>
      </c>
      <c r="ET7" s="4">
        <v>0.35099999999999998</v>
      </c>
      <c r="EU7" s="4">
        <v>0.34499999999999997</v>
      </c>
      <c r="EV7" s="4">
        <v>5.7880000000000003</v>
      </c>
      <c r="EW7" s="4">
        <v>-0.41299999999999998</v>
      </c>
      <c r="EX7" s="4">
        <v>-327.88</v>
      </c>
      <c r="EY7" s="4">
        <v>4.7</v>
      </c>
      <c r="EZ7" s="3">
        <v>0</v>
      </c>
      <c r="FA7" s="3">
        <v>0</v>
      </c>
      <c r="FB7" s="4">
        <v>5.3559999999999999</v>
      </c>
      <c r="FC7" s="3">
        <v>80.790000000000006</v>
      </c>
      <c r="FD7" s="3">
        <v>79.891000000000005</v>
      </c>
      <c r="FE7" s="3">
        <v>88.120999999999995</v>
      </c>
      <c r="FF7" s="3">
        <v>88.054000000000002</v>
      </c>
      <c r="FG7" s="3">
        <v>1.046</v>
      </c>
      <c r="FH7" s="3">
        <v>1.06</v>
      </c>
      <c r="FI7" s="3">
        <v>1.002</v>
      </c>
      <c r="FJ7" s="3">
        <v>1.002</v>
      </c>
      <c r="FK7" s="3">
        <v>0.30199999999999999</v>
      </c>
      <c r="FL7" s="3">
        <v>86</v>
      </c>
      <c r="FM7" s="4">
        <v>2.59</v>
      </c>
      <c r="FN7" s="3">
        <v>-0.89</v>
      </c>
      <c r="FO7" s="4">
        <v>5.51</v>
      </c>
      <c r="FP7" s="3">
        <v>0.45</v>
      </c>
      <c r="FQ7" s="3">
        <v>0.3</v>
      </c>
      <c r="FR7" s="4">
        <v>5.2</v>
      </c>
      <c r="FS7" s="4">
        <v>6.3224999999999998</v>
      </c>
      <c r="FT7" s="4">
        <v>1069.3</v>
      </c>
      <c r="FU7" s="4">
        <v>0.2</v>
      </c>
      <c r="FV7" s="3">
        <v>31.57</v>
      </c>
      <c r="FW7" s="4">
        <v>3027</v>
      </c>
      <c r="FX7" s="3">
        <v>166800</v>
      </c>
      <c r="FY7" s="3">
        <v>167500</v>
      </c>
      <c r="FZ7" s="3">
        <v>54.887</v>
      </c>
      <c r="GA7" s="3">
        <v>54.209000000000003</v>
      </c>
      <c r="GB7" s="4">
        <v>2170.1999999999998</v>
      </c>
      <c r="GC7" s="4">
        <v>2132.6</v>
      </c>
      <c r="GD7" s="4">
        <v>2260.6</v>
      </c>
      <c r="GE7" s="4">
        <v>2142.4</v>
      </c>
      <c r="GF7" s="4">
        <v>1481.7813000000001</v>
      </c>
      <c r="GG7" s="3">
        <v>39</v>
      </c>
      <c r="GH7" s="3">
        <v>39</v>
      </c>
      <c r="GI7" s="3">
        <v>84.2</v>
      </c>
      <c r="GJ7" s="3">
        <v>85</v>
      </c>
      <c r="GK7" s="3">
        <v>96</v>
      </c>
      <c r="GL7" s="4">
        <v>79.599999999999994</v>
      </c>
      <c r="GM7" s="3">
        <v>0</v>
      </c>
      <c r="GN7" s="4">
        <v>42.825000000000003</v>
      </c>
      <c r="GO7" s="4">
        <v>80.95</v>
      </c>
      <c r="GP7" s="3">
        <v>0</v>
      </c>
      <c r="GQ7" s="3">
        <v>6.077</v>
      </c>
      <c r="GR7" s="3">
        <v>0</v>
      </c>
      <c r="GS7" s="3">
        <v>5.133</v>
      </c>
      <c r="GT7" s="3">
        <v>0</v>
      </c>
      <c r="GU7" s="3">
        <v>6.1950000000000003</v>
      </c>
      <c r="GV7" s="3">
        <v>0</v>
      </c>
      <c r="GW7" s="4">
        <v>2.617</v>
      </c>
      <c r="GX7" s="3">
        <v>24.99</v>
      </c>
      <c r="GY7" s="3">
        <v>0</v>
      </c>
      <c r="GZ7" s="3">
        <v>0</v>
      </c>
      <c r="HA7" s="3">
        <v>0</v>
      </c>
      <c r="HB7" s="3">
        <v>1</v>
      </c>
      <c r="HC7" s="4">
        <v>18.164000000000001</v>
      </c>
      <c r="HD7" s="3">
        <v>90</v>
      </c>
      <c r="HE7" s="12">
        <v>0</v>
      </c>
      <c r="HF7" s="12">
        <v>0</v>
      </c>
      <c r="HG7" s="12">
        <v>89.11</v>
      </c>
      <c r="HH7" s="12">
        <v>82.04</v>
      </c>
      <c r="HI7" s="12">
        <v>0</v>
      </c>
      <c r="HJ7" s="12">
        <v>0</v>
      </c>
      <c r="HK7" s="12">
        <v>0</v>
      </c>
      <c r="HL7" s="12">
        <v>75</v>
      </c>
      <c r="HM7" s="12">
        <v>59</v>
      </c>
      <c r="HN7" s="12">
        <v>61</v>
      </c>
      <c r="HO7" s="12">
        <v>51</v>
      </c>
      <c r="HP7" s="12">
        <v>52</v>
      </c>
      <c r="HQ7" s="12">
        <v>52</v>
      </c>
      <c r="HR7" s="12">
        <v>57</v>
      </c>
      <c r="HS7" s="12">
        <v>60</v>
      </c>
      <c r="HT7" s="12">
        <v>-0.97</v>
      </c>
      <c r="HU7" s="12">
        <v>0</v>
      </c>
      <c r="HV7" s="12">
        <v>-1.31</v>
      </c>
      <c r="HW7" s="12">
        <v>37.24</v>
      </c>
      <c r="HX7" s="12">
        <v>30.38</v>
      </c>
      <c r="HY7" s="12">
        <v>50.08</v>
      </c>
      <c r="HZ7" s="12">
        <v>50.08</v>
      </c>
      <c r="IA7" s="12">
        <v>1.6579999999999999</v>
      </c>
      <c r="IB7" s="12">
        <v>93</v>
      </c>
      <c r="IC7" s="12">
        <v>14.648999999999999</v>
      </c>
      <c r="ID7" s="12">
        <v>-1.0999999999999999E-2</v>
      </c>
      <c r="IE7" s="12">
        <v>3.0000000000000001E-3</v>
      </c>
      <c r="IF7" s="12">
        <v>768</v>
      </c>
      <c r="IG7" s="12">
        <v>372.7</v>
      </c>
      <c r="IH7" s="12">
        <v>778.6</v>
      </c>
      <c r="II7" s="12">
        <v>390.7</v>
      </c>
      <c r="IJ7" s="12">
        <v>3.4000000000000002E-2</v>
      </c>
      <c r="IK7" s="12">
        <v>2.8000000000000001E-2</v>
      </c>
      <c r="IL7" s="12">
        <v>1437.921</v>
      </c>
      <c r="IM7" s="12">
        <v>1437.761</v>
      </c>
      <c r="IN7" s="12">
        <v>18.085999999999999</v>
      </c>
      <c r="IO7" s="12">
        <v>4.5999999999999999E-2</v>
      </c>
    </row>
    <row r="8" spans="2:249" x14ac:dyDescent="0.25">
      <c r="B8" s="2" t="s">
        <v>141</v>
      </c>
      <c r="C8" s="11" t="s">
        <v>43</v>
      </c>
      <c r="D8" s="13">
        <v>2.6614583333333334E-3</v>
      </c>
      <c r="E8" s="12">
        <v>230</v>
      </c>
      <c r="F8" s="12">
        <v>326.19</v>
      </c>
      <c r="G8" s="12">
        <v>5.54</v>
      </c>
      <c r="H8" s="12">
        <v>34.200000000000003</v>
      </c>
      <c r="I8" s="12">
        <v>0</v>
      </c>
      <c r="J8" s="12">
        <v>17.3</v>
      </c>
      <c r="K8" s="12">
        <v>6</v>
      </c>
      <c r="L8" s="12">
        <v>5</v>
      </c>
      <c r="M8" s="12">
        <v>5</v>
      </c>
      <c r="N8" s="12">
        <v>3</v>
      </c>
      <c r="O8" s="12">
        <v>3</v>
      </c>
      <c r="P8" s="12">
        <v>1.0009999999999999</v>
      </c>
      <c r="Q8" s="12">
        <v>1.476</v>
      </c>
      <c r="R8" s="12">
        <v>0.98499999999999999</v>
      </c>
      <c r="S8" s="5"/>
      <c r="T8" s="12">
        <v>67.48</v>
      </c>
      <c r="U8" s="12">
        <v>61.722999999999999</v>
      </c>
      <c r="V8" s="12">
        <v>185</v>
      </c>
      <c r="W8" s="12">
        <v>147.5</v>
      </c>
      <c r="X8" s="12">
        <v>117.5</v>
      </c>
      <c r="Y8" s="12">
        <v>115</v>
      </c>
      <c r="Z8" s="12">
        <v>305.27999999999997</v>
      </c>
      <c r="AA8" s="12">
        <v>251.34</v>
      </c>
      <c r="AB8" s="12">
        <v>244.46</v>
      </c>
      <c r="AC8" s="12">
        <v>232.67</v>
      </c>
      <c r="AD8" s="12">
        <v>1.6990000000000001</v>
      </c>
      <c r="AE8" s="12">
        <v>1.5489999999999999</v>
      </c>
      <c r="AF8" s="12">
        <v>1.6220000000000001</v>
      </c>
      <c r="AG8" s="12">
        <v>1.4139999999999999</v>
      </c>
      <c r="AH8" s="12">
        <v>73.62</v>
      </c>
      <c r="AI8" s="12">
        <v>75.45</v>
      </c>
      <c r="AJ8" s="12">
        <v>90.27</v>
      </c>
      <c r="AK8" s="12">
        <v>88.04</v>
      </c>
      <c r="AL8" s="12">
        <v>535.12900000000002</v>
      </c>
      <c r="AM8" s="12">
        <v>528.94299999999998</v>
      </c>
      <c r="AN8" s="12">
        <v>694.35299999999995</v>
      </c>
      <c r="AO8" s="12">
        <v>727.43399999999997</v>
      </c>
      <c r="AP8" s="12">
        <v>1.286</v>
      </c>
      <c r="AQ8" s="12">
        <v>1.6859999999999999</v>
      </c>
      <c r="AR8" s="12">
        <v>37.987000000000002</v>
      </c>
      <c r="AS8" s="12">
        <v>25.809000000000001</v>
      </c>
      <c r="AT8" s="12">
        <v>82</v>
      </c>
      <c r="AU8" s="12">
        <v>106</v>
      </c>
      <c r="AV8" s="12">
        <v>2.6459999999999999</v>
      </c>
      <c r="AW8" s="12">
        <v>5.2386999999999997</v>
      </c>
      <c r="AX8" s="12">
        <v>1011.4</v>
      </c>
      <c r="AY8" s="12">
        <v>1.5</v>
      </c>
      <c r="AZ8" s="12">
        <v>5.82</v>
      </c>
      <c r="BA8" s="12">
        <v>138.28800000000001</v>
      </c>
      <c r="BB8" s="12">
        <v>138.21199999999999</v>
      </c>
      <c r="BC8" s="12">
        <v>7761</v>
      </c>
      <c r="BD8" s="12">
        <v>89.5</v>
      </c>
      <c r="BE8" s="12">
        <v>13.574999999999999</v>
      </c>
      <c r="BF8" s="12">
        <v>12.18</v>
      </c>
      <c r="BG8" s="12">
        <v>25.83</v>
      </c>
      <c r="BH8" s="12">
        <v>25.15</v>
      </c>
      <c r="BI8" s="5"/>
      <c r="BJ8" s="5"/>
      <c r="BK8" s="5"/>
      <c r="BL8" s="5"/>
      <c r="BM8" s="5"/>
      <c r="BN8" s="12">
        <v>108.68</v>
      </c>
      <c r="BO8" s="12">
        <v>106.392</v>
      </c>
      <c r="BP8" s="12">
        <v>115.91200000000001</v>
      </c>
      <c r="BQ8" s="12">
        <v>115.512</v>
      </c>
      <c r="BR8" s="5"/>
      <c r="BS8" s="12">
        <v>33.700000000000003</v>
      </c>
      <c r="BT8" s="12">
        <v>7444.7190000000001</v>
      </c>
      <c r="BU8" s="12">
        <v>48.238</v>
      </c>
      <c r="BV8" s="12">
        <v>56.701999999999998</v>
      </c>
      <c r="BW8" s="12">
        <v>57.820999999999998</v>
      </c>
      <c r="BX8" s="12">
        <v>56.43</v>
      </c>
      <c r="BY8" s="12">
        <v>1.4550000000000001</v>
      </c>
      <c r="BZ8" s="12">
        <v>2.637</v>
      </c>
      <c r="CA8" s="12">
        <v>2.3359999999999999</v>
      </c>
      <c r="CB8" s="12">
        <v>2.4580000000000002</v>
      </c>
      <c r="CC8" s="12">
        <v>1.0449999999999999</v>
      </c>
      <c r="CD8" s="12">
        <v>1.53</v>
      </c>
      <c r="CE8" s="12">
        <v>1.246</v>
      </c>
      <c r="CF8" s="12">
        <v>1.6319999999999999</v>
      </c>
      <c r="CG8" s="12">
        <v>13.975</v>
      </c>
      <c r="CH8" s="12">
        <v>13.87</v>
      </c>
      <c r="CI8" s="12">
        <v>2.5880000000000001</v>
      </c>
      <c r="CJ8" s="12">
        <v>3.3479999999999999</v>
      </c>
      <c r="CK8" s="12">
        <v>0.89400000000000002</v>
      </c>
      <c r="CL8" s="12">
        <v>0.6</v>
      </c>
      <c r="CM8" s="12">
        <v>0</v>
      </c>
      <c r="CN8" s="12">
        <v>0</v>
      </c>
      <c r="CO8" s="12">
        <v>0</v>
      </c>
      <c r="CP8" s="12">
        <v>96.991</v>
      </c>
      <c r="CQ8" s="12">
        <v>98.251000000000005</v>
      </c>
      <c r="CR8" s="12">
        <v>95.61</v>
      </c>
      <c r="CS8" s="12">
        <v>95.834000000000003</v>
      </c>
      <c r="CT8" s="12">
        <v>0.43099999999999999</v>
      </c>
      <c r="CU8" s="12">
        <v>0.59799999999999998</v>
      </c>
      <c r="CV8" s="12">
        <v>0.4</v>
      </c>
      <c r="CW8" s="12">
        <v>1.099</v>
      </c>
      <c r="CX8" s="12">
        <v>0.497</v>
      </c>
      <c r="CY8" s="12">
        <v>0.40100000000000002</v>
      </c>
      <c r="CZ8" s="12">
        <v>0.2</v>
      </c>
      <c r="DA8" s="12">
        <v>0.39900000000000002</v>
      </c>
      <c r="DB8" s="12">
        <v>0.79800000000000004</v>
      </c>
      <c r="DC8" s="12">
        <v>0</v>
      </c>
      <c r="DD8" s="12">
        <v>0</v>
      </c>
      <c r="DE8" s="12">
        <v>0.34399999999999997</v>
      </c>
      <c r="DF8" s="4">
        <v>0.08</v>
      </c>
      <c r="DG8" s="4">
        <v>0.52300000000000002</v>
      </c>
      <c r="DH8" s="4">
        <v>1.556</v>
      </c>
      <c r="DI8" s="4">
        <v>1.27</v>
      </c>
      <c r="DJ8" s="4">
        <v>0.25700000000000001</v>
      </c>
      <c r="DK8" s="4">
        <v>0.97599999999999998</v>
      </c>
      <c r="DL8" s="4">
        <v>0.443</v>
      </c>
      <c r="DM8" s="4">
        <v>0.57899999999999996</v>
      </c>
      <c r="DN8" s="4">
        <v>-0.67200000000000004</v>
      </c>
      <c r="DO8" s="4">
        <v>0.46600000000000003</v>
      </c>
      <c r="DP8" s="4">
        <v>60.609000000000002</v>
      </c>
      <c r="DQ8" s="4">
        <v>55.45</v>
      </c>
      <c r="DR8" s="4">
        <v>50.439</v>
      </c>
      <c r="DS8" s="4">
        <v>46.029000000000003</v>
      </c>
      <c r="DT8" s="4">
        <v>5.18</v>
      </c>
      <c r="DU8" s="4">
        <v>3.94</v>
      </c>
      <c r="DV8" s="4">
        <v>10.39</v>
      </c>
      <c r="DW8" s="4">
        <v>9.06</v>
      </c>
      <c r="DX8" s="4">
        <v>5.34</v>
      </c>
      <c r="DY8" s="4">
        <v>4.3099999999999996</v>
      </c>
      <c r="DZ8" s="4">
        <v>9.5299999999999994</v>
      </c>
      <c r="EA8" s="4">
        <v>8.3699999999999992</v>
      </c>
      <c r="EB8" s="4">
        <v>43.29</v>
      </c>
      <c r="EC8" s="4">
        <v>44.44</v>
      </c>
      <c r="ED8" s="3">
        <v>35.67</v>
      </c>
      <c r="EE8" s="3">
        <v>37.71</v>
      </c>
      <c r="EF8" s="4">
        <v>46.19</v>
      </c>
      <c r="EG8" s="4">
        <v>47.31</v>
      </c>
      <c r="EH8" s="4">
        <v>44.41</v>
      </c>
      <c r="EI8" s="4">
        <v>44.86</v>
      </c>
      <c r="EJ8" s="4">
        <v>7.1660000000000004</v>
      </c>
      <c r="EK8" s="3">
        <v>54.3</v>
      </c>
      <c r="EL8" s="4">
        <v>1.25</v>
      </c>
      <c r="EM8" s="4">
        <v>0.8</v>
      </c>
      <c r="EN8" s="4">
        <v>1.32</v>
      </c>
      <c r="EO8" s="4">
        <v>1.32</v>
      </c>
      <c r="EP8" s="4">
        <v>-75.853999999999999</v>
      </c>
      <c r="EQ8" s="4">
        <v>-1.895</v>
      </c>
      <c r="ER8" s="4">
        <v>84.745999999999995</v>
      </c>
      <c r="ES8" s="3">
        <v>1.671</v>
      </c>
      <c r="ET8" s="4">
        <v>1.708</v>
      </c>
      <c r="EU8" s="3">
        <v>1.68</v>
      </c>
      <c r="EV8" s="3">
        <v>6.8559999999999999</v>
      </c>
      <c r="EW8" s="3">
        <v>1.4330000000000001</v>
      </c>
      <c r="EX8" s="3">
        <v>68.900000000000006</v>
      </c>
      <c r="EY8" s="4">
        <v>0</v>
      </c>
      <c r="EZ8" s="3">
        <v>0</v>
      </c>
      <c r="FA8" s="3">
        <v>0</v>
      </c>
      <c r="FB8" s="3">
        <v>9.7530000000000001</v>
      </c>
      <c r="FC8" s="4">
        <v>69.554000000000002</v>
      </c>
      <c r="FD8" s="4">
        <v>69.986000000000004</v>
      </c>
      <c r="FE8" s="4">
        <v>70.869</v>
      </c>
      <c r="FF8" s="4">
        <v>71.433999999999997</v>
      </c>
      <c r="FG8" s="4">
        <v>0.94199999999999995</v>
      </c>
      <c r="FH8" s="4">
        <v>0.94299999999999995</v>
      </c>
      <c r="FI8" s="4">
        <v>0.995</v>
      </c>
      <c r="FJ8" s="4">
        <v>0.999</v>
      </c>
      <c r="FK8" s="4">
        <v>0</v>
      </c>
      <c r="FL8" s="4">
        <v>82</v>
      </c>
      <c r="FM8" s="4">
        <v>2.82</v>
      </c>
      <c r="FN8" s="4">
        <v>-0.82</v>
      </c>
      <c r="FO8" s="4">
        <v>5.52</v>
      </c>
      <c r="FP8" s="5"/>
      <c r="FQ8" s="4">
        <v>4.5999999999999996</v>
      </c>
      <c r="FR8" s="4">
        <v>5.0999999999999996</v>
      </c>
      <c r="FS8" s="4">
        <v>6.8</v>
      </c>
      <c r="FT8" s="3">
        <v>1076.0999999999999</v>
      </c>
      <c r="FU8" s="4">
        <v>0.23</v>
      </c>
      <c r="FV8" s="4">
        <v>10.16</v>
      </c>
      <c r="FW8" s="4">
        <v>3001.5</v>
      </c>
      <c r="FX8" s="4">
        <v>163700</v>
      </c>
      <c r="FY8" s="4">
        <v>165800</v>
      </c>
      <c r="FZ8" s="4">
        <v>50.929000000000002</v>
      </c>
      <c r="GA8" s="4">
        <v>50.404000000000003</v>
      </c>
      <c r="GB8" s="3">
        <v>2270.8000000000002</v>
      </c>
      <c r="GC8" s="4">
        <v>2170.8000000000002</v>
      </c>
      <c r="GD8" s="4">
        <v>2270.8000000000002</v>
      </c>
      <c r="GE8" s="4">
        <v>2170.8000000000002</v>
      </c>
      <c r="GF8" s="4">
        <v>1341.8438000000001</v>
      </c>
      <c r="GG8" s="4">
        <v>34</v>
      </c>
      <c r="GH8" s="4">
        <v>33.9</v>
      </c>
      <c r="GI8" s="4">
        <v>57.4</v>
      </c>
      <c r="GJ8" s="4">
        <v>61.4</v>
      </c>
      <c r="GK8" s="4">
        <v>99.5</v>
      </c>
      <c r="GL8" s="4">
        <v>79.099999999999994</v>
      </c>
      <c r="GM8" s="3">
        <v>0</v>
      </c>
      <c r="GN8" s="4">
        <v>40.380000000000003</v>
      </c>
      <c r="GO8" s="4">
        <v>84.745999999999995</v>
      </c>
      <c r="GP8" s="4">
        <v>1.298</v>
      </c>
      <c r="GQ8" s="4">
        <v>2.0059999999999998</v>
      </c>
      <c r="GR8" s="4">
        <v>1.298</v>
      </c>
      <c r="GS8" s="4">
        <v>2.0649999999999999</v>
      </c>
      <c r="GT8" s="4">
        <v>1.4159999999999999</v>
      </c>
      <c r="GU8" s="4">
        <v>2.0059999999999998</v>
      </c>
      <c r="GV8" s="4">
        <v>12.936</v>
      </c>
      <c r="GW8" s="4">
        <v>14.048999999999999</v>
      </c>
      <c r="GX8" s="4">
        <v>15.288</v>
      </c>
      <c r="GY8" s="3">
        <v>0</v>
      </c>
      <c r="GZ8" s="3">
        <v>0</v>
      </c>
      <c r="HA8" s="3">
        <v>0</v>
      </c>
      <c r="HB8" s="4">
        <v>0</v>
      </c>
      <c r="HC8" s="4">
        <v>22.678999999999998</v>
      </c>
      <c r="HD8" s="4">
        <v>82</v>
      </c>
      <c r="HE8" s="12">
        <v>0</v>
      </c>
      <c r="HF8" s="12">
        <v>0</v>
      </c>
      <c r="HG8" s="12">
        <v>87.78</v>
      </c>
      <c r="HH8" s="12">
        <v>83.19</v>
      </c>
      <c r="HI8" s="12">
        <v>0</v>
      </c>
      <c r="HJ8" s="12">
        <v>0</v>
      </c>
      <c r="HK8" s="12">
        <v>0</v>
      </c>
      <c r="HL8" s="12">
        <v>68</v>
      </c>
      <c r="HM8" s="12">
        <v>58</v>
      </c>
      <c r="HN8" s="12">
        <v>59</v>
      </c>
      <c r="HO8" s="12">
        <v>48</v>
      </c>
      <c r="HP8" s="12">
        <v>49</v>
      </c>
      <c r="HQ8" s="12">
        <v>49</v>
      </c>
      <c r="HR8" s="12">
        <v>55</v>
      </c>
      <c r="HS8" s="12">
        <v>62</v>
      </c>
      <c r="HT8" s="12">
        <v>-0.99099999999999999</v>
      </c>
      <c r="HU8" s="12">
        <v>0</v>
      </c>
      <c r="HV8" s="12">
        <v>0.874</v>
      </c>
      <c r="HW8" s="12">
        <v>36.270000000000003</v>
      </c>
      <c r="HX8" s="12">
        <v>30.38</v>
      </c>
      <c r="HY8" s="12">
        <v>49.7</v>
      </c>
      <c r="HZ8" s="12">
        <v>49.7</v>
      </c>
      <c r="IA8" s="12">
        <v>2.077</v>
      </c>
      <c r="IB8" s="12">
        <v>103</v>
      </c>
      <c r="IC8" s="12">
        <v>22.068999999999999</v>
      </c>
      <c r="ID8" s="12">
        <v>-0.159</v>
      </c>
      <c r="IE8" s="12">
        <v>5.0000000000000001E-3</v>
      </c>
      <c r="IF8" s="12">
        <v>799.7</v>
      </c>
      <c r="IG8" s="12">
        <v>710.6</v>
      </c>
      <c r="IH8" s="12">
        <v>812.9</v>
      </c>
      <c r="II8" s="12">
        <v>726.1</v>
      </c>
      <c r="IJ8" s="12">
        <v>0.245</v>
      </c>
      <c r="IK8" s="12">
        <v>0.19700000000000001</v>
      </c>
      <c r="IL8" s="12">
        <v>84.647999999999996</v>
      </c>
      <c r="IM8" s="12">
        <v>84.647999999999996</v>
      </c>
      <c r="IN8" s="12">
        <v>15.63</v>
      </c>
      <c r="IO8" s="12">
        <v>0.45400000000000001</v>
      </c>
    </row>
    <row r="9" spans="2:249" x14ac:dyDescent="0.25">
      <c r="B9" s="2" t="s">
        <v>141</v>
      </c>
      <c r="C9" s="11" t="s">
        <v>44</v>
      </c>
      <c r="D9" s="13">
        <v>2.633333333333333E-3</v>
      </c>
      <c r="E9" s="12">
        <v>227.57</v>
      </c>
      <c r="F9" s="12">
        <v>328.62</v>
      </c>
      <c r="G9" s="12">
        <v>5.37</v>
      </c>
      <c r="H9" s="12">
        <v>35.1</v>
      </c>
      <c r="I9" s="12">
        <v>0</v>
      </c>
      <c r="J9" s="12">
        <v>19.399999999999999</v>
      </c>
      <c r="K9" s="12">
        <v>6</v>
      </c>
      <c r="L9" s="12">
        <v>5</v>
      </c>
      <c r="M9" s="12">
        <v>5</v>
      </c>
      <c r="N9" s="12">
        <v>3</v>
      </c>
      <c r="O9" s="12">
        <v>4</v>
      </c>
      <c r="P9" s="12">
        <v>1.1299999999999999</v>
      </c>
      <c r="Q9" s="12">
        <v>1.605</v>
      </c>
      <c r="R9" s="12">
        <v>1.125</v>
      </c>
      <c r="S9" s="12">
        <v>1.17</v>
      </c>
      <c r="T9" s="12">
        <v>74.59</v>
      </c>
      <c r="U9" s="12">
        <v>61.902000000000001</v>
      </c>
      <c r="V9" s="12">
        <v>201.66</v>
      </c>
      <c r="W9" s="12">
        <v>152.5</v>
      </c>
      <c r="X9" s="12">
        <v>155</v>
      </c>
      <c r="Y9" s="12">
        <v>157.5</v>
      </c>
      <c r="Z9" s="12">
        <v>320.19</v>
      </c>
      <c r="AA9" s="12">
        <v>255.43</v>
      </c>
      <c r="AB9" s="12">
        <v>280.47000000000003</v>
      </c>
      <c r="AC9" s="12">
        <v>273.25</v>
      </c>
      <c r="AD9" s="12">
        <v>1.7410000000000001</v>
      </c>
      <c r="AE9" s="12">
        <v>1.5820000000000001</v>
      </c>
      <c r="AF9" s="12">
        <v>1.69</v>
      </c>
      <c r="AG9" s="12">
        <v>1.474</v>
      </c>
      <c r="AH9" s="12">
        <v>80.45</v>
      </c>
      <c r="AI9" s="12">
        <v>81.849999999999994</v>
      </c>
      <c r="AJ9" s="12">
        <v>100.28</v>
      </c>
      <c r="AK9" s="12">
        <v>97.45</v>
      </c>
      <c r="AL9" s="12">
        <v>548.74300000000005</v>
      </c>
      <c r="AM9" s="12">
        <v>534.17499999999995</v>
      </c>
      <c r="AN9" s="12">
        <v>722.45</v>
      </c>
      <c r="AO9" s="12">
        <v>726.98299999999995</v>
      </c>
      <c r="AP9" s="12">
        <v>1.2729999999999999</v>
      </c>
      <c r="AQ9" s="12">
        <v>1.6719999999999999</v>
      </c>
      <c r="AR9" s="12">
        <v>39.070999999999998</v>
      </c>
      <c r="AS9" s="12">
        <v>30.253</v>
      </c>
      <c r="AT9" s="12">
        <v>83</v>
      </c>
      <c r="AU9" s="12">
        <v>109</v>
      </c>
      <c r="AV9" s="12">
        <v>2.718</v>
      </c>
      <c r="AW9" s="12">
        <v>5.2786</v>
      </c>
      <c r="AX9" s="12">
        <v>1010.8</v>
      </c>
      <c r="AY9" s="12">
        <v>1.6</v>
      </c>
      <c r="AZ9" s="12">
        <v>5.81</v>
      </c>
      <c r="BA9" s="12">
        <v>141.803</v>
      </c>
      <c r="BB9" s="12">
        <v>142.41499999999999</v>
      </c>
      <c r="BC9" s="12">
        <v>7789</v>
      </c>
      <c r="BD9" s="12">
        <v>89.5</v>
      </c>
      <c r="BE9" s="12">
        <v>12.744999999999999</v>
      </c>
      <c r="BF9" s="12">
        <v>11.54</v>
      </c>
      <c r="BG9" s="12">
        <v>25.76</v>
      </c>
      <c r="BH9" s="12">
        <v>25.11</v>
      </c>
      <c r="BI9" s="5"/>
      <c r="BJ9" s="5"/>
      <c r="BK9" s="5"/>
      <c r="BL9" s="5"/>
      <c r="BM9" s="5"/>
      <c r="BN9" s="12">
        <v>115.592</v>
      </c>
      <c r="BO9" s="12">
        <v>110.904</v>
      </c>
      <c r="BP9" s="12">
        <v>128.34399999999999</v>
      </c>
      <c r="BQ9" s="12">
        <v>130.08799999999999</v>
      </c>
      <c r="BR9" s="5"/>
      <c r="BS9" s="12">
        <v>34.6</v>
      </c>
      <c r="BT9" s="12">
        <v>7389.848</v>
      </c>
      <c r="BU9" s="12">
        <v>48.018999999999998</v>
      </c>
      <c r="BV9" s="12">
        <v>54.731999999999999</v>
      </c>
      <c r="BW9" s="12">
        <v>57.865000000000002</v>
      </c>
      <c r="BX9" s="12">
        <v>58.320999999999998</v>
      </c>
      <c r="BY9" s="12">
        <v>1.3260000000000001</v>
      </c>
      <c r="BZ9" s="12">
        <v>2.67</v>
      </c>
      <c r="CA9" s="12">
        <v>2.524</v>
      </c>
      <c r="CB9" s="12">
        <v>2.63</v>
      </c>
      <c r="CC9" s="12">
        <v>0.74299999999999999</v>
      </c>
      <c r="CD9" s="12">
        <v>1.5940000000000001</v>
      </c>
      <c r="CE9" s="12">
        <v>1.224</v>
      </c>
      <c r="CF9" s="12">
        <v>1.6379999999999999</v>
      </c>
      <c r="CG9" s="12">
        <v>13.975</v>
      </c>
      <c r="CH9" s="12">
        <v>13.856999999999999</v>
      </c>
      <c r="CI9" s="12">
        <v>2.427</v>
      </c>
      <c r="CJ9" s="12">
        <v>3.2469999999999999</v>
      </c>
      <c r="CK9" s="12">
        <v>0.86699999999999999</v>
      </c>
      <c r="CL9" s="12">
        <v>0</v>
      </c>
      <c r="CM9" s="12">
        <v>0</v>
      </c>
      <c r="CN9" s="12">
        <v>0</v>
      </c>
      <c r="CO9" s="12">
        <v>0</v>
      </c>
      <c r="CP9" s="12">
        <v>107.711</v>
      </c>
      <c r="CQ9" s="12">
        <v>104.682</v>
      </c>
      <c r="CR9" s="12">
        <v>118.97499999999999</v>
      </c>
      <c r="CS9" s="12">
        <v>121.361</v>
      </c>
      <c r="CT9" s="12">
        <v>0.36099999999999999</v>
      </c>
      <c r="CU9" s="12">
        <v>0.4</v>
      </c>
      <c r="CV9" s="12">
        <v>0.6</v>
      </c>
      <c r="CW9" s="12">
        <v>0.59899999999999998</v>
      </c>
      <c r="CX9" s="12">
        <v>0.5</v>
      </c>
      <c r="CY9" s="12">
        <v>9.9000000000000005E-2</v>
      </c>
      <c r="CZ9" s="12">
        <v>0.30099999999999999</v>
      </c>
      <c r="DA9" s="12">
        <v>0.6</v>
      </c>
      <c r="DB9" s="12">
        <v>0.6</v>
      </c>
      <c r="DC9" s="12">
        <v>0</v>
      </c>
      <c r="DD9" s="12">
        <v>0</v>
      </c>
      <c r="DE9" s="12">
        <v>0.40200000000000002</v>
      </c>
      <c r="DF9" s="3">
        <v>0.11</v>
      </c>
      <c r="DG9" s="3">
        <v>0.67600000000000005</v>
      </c>
      <c r="DH9" s="4">
        <v>2.1219999999999999</v>
      </c>
      <c r="DI9" s="3">
        <v>1.431</v>
      </c>
      <c r="DJ9" s="3">
        <v>0.317</v>
      </c>
      <c r="DK9" s="3">
        <v>1.0549999999999999</v>
      </c>
      <c r="DL9" s="4">
        <v>0.44500000000000001</v>
      </c>
      <c r="DM9" s="4">
        <v>0.84099999999999997</v>
      </c>
      <c r="DN9" s="4">
        <v>0.71099999999999997</v>
      </c>
      <c r="DO9" s="4">
        <v>0.45100000000000001</v>
      </c>
      <c r="DP9" s="4">
        <v>60.844999999999999</v>
      </c>
      <c r="DQ9" s="4">
        <v>55.697000000000003</v>
      </c>
      <c r="DR9" s="4">
        <v>51.051000000000002</v>
      </c>
      <c r="DS9" s="3">
        <v>48.448</v>
      </c>
      <c r="DT9" s="4">
        <v>5.57</v>
      </c>
      <c r="DU9" s="4">
        <v>4.3499999999999996</v>
      </c>
      <c r="DV9" s="3">
        <v>11.16</v>
      </c>
      <c r="DW9" s="3">
        <v>9.69</v>
      </c>
      <c r="DX9" s="4">
        <v>5.86</v>
      </c>
      <c r="DY9" s="4">
        <v>4.58</v>
      </c>
      <c r="DZ9" s="3">
        <v>10.220000000000001</v>
      </c>
      <c r="EA9" s="3">
        <v>9.1</v>
      </c>
      <c r="EB9" s="4">
        <v>43.14</v>
      </c>
      <c r="EC9" s="4">
        <v>43.72</v>
      </c>
      <c r="ED9" s="4">
        <v>34.21</v>
      </c>
      <c r="EE9" s="4">
        <v>37.049999999999997</v>
      </c>
      <c r="EF9" s="4">
        <v>45.42</v>
      </c>
      <c r="EG9" s="4">
        <v>47.36</v>
      </c>
      <c r="EH9" s="4">
        <v>44.41</v>
      </c>
      <c r="EI9" s="4">
        <v>44.15</v>
      </c>
      <c r="EJ9" s="4">
        <v>7.3710000000000004</v>
      </c>
      <c r="EK9" s="4">
        <v>53.661000000000001</v>
      </c>
      <c r="EL9" s="4">
        <v>1.25</v>
      </c>
      <c r="EM9" s="4">
        <v>0.75</v>
      </c>
      <c r="EN9" s="4">
        <v>1.34</v>
      </c>
      <c r="EO9" s="4">
        <v>1.34</v>
      </c>
      <c r="EP9" s="4">
        <v>-91.914000000000001</v>
      </c>
      <c r="EQ9" s="4">
        <v>-2.0139999999999998</v>
      </c>
      <c r="ER9" s="4">
        <v>77.153999999999996</v>
      </c>
      <c r="ES9" s="4">
        <v>1.67</v>
      </c>
      <c r="ET9" s="4">
        <v>1.7090000000000001</v>
      </c>
      <c r="EU9" s="4">
        <v>1.6579999999999999</v>
      </c>
      <c r="EV9" s="4">
        <v>6.6150000000000002</v>
      </c>
      <c r="EW9" s="4">
        <v>1.147</v>
      </c>
      <c r="EX9" s="4">
        <v>66.900000000000006</v>
      </c>
      <c r="EY9" s="4">
        <v>0</v>
      </c>
      <c r="EZ9" s="3">
        <v>0</v>
      </c>
      <c r="FA9" s="3">
        <v>0</v>
      </c>
      <c r="FB9" s="4">
        <v>9.6780000000000008</v>
      </c>
      <c r="FC9" s="4">
        <v>74.087000000000003</v>
      </c>
      <c r="FD9" s="4">
        <v>73.396000000000001</v>
      </c>
      <c r="FE9" s="4">
        <v>77.742999999999995</v>
      </c>
      <c r="FF9" s="4">
        <v>78.260000000000005</v>
      </c>
      <c r="FG9" s="4">
        <v>0.94599999999999995</v>
      </c>
      <c r="FH9" s="4">
        <v>0.94699999999999995</v>
      </c>
      <c r="FI9" s="4">
        <v>0.997</v>
      </c>
      <c r="FJ9" s="4">
        <v>1.0009999999999999</v>
      </c>
      <c r="FK9" s="4">
        <v>0</v>
      </c>
      <c r="FL9" s="4">
        <v>83</v>
      </c>
      <c r="FM9" s="3">
        <v>2.83</v>
      </c>
      <c r="FN9" s="4">
        <v>1.43</v>
      </c>
      <c r="FO9" s="4">
        <v>5.53</v>
      </c>
      <c r="FP9" s="5"/>
      <c r="FQ9" s="4">
        <v>4.6500000000000004</v>
      </c>
      <c r="FR9" s="4">
        <v>5.05</v>
      </c>
      <c r="FS9" s="4">
        <v>6.7755000000000001</v>
      </c>
      <c r="FT9" s="4">
        <v>1068.3</v>
      </c>
      <c r="FU9" s="3">
        <v>0.46</v>
      </c>
      <c r="FV9" s="4">
        <v>15.53</v>
      </c>
      <c r="FW9" s="4">
        <v>3070.5</v>
      </c>
      <c r="FX9" s="4">
        <v>161800</v>
      </c>
      <c r="FY9" s="4">
        <v>163100</v>
      </c>
      <c r="FZ9" s="4">
        <v>50.963999999999999</v>
      </c>
      <c r="GA9" s="4">
        <v>50.844000000000001</v>
      </c>
      <c r="GB9" s="4">
        <v>2168.9</v>
      </c>
      <c r="GC9" s="3">
        <v>2482.6999999999998</v>
      </c>
      <c r="GD9" s="4">
        <v>2219.6</v>
      </c>
      <c r="GE9" s="3">
        <v>2493.1999999999998</v>
      </c>
      <c r="GF9" s="4">
        <v>1371.3125</v>
      </c>
      <c r="GG9" s="4">
        <v>35</v>
      </c>
      <c r="GH9" s="4">
        <v>34.799999999999997</v>
      </c>
      <c r="GI9" s="4">
        <v>51</v>
      </c>
      <c r="GJ9" s="4">
        <v>56.3</v>
      </c>
      <c r="GK9" s="4">
        <v>99.5</v>
      </c>
      <c r="GL9" s="4">
        <v>79.599999999999994</v>
      </c>
      <c r="GM9" s="3">
        <v>0</v>
      </c>
      <c r="GN9" s="4">
        <v>39.954000000000001</v>
      </c>
      <c r="GO9" s="4">
        <v>91.914000000000001</v>
      </c>
      <c r="GP9" s="4">
        <v>1.121</v>
      </c>
      <c r="GQ9" s="4">
        <v>2.0059999999999998</v>
      </c>
      <c r="GR9" s="4">
        <v>1.298</v>
      </c>
      <c r="GS9" s="4">
        <v>2.0649999999999999</v>
      </c>
      <c r="GT9" s="4">
        <v>1.121</v>
      </c>
      <c r="GU9" s="4">
        <v>2.0059999999999998</v>
      </c>
      <c r="GV9" s="4">
        <v>12.936</v>
      </c>
      <c r="GW9" s="4">
        <v>14.051</v>
      </c>
      <c r="GX9" s="4">
        <v>15.092000000000001</v>
      </c>
      <c r="GY9" s="3">
        <v>0</v>
      </c>
      <c r="GZ9" s="3">
        <v>0</v>
      </c>
      <c r="HA9" s="3">
        <v>0</v>
      </c>
      <c r="HB9" s="4">
        <v>0</v>
      </c>
      <c r="HC9" s="4">
        <v>22.693000000000001</v>
      </c>
      <c r="HD9" s="4">
        <v>86</v>
      </c>
      <c r="HE9" s="12">
        <v>0</v>
      </c>
      <c r="HF9" s="12">
        <v>0</v>
      </c>
      <c r="HG9" s="12">
        <v>74.930000000000007</v>
      </c>
      <c r="HH9" s="12">
        <v>81.95</v>
      </c>
      <c r="HI9" s="12">
        <v>0</v>
      </c>
      <c r="HJ9" s="12">
        <v>0</v>
      </c>
      <c r="HK9" s="12">
        <v>0</v>
      </c>
      <c r="HL9" s="12">
        <v>65</v>
      </c>
      <c r="HM9" s="12">
        <v>57</v>
      </c>
      <c r="HN9" s="12">
        <v>58</v>
      </c>
      <c r="HO9" s="12">
        <v>48</v>
      </c>
      <c r="HP9" s="12">
        <v>48</v>
      </c>
      <c r="HQ9" s="12">
        <v>48</v>
      </c>
      <c r="HR9" s="12">
        <v>56</v>
      </c>
      <c r="HS9" s="12">
        <v>62</v>
      </c>
      <c r="HT9" s="12">
        <v>-0.98199999999999998</v>
      </c>
      <c r="HU9" s="12">
        <v>0</v>
      </c>
      <c r="HV9" s="12">
        <v>1.2270000000000001</v>
      </c>
      <c r="HW9" s="12">
        <v>16.37</v>
      </c>
      <c r="HX9" s="12">
        <v>32.18</v>
      </c>
      <c r="HY9" s="12">
        <v>51.03</v>
      </c>
      <c r="HZ9" s="12">
        <v>51.03</v>
      </c>
      <c r="IA9" s="12">
        <v>2.0369999999999999</v>
      </c>
      <c r="IB9" s="12">
        <v>104</v>
      </c>
      <c r="IC9" s="12">
        <v>22.760999999999999</v>
      </c>
      <c r="ID9" s="12">
        <v>-0.14599999999999999</v>
      </c>
      <c r="IE9" s="12">
        <v>1.2E-2</v>
      </c>
      <c r="IF9" s="12">
        <v>802</v>
      </c>
      <c r="IG9" s="12">
        <v>710.9</v>
      </c>
      <c r="IH9" s="12">
        <v>816</v>
      </c>
      <c r="II9" s="12">
        <v>721.7</v>
      </c>
      <c r="IJ9" s="12">
        <v>0.191</v>
      </c>
      <c r="IK9" s="12">
        <v>0.21199999999999999</v>
      </c>
      <c r="IL9" s="12">
        <v>84.06</v>
      </c>
      <c r="IM9" s="12">
        <v>84.06</v>
      </c>
      <c r="IN9" s="12">
        <v>10.896000000000001</v>
      </c>
      <c r="IO9" s="12">
        <v>0.39800000000000002</v>
      </c>
    </row>
    <row r="10" spans="2:249" x14ac:dyDescent="0.25">
      <c r="B10" s="2" t="s">
        <v>141</v>
      </c>
      <c r="C10" s="11" t="s">
        <v>45</v>
      </c>
      <c r="D10" s="13">
        <v>2.8973379629629627E-3</v>
      </c>
      <c r="E10" s="12">
        <v>250.39</v>
      </c>
      <c r="F10" s="12">
        <v>329.02</v>
      </c>
      <c r="G10" s="12">
        <v>5.22</v>
      </c>
      <c r="H10" s="12">
        <v>35.4</v>
      </c>
      <c r="I10" s="12">
        <v>0</v>
      </c>
      <c r="J10" s="12">
        <v>22.1</v>
      </c>
      <c r="K10" s="12">
        <v>6</v>
      </c>
      <c r="L10" s="12">
        <v>5</v>
      </c>
      <c r="M10" s="12">
        <v>5</v>
      </c>
      <c r="N10" s="12">
        <v>3</v>
      </c>
      <c r="O10" s="12">
        <v>4</v>
      </c>
      <c r="P10" s="12">
        <v>1.089</v>
      </c>
      <c r="Q10" s="12">
        <v>1.486</v>
      </c>
      <c r="R10" s="12">
        <v>1.1739999999999999</v>
      </c>
      <c r="S10" s="12">
        <v>0.77800000000000002</v>
      </c>
      <c r="T10" s="12">
        <v>69.81</v>
      </c>
      <c r="U10" s="12">
        <v>61.859000000000002</v>
      </c>
      <c r="V10" s="12">
        <v>167.5</v>
      </c>
      <c r="W10" s="12">
        <v>132.5</v>
      </c>
      <c r="X10" s="12">
        <v>125</v>
      </c>
      <c r="Y10" s="12">
        <v>130</v>
      </c>
      <c r="Z10" s="12">
        <v>288.22000000000003</v>
      </c>
      <c r="AA10" s="12">
        <v>231</v>
      </c>
      <c r="AB10" s="12">
        <v>222.1</v>
      </c>
      <c r="AC10" s="12">
        <v>224.32</v>
      </c>
      <c r="AD10" s="12">
        <v>1.7350000000000001</v>
      </c>
      <c r="AE10" s="12">
        <v>1.5840000000000001</v>
      </c>
      <c r="AF10" s="12">
        <v>1.68</v>
      </c>
      <c r="AG10" s="12">
        <v>1.4670000000000001</v>
      </c>
      <c r="AH10" s="12">
        <v>77.7</v>
      </c>
      <c r="AI10" s="12">
        <v>80.03</v>
      </c>
      <c r="AJ10" s="12">
        <v>96.04</v>
      </c>
      <c r="AK10" s="12">
        <v>95.14</v>
      </c>
      <c r="AL10" s="12">
        <v>594.66999999999996</v>
      </c>
      <c r="AM10" s="12">
        <v>576.35299999999995</v>
      </c>
      <c r="AN10" s="12">
        <v>735.97299999999996</v>
      </c>
      <c r="AO10" s="12">
        <v>750.15499999999997</v>
      </c>
      <c r="AP10" s="12">
        <v>1.262</v>
      </c>
      <c r="AQ10" s="12">
        <v>1.631</v>
      </c>
      <c r="AR10" s="12">
        <v>40.319000000000003</v>
      </c>
      <c r="AS10" s="12">
        <v>29.911000000000001</v>
      </c>
      <c r="AT10" s="12">
        <v>82</v>
      </c>
      <c r="AU10" s="12">
        <v>108</v>
      </c>
      <c r="AV10" s="12">
        <v>2.3744999999999998</v>
      </c>
      <c r="AW10" s="12">
        <v>5.0597000000000003</v>
      </c>
      <c r="AX10" s="12">
        <v>1010.5</v>
      </c>
      <c r="AY10" s="12">
        <v>1.67</v>
      </c>
      <c r="AZ10" s="12">
        <v>5.78</v>
      </c>
      <c r="BA10" s="12">
        <v>141.91399999999999</v>
      </c>
      <c r="BB10" s="12">
        <v>141.48699999999999</v>
      </c>
      <c r="BC10" s="12">
        <v>7708</v>
      </c>
      <c r="BD10" s="12">
        <v>89.5</v>
      </c>
      <c r="BE10" s="12">
        <v>13.025</v>
      </c>
      <c r="BF10" s="12">
        <v>11.965</v>
      </c>
      <c r="BG10" s="12">
        <v>27.38</v>
      </c>
      <c r="BH10" s="12">
        <v>25.87</v>
      </c>
      <c r="BI10" s="5"/>
      <c r="BJ10" s="5"/>
      <c r="BK10" s="5"/>
      <c r="BL10" s="5"/>
      <c r="BM10" s="5"/>
      <c r="BN10" s="12">
        <v>127.896</v>
      </c>
      <c r="BO10" s="12">
        <v>126.664</v>
      </c>
      <c r="BP10" s="12">
        <v>129.208</v>
      </c>
      <c r="BQ10" s="12">
        <v>132.85599999999999</v>
      </c>
      <c r="BR10" s="5"/>
      <c r="BS10" s="12">
        <v>35.1</v>
      </c>
      <c r="BT10" s="12">
        <v>7383.2529999999997</v>
      </c>
      <c r="BU10" s="12">
        <v>46.935000000000002</v>
      </c>
      <c r="BV10" s="12">
        <v>55.49</v>
      </c>
      <c r="BW10" s="12">
        <v>57.082999999999998</v>
      </c>
      <c r="BX10" s="12">
        <v>58.024000000000001</v>
      </c>
      <c r="BY10" s="12">
        <v>1.7230000000000001</v>
      </c>
      <c r="BZ10" s="12">
        <v>2.5379999999999998</v>
      </c>
      <c r="CA10" s="12">
        <v>2.6989999999999998</v>
      </c>
      <c r="CB10" s="12">
        <v>2.5790000000000002</v>
      </c>
      <c r="CC10" s="12">
        <v>0.85199999999999998</v>
      </c>
      <c r="CD10" s="12">
        <v>1.843</v>
      </c>
      <c r="CE10" s="12">
        <v>1.234</v>
      </c>
      <c r="CF10" s="12">
        <v>1.6339999999999999</v>
      </c>
      <c r="CG10" s="12">
        <v>13.983000000000001</v>
      </c>
      <c r="CH10" s="12">
        <v>13.863</v>
      </c>
      <c r="CI10" s="12">
        <v>2.161</v>
      </c>
      <c r="CJ10" s="12">
        <v>3.069</v>
      </c>
      <c r="CK10" s="12">
        <v>0.83599999999999997</v>
      </c>
      <c r="CL10" s="12">
        <v>0</v>
      </c>
      <c r="CM10" s="12">
        <v>0</v>
      </c>
      <c r="CN10" s="12">
        <v>0</v>
      </c>
      <c r="CO10" s="12">
        <v>0</v>
      </c>
      <c r="CP10" s="12">
        <v>109.121</v>
      </c>
      <c r="CQ10" s="12">
        <v>106.57599999999999</v>
      </c>
      <c r="CR10" s="12">
        <v>112.098</v>
      </c>
      <c r="CS10" s="12">
        <v>117.43300000000001</v>
      </c>
      <c r="CT10" s="12">
        <v>0.33700000000000002</v>
      </c>
      <c r="CU10" s="12">
        <v>0</v>
      </c>
      <c r="CV10" s="12">
        <v>0.497</v>
      </c>
      <c r="CW10" s="12">
        <v>0.499</v>
      </c>
      <c r="CX10" s="12">
        <v>2.3029999999999999</v>
      </c>
      <c r="CY10" s="12">
        <v>9.9000000000000005E-2</v>
      </c>
      <c r="CZ10" s="12">
        <v>0.30299999999999999</v>
      </c>
      <c r="DA10" s="12">
        <v>0.498</v>
      </c>
      <c r="DB10" s="12">
        <v>0.998</v>
      </c>
      <c r="DC10" s="12">
        <v>0</v>
      </c>
      <c r="DD10" s="12">
        <v>0</v>
      </c>
      <c r="DE10" s="12">
        <v>0.33600000000000002</v>
      </c>
      <c r="DF10" s="4">
        <v>0.107</v>
      </c>
      <c r="DG10" s="4">
        <v>0.52900000000000003</v>
      </c>
      <c r="DH10" s="3">
        <v>2.3410000000000002</v>
      </c>
      <c r="DI10" s="4">
        <v>1.153</v>
      </c>
      <c r="DJ10" s="4">
        <v>0.21299999999999999</v>
      </c>
      <c r="DK10" s="4">
        <v>0.98799999999999999</v>
      </c>
      <c r="DL10" s="4">
        <v>0.44700000000000001</v>
      </c>
      <c r="DM10" s="4">
        <v>0.78300000000000003</v>
      </c>
      <c r="DN10" s="3">
        <v>1.1419999999999999</v>
      </c>
      <c r="DO10" s="3">
        <v>0.49</v>
      </c>
      <c r="DP10" s="4">
        <v>60.529000000000003</v>
      </c>
      <c r="DQ10" s="4">
        <v>56.277999999999999</v>
      </c>
      <c r="DR10" s="4">
        <v>49.719000000000001</v>
      </c>
      <c r="DS10" s="4">
        <v>46.895000000000003</v>
      </c>
      <c r="DT10" s="4">
        <v>4.78</v>
      </c>
      <c r="DU10" s="4">
        <v>3.87</v>
      </c>
      <c r="DV10" s="4">
        <v>9.14</v>
      </c>
      <c r="DW10" s="4">
        <v>8.4700000000000006</v>
      </c>
      <c r="DX10" s="4">
        <v>4.9400000000000004</v>
      </c>
      <c r="DY10" s="4">
        <v>4.12</v>
      </c>
      <c r="DZ10" s="4">
        <v>8.48</v>
      </c>
      <c r="EA10" s="4">
        <v>8.09</v>
      </c>
      <c r="EB10" s="4">
        <v>42.91</v>
      </c>
      <c r="EC10" s="4">
        <v>44.07</v>
      </c>
      <c r="ED10" s="4">
        <v>34.909999999999997</v>
      </c>
      <c r="EE10" s="4">
        <v>37.28</v>
      </c>
      <c r="EF10" s="4">
        <v>47.37</v>
      </c>
      <c r="EG10" s="4">
        <v>47.94</v>
      </c>
      <c r="EH10" s="4">
        <v>47.47</v>
      </c>
      <c r="EI10" s="4">
        <v>46.16</v>
      </c>
      <c r="EJ10" s="4">
        <v>7.7119999999999997</v>
      </c>
      <c r="EK10" s="4">
        <v>53.146999999999998</v>
      </c>
      <c r="EL10" s="4">
        <v>1.2</v>
      </c>
      <c r="EM10" s="4">
        <v>0.85</v>
      </c>
      <c r="EN10" s="4">
        <v>1.47</v>
      </c>
      <c r="EO10" s="4">
        <v>1.47</v>
      </c>
      <c r="EP10" s="4">
        <v>-79.358000000000004</v>
      </c>
      <c r="EQ10" s="4">
        <v>-1.403</v>
      </c>
      <c r="ER10" s="3">
        <v>88.834000000000003</v>
      </c>
      <c r="ES10" s="4">
        <v>1.661</v>
      </c>
      <c r="ET10" s="4">
        <v>1.7110000000000001</v>
      </c>
      <c r="EU10" s="4">
        <v>1.633</v>
      </c>
      <c r="EV10" s="4">
        <v>6.6360000000000001</v>
      </c>
      <c r="EW10" s="4">
        <v>0.94799999999999995</v>
      </c>
      <c r="EX10" s="4">
        <v>64.099999999999994</v>
      </c>
      <c r="EY10" s="3">
        <v>4.9000000000000004</v>
      </c>
      <c r="EZ10" s="3">
        <v>0</v>
      </c>
      <c r="FA10" s="3">
        <v>0</v>
      </c>
      <c r="FB10" s="4">
        <v>9.6760000000000002</v>
      </c>
      <c r="FC10" s="4">
        <v>75.319999999999993</v>
      </c>
      <c r="FD10" s="4">
        <v>74.512</v>
      </c>
      <c r="FE10" s="4">
        <v>78.906999999999996</v>
      </c>
      <c r="FF10" s="4">
        <v>80.131</v>
      </c>
      <c r="FG10" s="4">
        <v>0.94899999999999995</v>
      </c>
      <c r="FH10" s="4">
        <v>0.95099999999999996</v>
      </c>
      <c r="FI10" s="4">
        <v>0.997</v>
      </c>
      <c r="FJ10" s="4">
        <v>1.0009999999999999</v>
      </c>
      <c r="FK10" s="4">
        <v>0</v>
      </c>
      <c r="FL10" s="4">
        <v>83</v>
      </c>
      <c r="FM10" s="3">
        <v>2.83</v>
      </c>
      <c r="FN10" s="4">
        <v>0.78</v>
      </c>
      <c r="FO10" s="4">
        <v>5.47</v>
      </c>
      <c r="FP10" s="4">
        <v>4.1500000000000004</v>
      </c>
      <c r="FQ10" s="4">
        <v>4.55</v>
      </c>
      <c r="FR10" s="4">
        <v>5.0999999999999996</v>
      </c>
      <c r="FS10" s="3">
        <v>6.8155000000000001</v>
      </c>
      <c r="FT10" s="4">
        <v>1069.5999999999999</v>
      </c>
      <c r="FU10" s="4">
        <v>0.28999999999999998</v>
      </c>
      <c r="FV10" s="4">
        <v>20.75</v>
      </c>
      <c r="FW10" s="4">
        <v>3073</v>
      </c>
      <c r="FX10" s="4">
        <v>162100</v>
      </c>
      <c r="FY10" s="4">
        <v>165000</v>
      </c>
      <c r="FZ10" s="4">
        <v>51.706000000000003</v>
      </c>
      <c r="GA10" s="4">
        <v>51.076999999999998</v>
      </c>
      <c r="GB10" s="4">
        <v>2222.5</v>
      </c>
      <c r="GC10" s="4">
        <v>2118.6999999999998</v>
      </c>
      <c r="GD10" s="4">
        <v>2222.5</v>
      </c>
      <c r="GE10" s="4">
        <v>2169.3000000000002</v>
      </c>
      <c r="GF10" s="4">
        <v>1336.1563000000001</v>
      </c>
      <c r="GG10" s="4">
        <v>35</v>
      </c>
      <c r="GH10" s="4">
        <v>35.5</v>
      </c>
      <c r="GI10" s="4">
        <v>52.1</v>
      </c>
      <c r="GJ10" s="4">
        <v>57</v>
      </c>
      <c r="GK10" s="4">
        <v>99.5</v>
      </c>
      <c r="GL10" s="4">
        <v>78.8</v>
      </c>
      <c r="GM10" s="3">
        <v>0</v>
      </c>
      <c r="GN10" s="4">
        <v>37.107999999999997</v>
      </c>
      <c r="GO10" s="4">
        <v>88.834000000000003</v>
      </c>
      <c r="GP10" s="4">
        <v>1.0029999999999999</v>
      </c>
      <c r="GQ10" s="4">
        <v>2.0059999999999998</v>
      </c>
      <c r="GR10" s="4">
        <v>1.357</v>
      </c>
      <c r="GS10" s="4">
        <v>2.0649999999999999</v>
      </c>
      <c r="GT10" s="4">
        <v>1.0029999999999999</v>
      </c>
      <c r="GU10" s="4">
        <v>1.9470000000000001</v>
      </c>
      <c r="GV10" s="4">
        <v>12.837999999999999</v>
      </c>
      <c r="GW10" s="4">
        <v>14.093</v>
      </c>
      <c r="GX10" s="4">
        <v>15.19</v>
      </c>
      <c r="GY10" s="3">
        <v>0</v>
      </c>
      <c r="GZ10" s="3">
        <v>0</v>
      </c>
      <c r="HA10" s="3">
        <v>0</v>
      </c>
      <c r="HB10" s="4">
        <v>0</v>
      </c>
      <c r="HC10" s="4">
        <v>23.048999999999999</v>
      </c>
      <c r="HD10" s="4">
        <v>86</v>
      </c>
      <c r="HE10" s="12">
        <v>0</v>
      </c>
      <c r="HF10" s="12">
        <v>0</v>
      </c>
      <c r="HG10" s="12">
        <v>80.17</v>
      </c>
      <c r="HH10" s="12">
        <v>81.77</v>
      </c>
      <c r="HI10" s="12">
        <v>0</v>
      </c>
      <c r="HJ10" s="12">
        <v>0</v>
      </c>
      <c r="HK10" s="12">
        <v>0</v>
      </c>
      <c r="HL10" s="12">
        <v>66</v>
      </c>
      <c r="HM10" s="12">
        <v>57</v>
      </c>
      <c r="HN10" s="12">
        <v>58</v>
      </c>
      <c r="HO10" s="12">
        <v>48</v>
      </c>
      <c r="HP10" s="12">
        <v>49</v>
      </c>
      <c r="HQ10" s="12">
        <v>48</v>
      </c>
      <c r="HR10" s="12">
        <v>57</v>
      </c>
      <c r="HS10" s="12">
        <v>62</v>
      </c>
      <c r="HT10" s="12">
        <v>-1.0024999999999999</v>
      </c>
      <c r="HU10" s="12">
        <v>0</v>
      </c>
      <c r="HV10" s="12">
        <v>1.04</v>
      </c>
      <c r="HW10" s="12">
        <v>16.37</v>
      </c>
      <c r="HX10" s="12">
        <v>32.18</v>
      </c>
      <c r="HY10" s="12">
        <v>52.99</v>
      </c>
      <c r="HZ10" s="12">
        <v>52.99</v>
      </c>
      <c r="IA10" s="12">
        <v>2.2759999999999998</v>
      </c>
      <c r="IB10" s="12">
        <v>102</v>
      </c>
      <c r="IC10" s="12">
        <v>21.352</v>
      </c>
      <c r="ID10" s="12">
        <v>-0.13700000000000001</v>
      </c>
      <c r="IE10" s="12">
        <v>1.2999999999999999E-2</v>
      </c>
      <c r="IF10" s="12">
        <v>797</v>
      </c>
      <c r="IG10" s="12">
        <v>676.4</v>
      </c>
      <c r="IH10" s="12">
        <v>805.9</v>
      </c>
      <c r="II10" s="12">
        <v>687.8</v>
      </c>
      <c r="IJ10" s="12">
        <v>0.28299999999999997</v>
      </c>
      <c r="IK10" s="12">
        <v>0.23</v>
      </c>
      <c r="IL10" s="12">
        <v>117.956</v>
      </c>
      <c r="IM10" s="12">
        <v>117.956</v>
      </c>
      <c r="IN10" s="12">
        <v>11.85</v>
      </c>
      <c r="IO10" s="12">
        <v>0.34499999999999997</v>
      </c>
    </row>
    <row r="11" spans="2:249" x14ac:dyDescent="0.25">
      <c r="B11" s="2" t="s">
        <v>141</v>
      </c>
      <c r="C11" s="11" t="s">
        <v>46</v>
      </c>
      <c r="D11" s="13">
        <v>3.2273148148148148E-3</v>
      </c>
      <c r="E11" s="12">
        <v>278.88</v>
      </c>
      <c r="F11" s="12">
        <v>326.47000000000003</v>
      </c>
      <c r="G11" s="12">
        <v>5.2</v>
      </c>
      <c r="H11" s="12">
        <v>35.6</v>
      </c>
      <c r="I11" s="12">
        <v>0</v>
      </c>
      <c r="J11" s="12">
        <v>14</v>
      </c>
      <c r="K11" s="12">
        <v>6</v>
      </c>
      <c r="L11" s="12">
        <v>5</v>
      </c>
      <c r="M11" s="12">
        <v>5</v>
      </c>
      <c r="N11" s="12">
        <v>3</v>
      </c>
      <c r="O11" s="12">
        <v>4</v>
      </c>
      <c r="P11" s="12">
        <v>1.204</v>
      </c>
      <c r="Q11" s="12">
        <v>1.5209999999999999</v>
      </c>
      <c r="R11" s="12">
        <v>0.90800000000000003</v>
      </c>
      <c r="S11" s="5"/>
      <c r="T11" s="12">
        <v>72.650000000000006</v>
      </c>
      <c r="U11" s="12">
        <v>61.749000000000002</v>
      </c>
      <c r="V11" s="12">
        <v>172.5</v>
      </c>
      <c r="W11" s="12">
        <v>132.5</v>
      </c>
      <c r="X11" s="12">
        <v>140</v>
      </c>
      <c r="Y11" s="12">
        <v>140</v>
      </c>
      <c r="Z11" s="12">
        <v>303.45</v>
      </c>
      <c r="AA11" s="12">
        <v>235.24</v>
      </c>
      <c r="AB11" s="12">
        <v>258.07</v>
      </c>
      <c r="AC11" s="12">
        <v>252.83</v>
      </c>
      <c r="AD11" s="12">
        <v>1.738</v>
      </c>
      <c r="AE11" s="12">
        <v>1.579</v>
      </c>
      <c r="AF11" s="12">
        <v>1.6879999999999999</v>
      </c>
      <c r="AG11" s="12">
        <v>1.476</v>
      </c>
      <c r="AH11" s="12">
        <v>79.25</v>
      </c>
      <c r="AI11" s="12">
        <v>78.709999999999994</v>
      </c>
      <c r="AJ11" s="12">
        <v>97.49</v>
      </c>
      <c r="AK11" s="12">
        <v>95.86</v>
      </c>
      <c r="AL11" s="12">
        <v>660.17100000000005</v>
      </c>
      <c r="AM11" s="12">
        <v>632.73500000000001</v>
      </c>
      <c r="AN11" s="12">
        <v>773.21500000000003</v>
      </c>
      <c r="AO11" s="12">
        <v>698.26300000000003</v>
      </c>
      <c r="AP11" s="12">
        <v>1.272</v>
      </c>
      <c r="AQ11" s="12">
        <v>1.6279999999999999</v>
      </c>
      <c r="AR11" s="12">
        <v>40.063000000000002</v>
      </c>
      <c r="AS11" s="12">
        <v>29.527000000000001</v>
      </c>
      <c r="AT11" s="12">
        <v>82</v>
      </c>
      <c r="AU11" s="12">
        <v>108</v>
      </c>
      <c r="AV11" s="12">
        <v>3.1640000000000001</v>
      </c>
      <c r="AW11" s="12">
        <v>4.8992000000000004</v>
      </c>
      <c r="AX11" s="12">
        <v>1013.6</v>
      </c>
      <c r="AY11" s="12">
        <v>1.71</v>
      </c>
      <c r="AZ11" s="12">
        <v>5.72</v>
      </c>
      <c r="BA11" s="12">
        <v>84.406000000000006</v>
      </c>
      <c r="BB11" s="12">
        <v>85.003</v>
      </c>
      <c r="BC11" s="12">
        <v>7682</v>
      </c>
      <c r="BD11" s="12">
        <v>90</v>
      </c>
      <c r="BE11" s="12">
        <v>12.42</v>
      </c>
      <c r="BF11" s="12">
        <v>10.775</v>
      </c>
      <c r="BG11" s="12">
        <v>26.4</v>
      </c>
      <c r="BH11" s="12">
        <v>24.77</v>
      </c>
      <c r="BI11" s="5"/>
      <c r="BJ11" s="5"/>
      <c r="BK11" s="5"/>
      <c r="BL11" s="5"/>
      <c r="BM11" s="5"/>
      <c r="BN11" s="12">
        <v>125.52800000000001</v>
      </c>
      <c r="BO11" s="12">
        <v>120.008</v>
      </c>
      <c r="BP11" s="12">
        <v>134.04</v>
      </c>
      <c r="BQ11" s="12">
        <v>135.14400000000001</v>
      </c>
      <c r="BR11" s="5"/>
      <c r="BS11" s="12">
        <v>35.299999999999997</v>
      </c>
      <c r="BT11" s="12">
        <v>7340.9350000000004</v>
      </c>
      <c r="BU11" s="12">
        <v>45.981999999999999</v>
      </c>
      <c r="BV11" s="12">
        <v>56.277000000000001</v>
      </c>
      <c r="BW11" s="12">
        <v>58.372999999999998</v>
      </c>
      <c r="BX11" s="12">
        <v>57.018999999999998</v>
      </c>
      <c r="BY11" s="12">
        <v>1.254</v>
      </c>
      <c r="BZ11" s="12">
        <v>2.8530000000000002</v>
      </c>
      <c r="CA11" s="12">
        <v>2.7639999999999998</v>
      </c>
      <c r="CB11" s="12">
        <v>2.5859999999999999</v>
      </c>
      <c r="CC11" s="12">
        <v>0.83</v>
      </c>
      <c r="CD11" s="12">
        <v>1.8260000000000001</v>
      </c>
      <c r="CE11" s="12">
        <v>1.161</v>
      </c>
      <c r="CF11" s="12">
        <v>1.615</v>
      </c>
      <c r="CG11" s="12">
        <v>13.991</v>
      </c>
      <c r="CH11" s="12">
        <v>13.866</v>
      </c>
      <c r="CI11" s="12">
        <v>2.4119999999999999</v>
      </c>
      <c r="CJ11" s="12">
        <v>3.2789999999999999</v>
      </c>
      <c r="CK11" s="12">
        <v>1.0940000000000001</v>
      </c>
      <c r="CL11" s="12">
        <v>0</v>
      </c>
      <c r="CM11" s="12">
        <v>0.2</v>
      </c>
      <c r="CN11" s="12">
        <v>0</v>
      </c>
      <c r="CO11" s="12">
        <v>0</v>
      </c>
      <c r="CP11" s="12">
        <v>111.66</v>
      </c>
      <c r="CQ11" s="12">
        <v>105.59099999999999</v>
      </c>
      <c r="CR11" s="12">
        <v>118.873</v>
      </c>
      <c r="CS11" s="12">
        <v>122.94</v>
      </c>
      <c r="CT11" s="12">
        <v>0.47199999999999998</v>
      </c>
      <c r="CU11" s="12">
        <v>0.1</v>
      </c>
      <c r="CV11" s="12">
        <v>0.499</v>
      </c>
      <c r="CW11" s="12">
        <v>1.607</v>
      </c>
      <c r="CX11" s="12">
        <v>1.0009999999999999</v>
      </c>
      <c r="CY11" s="12">
        <v>0.29799999999999999</v>
      </c>
      <c r="CZ11" s="12">
        <v>0.79900000000000004</v>
      </c>
      <c r="DA11" s="12">
        <v>0.5</v>
      </c>
      <c r="DB11" s="12">
        <v>0.999</v>
      </c>
      <c r="DC11" s="12">
        <v>0</v>
      </c>
      <c r="DD11" s="12">
        <v>0</v>
      </c>
      <c r="DE11" s="12">
        <v>0.252</v>
      </c>
      <c r="DF11" s="4">
        <v>5.1999999999999998E-2</v>
      </c>
      <c r="DG11" s="4">
        <v>0.51</v>
      </c>
      <c r="DH11" s="4">
        <v>2.0049999999999999</v>
      </c>
      <c r="DI11" s="4">
        <v>0.98399999999999999</v>
      </c>
      <c r="DJ11" s="4">
        <v>0.19600000000000001</v>
      </c>
      <c r="DK11" s="4">
        <v>0.66700000000000004</v>
      </c>
      <c r="DL11" s="4">
        <v>0.44700000000000001</v>
      </c>
      <c r="DM11" s="4">
        <v>0.83</v>
      </c>
      <c r="DN11" s="4">
        <v>0.94199999999999995</v>
      </c>
      <c r="DO11" s="4">
        <v>0.38400000000000001</v>
      </c>
      <c r="DP11" s="4">
        <v>60.865000000000002</v>
      </c>
      <c r="DQ11" s="4">
        <v>55.713000000000001</v>
      </c>
      <c r="DR11" s="3">
        <v>51.466000000000001</v>
      </c>
      <c r="DS11" s="4">
        <v>46.694000000000003</v>
      </c>
      <c r="DT11" s="4">
        <v>3.91</v>
      </c>
      <c r="DU11" s="4">
        <v>2.92</v>
      </c>
      <c r="DV11" s="4">
        <v>8.0299999999999994</v>
      </c>
      <c r="DW11" s="4">
        <v>6.65</v>
      </c>
      <c r="DX11" s="4">
        <v>4.12</v>
      </c>
      <c r="DY11" s="4">
        <v>3.12</v>
      </c>
      <c r="DZ11" s="4">
        <v>7.58</v>
      </c>
      <c r="EA11" s="4">
        <v>6.35</v>
      </c>
      <c r="EB11" s="4">
        <v>43.26</v>
      </c>
      <c r="EC11" s="4">
        <v>44.78</v>
      </c>
      <c r="ED11" s="4">
        <v>34.31</v>
      </c>
      <c r="EE11" s="4">
        <v>37.42</v>
      </c>
      <c r="EF11" s="3">
        <v>48.71</v>
      </c>
      <c r="EG11" s="3">
        <v>49.19</v>
      </c>
      <c r="EH11" s="4">
        <v>50.08</v>
      </c>
      <c r="EI11" s="4">
        <v>49.59</v>
      </c>
      <c r="EJ11" s="4">
        <v>8.0830000000000002</v>
      </c>
      <c r="EK11" s="4">
        <v>53.101999999999997</v>
      </c>
      <c r="EL11" s="4">
        <v>1.3</v>
      </c>
      <c r="EM11" s="4">
        <v>0.8</v>
      </c>
      <c r="EN11" s="3">
        <v>1.58</v>
      </c>
      <c r="EO11" s="3">
        <v>1.59</v>
      </c>
      <c r="EP11" s="4">
        <v>-71.474000000000004</v>
      </c>
      <c r="EQ11" s="4">
        <v>-1.425</v>
      </c>
      <c r="ER11" s="4">
        <v>82.994</v>
      </c>
      <c r="ES11" s="4">
        <v>1.651</v>
      </c>
      <c r="ET11" s="3">
        <v>1.7150000000000001</v>
      </c>
      <c r="EU11" s="4">
        <v>1.649</v>
      </c>
      <c r="EV11" s="4">
        <v>6.7830000000000004</v>
      </c>
      <c r="EW11" s="4">
        <v>1.196</v>
      </c>
      <c r="EX11" s="4">
        <v>62.7</v>
      </c>
      <c r="EY11" s="4">
        <v>0.18</v>
      </c>
      <c r="EZ11" s="3">
        <v>0</v>
      </c>
      <c r="FA11" s="3">
        <v>0</v>
      </c>
      <c r="FB11" s="4">
        <v>9.6829999999999998</v>
      </c>
      <c r="FC11" s="4">
        <v>74.614000000000004</v>
      </c>
      <c r="FD11" s="4">
        <v>73.453000000000003</v>
      </c>
      <c r="FE11" s="4">
        <v>78.040999999999997</v>
      </c>
      <c r="FF11" s="4">
        <v>79.534999999999997</v>
      </c>
      <c r="FG11" s="4">
        <v>0.95299999999999996</v>
      </c>
      <c r="FH11" s="4">
        <v>0.95199999999999996</v>
      </c>
      <c r="FI11" s="4">
        <v>0.99299999999999999</v>
      </c>
      <c r="FJ11" s="4">
        <v>0.996</v>
      </c>
      <c r="FK11" s="4">
        <v>0</v>
      </c>
      <c r="FL11" s="4">
        <v>83</v>
      </c>
      <c r="FM11" s="4">
        <v>2.74</v>
      </c>
      <c r="FN11" s="4">
        <v>0.01</v>
      </c>
      <c r="FO11" s="3">
        <v>5.4</v>
      </c>
      <c r="FP11" s="4">
        <v>3.7</v>
      </c>
      <c r="FQ11" s="4">
        <v>4.5</v>
      </c>
      <c r="FR11" s="3">
        <v>5</v>
      </c>
      <c r="FS11" s="4">
        <v>6.7530000000000001</v>
      </c>
      <c r="FT11" s="4">
        <v>1070.4000000000001</v>
      </c>
      <c r="FU11" s="4">
        <v>0.41</v>
      </c>
      <c r="FV11" s="4">
        <v>25.94</v>
      </c>
      <c r="FW11" s="4">
        <v>3098</v>
      </c>
      <c r="FX11" s="4">
        <v>160900</v>
      </c>
      <c r="FY11" s="4">
        <v>162500</v>
      </c>
      <c r="FZ11" s="4">
        <v>51.048000000000002</v>
      </c>
      <c r="GA11" s="4">
        <v>50.767000000000003</v>
      </c>
      <c r="GB11" s="4">
        <v>2145.1999999999998</v>
      </c>
      <c r="GC11" s="4">
        <v>2233.9</v>
      </c>
      <c r="GD11" s="4">
        <v>2267.1</v>
      </c>
      <c r="GE11" s="4">
        <v>2233.9</v>
      </c>
      <c r="GF11" s="4">
        <v>1328.5313000000001</v>
      </c>
      <c r="GG11" s="4">
        <v>36</v>
      </c>
      <c r="GH11" s="4">
        <v>36.200000000000003</v>
      </c>
      <c r="GI11" s="4">
        <v>52.2</v>
      </c>
      <c r="GJ11" s="4">
        <v>57.2</v>
      </c>
      <c r="GK11" s="4">
        <v>99.5</v>
      </c>
      <c r="GL11" s="3">
        <v>81.5</v>
      </c>
      <c r="GM11" s="3">
        <v>0</v>
      </c>
      <c r="GN11" s="4">
        <v>40.482999999999997</v>
      </c>
      <c r="GO11" s="4">
        <v>82.994</v>
      </c>
      <c r="GP11" s="4">
        <v>1.0620000000000001</v>
      </c>
      <c r="GQ11" s="4">
        <v>2.0059999999999998</v>
      </c>
      <c r="GR11" s="4">
        <v>1.357</v>
      </c>
      <c r="GS11" s="4">
        <v>2.0649999999999999</v>
      </c>
      <c r="GT11" s="4">
        <v>1.0620000000000001</v>
      </c>
      <c r="GU11" s="4">
        <v>2.0059999999999998</v>
      </c>
      <c r="GV11" s="4">
        <v>12.837999999999999</v>
      </c>
      <c r="GW11" s="3">
        <v>14.144</v>
      </c>
      <c r="GX11" s="4">
        <v>15.875999999999999</v>
      </c>
      <c r="GY11" s="3">
        <v>0</v>
      </c>
      <c r="GZ11" s="3">
        <v>0</v>
      </c>
      <c r="HA11" s="3">
        <v>0</v>
      </c>
      <c r="HB11" s="4">
        <v>0</v>
      </c>
      <c r="HC11" s="4">
        <v>23.100999999999999</v>
      </c>
      <c r="HD11" s="3">
        <v>90</v>
      </c>
      <c r="HE11" s="12">
        <v>0</v>
      </c>
      <c r="HF11" s="12">
        <v>0</v>
      </c>
      <c r="HG11" s="12">
        <v>74.53</v>
      </c>
      <c r="HH11" s="12">
        <v>82.01</v>
      </c>
      <c r="HI11" s="12">
        <v>0</v>
      </c>
      <c r="HJ11" s="12">
        <v>0</v>
      </c>
      <c r="HK11" s="12">
        <v>0</v>
      </c>
      <c r="HL11" s="12">
        <v>67</v>
      </c>
      <c r="HM11" s="12">
        <v>57</v>
      </c>
      <c r="HN11" s="12">
        <v>58</v>
      </c>
      <c r="HO11" s="12">
        <v>48</v>
      </c>
      <c r="HP11" s="12">
        <v>49</v>
      </c>
      <c r="HQ11" s="12">
        <v>48</v>
      </c>
      <c r="HR11" s="12">
        <v>58</v>
      </c>
      <c r="HS11" s="12">
        <v>62</v>
      </c>
      <c r="HT11" s="12">
        <v>-0.96899999999999997</v>
      </c>
      <c r="HU11" s="12">
        <v>0</v>
      </c>
      <c r="HV11" s="12">
        <v>0.38200000000000001</v>
      </c>
      <c r="HW11" s="12">
        <v>37.840000000000003</v>
      </c>
      <c r="HX11" s="12">
        <v>32.46</v>
      </c>
      <c r="HY11" s="12">
        <v>52.36</v>
      </c>
      <c r="HZ11" s="12">
        <v>52.36</v>
      </c>
      <c r="IA11" s="12">
        <v>2.0859999999999999</v>
      </c>
      <c r="IB11" s="12">
        <v>102</v>
      </c>
      <c r="IC11" s="12">
        <v>21.462</v>
      </c>
      <c r="ID11" s="12">
        <v>-9.1999999999999998E-2</v>
      </c>
      <c r="IE11" s="12">
        <v>1.2E-2</v>
      </c>
      <c r="IF11" s="12">
        <v>799.6</v>
      </c>
      <c r="IG11" s="12">
        <v>658.5</v>
      </c>
      <c r="IH11" s="12">
        <v>810.5</v>
      </c>
      <c r="II11" s="12">
        <v>671.5</v>
      </c>
      <c r="IJ11" s="12">
        <v>0.185</v>
      </c>
      <c r="IK11" s="12">
        <v>0.17599999999999999</v>
      </c>
      <c r="IL11" s="12">
        <v>157.07599999999999</v>
      </c>
      <c r="IM11" s="12">
        <v>157.07599999999999</v>
      </c>
      <c r="IN11" s="12">
        <v>15.377000000000001</v>
      </c>
      <c r="IO11" s="12">
        <v>0.22800000000000001</v>
      </c>
    </row>
    <row r="12" spans="2:249" ht="30" x14ac:dyDescent="0.25">
      <c r="B12" s="2" t="s">
        <v>141</v>
      </c>
      <c r="C12" s="11" t="s">
        <v>47</v>
      </c>
      <c r="D12" s="11" t="s">
        <v>419</v>
      </c>
      <c r="E12" s="12">
        <v>254.929</v>
      </c>
      <c r="F12" s="12">
        <v>328.42</v>
      </c>
      <c r="G12" s="12">
        <v>5.39</v>
      </c>
      <c r="H12" s="12">
        <v>35.9</v>
      </c>
      <c r="I12" s="12">
        <v>0</v>
      </c>
      <c r="J12" s="12">
        <v>15.3</v>
      </c>
      <c r="K12" s="12">
        <v>6</v>
      </c>
      <c r="L12" s="12">
        <v>5</v>
      </c>
      <c r="M12" s="12">
        <v>5</v>
      </c>
      <c r="N12" s="12">
        <v>3</v>
      </c>
      <c r="O12" s="12">
        <v>4</v>
      </c>
      <c r="P12" s="12">
        <v>0.89300000000000002</v>
      </c>
      <c r="Q12" s="12">
        <v>1.411</v>
      </c>
      <c r="R12" s="12">
        <v>0.88700000000000001</v>
      </c>
      <c r="S12" s="12">
        <v>0.66900000000000004</v>
      </c>
      <c r="T12" s="12">
        <v>80.42</v>
      </c>
      <c r="U12" s="12">
        <v>61.512999999999998</v>
      </c>
      <c r="V12" s="12">
        <v>208.34</v>
      </c>
      <c r="W12" s="12">
        <v>155</v>
      </c>
      <c r="X12" s="12">
        <v>142.5</v>
      </c>
      <c r="Y12" s="12">
        <v>147.5</v>
      </c>
      <c r="Z12" s="12">
        <v>316.14</v>
      </c>
      <c r="AA12" s="12">
        <v>240.71</v>
      </c>
      <c r="AB12" s="12">
        <v>255.18</v>
      </c>
      <c r="AC12" s="12">
        <v>251.69</v>
      </c>
      <c r="AD12" s="12">
        <v>1.7390000000000001</v>
      </c>
      <c r="AE12" s="12">
        <v>1.571</v>
      </c>
      <c r="AF12" s="12">
        <v>1.696</v>
      </c>
      <c r="AG12" s="12">
        <v>1.476</v>
      </c>
      <c r="AH12" s="12">
        <v>78.73</v>
      </c>
      <c r="AI12" s="12">
        <v>76.989999999999995</v>
      </c>
      <c r="AJ12" s="12">
        <v>98.53</v>
      </c>
      <c r="AK12" s="12">
        <v>96.07</v>
      </c>
      <c r="AL12" s="12">
        <v>589.78099999999995</v>
      </c>
      <c r="AM12" s="12">
        <v>584.38400000000001</v>
      </c>
      <c r="AN12" s="12">
        <v>718.10699999999997</v>
      </c>
      <c r="AO12" s="12">
        <v>703.10799999999995</v>
      </c>
      <c r="AP12" s="12">
        <v>1.2509999999999999</v>
      </c>
      <c r="AQ12" s="12">
        <v>1.6339999999999999</v>
      </c>
      <c r="AR12" s="12">
        <v>38.508000000000003</v>
      </c>
      <c r="AS12" s="12">
        <v>30.661000000000001</v>
      </c>
      <c r="AT12" s="12">
        <v>83</v>
      </c>
      <c r="AU12" s="12">
        <v>109</v>
      </c>
      <c r="AV12" s="12">
        <v>2.3290000000000002</v>
      </c>
      <c r="AW12" s="12">
        <v>5.1234000000000002</v>
      </c>
      <c r="AX12" s="12">
        <v>1010.4</v>
      </c>
      <c r="AY12" s="12">
        <v>1.59</v>
      </c>
      <c r="AZ12" s="12">
        <v>5.73</v>
      </c>
      <c r="BA12" s="12">
        <v>140.04599999999999</v>
      </c>
      <c r="BB12" s="12">
        <v>140.16499999999999</v>
      </c>
      <c r="BC12" s="12">
        <v>7883</v>
      </c>
      <c r="BD12" s="12">
        <v>90</v>
      </c>
      <c r="BE12" s="12">
        <v>14.18</v>
      </c>
      <c r="BF12" s="12">
        <v>12.69</v>
      </c>
      <c r="BG12" s="12">
        <v>25.25</v>
      </c>
      <c r="BH12" s="12">
        <v>24.75</v>
      </c>
      <c r="BI12" s="12">
        <v>62.039000000000001</v>
      </c>
      <c r="BJ12" s="12">
        <v>64.366</v>
      </c>
      <c r="BK12" s="12">
        <v>61.792000000000002</v>
      </c>
      <c r="BL12" s="12">
        <v>52.863</v>
      </c>
      <c r="BM12" s="12">
        <v>75.125</v>
      </c>
      <c r="BN12" s="12">
        <v>125.928</v>
      </c>
      <c r="BO12" s="12">
        <v>116.376</v>
      </c>
      <c r="BP12" s="12">
        <v>129.17599999999999</v>
      </c>
      <c r="BQ12" s="12">
        <v>132.40799999999999</v>
      </c>
      <c r="BR12" s="12">
        <v>61.39</v>
      </c>
      <c r="BS12" s="12">
        <v>35.5</v>
      </c>
      <c r="BT12" s="12">
        <v>7401.4579999999996</v>
      </c>
      <c r="BU12" s="12">
        <v>48.320999999999998</v>
      </c>
      <c r="BV12" s="12">
        <v>54.83</v>
      </c>
      <c r="BW12" s="12">
        <v>56.51</v>
      </c>
      <c r="BX12" s="12">
        <v>58.19</v>
      </c>
      <c r="BY12" s="12">
        <v>1.3460000000000001</v>
      </c>
      <c r="BZ12" s="12">
        <v>2.9089999999999998</v>
      </c>
      <c r="CA12" s="12">
        <v>2.4860000000000002</v>
      </c>
      <c r="CB12" s="12">
        <v>2.4089999999999998</v>
      </c>
      <c r="CC12" s="12">
        <v>0.91300000000000003</v>
      </c>
      <c r="CD12" s="12">
        <v>1.6619999999999999</v>
      </c>
      <c r="CE12" s="12">
        <v>1.2609999999999999</v>
      </c>
      <c r="CF12" s="12">
        <v>1.595</v>
      </c>
      <c r="CG12" s="12">
        <v>13.967000000000001</v>
      </c>
      <c r="CH12" s="12">
        <v>13.319000000000001</v>
      </c>
      <c r="CI12" s="5"/>
      <c r="CJ12" s="5"/>
      <c r="CK12" s="5"/>
      <c r="CL12" s="12">
        <v>1.4</v>
      </c>
      <c r="CM12" s="12">
        <v>0</v>
      </c>
      <c r="CN12" s="12">
        <v>0</v>
      </c>
      <c r="CO12" s="12">
        <v>0</v>
      </c>
      <c r="CP12" s="12">
        <v>112.426</v>
      </c>
      <c r="CQ12" s="12">
        <v>104.33799999999999</v>
      </c>
      <c r="CR12" s="12">
        <v>119.379</v>
      </c>
      <c r="CS12" s="12">
        <v>123.74299999999999</v>
      </c>
      <c r="CT12" s="12">
        <v>0.43</v>
      </c>
      <c r="CU12" s="12">
        <v>0.6</v>
      </c>
      <c r="CV12" s="12">
        <v>1.296</v>
      </c>
      <c r="CW12" s="12">
        <v>0.79800000000000004</v>
      </c>
      <c r="CX12" s="12">
        <v>0.501</v>
      </c>
      <c r="CY12" s="12">
        <v>0.1</v>
      </c>
      <c r="CZ12" s="12">
        <v>0.10199999999999999</v>
      </c>
      <c r="DA12" s="12">
        <v>0.1</v>
      </c>
      <c r="DB12" s="12">
        <v>0.90100000000000002</v>
      </c>
      <c r="DC12" s="12">
        <v>0</v>
      </c>
      <c r="DD12" s="12">
        <v>0</v>
      </c>
      <c r="DE12" s="12">
        <v>0.26200000000000001</v>
      </c>
      <c r="DF12" s="4">
        <v>7.2999999999999995E-2</v>
      </c>
      <c r="DG12" s="4">
        <v>0.57899999999999996</v>
      </c>
      <c r="DH12" s="4">
        <v>1.968</v>
      </c>
      <c r="DI12" s="4">
        <v>0.92900000000000005</v>
      </c>
      <c r="DJ12" s="4">
        <v>0.182</v>
      </c>
      <c r="DK12" s="4">
        <v>0.86899999999999999</v>
      </c>
      <c r="DL12" s="4">
        <v>0.44600000000000001</v>
      </c>
      <c r="DM12" s="3">
        <v>0.98399999999999999</v>
      </c>
      <c r="DN12" s="4">
        <v>0.69299999999999995</v>
      </c>
      <c r="DO12" s="4">
        <v>0.46700000000000003</v>
      </c>
      <c r="DP12" s="3">
        <v>62.052999999999997</v>
      </c>
      <c r="DQ12" s="4">
        <v>55.991999999999997</v>
      </c>
      <c r="DR12" s="4">
        <v>51.048999999999999</v>
      </c>
      <c r="DS12" s="4">
        <v>47.329000000000001</v>
      </c>
      <c r="DT12" s="3">
        <v>5.87</v>
      </c>
      <c r="DU12" s="3">
        <v>4.57</v>
      </c>
      <c r="DV12" s="4">
        <v>10.93</v>
      </c>
      <c r="DW12" s="4">
        <v>8.6300000000000008</v>
      </c>
      <c r="DX12" s="3">
        <v>6.14</v>
      </c>
      <c r="DY12" s="3">
        <v>4.7</v>
      </c>
      <c r="DZ12" s="4">
        <v>10.11</v>
      </c>
      <c r="EA12" s="4">
        <v>8.17</v>
      </c>
      <c r="EB12" s="4">
        <v>42.07</v>
      </c>
      <c r="EC12" s="4">
        <v>43.37</v>
      </c>
      <c r="ED12" s="4">
        <v>33.99</v>
      </c>
      <c r="EE12" s="4">
        <v>36.5</v>
      </c>
      <c r="EF12" s="4">
        <v>45.91</v>
      </c>
      <c r="EG12" s="4">
        <v>47.36</v>
      </c>
      <c r="EH12" s="4">
        <v>44.97</v>
      </c>
      <c r="EI12" s="4">
        <v>46.7</v>
      </c>
      <c r="EJ12" s="3">
        <v>8.1050000000000004</v>
      </c>
      <c r="EK12" s="4">
        <v>53.545999999999999</v>
      </c>
      <c r="EL12" s="4">
        <v>1.25</v>
      </c>
      <c r="EM12" s="4">
        <v>0.85</v>
      </c>
      <c r="EN12" s="4">
        <v>1.3</v>
      </c>
      <c r="EO12" s="4">
        <v>1.3</v>
      </c>
      <c r="EP12" s="3">
        <v>-101.258</v>
      </c>
      <c r="EQ12" s="4">
        <v>-1.6519999999999999</v>
      </c>
      <c r="ER12" s="4">
        <v>70.438000000000002</v>
      </c>
      <c r="ES12" s="4">
        <v>1.61</v>
      </c>
      <c r="ET12" s="4">
        <v>1.7110000000000001</v>
      </c>
      <c r="EU12" s="4">
        <v>1.585</v>
      </c>
      <c r="EV12" s="4">
        <v>6.6580000000000004</v>
      </c>
      <c r="EW12" s="4">
        <v>1.135</v>
      </c>
      <c r="EX12" s="4">
        <v>65.900000000000006</v>
      </c>
      <c r="EY12" s="4">
        <v>2.1000000000000001E-2</v>
      </c>
      <c r="EZ12" s="3">
        <v>0</v>
      </c>
      <c r="FA12" s="3">
        <v>0</v>
      </c>
      <c r="FB12" s="4">
        <v>9.6839999999999993</v>
      </c>
      <c r="FC12" s="4">
        <v>75.448999999999998</v>
      </c>
      <c r="FD12" s="4">
        <v>73.076999999999998</v>
      </c>
      <c r="FE12" s="4">
        <v>78.884</v>
      </c>
      <c r="FF12" s="4">
        <v>79.575999999999993</v>
      </c>
      <c r="FG12" s="4">
        <v>0.95</v>
      </c>
      <c r="FH12" s="4">
        <v>0.95099999999999996</v>
      </c>
      <c r="FI12" s="4">
        <v>0.996</v>
      </c>
      <c r="FJ12" s="4">
        <v>1</v>
      </c>
      <c r="FK12" s="4">
        <v>0</v>
      </c>
      <c r="FL12" s="4">
        <v>83</v>
      </c>
      <c r="FM12" s="4">
        <v>2.72</v>
      </c>
      <c r="FN12" s="4">
        <v>-0.6</v>
      </c>
      <c r="FO12" s="4">
        <v>5.55</v>
      </c>
      <c r="FP12" s="4">
        <v>3.65</v>
      </c>
      <c r="FQ12" s="4">
        <v>4.55</v>
      </c>
      <c r="FR12" s="4">
        <v>5.05</v>
      </c>
      <c r="FS12" s="4">
        <v>6.8070000000000004</v>
      </c>
      <c r="FT12" s="4">
        <v>1068.8</v>
      </c>
      <c r="FU12" s="4">
        <v>0.28999999999999998</v>
      </c>
      <c r="FV12" s="4">
        <v>31.34</v>
      </c>
      <c r="FW12" s="3">
        <v>3140</v>
      </c>
      <c r="FX12" s="4">
        <v>162100</v>
      </c>
      <c r="FY12" s="4">
        <v>163600</v>
      </c>
      <c r="FZ12" s="4">
        <v>50.746000000000002</v>
      </c>
      <c r="GA12" s="4">
        <v>51.448999999999998</v>
      </c>
      <c r="GB12" s="4">
        <v>2150.8000000000002</v>
      </c>
      <c r="GC12" s="4">
        <v>2203.3000000000002</v>
      </c>
      <c r="GD12" s="3">
        <v>2425.9</v>
      </c>
      <c r="GE12" s="4">
        <v>2251.9</v>
      </c>
      <c r="GF12" s="3">
        <v>1567.75</v>
      </c>
      <c r="GG12" s="4">
        <v>37</v>
      </c>
      <c r="GH12" s="4">
        <v>36.6</v>
      </c>
      <c r="GI12" s="4">
        <v>52.1</v>
      </c>
      <c r="GJ12" s="4">
        <v>57.1</v>
      </c>
      <c r="GK12" s="4">
        <v>99.5</v>
      </c>
      <c r="GL12" s="4">
        <v>78.099999999999994</v>
      </c>
      <c r="GM12" s="3">
        <v>0</v>
      </c>
      <c r="GN12" s="3">
        <v>43.234000000000002</v>
      </c>
      <c r="GO12" s="3">
        <v>101.258</v>
      </c>
      <c r="GP12" s="4">
        <v>0.82599999999999996</v>
      </c>
      <c r="GQ12" s="4">
        <v>2.0059999999999998</v>
      </c>
      <c r="GR12" s="4">
        <v>1.298</v>
      </c>
      <c r="GS12" s="4">
        <v>2.0649999999999999</v>
      </c>
      <c r="GT12" s="4">
        <v>0.82599999999999996</v>
      </c>
      <c r="GU12" s="4">
        <v>1.9470000000000001</v>
      </c>
      <c r="GV12" s="4">
        <v>13.034000000000001</v>
      </c>
      <c r="GW12" s="4">
        <v>14.093999999999999</v>
      </c>
      <c r="GX12" s="4">
        <v>15.974</v>
      </c>
      <c r="GY12" s="3">
        <v>0</v>
      </c>
      <c r="GZ12" s="3">
        <v>0</v>
      </c>
      <c r="HA12" s="3">
        <v>0</v>
      </c>
      <c r="HB12" s="3">
        <v>1</v>
      </c>
      <c r="HC12" s="3">
        <v>23.402000000000001</v>
      </c>
      <c r="HD12" s="3">
        <v>90</v>
      </c>
      <c r="HE12" s="12">
        <v>0</v>
      </c>
      <c r="HF12" s="12">
        <v>0</v>
      </c>
      <c r="HG12" s="12">
        <v>88.15</v>
      </c>
      <c r="HH12" s="12">
        <v>83.76</v>
      </c>
      <c r="HI12" s="12">
        <v>0</v>
      </c>
      <c r="HJ12" s="12">
        <v>0</v>
      </c>
      <c r="HK12" s="12">
        <v>0</v>
      </c>
      <c r="HL12" s="12">
        <v>69</v>
      </c>
      <c r="HM12" s="12">
        <v>57</v>
      </c>
      <c r="HN12" s="12">
        <v>58</v>
      </c>
      <c r="HO12" s="12">
        <v>48</v>
      </c>
      <c r="HP12" s="12">
        <v>49</v>
      </c>
      <c r="HQ12" s="12">
        <v>49</v>
      </c>
      <c r="HR12" s="12">
        <v>58</v>
      </c>
      <c r="HS12" s="12">
        <v>62</v>
      </c>
      <c r="HT12" s="12">
        <v>-0.96899999999999997</v>
      </c>
      <c r="HU12" s="12">
        <v>0</v>
      </c>
      <c r="HV12" s="12">
        <v>0.187</v>
      </c>
      <c r="HW12" s="12">
        <v>37.840000000000003</v>
      </c>
      <c r="HX12" s="12">
        <v>32.46</v>
      </c>
      <c r="HY12" s="5"/>
      <c r="HZ12" s="5"/>
      <c r="IA12" s="12">
        <v>2.1120000000000001</v>
      </c>
      <c r="IB12" s="12">
        <v>103</v>
      </c>
      <c r="IC12" s="12">
        <v>21.95</v>
      </c>
      <c r="ID12" s="12">
        <v>-0.11899999999999999</v>
      </c>
      <c r="IE12" s="12">
        <v>1.9E-2</v>
      </c>
      <c r="IF12" s="12">
        <v>800.6</v>
      </c>
      <c r="IG12" s="12">
        <v>702.3</v>
      </c>
      <c r="IH12" s="12">
        <v>814.3</v>
      </c>
      <c r="II12" s="12">
        <v>721.1</v>
      </c>
      <c r="IJ12" s="12">
        <v>0.20899999999999999</v>
      </c>
      <c r="IK12" s="12">
        <v>0.317</v>
      </c>
      <c r="IL12" s="12">
        <v>90.400999999999996</v>
      </c>
      <c r="IM12" s="12">
        <v>90.400999999999996</v>
      </c>
      <c r="IN12" s="12">
        <v>18.783000000000001</v>
      </c>
      <c r="IO12" s="12">
        <v>0.67400000000000004</v>
      </c>
    </row>
  </sheetData>
  <mergeCells count="5">
    <mergeCell ref="B6:BD6"/>
    <mergeCell ref="BE6:DE6"/>
    <mergeCell ref="DF6:FE6"/>
    <mergeCell ref="FF6:HD6"/>
    <mergeCell ref="HE6:IO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6F032-B1FF-419D-BF8A-2E04F683E216}">
  <sheetPr codeName="Sheet7"/>
  <dimension ref="B1:IO12"/>
  <sheetViews>
    <sheetView zoomScale="85" zoomScaleNormal="85" workbookViewId="0">
      <selection activeCell="HE1" sqref="HE1:HG1048576"/>
    </sheetView>
  </sheetViews>
  <sheetFormatPr defaultRowHeight="15" x14ac:dyDescent="0.25"/>
  <sheetData>
    <row r="1" spans="2:249" ht="15.75" thickBot="1" x14ac:dyDescent="0.3">
      <c r="B1" s="32" t="s">
        <v>363</v>
      </c>
      <c r="C1" s="33" t="s">
        <v>416</v>
      </c>
    </row>
    <row r="5" spans="2:249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142</v>
      </c>
      <c r="L5" s="1" t="s">
        <v>143</v>
      </c>
      <c r="M5" s="1" t="s">
        <v>144</v>
      </c>
      <c r="N5" s="1" t="s">
        <v>145</v>
      </c>
      <c r="O5" s="1" t="s">
        <v>146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147</v>
      </c>
      <c r="AI5" s="1" t="s">
        <v>148</v>
      </c>
      <c r="AJ5" s="1" t="s">
        <v>149</v>
      </c>
      <c r="AK5" s="1" t="s">
        <v>150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274</v>
      </c>
      <c r="AQ5" s="1" t="s">
        <v>275</v>
      </c>
      <c r="AR5" s="1" t="s">
        <v>151</v>
      </c>
      <c r="AS5" s="1" t="s">
        <v>152</v>
      </c>
      <c r="AT5" s="1" t="s">
        <v>153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154</v>
      </c>
      <c r="BB5" s="1" t="s">
        <v>155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156</v>
      </c>
      <c r="DU5" s="1" t="s">
        <v>157</v>
      </c>
      <c r="DV5" s="1" t="s">
        <v>158</v>
      </c>
      <c r="DW5" s="1" t="s">
        <v>159</v>
      </c>
      <c r="DX5" s="1" t="s">
        <v>160</v>
      </c>
      <c r="DY5" s="1" t="s">
        <v>161</v>
      </c>
      <c r="DZ5" s="1" t="s">
        <v>162</v>
      </c>
      <c r="EA5" s="1" t="s">
        <v>163</v>
      </c>
      <c r="EB5" s="1" t="s">
        <v>164</v>
      </c>
      <c r="EC5" s="1" t="s">
        <v>165</v>
      </c>
      <c r="ED5" s="1" t="s">
        <v>166</v>
      </c>
      <c r="EE5" s="1" t="s">
        <v>167</v>
      </c>
      <c r="EF5" s="1" t="s">
        <v>168</v>
      </c>
      <c r="EG5" s="1" t="s">
        <v>169</v>
      </c>
      <c r="EH5" s="1" t="s">
        <v>170</v>
      </c>
      <c r="EI5" s="1" t="s">
        <v>171</v>
      </c>
      <c r="EJ5" s="1" t="s">
        <v>126</v>
      </c>
      <c r="EK5" s="1" t="s">
        <v>127</v>
      </c>
      <c r="EL5" s="1" t="s">
        <v>270</v>
      </c>
      <c r="EM5" s="1" t="s">
        <v>172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173</v>
      </c>
      <c r="EV5" s="1" t="s">
        <v>135</v>
      </c>
      <c r="EW5" s="1" t="s">
        <v>136</v>
      </c>
      <c r="EX5" s="1" t="s">
        <v>174</v>
      </c>
      <c r="EY5" s="1" t="s">
        <v>175</v>
      </c>
      <c r="EZ5" s="1" t="s">
        <v>176</v>
      </c>
      <c r="FA5" s="1" t="s">
        <v>177</v>
      </c>
      <c r="FB5" s="1" t="s">
        <v>178</v>
      </c>
      <c r="FC5" s="1" t="s">
        <v>179</v>
      </c>
      <c r="FD5" s="1" t="s">
        <v>180</v>
      </c>
      <c r="FE5" s="1" t="s">
        <v>181</v>
      </c>
      <c r="FF5" s="1" t="s">
        <v>182</v>
      </c>
      <c r="FG5" s="1" t="s">
        <v>266</v>
      </c>
      <c r="FH5" s="1" t="s">
        <v>267</v>
      </c>
      <c r="FI5" s="1" t="s">
        <v>268</v>
      </c>
      <c r="FJ5" s="1" t="s">
        <v>269</v>
      </c>
      <c r="FK5" s="1" t="s">
        <v>183</v>
      </c>
      <c r="FL5" s="1" t="s">
        <v>184</v>
      </c>
      <c r="FM5" s="1" t="s">
        <v>185</v>
      </c>
      <c r="FN5" s="1" t="s">
        <v>186</v>
      </c>
      <c r="FO5" s="1" t="s">
        <v>187</v>
      </c>
      <c r="FP5" s="1" t="s">
        <v>188</v>
      </c>
      <c r="FQ5" s="1" t="s">
        <v>189</v>
      </c>
      <c r="FR5" s="1" t="s">
        <v>190</v>
      </c>
      <c r="FS5" s="1" t="s">
        <v>191</v>
      </c>
      <c r="FT5" s="1" t="s">
        <v>192</v>
      </c>
      <c r="FU5" s="1" t="s">
        <v>193</v>
      </c>
      <c r="FV5" s="1" t="s">
        <v>194</v>
      </c>
      <c r="FW5" s="1" t="s">
        <v>195</v>
      </c>
      <c r="FX5" s="1" t="s">
        <v>196</v>
      </c>
      <c r="FY5" s="1" t="s">
        <v>197</v>
      </c>
      <c r="FZ5" s="1" t="s">
        <v>198</v>
      </c>
      <c r="GA5" s="1" t="s">
        <v>199</v>
      </c>
      <c r="GB5" s="1" t="s">
        <v>200</v>
      </c>
      <c r="GC5" s="1" t="s">
        <v>201</v>
      </c>
      <c r="GD5" s="1" t="s">
        <v>202</v>
      </c>
      <c r="GE5" s="1" t="s">
        <v>203</v>
      </c>
      <c r="GF5" s="1" t="s">
        <v>204</v>
      </c>
      <c r="GG5" s="1" t="s">
        <v>205</v>
      </c>
      <c r="GH5" s="1" t="s">
        <v>206</v>
      </c>
      <c r="GI5" s="1" t="s">
        <v>207</v>
      </c>
      <c r="GJ5" s="1" t="s">
        <v>208</v>
      </c>
      <c r="GK5" s="1" t="s">
        <v>209</v>
      </c>
      <c r="GL5" s="1" t="s">
        <v>210</v>
      </c>
      <c r="GM5" s="1" t="s">
        <v>211</v>
      </c>
      <c r="GN5" s="1" t="s">
        <v>212</v>
      </c>
      <c r="GO5" s="1" t="s">
        <v>213</v>
      </c>
      <c r="GP5" s="1" t="s">
        <v>214</v>
      </c>
      <c r="GQ5" s="1" t="s">
        <v>215</v>
      </c>
      <c r="GR5" s="1" t="s">
        <v>216</v>
      </c>
      <c r="GS5" s="1" t="s">
        <v>217</v>
      </c>
      <c r="GT5" s="1" t="s">
        <v>218</v>
      </c>
      <c r="GU5" s="1" t="s">
        <v>219</v>
      </c>
      <c r="GV5" s="1" t="s">
        <v>220</v>
      </c>
      <c r="GW5" s="1" t="s">
        <v>221</v>
      </c>
      <c r="GX5" s="1" t="s">
        <v>222</v>
      </c>
      <c r="GY5" s="1" t="s">
        <v>223</v>
      </c>
      <c r="GZ5" s="1" t="s">
        <v>224</v>
      </c>
      <c r="HA5" s="1" t="s">
        <v>225</v>
      </c>
      <c r="HB5" s="1" t="s">
        <v>226</v>
      </c>
      <c r="HC5" s="1" t="s">
        <v>227</v>
      </c>
      <c r="HD5" s="1" t="s">
        <v>228</v>
      </c>
      <c r="HE5" s="1" t="s">
        <v>229</v>
      </c>
      <c r="HF5" s="1" t="s">
        <v>230</v>
      </c>
      <c r="HG5" s="1" t="s">
        <v>231</v>
      </c>
      <c r="HH5" s="1" t="s">
        <v>232</v>
      </c>
      <c r="HI5" s="1" t="s">
        <v>233</v>
      </c>
      <c r="HJ5" s="1" t="s">
        <v>234</v>
      </c>
      <c r="HK5" s="1" t="s">
        <v>235</v>
      </c>
      <c r="HL5" s="1" t="s">
        <v>236</v>
      </c>
      <c r="HM5" s="1" t="s">
        <v>237</v>
      </c>
      <c r="HN5" s="1" t="s">
        <v>238</v>
      </c>
      <c r="HO5" s="1" t="s">
        <v>239</v>
      </c>
      <c r="HP5" s="1" t="s">
        <v>240</v>
      </c>
      <c r="HQ5" s="1" t="s">
        <v>241</v>
      </c>
      <c r="HR5" s="1" t="s">
        <v>242</v>
      </c>
      <c r="HS5" s="1" t="s">
        <v>243</v>
      </c>
      <c r="HT5" s="1" t="s">
        <v>244</v>
      </c>
      <c r="HU5" s="1" t="s">
        <v>245</v>
      </c>
      <c r="HV5" s="1" t="s">
        <v>246</v>
      </c>
      <c r="HW5" s="1" t="s">
        <v>247</v>
      </c>
      <c r="HX5" s="1" t="s">
        <v>248</v>
      </c>
      <c r="HY5" s="1" t="s">
        <v>249</v>
      </c>
      <c r="HZ5" s="1" t="s">
        <v>249</v>
      </c>
      <c r="IA5" s="1" t="s">
        <v>263</v>
      </c>
      <c r="IB5" s="1" t="s">
        <v>388</v>
      </c>
      <c r="IC5" s="1" t="s">
        <v>389</v>
      </c>
      <c r="ID5" s="1" t="s">
        <v>390</v>
      </c>
      <c r="IE5" s="1" t="s">
        <v>391</v>
      </c>
      <c r="IF5" s="1" t="s">
        <v>392</v>
      </c>
      <c r="IG5" s="1" t="s">
        <v>393</v>
      </c>
      <c r="IH5" s="1" t="s">
        <v>394</v>
      </c>
      <c r="II5" s="1" t="s">
        <v>395</v>
      </c>
      <c r="IJ5" s="1" t="s">
        <v>396</v>
      </c>
      <c r="IK5" s="1" t="s">
        <v>397</v>
      </c>
      <c r="IL5" s="1" t="s">
        <v>398</v>
      </c>
      <c r="IM5" s="1" t="s">
        <v>399</v>
      </c>
      <c r="IN5" s="1" t="s">
        <v>400</v>
      </c>
      <c r="IO5" s="1" t="s">
        <v>401</v>
      </c>
    </row>
    <row r="6" spans="2:249" ht="15" customHeight="1" x14ac:dyDescent="0.25">
      <c r="B6" s="62" t="s">
        <v>420</v>
      </c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4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4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  <c r="DY6" s="63"/>
      <c r="DZ6" s="63"/>
      <c r="EA6" s="63"/>
      <c r="EB6" s="63"/>
      <c r="EC6" s="63"/>
      <c r="ED6" s="63"/>
      <c r="EE6" s="63"/>
      <c r="EF6" s="63"/>
      <c r="EG6" s="63"/>
      <c r="EH6" s="63"/>
      <c r="EI6" s="63"/>
      <c r="EJ6" s="63"/>
      <c r="EK6" s="63"/>
      <c r="EL6" s="63"/>
      <c r="EM6" s="63"/>
      <c r="EN6" s="63"/>
      <c r="EO6" s="63"/>
      <c r="EP6" s="63"/>
      <c r="EQ6" s="63"/>
      <c r="ER6" s="63"/>
      <c r="ES6" s="63"/>
      <c r="ET6" s="63"/>
      <c r="EU6" s="63"/>
      <c r="EV6" s="63"/>
      <c r="EW6" s="63"/>
      <c r="EX6" s="63"/>
      <c r="EY6" s="63"/>
      <c r="EZ6" s="63"/>
      <c r="FA6" s="63"/>
      <c r="FB6" s="63"/>
      <c r="FC6" s="63"/>
      <c r="FD6" s="63"/>
      <c r="FE6" s="64"/>
      <c r="FF6" s="63"/>
      <c r="FG6" s="63"/>
      <c r="FH6" s="63"/>
      <c r="FI6" s="63"/>
      <c r="FJ6" s="63"/>
      <c r="FK6" s="63"/>
      <c r="FL6" s="63"/>
      <c r="FM6" s="63"/>
      <c r="FN6" s="63"/>
      <c r="FO6" s="63"/>
      <c r="FP6" s="63"/>
      <c r="FQ6" s="63"/>
      <c r="FR6" s="63"/>
      <c r="FS6" s="63"/>
      <c r="FT6" s="63"/>
      <c r="FU6" s="63"/>
      <c r="FV6" s="63"/>
      <c r="FW6" s="63"/>
      <c r="FX6" s="63"/>
      <c r="FY6" s="63"/>
      <c r="FZ6" s="63"/>
      <c r="GA6" s="63"/>
      <c r="GB6" s="63"/>
      <c r="GC6" s="63"/>
      <c r="GD6" s="63"/>
      <c r="GE6" s="63"/>
      <c r="GF6" s="63"/>
      <c r="GG6" s="63"/>
      <c r="GH6" s="63"/>
      <c r="GI6" s="63"/>
      <c r="GJ6" s="63"/>
      <c r="GK6" s="63"/>
      <c r="GL6" s="63"/>
      <c r="GM6" s="63"/>
      <c r="GN6" s="63"/>
      <c r="GO6" s="63"/>
      <c r="GP6" s="63"/>
      <c r="GQ6" s="63"/>
      <c r="GR6" s="63"/>
      <c r="GS6" s="63"/>
      <c r="GT6" s="63"/>
      <c r="GU6" s="63"/>
      <c r="GV6" s="63"/>
      <c r="GW6" s="63"/>
      <c r="GX6" s="63"/>
      <c r="GY6" s="63"/>
      <c r="GZ6" s="63"/>
      <c r="HA6" s="63"/>
      <c r="HB6" s="63"/>
      <c r="HC6" s="63"/>
      <c r="HD6" s="64"/>
      <c r="HE6" s="63"/>
      <c r="HF6" s="63"/>
      <c r="HG6" s="63"/>
      <c r="HH6" s="63"/>
      <c r="HI6" s="63"/>
      <c r="HJ6" s="63"/>
      <c r="HK6" s="63"/>
      <c r="HL6" s="63"/>
      <c r="HM6" s="63"/>
      <c r="HN6" s="63"/>
      <c r="HO6" s="63"/>
      <c r="HP6" s="63"/>
      <c r="HQ6" s="63"/>
      <c r="HR6" s="63"/>
      <c r="HS6" s="63"/>
      <c r="HT6" s="63"/>
      <c r="HU6" s="63"/>
      <c r="HV6" s="63"/>
      <c r="HW6" s="63"/>
      <c r="HX6" s="63"/>
      <c r="HY6" s="63"/>
      <c r="HZ6" s="63"/>
      <c r="IA6" s="63"/>
      <c r="IB6" s="63"/>
      <c r="IC6" s="63"/>
      <c r="ID6" s="63"/>
      <c r="IE6" s="63"/>
      <c r="IF6" s="63"/>
      <c r="IG6" s="63"/>
      <c r="IH6" s="63"/>
      <c r="II6" s="63"/>
      <c r="IJ6" s="63"/>
      <c r="IK6" s="63"/>
      <c r="IL6" s="63"/>
      <c r="IM6" s="63"/>
      <c r="IN6" s="63"/>
      <c r="IO6" s="64"/>
    </row>
    <row r="7" spans="2:249" ht="30" x14ac:dyDescent="0.25">
      <c r="B7" s="2" t="s">
        <v>41</v>
      </c>
      <c r="C7" s="2" t="s">
        <v>42</v>
      </c>
      <c r="D7" s="2" t="s">
        <v>421</v>
      </c>
      <c r="E7" s="3">
        <v>1106.8430000000001</v>
      </c>
      <c r="F7" s="4">
        <v>326.97000000000003</v>
      </c>
      <c r="G7" s="4">
        <v>5.34</v>
      </c>
      <c r="H7" s="4">
        <v>34.299999999999997</v>
      </c>
      <c r="I7" s="3">
        <v>0</v>
      </c>
      <c r="J7" s="3">
        <v>879.9</v>
      </c>
      <c r="K7" s="3">
        <v>6</v>
      </c>
      <c r="L7" s="3">
        <v>9</v>
      </c>
      <c r="M7" s="3">
        <v>5</v>
      </c>
      <c r="N7" s="3">
        <v>3</v>
      </c>
      <c r="O7" s="3">
        <v>4</v>
      </c>
      <c r="P7" s="4">
        <v>0.90600000000000003</v>
      </c>
      <c r="Q7" s="4">
        <v>1.0820000000000001</v>
      </c>
      <c r="R7" s="4">
        <v>0.999</v>
      </c>
      <c r="S7" s="5"/>
      <c r="T7" s="4">
        <v>62.14</v>
      </c>
      <c r="U7" s="4">
        <v>61.662999999999997</v>
      </c>
      <c r="V7" s="4">
        <v>107.5</v>
      </c>
      <c r="W7" s="3">
        <v>60</v>
      </c>
      <c r="X7" s="3">
        <v>100</v>
      </c>
      <c r="Y7" s="3">
        <v>102.5</v>
      </c>
      <c r="Z7" s="4">
        <v>216.43</v>
      </c>
      <c r="AA7" s="4">
        <v>186.43</v>
      </c>
      <c r="AB7" s="4">
        <v>195.39</v>
      </c>
      <c r="AC7" s="4">
        <v>187.02</v>
      </c>
      <c r="AD7" s="4">
        <v>1.7210000000000001</v>
      </c>
      <c r="AE7" s="4">
        <v>1.556</v>
      </c>
      <c r="AF7" s="4">
        <v>1.603</v>
      </c>
      <c r="AG7" s="4">
        <v>1.6830000000000001</v>
      </c>
      <c r="AH7" s="4">
        <v>71.48</v>
      </c>
      <c r="AI7" s="4">
        <v>70.489999999999995</v>
      </c>
      <c r="AJ7" s="4">
        <v>81.209999999999994</v>
      </c>
      <c r="AK7" s="4">
        <v>78.64</v>
      </c>
      <c r="AL7" s="4">
        <v>563.577</v>
      </c>
      <c r="AM7" s="4">
        <v>562.29300000000001</v>
      </c>
      <c r="AN7" s="4">
        <v>699.846</v>
      </c>
      <c r="AO7" s="4">
        <v>668.02700000000004</v>
      </c>
      <c r="AP7" s="3">
        <v>1.282</v>
      </c>
      <c r="AQ7" s="3">
        <v>1.671</v>
      </c>
      <c r="AR7" s="3">
        <v>40.429000000000002</v>
      </c>
      <c r="AS7" s="4">
        <v>31.577000000000002</v>
      </c>
      <c r="AT7" s="3">
        <v>86</v>
      </c>
      <c r="AU7" s="4">
        <v>104</v>
      </c>
      <c r="AV7" s="4">
        <v>2.8494999999999999</v>
      </c>
      <c r="AW7" s="4">
        <v>5.1539999999999999</v>
      </c>
      <c r="AX7" s="4">
        <v>1010.5</v>
      </c>
      <c r="AY7" s="3">
        <v>1.73</v>
      </c>
      <c r="AZ7" s="3">
        <v>5.0999999999999996</v>
      </c>
      <c r="BA7" s="3">
        <v>63.015000000000001</v>
      </c>
      <c r="BB7" s="3">
        <v>63.43</v>
      </c>
      <c r="BC7" s="4">
        <v>7813</v>
      </c>
      <c r="BD7" s="3">
        <v>90.5</v>
      </c>
      <c r="BE7" s="4">
        <v>12.96</v>
      </c>
      <c r="BF7" s="4">
        <v>12.105</v>
      </c>
      <c r="BG7" s="3">
        <v>27.23</v>
      </c>
      <c r="BH7" s="4">
        <v>26.26</v>
      </c>
      <c r="BI7" s="3">
        <v>62.93</v>
      </c>
      <c r="BJ7" s="3">
        <v>79.546000000000006</v>
      </c>
      <c r="BK7" s="4">
        <v>61.173000000000002</v>
      </c>
      <c r="BL7" s="3">
        <v>77.677999999999997</v>
      </c>
      <c r="BM7" s="4">
        <v>76.102000000000004</v>
      </c>
      <c r="BN7" s="3">
        <v>125.928</v>
      </c>
      <c r="BO7" s="4">
        <v>113.14400000000001</v>
      </c>
      <c r="BP7" s="4">
        <v>111.08</v>
      </c>
      <c r="BQ7" s="4">
        <v>111.768</v>
      </c>
      <c r="BR7" s="4">
        <v>60.222000000000001</v>
      </c>
      <c r="BS7" s="4">
        <v>32.5</v>
      </c>
      <c r="BT7" s="4">
        <v>7178.5140000000001</v>
      </c>
      <c r="BU7" s="4">
        <v>47.640999999999998</v>
      </c>
      <c r="BV7" s="3">
        <v>56.691000000000003</v>
      </c>
      <c r="BW7" s="4">
        <v>57.68</v>
      </c>
      <c r="BX7" s="4">
        <v>55.92</v>
      </c>
      <c r="BY7" s="4">
        <v>1.2569999999999999</v>
      </c>
      <c r="BZ7" s="4">
        <v>2.617</v>
      </c>
      <c r="CA7" s="4">
        <v>2.4260000000000002</v>
      </c>
      <c r="CB7" s="4">
        <v>2.4620000000000002</v>
      </c>
      <c r="CC7" s="4">
        <v>0.84599999999999997</v>
      </c>
      <c r="CD7" s="4">
        <v>1.3620000000000001</v>
      </c>
      <c r="CE7" s="4">
        <v>1.1759999999999999</v>
      </c>
      <c r="CF7" s="3">
        <v>1.6890000000000001</v>
      </c>
      <c r="CG7" s="4">
        <v>13.756</v>
      </c>
      <c r="CH7" s="3">
        <v>9.8930000000000007</v>
      </c>
      <c r="CI7" s="3">
        <v>3.456</v>
      </c>
      <c r="CJ7" s="4">
        <v>3.464</v>
      </c>
      <c r="CK7" s="4">
        <v>1.1839999999999999</v>
      </c>
      <c r="CL7" s="4">
        <v>0</v>
      </c>
      <c r="CM7" s="4">
        <v>0</v>
      </c>
      <c r="CN7" s="3">
        <v>0</v>
      </c>
      <c r="CO7" s="3">
        <v>0</v>
      </c>
      <c r="CP7" s="4">
        <v>99.885000000000005</v>
      </c>
      <c r="CQ7" s="4">
        <v>93.460999999999999</v>
      </c>
      <c r="CR7" s="4">
        <v>92.671999999999997</v>
      </c>
      <c r="CS7" s="4">
        <v>94.424000000000007</v>
      </c>
      <c r="CT7" s="4">
        <v>0.34100000000000003</v>
      </c>
      <c r="CU7" s="4">
        <v>0.5</v>
      </c>
      <c r="CV7" s="4">
        <v>0.69899999999999995</v>
      </c>
      <c r="CW7" s="3">
        <v>0.80100000000000005</v>
      </c>
      <c r="CX7" s="4">
        <v>0.7</v>
      </c>
      <c r="CY7" s="4">
        <v>9.9000000000000005E-2</v>
      </c>
      <c r="CZ7" s="4">
        <v>0.29899999999999999</v>
      </c>
      <c r="DA7" s="3">
        <v>0.60199999999999998</v>
      </c>
      <c r="DB7" s="3">
        <v>1.2989999999999999</v>
      </c>
      <c r="DC7" s="3">
        <v>0</v>
      </c>
      <c r="DD7" s="3">
        <v>0</v>
      </c>
      <c r="DE7" s="4">
        <v>0.26100000000000001</v>
      </c>
      <c r="DF7" s="4">
        <v>5.7000000000000002E-2</v>
      </c>
      <c r="DG7" s="4">
        <v>0.6</v>
      </c>
      <c r="DH7" s="4">
        <v>1.4470000000000001</v>
      </c>
      <c r="DI7" s="4">
        <v>1.0269999999999999</v>
      </c>
      <c r="DJ7" s="4">
        <v>0.249</v>
      </c>
      <c r="DK7" s="4">
        <v>0.98299999999999998</v>
      </c>
      <c r="DL7" s="4">
        <v>0.44400000000000001</v>
      </c>
      <c r="DM7" s="4">
        <v>0.85899999999999999</v>
      </c>
      <c r="DN7" s="3">
        <v>0.96499999999999997</v>
      </c>
      <c r="DO7" s="4">
        <v>0.45600000000000002</v>
      </c>
      <c r="DP7" s="4">
        <v>59.686</v>
      </c>
      <c r="DQ7" s="3">
        <v>59.268999999999998</v>
      </c>
      <c r="DR7" s="4">
        <v>51.438000000000002</v>
      </c>
      <c r="DS7" s="4">
        <v>48.402000000000001</v>
      </c>
      <c r="DT7" s="4">
        <v>1.1399999999999999</v>
      </c>
      <c r="DU7" s="4">
        <v>0.98</v>
      </c>
      <c r="DV7" s="4">
        <v>2.21</v>
      </c>
      <c r="DW7" s="4">
        <v>2.1800000000000002</v>
      </c>
      <c r="DX7" s="4">
        <v>1.2</v>
      </c>
      <c r="DY7" s="4">
        <v>0.98</v>
      </c>
      <c r="DZ7" s="4">
        <v>1.97</v>
      </c>
      <c r="EA7" s="4">
        <v>1.99</v>
      </c>
      <c r="EB7" s="4">
        <v>10.050000000000001</v>
      </c>
      <c r="EC7" s="4">
        <v>10.17</v>
      </c>
      <c r="ED7" s="4">
        <v>7.99</v>
      </c>
      <c r="EE7" s="4">
        <v>8.42</v>
      </c>
      <c r="EF7" s="3">
        <v>87.61</v>
      </c>
      <c r="EG7" s="3">
        <v>87.87</v>
      </c>
      <c r="EH7" s="3">
        <v>87.84</v>
      </c>
      <c r="EI7" s="3">
        <v>87.41</v>
      </c>
      <c r="EJ7" s="4">
        <v>4.76</v>
      </c>
      <c r="EK7" s="4">
        <v>52.19</v>
      </c>
      <c r="EL7" s="3">
        <v>1.45</v>
      </c>
      <c r="EM7" s="4">
        <v>0.8</v>
      </c>
      <c r="EN7" s="4">
        <v>1.32</v>
      </c>
      <c r="EO7" s="4">
        <v>1.32</v>
      </c>
      <c r="EP7" s="4">
        <v>-86.95</v>
      </c>
      <c r="EQ7" s="3">
        <v>-1.246</v>
      </c>
      <c r="ER7" s="4">
        <v>100.22199999999999</v>
      </c>
      <c r="ES7" s="4">
        <v>1.4570000000000001</v>
      </c>
      <c r="ET7" s="4">
        <v>1.5489999999999999</v>
      </c>
      <c r="EU7" s="4">
        <v>1.43</v>
      </c>
      <c r="EV7" s="4">
        <v>6.5670000000000002</v>
      </c>
      <c r="EW7" s="4">
        <v>0.72599999999999998</v>
      </c>
      <c r="EX7" s="4">
        <v>63.96</v>
      </c>
      <c r="EY7" s="3">
        <v>0</v>
      </c>
      <c r="EZ7" s="3">
        <v>0</v>
      </c>
      <c r="FA7" s="3">
        <v>0</v>
      </c>
      <c r="FB7" s="4">
        <v>8.6159999999999997</v>
      </c>
      <c r="FC7" s="4">
        <v>71.942999999999998</v>
      </c>
      <c r="FD7" s="4">
        <v>70.483000000000004</v>
      </c>
      <c r="FE7" s="4">
        <v>75.197000000000003</v>
      </c>
      <c r="FF7" s="4">
        <v>74.540000000000006</v>
      </c>
      <c r="FG7" s="3">
        <v>1.0049999999999999</v>
      </c>
      <c r="FH7" s="3">
        <v>1.0069999999999999</v>
      </c>
      <c r="FI7" s="3">
        <v>1.002</v>
      </c>
      <c r="FJ7" s="3">
        <v>1.0049999999999999</v>
      </c>
      <c r="FK7" s="3">
        <v>0.30099999999999999</v>
      </c>
      <c r="FL7" s="3">
        <v>86</v>
      </c>
      <c r="FM7" s="4">
        <v>2.73</v>
      </c>
      <c r="FN7" s="4">
        <v>-0.74</v>
      </c>
      <c r="FO7" s="3">
        <v>5.09</v>
      </c>
      <c r="FP7" s="3">
        <v>0.15</v>
      </c>
      <c r="FQ7" s="4">
        <v>4.5999999999999996</v>
      </c>
      <c r="FR7" s="4">
        <v>5.15</v>
      </c>
      <c r="FS7" s="4">
        <v>6.7634999999999996</v>
      </c>
      <c r="FT7" s="4">
        <v>1065.4000000000001</v>
      </c>
      <c r="FU7" s="4">
        <v>0.32</v>
      </c>
      <c r="FV7" s="4">
        <v>36.68</v>
      </c>
      <c r="FW7" s="3">
        <v>3229</v>
      </c>
      <c r="FX7" s="4">
        <v>166200</v>
      </c>
      <c r="FY7" s="4">
        <v>167200</v>
      </c>
      <c r="FZ7" s="3">
        <v>52.658000000000001</v>
      </c>
      <c r="GA7" s="3">
        <v>52.183</v>
      </c>
      <c r="GB7" s="4">
        <v>2190.9</v>
      </c>
      <c r="GC7" s="4">
        <v>2293.9</v>
      </c>
      <c r="GD7" s="4">
        <v>2230.6</v>
      </c>
      <c r="GE7" s="4">
        <v>2536.1999999999998</v>
      </c>
      <c r="GF7" s="4">
        <v>1329.5</v>
      </c>
      <c r="GG7" s="4">
        <v>39</v>
      </c>
      <c r="GH7" s="4">
        <v>39.299999999999997</v>
      </c>
      <c r="GI7" s="3">
        <v>78.7</v>
      </c>
      <c r="GJ7" s="3">
        <v>80.5</v>
      </c>
      <c r="GK7" s="3">
        <v>96</v>
      </c>
      <c r="GL7" s="3">
        <v>80.8</v>
      </c>
      <c r="GM7" s="3">
        <v>0</v>
      </c>
      <c r="GN7" s="4">
        <v>38.801000000000002</v>
      </c>
      <c r="GO7" s="4">
        <v>100.22199999999999</v>
      </c>
      <c r="GP7" s="3">
        <v>0</v>
      </c>
      <c r="GQ7" s="3">
        <v>5.4279999999999999</v>
      </c>
      <c r="GR7" s="3">
        <v>0</v>
      </c>
      <c r="GS7" s="3">
        <v>4.3070000000000004</v>
      </c>
      <c r="GT7" s="3">
        <v>0</v>
      </c>
      <c r="GU7" s="3">
        <v>4.7789999999999999</v>
      </c>
      <c r="GV7" s="3">
        <v>0</v>
      </c>
      <c r="GW7" s="4">
        <v>12.851000000000001</v>
      </c>
      <c r="GX7" s="3">
        <v>23.324000000000002</v>
      </c>
      <c r="GY7" s="3">
        <v>0</v>
      </c>
      <c r="GZ7" s="3">
        <v>0</v>
      </c>
      <c r="HA7" s="3">
        <v>0</v>
      </c>
      <c r="HB7" s="3">
        <v>1</v>
      </c>
      <c r="HC7" s="3">
        <v>25.486999999999998</v>
      </c>
      <c r="HD7" s="4">
        <v>86</v>
      </c>
      <c r="HE7" s="3">
        <v>0</v>
      </c>
      <c r="HF7" s="3">
        <v>0</v>
      </c>
      <c r="HG7" s="3">
        <v>90.93</v>
      </c>
      <c r="HH7" s="4">
        <v>81.96</v>
      </c>
      <c r="HI7" s="3">
        <v>0</v>
      </c>
      <c r="HJ7" s="3">
        <v>0</v>
      </c>
      <c r="HK7" s="3">
        <v>0</v>
      </c>
      <c r="HL7" s="3">
        <v>76</v>
      </c>
      <c r="HM7" s="3">
        <v>59</v>
      </c>
      <c r="HN7" s="4">
        <v>58</v>
      </c>
      <c r="HO7" s="4">
        <v>49</v>
      </c>
      <c r="HP7" s="3">
        <v>50</v>
      </c>
      <c r="HQ7" s="3">
        <v>50</v>
      </c>
      <c r="HR7" s="4">
        <v>55</v>
      </c>
      <c r="HS7" s="4">
        <v>62</v>
      </c>
      <c r="HT7" s="4">
        <v>-0.99450000000000005</v>
      </c>
      <c r="HU7" s="3">
        <v>0</v>
      </c>
      <c r="HV7" s="4">
        <v>0.35799999999999998</v>
      </c>
      <c r="HW7" s="4">
        <v>37.89</v>
      </c>
      <c r="HX7" s="4">
        <v>32.11</v>
      </c>
      <c r="HY7" s="3">
        <v>50.13</v>
      </c>
      <c r="HZ7" s="3">
        <v>50.13</v>
      </c>
      <c r="IA7" s="4">
        <v>2.0179999999999998</v>
      </c>
      <c r="IB7" s="4">
        <v>98</v>
      </c>
      <c r="IC7" s="4">
        <v>18.478000000000002</v>
      </c>
      <c r="ID7" s="4">
        <v>-7.0999999999999994E-2</v>
      </c>
      <c r="IE7" s="3">
        <v>3.9E-2</v>
      </c>
      <c r="IF7" s="4">
        <v>799.4</v>
      </c>
      <c r="IG7" s="4">
        <v>607.4</v>
      </c>
      <c r="IH7" s="4">
        <v>810.9</v>
      </c>
      <c r="II7" s="4">
        <v>619.5</v>
      </c>
      <c r="IJ7" s="4">
        <v>0.20100000000000001</v>
      </c>
      <c r="IK7" s="4">
        <v>0.16700000000000001</v>
      </c>
      <c r="IL7" s="3">
        <v>956.94</v>
      </c>
      <c r="IM7" s="3">
        <v>956.94</v>
      </c>
      <c r="IN7" s="4">
        <v>13.055</v>
      </c>
      <c r="IO7" s="4">
        <v>0.29099999999999998</v>
      </c>
    </row>
    <row r="8" spans="2:249" x14ac:dyDescent="0.25">
      <c r="B8" s="2" t="s">
        <v>41</v>
      </c>
      <c r="C8" s="2" t="s">
        <v>43</v>
      </c>
      <c r="D8" s="6">
        <v>2.5423611111111111E-3</v>
      </c>
      <c r="E8" s="4">
        <v>219.7</v>
      </c>
      <c r="F8" s="4">
        <v>328.76</v>
      </c>
      <c r="G8" s="3">
        <v>5.67</v>
      </c>
      <c r="H8" s="4">
        <v>35.1</v>
      </c>
      <c r="I8" s="3">
        <v>0</v>
      </c>
      <c r="J8" s="4">
        <v>12.1</v>
      </c>
      <c r="K8" s="3">
        <v>6</v>
      </c>
      <c r="L8" s="3">
        <v>9</v>
      </c>
      <c r="M8" s="3">
        <v>5</v>
      </c>
      <c r="N8" s="3">
        <v>3</v>
      </c>
      <c r="O8" s="3">
        <v>4</v>
      </c>
      <c r="P8" s="4">
        <v>0.94199999999999995</v>
      </c>
      <c r="Q8" s="4">
        <v>1.47</v>
      </c>
      <c r="R8" s="4">
        <v>0.98499999999999999</v>
      </c>
      <c r="S8" s="4">
        <v>0.82599999999999996</v>
      </c>
      <c r="T8" s="4">
        <v>76.92</v>
      </c>
      <c r="U8" s="4">
        <v>61.494</v>
      </c>
      <c r="V8" s="4">
        <v>197.5</v>
      </c>
      <c r="W8" s="4">
        <v>180</v>
      </c>
      <c r="X8" s="4">
        <v>152.5</v>
      </c>
      <c r="Y8" s="4">
        <v>152.5</v>
      </c>
      <c r="Z8" s="4">
        <v>312.83</v>
      </c>
      <c r="AA8" s="4">
        <v>274.69</v>
      </c>
      <c r="AB8" s="4">
        <v>294.76</v>
      </c>
      <c r="AC8" s="4">
        <v>279.47000000000003</v>
      </c>
      <c r="AD8" s="4">
        <v>1.7509999999999999</v>
      </c>
      <c r="AE8" s="4">
        <v>1.5680000000000001</v>
      </c>
      <c r="AF8" s="4">
        <v>1.6859999999999999</v>
      </c>
      <c r="AG8" s="4">
        <v>1.78</v>
      </c>
      <c r="AH8" s="4">
        <v>82.49</v>
      </c>
      <c r="AI8" s="4">
        <v>79.709999999999994</v>
      </c>
      <c r="AJ8" s="4">
        <v>100.36</v>
      </c>
      <c r="AK8" s="4">
        <v>96.9</v>
      </c>
      <c r="AL8" s="4">
        <v>607.12300000000005</v>
      </c>
      <c r="AM8" s="4">
        <v>597.04100000000005</v>
      </c>
      <c r="AN8" s="4">
        <v>775.97</v>
      </c>
      <c r="AO8" s="4">
        <v>758.31100000000004</v>
      </c>
      <c r="AP8" s="4">
        <v>1.2729999999999999</v>
      </c>
      <c r="AQ8" s="4">
        <v>1.6439999999999999</v>
      </c>
      <c r="AR8" s="4">
        <v>38.582999999999998</v>
      </c>
      <c r="AS8" s="4">
        <v>31.029</v>
      </c>
      <c r="AT8" s="4">
        <v>83</v>
      </c>
      <c r="AU8" s="4">
        <v>110</v>
      </c>
      <c r="AV8" s="4">
        <v>2.2869999999999999</v>
      </c>
      <c r="AW8" s="3">
        <v>5.2851999999999997</v>
      </c>
      <c r="AX8" s="4">
        <v>1011.2</v>
      </c>
      <c r="AY8" s="4">
        <v>1.52</v>
      </c>
      <c r="AZ8" s="4">
        <v>5.61</v>
      </c>
      <c r="BA8" s="4">
        <v>138.63399999999999</v>
      </c>
      <c r="BB8" s="4">
        <v>141.34</v>
      </c>
      <c r="BC8" s="4">
        <v>7917</v>
      </c>
      <c r="BD8" s="4">
        <v>89.5</v>
      </c>
      <c r="BE8" s="3">
        <v>15.085000000000001</v>
      </c>
      <c r="BF8" s="4">
        <v>11.99</v>
      </c>
      <c r="BG8" s="4">
        <v>26.65</v>
      </c>
      <c r="BH8" s="3">
        <v>27.19</v>
      </c>
      <c r="BI8" s="5"/>
      <c r="BJ8" s="5"/>
      <c r="BK8" s="5"/>
      <c r="BL8" s="5"/>
      <c r="BM8" s="5"/>
      <c r="BN8" s="4">
        <v>109.08</v>
      </c>
      <c r="BO8" s="4">
        <v>106.85599999999999</v>
      </c>
      <c r="BP8" s="4">
        <v>131.72</v>
      </c>
      <c r="BQ8" s="4">
        <v>130.31200000000001</v>
      </c>
      <c r="BR8" s="5"/>
      <c r="BS8" s="4">
        <v>34.799999999999997</v>
      </c>
      <c r="BT8" s="4">
        <v>7387.3639999999996</v>
      </c>
      <c r="BU8" s="4">
        <v>50.610999999999997</v>
      </c>
      <c r="BV8" s="4">
        <v>55.988</v>
      </c>
      <c r="BW8" s="4">
        <v>56.658000000000001</v>
      </c>
      <c r="BX8" s="4">
        <v>58.018000000000001</v>
      </c>
      <c r="BY8" s="4">
        <v>1.331</v>
      </c>
      <c r="BZ8" s="4">
        <v>2.984</v>
      </c>
      <c r="CA8" s="4">
        <v>3.234</v>
      </c>
      <c r="CB8" s="4">
        <v>3.496</v>
      </c>
      <c r="CC8" s="4">
        <v>0.64300000000000002</v>
      </c>
      <c r="CD8" s="4">
        <v>1.4550000000000001</v>
      </c>
      <c r="CE8" s="3">
        <v>1.329</v>
      </c>
      <c r="CF8" s="4">
        <v>1.6819999999999999</v>
      </c>
      <c r="CG8" s="4">
        <v>13.97</v>
      </c>
      <c r="CH8" s="4">
        <v>13.869</v>
      </c>
      <c r="CI8" s="4">
        <v>3.3660000000000001</v>
      </c>
      <c r="CJ8" s="3">
        <v>3.6779999999999999</v>
      </c>
      <c r="CK8" s="3">
        <v>1.3859999999999999</v>
      </c>
      <c r="CL8" s="4">
        <v>0.4</v>
      </c>
      <c r="CM8" s="4">
        <v>0.6</v>
      </c>
      <c r="CN8" s="3">
        <v>0</v>
      </c>
      <c r="CO8" s="3">
        <v>0</v>
      </c>
      <c r="CP8" s="4">
        <v>101.371</v>
      </c>
      <c r="CQ8" s="4">
        <v>100.86199999999999</v>
      </c>
      <c r="CR8" s="4">
        <v>117.09099999999999</v>
      </c>
      <c r="CS8" s="4">
        <v>118.688</v>
      </c>
      <c r="CT8" s="4">
        <v>0.34300000000000003</v>
      </c>
      <c r="CU8" s="4">
        <v>0.20200000000000001</v>
      </c>
      <c r="CV8" s="4">
        <v>0.30299999999999999</v>
      </c>
      <c r="CW8" s="4">
        <v>0.3</v>
      </c>
      <c r="CX8" s="4">
        <v>0.79800000000000004</v>
      </c>
      <c r="CY8" s="3">
        <v>0.39800000000000002</v>
      </c>
      <c r="CZ8" s="4">
        <v>0.2</v>
      </c>
      <c r="DA8" s="4">
        <v>0.501</v>
      </c>
      <c r="DB8" s="4">
        <v>0.20100000000000001</v>
      </c>
      <c r="DC8" s="3">
        <v>0</v>
      </c>
      <c r="DD8" s="3">
        <v>0</v>
      </c>
      <c r="DE8" s="4">
        <v>0.36399999999999999</v>
      </c>
      <c r="DF8" s="3">
        <v>0.13200000000000001</v>
      </c>
      <c r="DG8" s="4">
        <v>0.99299999999999999</v>
      </c>
      <c r="DH8" s="4">
        <v>2.2229999999999999</v>
      </c>
      <c r="DI8" s="4">
        <v>1.18</v>
      </c>
      <c r="DJ8" s="4">
        <v>0.27100000000000002</v>
      </c>
      <c r="DK8" s="4">
        <v>1.2410000000000001</v>
      </c>
      <c r="DL8" s="4">
        <v>0.442</v>
      </c>
      <c r="DM8" s="4">
        <v>0.83799999999999997</v>
      </c>
      <c r="DN8" s="4">
        <v>0.83</v>
      </c>
      <c r="DO8" s="4">
        <v>0.42299999999999999</v>
      </c>
      <c r="DP8" s="4">
        <v>62.031999999999996</v>
      </c>
      <c r="DQ8" s="4">
        <v>52.302999999999997</v>
      </c>
      <c r="DR8" s="4">
        <v>51.536000000000001</v>
      </c>
      <c r="DS8" s="3">
        <v>49.595999999999997</v>
      </c>
      <c r="DT8" s="3">
        <v>6.39</v>
      </c>
      <c r="DU8" s="4">
        <v>5.42</v>
      </c>
      <c r="DV8" s="4">
        <v>12.93</v>
      </c>
      <c r="DW8" s="3">
        <v>11.52</v>
      </c>
      <c r="DX8" s="3">
        <v>7.08</v>
      </c>
      <c r="DY8" s="4">
        <v>5.93</v>
      </c>
      <c r="DZ8" s="4">
        <v>12.18</v>
      </c>
      <c r="EA8" s="4">
        <v>10.92</v>
      </c>
      <c r="EB8" s="4">
        <v>42.8</v>
      </c>
      <c r="EC8" s="4">
        <v>43</v>
      </c>
      <c r="ED8" s="4">
        <v>33.11</v>
      </c>
      <c r="EE8" s="4">
        <v>35.729999999999997</v>
      </c>
      <c r="EF8" s="4">
        <v>43.73</v>
      </c>
      <c r="EG8" s="4">
        <v>45.66</v>
      </c>
      <c r="EH8" s="4">
        <v>41.78</v>
      </c>
      <c r="EI8" s="4">
        <v>41.82</v>
      </c>
      <c r="EJ8" s="4">
        <v>7.0359999999999996</v>
      </c>
      <c r="EK8" s="4">
        <v>53.734000000000002</v>
      </c>
      <c r="EL8" s="4">
        <v>1.25</v>
      </c>
      <c r="EM8" s="4">
        <v>0.85</v>
      </c>
      <c r="EN8" s="4">
        <v>1.27</v>
      </c>
      <c r="EO8" s="4">
        <v>1.27</v>
      </c>
      <c r="EP8" s="3">
        <v>-109.726</v>
      </c>
      <c r="EQ8" s="4">
        <v>-2.4750000000000001</v>
      </c>
      <c r="ER8" s="4">
        <v>87.081999999999994</v>
      </c>
      <c r="ES8" s="4">
        <v>1.5489999999999999</v>
      </c>
      <c r="ET8" s="4">
        <v>1.7</v>
      </c>
      <c r="EU8" s="4">
        <v>1.5309999999999999</v>
      </c>
      <c r="EV8" s="4">
        <v>6.8470000000000004</v>
      </c>
      <c r="EW8" s="4">
        <v>1.214</v>
      </c>
      <c r="EX8" s="3">
        <v>70.98</v>
      </c>
      <c r="EY8" s="3">
        <v>0</v>
      </c>
      <c r="EZ8" s="3">
        <v>0</v>
      </c>
      <c r="FA8" s="3">
        <v>0</v>
      </c>
      <c r="FB8" s="4">
        <v>9.9369999999999994</v>
      </c>
      <c r="FC8" s="4">
        <v>73.852999999999994</v>
      </c>
      <c r="FD8" s="4">
        <v>70.489999999999995</v>
      </c>
      <c r="FE8" s="4">
        <v>77.8</v>
      </c>
      <c r="FF8" s="4">
        <v>76.903999999999996</v>
      </c>
      <c r="FG8" s="4">
        <v>0.94499999999999995</v>
      </c>
      <c r="FH8" s="4">
        <v>0.94699999999999995</v>
      </c>
      <c r="FI8" s="4">
        <v>0.99299999999999999</v>
      </c>
      <c r="FJ8" s="4">
        <v>0.997</v>
      </c>
      <c r="FK8" s="4">
        <v>0</v>
      </c>
      <c r="FL8" s="4">
        <v>83</v>
      </c>
      <c r="FM8" s="3">
        <v>2.87</v>
      </c>
      <c r="FN8" s="4">
        <v>-0.26</v>
      </c>
      <c r="FO8" s="4">
        <v>5.45</v>
      </c>
      <c r="FP8" s="5"/>
      <c r="FQ8" s="4">
        <v>4.5999999999999996</v>
      </c>
      <c r="FR8" s="4">
        <v>5.0999999999999996</v>
      </c>
      <c r="FS8" s="4">
        <v>6.7809999999999997</v>
      </c>
      <c r="FT8" s="4">
        <v>1069.3</v>
      </c>
      <c r="FU8" s="3">
        <v>0.59</v>
      </c>
      <c r="FV8" s="4">
        <v>42.35</v>
      </c>
      <c r="FW8" s="4">
        <v>3005.5</v>
      </c>
      <c r="FX8" s="3">
        <v>168200</v>
      </c>
      <c r="FY8" s="3">
        <v>170500</v>
      </c>
      <c r="FZ8" s="4">
        <v>50.734999999999999</v>
      </c>
      <c r="GA8" s="4">
        <v>50.201999999999998</v>
      </c>
      <c r="GB8" s="4">
        <v>2182.9</v>
      </c>
      <c r="GC8" s="4">
        <v>2272.8000000000002</v>
      </c>
      <c r="GD8" s="3">
        <v>2298.6</v>
      </c>
      <c r="GE8" s="3">
        <v>2635.9</v>
      </c>
      <c r="GF8" s="4">
        <v>1274.4063000000001</v>
      </c>
      <c r="GG8" s="4">
        <v>38</v>
      </c>
      <c r="GH8" s="4">
        <v>38.4</v>
      </c>
      <c r="GI8" s="4">
        <v>58</v>
      </c>
      <c r="GJ8" s="4">
        <v>62.5</v>
      </c>
      <c r="GK8" s="4">
        <v>99.5</v>
      </c>
      <c r="GL8" s="4">
        <v>77.2</v>
      </c>
      <c r="GM8" s="3">
        <v>0</v>
      </c>
      <c r="GN8" s="4">
        <v>38.595999999999997</v>
      </c>
      <c r="GO8" s="4">
        <v>109.726</v>
      </c>
      <c r="GP8" s="4">
        <v>0.64900000000000002</v>
      </c>
      <c r="GQ8" s="4">
        <v>1.9470000000000001</v>
      </c>
      <c r="GR8" s="4">
        <v>0.94399999999999995</v>
      </c>
      <c r="GS8" s="4">
        <v>2.0649999999999999</v>
      </c>
      <c r="GT8" s="4">
        <v>0.82599999999999996</v>
      </c>
      <c r="GU8" s="4">
        <v>1.9470000000000001</v>
      </c>
      <c r="GV8" s="4">
        <v>12.837999999999999</v>
      </c>
      <c r="GW8" s="4">
        <v>14.077</v>
      </c>
      <c r="GX8" s="4">
        <v>15.875999999999999</v>
      </c>
      <c r="GY8" s="3">
        <v>0</v>
      </c>
      <c r="GZ8" s="3">
        <v>0</v>
      </c>
      <c r="HA8" s="3">
        <v>0</v>
      </c>
      <c r="HB8" s="4">
        <v>0</v>
      </c>
      <c r="HC8" s="4">
        <v>22.914000000000001</v>
      </c>
      <c r="HD8" s="4">
        <v>86</v>
      </c>
      <c r="HE8" s="3">
        <v>0</v>
      </c>
      <c r="HF8" s="3">
        <v>0</v>
      </c>
      <c r="HG8" s="4">
        <v>73.36</v>
      </c>
      <c r="HH8" s="4">
        <v>81.75</v>
      </c>
      <c r="HI8" s="3">
        <v>0</v>
      </c>
      <c r="HJ8" s="3">
        <v>0</v>
      </c>
      <c r="HK8" s="3">
        <v>0</v>
      </c>
      <c r="HL8" s="4">
        <v>69</v>
      </c>
      <c r="HM8" s="4">
        <v>58</v>
      </c>
      <c r="HN8" s="4">
        <v>58</v>
      </c>
      <c r="HO8" s="4">
        <v>48</v>
      </c>
      <c r="HP8" s="4">
        <v>49</v>
      </c>
      <c r="HQ8" s="4">
        <v>49</v>
      </c>
      <c r="HR8" s="4">
        <v>54</v>
      </c>
      <c r="HS8" s="4">
        <v>62</v>
      </c>
      <c r="HT8" s="4">
        <v>-1.014</v>
      </c>
      <c r="HU8" s="3">
        <v>0</v>
      </c>
      <c r="HV8" s="3">
        <v>0.89300000000000002</v>
      </c>
      <c r="HW8" s="4">
        <v>37.54</v>
      </c>
      <c r="HX8" s="3">
        <v>25.24</v>
      </c>
      <c r="HY8" s="4">
        <v>49.04</v>
      </c>
      <c r="HZ8" s="4">
        <v>49.04</v>
      </c>
      <c r="IA8" s="4">
        <v>2.4</v>
      </c>
      <c r="IB8" s="4">
        <v>104</v>
      </c>
      <c r="IC8" s="4">
        <v>22.952999999999999</v>
      </c>
      <c r="ID8" s="4">
        <v>-0.14699999999999999</v>
      </c>
      <c r="IE8" s="4">
        <v>3.7999999999999999E-2</v>
      </c>
      <c r="IF8" s="4">
        <v>803</v>
      </c>
      <c r="IG8" s="4">
        <v>732.9</v>
      </c>
      <c r="IH8" s="3">
        <v>817.9</v>
      </c>
      <c r="II8" s="4">
        <v>746.3</v>
      </c>
      <c r="IJ8" s="4">
        <v>0.19500000000000001</v>
      </c>
      <c r="IK8" s="4">
        <v>0.153</v>
      </c>
      <c r="IL8" s="4">
        <v>73.974000000000004</v>
      </c>
      <c r="IM8" s="4">
        <v>73.974000000000004</v>
      </c>
      <c r="IN8" s="4">
        <v>13.474</v>
      </c>
      <c r="IO8" s="4">
        <v>0.46200000000000002</v>
      </c>
    </row>
    <row r="9" spans="2:249" ht="30" x14ac:dyDescent="0.25">
      <c r="B9" s="2" t="s">
        <v>41</v>
      </c>
      <c r="C9" s="7" t="s">
        <v>44</v>
      </c>
      <c r="D9" s="7" t="s">
        <v>422</v>
      </c>
      <c r="E9" s="4">
        <v>217.68</v>
      </c>
      <c r="F9" s="3">
        <v>333.67</v>
      </c>
      <c r="G9" s="4">
        <v>5.51</v>
      </c>
      <c r="H9" s="4">
        <v>36</v>
      </c>
      <c r="I9" s="3">
        <v>0</v>
      </c>
      <c r="J9" s="4">
        <v>17.5</v>
      </c>
      <c r="K9" s="3">
        <v>6</v>
      </c>
      <c r="L9" s="3">
        <v>9</v>
      </c>
      <c r="M9" s="3">
        <v>5</v>
      </c>
      <c r="N9" s="3">
        <v>3</v>
      </c>
      <c r="O9" s="3">
        <v>4</v>
      </c>
      <c r="P9" s="4">
        <v>1.0780000000000001</v>
      </c>
      <c r="Q9" s="3">
        <v>1.8560000000000001</v>
      </c>
      <c r="R9" s="4">
        <v>1.03</v>
      </c>
      <c r="S9" s="4">
        <v>0.64300000000000002</v>
      </c>
      <c r="T9" s="3">
        <v>83.86</v>
      </c>
      <c r="U9" s="4">
        <v>61.381999999999998</v>
      </c>
      <c r="V9" s="4">
        <v>213.34</v>
      </c>
      <c r="W9" s="4">
        <v>200</v>
      </c>
      <c r="X9" s="4">
        <v>197.5</v>
      </c>
      <c r="Y9" s="4">
        <v>187.5</v>
      </c>
      <c r="Z9" s="3">
        <v>315.02</v>
      </c>
      <c r="AA9" s="3">
        <v>281.74</v>
      </c>
      <c r="AB9" s="3">
        <v>299.01</v>
      </c>
      <c r="AC9" s="4">
        <v>283.13</v>
      </c>
      <c r="AD9" s="3">
        <v>1.7849999999999999</v>
      </c>
      <c r="AE9" s="3">
        <v>1.6</v>
      </c>
      <c r="AF9" s="3">
        <v>1.7490000000000001</v>
      </c>
      <c r="AG9" s="3">
        <v>1.8340000000000001</v>
      </c>
      <c r="AH9" s="3">
        <v>88.4</v>
      </c>
      <c r="AI9" s="3">
        <v>83.32</v>
      </c>
      <c r="AJ9" s="3">
        <v>109.76</v>
      </c>
      <c r="AK9" s="3">
        <v>104.82</v>
      </c>
      <c r="AL9" s="4">
        <v>578.79100000000005</v>
      </c>
      <c r="AM9" s="4">
        <v>586.95899999999995</v>
      </c>
      <c r="AN9" s="3">
        <v>781.2</v>
      </c>
      <c r="AO9" s="4">
        <v>752.60799999999995</v>
      </c>
      <c r="AP9" s="4">
        <v>1.264</v>
      </c>
      <c r="AQ9" s="4">
        <v>1.635</v>
      </c>
      <c r="AR9" s="4">
        <v>39.405999999999999</v>
      </c>
      <c r="AS9" s="3">
        <v>33.44</v>
      </c>
      <c r="AT9" s="4">
        <v>83</v>
      </c>
      <c r="AU9" s="4">
        <v>113</v>
      </c>
      <c r="AV9" s="4">
        <v>2.1665000000000001</v>
      </c>
      <c r="AW9" s="4">
        <v>5.2595000000000001</v>
      </c>
      <c r="AX9" s="4">
        <v>1009.8</v>
      </c>
      <c r="AY9" s="4">
        <v>1.59</v>
      </c>
      <c r="AZ9" s="4">
        <v>5.73</v>
      </c>
      <c r="BA9" s="4">
        <v>140.602</v>
      </c>
      <c r="BB9" s="4">
        <v>140.79400000000001</v>
      </c>
      <c r="BC9" s="4">
        <v>7722</v>
      </c>
      <c r="BD9" s="4">
        <v>89.5</v>
      </c>
      <c r="BE9" s="4">
        <v>14.994999999999999</v>
      </c>
      <c r="BF9" s="3">
        <v>12.154999999999999</v>
      </c>
      <c r="BG9" s="4">
        <v>26.97</v>
      </c>
      <c r="BH9" s="4">
        <v>25.22</v>
      </c>
      <c r="BI9" s="5"/>
      <c r="BJ9" s="5"/>
      <c r="BK9" s="5"/>
      <c r="BL9" s="5"/>
      <c r="BM9" s="5"/>
      <c r="BN9" s="4">
        <v>112.824</v>
      </c>
      <c r="BO9" s="4">
        <v>111.27200000000001</v>
      </c>
      <c r="BP9" s="4">
        <v>136.28</v>
      </c>
      <c r="BQ9" s="4">
        <v>135.91200000000001</v>
      </c>
      <c r="BR9" s="5"/>
      <c r="BS9" s="3">
        <v>35.5</v>
      </c>
      <c r="BT9" s="3">
        <v>7434.2510000000002</v>
      </c>
      <c r="BU9" s="3">
        <v>51.125</v>
      </c>
      <c r="BV9" s="4">
        <v>56.265000000000001</v>
      </c>
      <c r="BW9" s="4">
        <v>56.533000000000001</v>
      </c>
      <c r="BX9" s="3">
        <v>58.683999999999997</v>
      </c>
      <c r="BY9" s="4">
        <v>1.3280000000000001</v>
      </c>
      <c r="BZ9" s="4">
        <v>2.95</v>
      </c>
      <c r="CA9" s="4">
        <v>3.3460000000000001</v>
      </c>
      <c r="CB9" s="3">
        <v>3.7530000000000001</v>
      </c>
      <c r="CC9" s="4">
        <v>0.65200000000000002</v>
      </c>
      <c r="CD9" s="4">
        <v>1.5329999999999999</v>
      </c>
      <c r="CE9" s="4">
        <v>1.2410000000000001</v>
      </c>
      <c r="CF9" s="4">
        <v>1.6240000000000001</v>
      </c>
      <c r="CG9" s="4">
        <v>13.968</v>
      </c>
      <c r="CH9" s="4">
        <v>13.867000000000001</v>
      </c>
      <c r="CI9" s="4">
        <v>2.5259999999999998</v>
      </c>
      <c r="CJ9" s="4">
        <v>2.9620000000000002</v>
      </c>
      <c r="CK9" s="4">
        <v>1.008</v>
      </c>
      <c r="CL9" s="4">
        <v>0.1</v>
      </c>
      <c r="CM9" s="3">
        <v>0.9</v>
      </c>
      <c r="CN9" s="3">
        <v>0</v>
      </c>
      <c r="CO9" s="3">
        <v>0</v>
      </c>
      <c r="CP9" s="4">
        <v>108.206</v>
      </c>
      <c r="CQ9" s="4">
        <v>107.974</v>
      </c>
      <c r="CR9" s="3">
        <v>131.54</v>
      </c>
      <c r="CS9" s="3">
        <v>131.703</v>
      </c>
      <c r="CT9" s="4">
        <v>0.30199999999999999</v>
      </c>
      <c r="CU9" s="4">
        <v>0.40100000000000002</v>
      </c>
      <c r="CV9" s="4">
        <v>0.3</v>
      </c>
      <c r="CW9" s="4">
        <v>0.3</v>
      </c>
      <c r="CX9" s="4">
        <v>0.40100000000000002</v>
      </c>
      <c r="CY9" s="4">
        <v>0.3</v>
      </c>
      <c r="CZ9" s="4">
        <v>0.20100000000000001</v>
      </c>
      <c r="DA9" s="4">
        <v>0.40200000000000002</v>
      </c>
      <c r="DB9" s="4">
        <v>0.6</v>
      </c>
      <c r="DC9" s="3">
        <v>0</v>
      </c>
      <c r="DD9" s="3">
        <v>0</v>
      </c>
      <c r="DE9" s="3">
        <v>0.376</v>
      </c>
      <c r="DF9" s="4">
        <v>0.126</v>
      </c>
      <c r="DG9" s="4">
        <v>1.25</v>
      </c>
      <c r="DH9" s="3">
        <v>2.3839999999999999</v>
      </c>
      <c r="DI9" s="3">
        <v>1.3460000000000001</v>
      </c>
      <c r="DJ9" s="4">
        <v>0.20499999999999999</v>
      </c>
      <c r="DK9" s="4">
        <v>1.244</v>
      </c>
      <c r="DL9" s="4">
        <v>0.44500000000000001</v>
      </c>
      <c r="DM9" s="3">
        <v>0.95099999999999996</v>
      </c>
      <c r="DN9" s="4">
        <v>0.34499999999999997</v>
      </c>
      <c r="DO9" s="3">
        <v>0.53500000000000003</v>
      </c>
      <c r="DP9" s="3">
        <v>63.530999999999999</v>
      </c>
      <c r="DQ9" s="4">
        <v>57.25</v>
      </c>
      <c r="DR9" s="4">
        <v>50.814999999999998</v>
      </c>
      <c r="DS9" s="4">
        <v>48.488</v>
      </c>
      <c r="DT9" s="4">
        <v>6.29</v>
      </c>
      <c r="DU9" s="3">
        <v>5.81</v>
      </c>
      <c r="DV9" s="3">
        <v>13.3</v>
      </c>
      <c r="DW9" s="4">
        <v>11.15</v>
      </c>
      <c r="DX9" s="4">
        <v>6.87</v>
      </c>
      <c r="DY9" s="3">
        <v>6.21</v>
      </c>
      <c r="DZ9" s="3">
        <v>12.46</v>
      </c>
      <c r="EA9" s="4">
        <v>10.71</v>
      </c>
      <c r="EB9" s="4">
        <v>42.74</v>
      </c>
      <c r="EC9" s="4">
        <v>42.57</v>
      </c>
      <c r="ED9" s="4">
        <v>33.380000000000003</v>
      </c>
      <c r="EE9" s="4">
        <v>36.03</v>
      </c>
      <c r="EF9" s="4">
        <v>44.1</v>
      </c>
      <c r="EG9" s="4">
        <v>45.42</v>
      </c>
      <c r="EH9" s="4">
        <v>40.869999999999997</v>
      </c>
      <c r="EI9" s="4">
        <v>42.12</v>
      </c>
      <c r="EJ9" s="4">
        <v>7.1509999999999998</v>
      </c>
      <c r="EK9" s="4">
        <v>53.274000000000001</v>
      </c>
      <c r="EL9" s="4">
        <v>1.3</v>
      </c>
      <c r="EM9" s="4">
        <v>0.85</v>
      </c>
      <c r="EN9" s="4">
        <v>1.28</v>
      </c>
      <c r="EO9" s="4">
        <v>1.28</v>
      </c>
      <c r="EP9" s="4">
        <v>-93.957999999999998</v>
      </c>
      <c r="EQ9" s="4">
        <v>-2.5409999999999999</v>
      </c>
      <c r="ER9" s="4">
        <v>111.318</v>
      </c>
      <c r="ES9" s="4">
        <v>1.532</v>
      </c>
      <c r="ET9" s="4">
        <v>1.6839999999999999</v>
      </c>
      <c r="EU9" s="4">
        <v>1.51</v>
      </c>
      <c r="EV9" s="4">
        <v>6.4669999999999996</v>
      </c>
      <c r="EW9" s="4">
        <v>0.77800000000000002</v>
      </c>
      <c r="EX9" s="4">
        <v>68.099999999999994</v>
      </c>
      <c r="EY9" s="3">
        <v>0</v>
      </c>
      <c r="EZ9" s="3">
        <v>0</v>
      </c>
      <c r="FA9" s="3">
        <v>0</v>
      </c>
      <c r="FB9" s="4">
        <v>9.9589999999999996</v>
      </c>
      <c r="FC9" s="4">
        <v>78.745999999999995</v>
      </c>
      <c r="FD9" s="4">
        <v>74.650000000000006</v>
      </c>
      <c r="FE9" s="4">
        <v>85.293999999999997</v>
      </c>
      <c r="FF9" s="4">
        <v>83.617000000000004</v>
      </c>
      <c r="FG9" s="4">
        <v>0.95099999999999996</v>
      </c>
      <c r="FH9" s="4">
        <v>0.95199999999999996</v>
      </c>
      <c r="FI9" s="4">
        <v>0.99199999999999999</v>
      </c>
      <c r="FJ9" s="4">
        <v>0.996</v>
      </c>
      <c r="FK9" s="4">
        <v>0</v>
      </c>
      <c r="FL9" s="4">
        <v>83</v>
      </c>
      <c r="FM9" s="4">
        <v>2.82</v>
      </c>
      <c r="FN9" s="4">
        <v>-0.68</v>
      </c>
      <c r="FO9" s="4">
        <v>5.47</v>
      </c>
      <c r="FP9" s="5"/>
      <c r="FQ9" s="4">
        <v>4.6500000000000004</v>
      </c>
      <c r="FR9" s="4">
        <v>5.0999999999999996</v>
      </c>
      <c r="FS9" s="4">
        <v>6.7565</v>
      </c>
      <c r="FT9" s="3">
        <v>1070.8</v>
      </c>
      <c r="FU9" s="4">
        <v>0.36</v>
      </c>
      <c r="FV9" s="4">
        <v>47.86</v>
      </c>
      <c r="FW9" s="4">
        <v>3014.5</v>
      </c>
      <c r="FX9" s="4">
        <v>167800</v>
      </c>
      <c r="FY9" s="4">
        <v>168400</v>
      </c>
      <c r="FZ9" s="4">
        <v>50.512999999999998</v>
      </c>
      <c r="GA9" s="4">
        <v>50.83</v>
      </c>
      <c r="GB9" s="4">
        <v>2200.3000000000002</v>
      </c>
      <c r="GC9" s="4">
        <v>2290.6</v>
      </c>
      <c r="GD9" s="4">
        <v>2200.3000000000002</v>
      </c>
      <c r="GE9" s="4">
        <v>2298</v>
      </c>
      <c r="GF9" s="4">
        <v>1397.0155999999999</v>
      </c>
      <c r="GG9" s="4">
        <v>39</v>
      </c>
      <c r="GH9" s="4">
        <v>38.9</v>
      </c>
      <c r="GI9" s="4">
        <v>53.6</v>
      </c>
      <c r="GJ9" s="4">
        <v>58</v>
      </c>
      <c r="GK9" s="4">
        <v>99.5</v>
      </c>
      <c r="GL9" s="4">
        <v>78.900000000000006</v>
      </c>
      <c r="GM9" s="3">
        <v>0</v>
      </c>
      <c r="GN9" s="4">
        <v>37.005000000000003</v>
      </c>
      <c r="GO9" s="4">
        <v>111.318</v>
      </c>
      <c r="GP9" s="4">
        <v>0.64900000000000002</v>
      </c>
      <c r="GQ9" s="4">
        <v>2.0059999999999998</v>
      </c>
      <c r="GR9" s="4">
        <v>0.94399999999999995</v>
      </c>
      <c r="GS9" s="4">
        <v>2.0649999999999999</v>
      </c>
      <c r="GT9" s="4">
        <v>0.76700000000000002</v>
      </c>
      <c r="GU9" s="4">
        <v>1.9470000000000001</v>
      </c>
      <c r="GV9" s="4">
        <v>12.936</v>
      </c>
      <c r="GW9" s="4">
        <v>14.087</v>
      </c>
      <c r="GX9" s="4">
        <v>15.484</v>
      </c>
      <c r="GY9" s="3">
        <v>0</v>
      </c>
      <c r="GZ9" s="3">
        <v>0</v>
      </c>
      <c r="HA9" s="3">
        <v>0</v>
      </c>
      <c r="HB9" s="4">
        <v>0</v>
      </c>
      <c r="HC9" s="4">
        <v>22.902000000000001</v>
      </c>
      <c r="HD9" s="4">
        <v>86</v>
      </c>
      <c r="HE9" s="3">
        <v>0</v>
      </c>
      <c r="HF9" s="3">
        <v>0</v>
      </c>
      <c r="HG9" s="4">
        <v>73.95</v>
      </c>
      <c r="HH9" s="4">
        <v>81.709999999999994</v>
      </c>
      <c r="HI9" s="3">
        <v>0</v>
      </c>
      <c r="HJ9" s="3">
        <v>0</v>
      </c>
      <c r="HK9" s="3">
        <v>0</v>
      </c>
      <c r="HL9" s="4">
        <v>67</v>
      </c>
      <c r="HM9" s="4">
        <v>58</v>
      </c>
      <c r="HN9" s="4">
        <v>58</v>
      </c>
      <c r="HO9" s="4">
        <v>48</v>
      </c>
      <c r="HP9" s="4">
        <v>49</v>
      </c>
      <c r="HQ9" s="4">
        <v>48</v>
      </c>
      <c r="HR9" s="4">
        <v>55</v>
      </c>
      <c r="HS9" s="3">
        <v>64</v>
      </c>
      <c r="HT9" s="4">
        <v>-1.0105</v>
      </c>
      <c r="HU9" s="3">
        <v>0</v>
      </c>
      <c r="HV9" s="4">
        <v>0.70199999999999996</v>
      </c>
      <c r="HW9" s="4">
        <v>36.94</v>
      </c>
      <c r="HX9" s="3">
        <v>25.24</v>
      </c>
      <c r="HY9" s="5"/>
      <c r="HZ9" s="5"/>
      <c r="IA9" s="4">
        <v>2.504</v>
      </c>
      <c r="IB9" s="3">
        <v>105</v>
      </c>
      <c r="IC9" s="3">
        <v>23.175000000000001</v>
      </c>
      <c r="ID9" s="4">
        <v>-0.161</v>
      </c>
      <c r="IE9" s="3">
        <v>3.9E-2</v>
      </c>
      <c r="IF9" s="3">
        <v>806.3</v>
      </c>
      <c r="IG9" s="3">
        <v>735</v>
      </c>
      <c r="IH9" s="4">
        <v>816.6</v>
      </c>
      <c r="II9" s="3">
        <v>749.6</v>
      </c>
      <c r="IJ9" s="4">
        <v>0.17</v>
      </c>
      <c r="IK9" s="4">
        <v>0.27100000000000002</v>
      </c>
      <c r="IL9" s="4">
        <v>77.599999999999994</v>
      </c>
      <c r="IM9" s="4">
        <v>77.599999999999994</v>
      </c>
      <c r="IN9" s="4">
        <v>14.612</v>
      </c>
      <c r="IO9" s="4">
        <v>0.51600000000000001</v>
      </c>
    </row>
    <row r="10" spans="2:249" x14ac:dyDescent="0.25">
      <c r="B10" s="2" t="s">
        <v>41</v>
      </c>
      <c r="C10" s="2" t="s">
        <v>45</v>
      </c>
      <c r="D10" s="6">
        <v>4.3160879629629634E-3</v>
      </c>
      <c r="E10" s="4">
        <v>372.86</v>
      </c>
      <c r="F10" s="4">
        <v>331.99</v>
      </c>
      <c r="G10" s="4">
        <v>4.28</v>
      </c>
      <c r="H10" s="3">
        <v>36.200000000000003</v>
      </c>
      <c r="I10" s="3">
        <v>0</v>
      </c>
      <c r="J10" s="4">
        <v>10.5</v>
      </c>
      <c r="K10" s="3">
        <v>6</v>
      </c>
      <c r="L10" s="3">
        <v>9</v>
      </c>
      <c r="M10" s="3">
        <v>5</v>
      </c>
      <c r="N10" s="3">
        <v>3</v>
      </c>
      <c r="O10" s="3">
        <v>4</v>
      </c>
      <c r="P10" s="3">
        <v>1.1539999999999999</v>
      </c>
      <c r="Q10" s="4">
        <v>1.6970000000000001</v>
      </c>
      <c r="R10" s="3">
        <v>1.044</v>
      </c>
      <c r="S10" s="5"/>
      <c r="T10" s="4">
        <v>79.78</v>
      </c>
      <c r="U10" s="3">
        <v>61.664999999999999</v>
      </c>
      <c r="V10" s="3">
        <v>90</v>
      </c>
      <c r="W10" s="3">
        <v>60</v>
      </c>
      <c r="X10" s="4">
        <v>102.5</v>
      </c>
      <c r="Y10" s="3">
        <v>102.5</v>
      </c>
      <c r="Z10" s="4">
        <v>212.9</v>
      </c>
      <c r="AA10" s="4">
        <v>197.21</v>
      </c>
      <c r="AB10" s="4">
        <v>208.41</v>
      </c>
      <c r="AC10" s="4">
        <v>202.79</v>
      </c>
      <c r="AD10" s="4">
        <v>1.746</v>
      </c>
      <c r="AE10" s="4">
        <v>1.5680000000000001</v>
      </c>
      <c r="AF10" s="4">
        <v>1.6970000000000001</v>
      </c>
      <c r="AG10" s="4">
        <v>1.7889999999999999</v>
      </c>
      <c r="AH10" s="4">
        <v>78.680000000000007</v>
      </c>
      <c r="AI10" s="4">
        <v>76.69</v>
      </c>
      <c r="AJ10" s="4">
        <v>96.93</v>
      </c>
      <c r="AK10" s="4">
        <v>93.37</v>
      </c>
      <c r="AL10" s="4">
        <v>584.48699999999997</v>
      </c>
      <c r="AM10" s="4">
        <v>601.00599999999997</v>
      </c>
      <c r="AN10" s="4">
        <v>724.54</v>
      </c>
      <c r="AO10" s="4">
        <v>694.90099999999995</v>
      </c>
      <c r="AP10" s="4">
        <v>1.262</v>
      </c>
      <c r="AQ10" s="4">
        <v>1.6</v>
      </c>
      <c r="AR10" s="4">
        <v>39.552</v>
      </c>
      <c r="AS10" s="4">
        <v>30.07</v>
      </c>
      <c r="AT10" s="4">
        <v>83</v>
      </c>
      <c r="AU10" s="3">
        <v>114</v>
      </c>
      <c r="AV10" s="4">
        <v>2.8704999999999998</v>
      </c>
      <c r="AW10" s="4">
        <v>4.9842000000000004</v>
      </c>
      <c r="AX10" s="3">
        <v>1012.3</v>
      </c>
      <c r="AY10" s="4">
        <v>1.55</v>
      </c>
      <c r="AZ10" s="4">
        <v>5.57</v>
      </c>
      <c r="BA10" s="4">
        <v>77.102999999999994</v>
      </c>
      <c r="BB10" s="4">
        <v>78.706000000000003</v>
      </c>
      <c r="BC10" s="4">
        <v>7710</v>
      </c>
      <c r="BD10" s="4">
        <v>89.5</v>
      </c>
      <c r="BE10" s="4">
        <v>13.824999999999999</v>
      </c>
      <c r="BF10" s="4">
        <v>11.414999999999999</v>
      </c>
      <c r="BG10" s="4">
        <v>23.77</v>
      </c>
      <c r="BH10" s="4">
        <v>21.97</v>
      </c>
      <c r="BI10" s="5"/>
      <c r="BJ10" s="5"/>
      <c r="BK10" s="5"/>
      <c r="BL10" s="5"/>
      <c r="BM10" s="5"/>
      <c r="BN10" s="4">
        <v>120.84</v>
      </c>
      <c r="BO10" s="3">
        <v>122.968</v>
      </c>
      <c r="BP10" s="3">
        <v>143.75200000000001</v>
      </c>
      <c r="BQ10" s="3">
        <v>141.512</v>
      </c>
      <c r="BR10" s="5"/>
      <c r="BS10" s="3">
        <v>35.5</v>
      </c>
      <c r="BT10" s="4">
        <v>6970.9430000000002</v>
      </c>
      <c r="BU10" s="4">
        <v>42.604999999999997</v>
      </c>
      <c r="BV10" s="4">
        <v>54.167000000000002</v>
      </c>
      <c r="BW10" s="4">
        <v>55.88</v>
      </c>
      <c r="BX10" s="4">
        <v>57.386000000000003</v>
      </c>
      <c r="BY10" s="4">
        <v>1.0960000000000001</v>
      </c>
      <c r="BZ10" s="3">
        <v>3.1659999999999999</v>
      </c>
      <c r="CA10" s="4">
        <v>2.7890000000000001</v>
      </c>
      <c r="CB10" s="4">
        <v>3.0150000000000001</v>
      </c>
      <c r="CC10" s="4">
        <v>0.91100000000000003</v>
      </c>
      <c r="CD10" s="3">
        <v>1.8129999999999999</v>
      </c>
      <c r="CE10" s="4">
        <v>1.06</v>
      </c>
      <c r="CF10" s="4">
        <v>1.621</v>
      </c>
      <c r="CG10" s="3">
        <v>14.010999999999999</v>
      </c>
      <c r="CH10" s="4">
        <v>13.863</v>
      </c>
      <c r="CI10" s="4">
        <v>2.319</v>
      </c>
      <c r="CJ10" s="4">
        <v>2.9220000000000002</v>
      </c>
      <c r="CK10" s="4">
        <v>0.93899999999999995</v>
      </c>
      <c r="CL10" s="4">
        <v>0</v>
      </c>
      <c r="CM10" s="4">
        <v>0.1</v>
      </c>
      <c r="CN10" s="3">
        <v>0</v>
      </c>
      <c r="CO10" s="3">
        <v>0</v>
      </c>
      <c r="CP10" s="3">
        <v>108.767</v>
      </c>
      <c r="CQ10" s="3">
        <v>110.84699999999999</v>
      </c>
      <c r="CR10" s="4">
        <v>127.752</v>
      </c>
      <c r="CS10" s="4">
        <v>127.82</v>
      </c>
      <c r="CT10" s="4">
        <v>0.28399999999999997</v>
      </c>
      <c r="CU10" s="3">
        <v>0.9</v>
      </c>
      <c r="CV10" s="4">
        <v>0.19900000000000001</v>
      </c>
      <c r="CW10" s="4">
        <v>0.7</v>
      </c>
      <c r="CX10" s="3">
        <v>1.099</v>
      </c>
      <c r="CY10" s="4">
        <v>0.19900000000000001</v>
      </c>
      <c r="CZ10" s="4">
        <v>0.20200000000000001</v>
      </c>
      <c r="DA10" s="4">
        <v>0.30199999999999999</v>
      </c>
      <c r="DB10" s="4">
        <v>0.80100000000000005</v>
      </c>
      <c r="DC10" s="3">
        <v>0</v>
      </c>
      <c r="DD10" s="3">
        <v>0</v>
      </c>
      <c r="DE10" s="4">
        <v>0.186</v>
      </c>
      <c r="DF10" s="4">
        <v>9.1999999999999998E-2</v>
      </c>
      <c r="DG10" s="4">
        <v>0.61499999999999999</v>
      </c>
      <c r="DH10" s="4">
        <v>1.522</v>
      </c>
      <c r="DI10" s="4">
        <v>0.99199999999999999</v>
      </c>
      <c r="DJ10" s="4">
        <v>0.22900000000000001</v>
      </c>
      <c r="DK10" s="3">
        <v>1.496</v>
      </c>
      <c r="DL10" s="4">
        <v>0.443</v>
      </c>
      <c r="DM10" s="4">
        <v>0.83099999999999996</v>
      </c>
      <c r="DN10" s="4">
        <v>0.224</v>
      </c>
      <c r="DO10" s="4">
        <v>0.36899999999999999</v>
      </c>
      <c r="DP10" s="4">
        <v>62.92</v>
      </c>
      <c r="DQ10" s="4">
        <v>57.186</v>
      </c>
      <c r="DR10" s="4">
        <v>50.932000000000002</v>
      </c>
      <c r="DS10" s="4">
        <v>47.133000000000003</v>
      </c>
      <c r="DT10" s="4">
        <v>2.36</v>
      </c>
      <c r="DU10" s="4">
        <v>1.93</v>
      </c>
      <c r="DV10" s="4">
        <v>4.1500000000000004</v>
      </c>
      <c r="DW10" s="4">
        <v>3.44</v>
      </c>
      <c r="DX10" s="4">
        <v>2.4500000000000002</v>
      </c>
      <c r="DY10" s="4">
        <v>2.14</v>
      </c>
      <c r="DZ10" s="4">
        <v>3.67</v>
      </c>
      <c r="EA10" s="4">
        <v>3.19</v>
      </c>
      <c r="EB10" s="3">
        <v>43.79</v>
      </c>
      <c r="EC10" s="3">
        <v>43.93</v>
      </c>
      <c r="ED10" s="3">
        <v>34.67</v>
      </c>
      <c r="EE10" s="3">
        <v>37.700000000000003</v>
      </c>
      <c r="EF10" s="4">
        <v>51.4</v>
      </c>
      <c r="EG10" s="4">
        <v>52.01</v>
      </c>
      <c r="EH10" s="4">
        <v>57.51</v>
      </c>
      <c r="EI10" s="4">
        <v>55.66</v>
      </c>
      <c r="EJ10" s="3">
        <v>8.1880000000000006</v>
      </c>
      <c r="EK10" s="4">
        <v>52.048999999999999</v>
      </c>
      <c r="EL10" s="4">
        <v>1.25</v>
      </c>
      <c r="EM10" s="3">
        <v>0.7</v>
      </c>
      <c r="EN10" s="3">
        <v>1.88</v>
      </c>
      <c r="EO10" s="3">
        <v>1.87</v>
      </c>
      <c r="EP10" s="4">
        <v>-78.774000000000001</v>
      </c>
      <c r="EQ10" s="4">
        <v>-1.3460000000000001</v>
      </c>
      <c r="ER10" s="4">
        <v>116.282</v>
      </c>
      <c r="ES10" s="3">
        <v>1.6279999999999999</v>
      </c>
      <c r="ET10" s="3">
        <v>1.72</v>
      </c>
      <c r="EU10" s="3">
        <v>1.637</v>
      </c>
      <c r="EV10" s="4">
        <v>6.8840000000000003</v>
      </c>
      <c r="EW10" s="3">
        <v>1.37</v>
      </c>
      <c r="EX10" s="4">
        <v>44.48</v>
      </c>
      <c r="EY10" s="3">
        <v>0</v>
      </c>
      <c r="EZ10" s="3">
        <v>0</v>
      </c>
      <c r="FA10" s="3">
        <v>0</v>
      </c>
      <c r="FB10" s="4">
        <v>9.6549999999999994</v>
      </c>
      <c r="FC10" s="3">
        <v>79.302000000000007</v>
      </c>
      <c r="FD10" s="3">
        <v>75.730999999999995</v>
      </c>
      <c r="FE10" s="3">
        <v>85.724000000000004</v>
      </c>
      <c r="FF10" s="3">
        <v>83.837000000000003</v>
      </c>
      <c r="FG10" s="4">
        <v>0.96099999999999997</v>
      </c>
      <c r="FH10" s="4">
        <v>0.96399999999999997</v>
      </c>
      <c r="FI10" s="4">
        <v>0.99399999999999999</v>
      </c>
      <c r="FJ10" s="4">
        <v>0.998</v>
      </c>
      <c r="FK10" s="4">
        <v>0</v>
      </c>
      <c r="FL10" s="4">
        <v>83</v>
      </c>
      <c r="FM10" s="4">
        <v>2.78</v>
      </c>
      <c r="FN10" s="3">
        <v>-0.9</v>
      </c>
      <c r="FO10" s="4">
        <v>5.53</v>
      </c>
      <c r="FP10" s="4">
        <v>4</v>
      </c>
      <c r="FQ10" s="4">
        <v>4.5</v>
      </c>
      <c r="FR10" s="4">
        <v>5.0999999999999996</v>
      </c>
      <c r="FS10" s="4">
        <v>6.8140000000000001</v>
      </c>
      <c r="FT10" s="4">
        <v>1065.0999999999999</v>
      </c>
      <c r="FU10" s="4">
        <v>0.16</v>
      </c>
      <c r="FV10" s="4">
        <v>52.14</v>
      </c>
      <c r="FW10" s="4">
        <v>2998.5</v>
      </c>
      <c r="FX10" s="4">
        <v>162300</v>
      </c>
      <c r="FY10" s="4">
        <v>163500</v>
      </c>
      <c r="FZ10" s="4">
        <v>51.045999999999999</v>
      </c>
      <c r="GA10" s="4">
        <v>51.131999999999998</v>
      </c>
      <c r="GB10" s="4">
        <v>2199.6</v>
      </c>
      <c r="GC10" s="3">
        <v>2391.1</v>
      </c>
      <c r="GD10" s="4">
        <v>2199.6</v>
      </c>
      <c r="GE10" s="4">
        <v>2391.1</v>
      </c>
      <c r="GF10" s="4">
        <v>1238.7188000000001</v>
      </c>
      <c r="GG10" s="4">
        <v>40</v>
      </c>
      <c r="GH10" s="4">
        <v>39.799999999999997</v>
      </c>
      <c r="GI10" s="4">
        <v>54.9</v>
      </c>
      <c r="GJ10" s="4">
        <v>59.5</v>
      </c>
      <c r="GK10" s="4">
        <v>99.5</v>
      </c>
      <c r="GL10" s="4">
        <v>77.2</v>
      </c>
      <c r="GM10" s="3">
        <v>0</v>
      </c>
      <c r="GN10" s="4">
        <v>36.625</v>
      </c>
      <c r="GO10" s="4">
        <v>116.282</v>
      </c>
      <c r="GP10" s="4">
        <v>0.59</v>
      </c>
      <c r="GQ10" s="4">
        <v>2.0059999999999998</v>
      </c>
      <c r="GR10" s="4">
        <v>1.0620000000000001</v>
      </c>
      <c r="GS10" s="4">
        <v>2.0649999999999999</v>
      </c>
      <c r="GT10" s="4">
        <v>0.82599999999999996</v>
      </c>
      <c r="GU10" s="4">
        <v>2.0059999999999998</v>
      </c>
      <c r="GV10" s="4">
        <v>12.837999999999999</v>
      </c>
      <c r="GW10" s="3">
        <v>14.275</v>
      </c>
      <c r="GX10" s="4">
        <v>16.170000000000002</v>
      </c>
      <c r="GY10" s="3">
        <v>0</v>
      </c>
      <c r="GZ10" s="3">
        <v>0</v>
      </c>
      <c r="HA10" s="3">
        <v>0</v>
      </c>
      <c r="HB10" s="4">
        <v>0</v>
      </c>
      <c r="HC10" s="4">
        <v>23.896999999999998</v>
      </c>
      <c r="HD10" s="3">
        <v>90</v>
      </c>
      <c r="HE10" s="3">
        <v>0</v>
      </c>
      <c r="HF10" s="3">
        <v>0</v>
      </c>
      <c r="HG10" s="4">
        <v>87.88</v>
      </c>
      <c r="HH10" s="3">
        <v>82.85</v>
      </c>
      <c r="HI10" s="3">
        <v>0</v>
      </c>
      <c r="HJ10" s="3">
        <v>0</v>
      </c>
      <c r="HK10" s="3">
        <v>0</v>
      </c>
      <c r="HL10" s="4">
        <v>68</v>
      </c>
      <c r="HM10" s="4">
        <v>58</v>
      </c>
      <c r="HN10" s="3">
        <v>59</v>
      </c>
      <c r="HO10" s="4">
        <v>49</v>
      </c>
      <c r="HP10" s="3">
        <v>50</v>
      </c>
      <c r="HQ10" s="4">
        <v>49</v>
      </c>
      <c r="HR10" s="3">
        <v>58</v>
      </c>
      <c r="HS10" s="4">
        <v>62</v>
      </c>
      <c r="HT10" s="4">
        <v>-1.014</v>
      </c>
      <c r="HU10" s="3">
        <v>0</v>
      </c>
      <c r="HV10" s="4">
        <v>-0.29799999999999999</v>
      </c>
      <c r="HW10" s="4">
        <v>36.94</v>
      </c>
      <c r="HX10" s="4">
        <v>30.39</v>
      </c>
      <c r="HY10" s="5"/>
      <c r="HZ10" s="5"/>
      <c r="IA10" s="3">
        <v>2.597</v>
      </c>
      <c r="IB10" s="4">
        <v>98</v>
      </c>
      <c r="IC10" s="4">
        <v>18.562999999999999</v>
      </c>
      <c r="ID10" s="3">
        <v>-5.5E-2</v>
      </c>
      <c r="IE10" s="4">
        <v>1.7999999999999999E-2</v>
      </c>
      <c r="IF10" s="4">
        <v>803.3</v>
      </c>
      <c r="IG10" s="4">
        <v>560</v>
      </c>
      <c r="IH10" s="4">
        <v>813.2</v>
      </c>
      <c r="II10" s="4">
        <v>582.5</v>
      </c>
      <c r="IJ10" s="4">
        <v>8.5000000000000006E-2</v>
      </c>
      <c r="IK10" s="4">
        <v>0.107</v>
      </c>
      <c r="IL10" s="4">
        <v>284.57</v>
      </c>
      <c r="IM10" s="4">
        <v>284.57</v>
      </c>
      <c r="IN10" s="3">
        <v>22.564</v>
      </c>
      <c r="IO10" s="4">
        <v>0.20699999999999999</v>
      </c>
    </row>
    <row r="11" spans="2:249" x14ac:dyDescent="0.25">
      <c r="B11" s="2" t="s">
        <v>41</v>
      </c>
      <c r="C11" s="2" t="s">
        <v>46</v>
      </c>
      <c r="D11" s="6">
        <v>2.5858796296296294E-3</v>
      </c>
      <c r="E11" s="4">
        <v>223.46</v>
      </c>
      <c r="F11" s="4">
        <v>326.79000000000002</v>
      </c>
      <c r="G11" s="4">
        <v>5.57</v>
      </c>
      <c r="H11" s="4">
        <v>35.6</v>
      </c>
      <c r="I11" s="3">
        <v>0</v>
      </c>
      <c r="J11" s="4">
        <v>17.399999999999999</v>
      </c>
      <c r="K11" s="3">
        <v>6</v>
      </c>
      <c r="L11" s="3">
        <v>9</v>
      </c>
      <c r="M11" s="3">
        <v>5</v>
      </c>
      <c r="N11" s="3">
        <v>3</v>
      </c>
      <c r="O11" s="3">
        <v>4</v>
      </c>
      <c r="P11" s="4">
        <v>1.0149999999999999</v>
      </c>
      <c r="Q11" s="4">
        <v>1.6639999999999999</v>
      </c>
      <c r="R11" s="4">
        <v>0.97199999999999998</v>
      </c>
      <c r="S11" s="4">
        <v>0.67200000000000004</v>
      </c>
      <c r="T11" s="4">
        <v>70.73</v>
      </c>
      <c r="U11" s="4">
        <v>61.390999999999998</v>
      </c>
      <c r="V11" s="4">
        <v>105</v>
      </c>
      <c r="W11" s="4">
        <v>70</v>
      </c>
      <c r="X11" s="4">
        <v>105</v>
      </c>
      <c r="Y11" s="4">
        <v>105</v>
      </c>
      <c r="Z11" s="4">
        <v>241.52</v>
      </c>
      <c r="AA11" s="4">
        <v>212.31</v>
      </c>
      <c r="AB11" s="4">
        <v>230.72</v>
      </c>
      <c r="AC11" s="4">
        <v>223.96</v>
      </c>
      <c r="AD11" s="4">
        <v>1.655</v>
      </c>
      <c r="AE11" s="4">
        <v>1.4830000000000001</v>
      </c>
      <c r="AF11" s="4">
        <v>1.597</v>
      </c>
      <c r="AG11" s="4">
        <v>1.69</v>
      </c>
      <c r="AH11" s="4">
        <v>66.709999999999994</v>
      </c>
      <c r="AI11" s="4">
        <v>66.010000000000005</v>
      </c>
      <c r="AJ11" s="4">
        <v>83.22</v>
      </c>
      <c r="AK11" s="4">
        <v>79.45</v>
      </c>
      <c r="AL11" s="4">
        <v>577.57799999999997</v>
      </c>
      <c r="AM11" s="4">
        <v>558.31399999999996</v>
      </c>
      <c r="AN11" s="4">
        <v>743.13599999999997</v>
      </c>
      <c r="AO11" s="4">
        <v>793.35599999999999</v>
      </c>
      <c r="AP11" s="4">
        <v>1.2709999999999999</v>
      </c>
      <c r="AQ11" s="4">
        <v>1.621</v>
      </c>
      <c r="AR11" s="4">
        <v>38.695</v>
      </c>
      <c r="AS11" s="4">
        <v>30.507999999999999</v>
      </c>
      <c r="AT11" s="4">
        <v>83</v>
      </c>
      <c r="AU11" s="4">
        <v>103</v>
      </c>
      <c r="AV11" s="4">
        <v>2.2029999999999998</v>
      </c>
      <c r="AW11" s="4">
        <v>5.2558999999999996</v>
      </c>
      <c r="AX11" s="4">
        <v>1009.8</v>
      </c>
      <c r="AY11" s="4">
        <v>1.49</v>
      </c>
      <c r="AZ11" s="4">
        <v>5.67</v>
      </c>
      <c r="BA11" s="4">
        <v>140.024</v>
      </c>
      <c r="BB11" s="4">
        <v>141.14099999999999</v>
      </c>
      <c r="BC11" s="4">
        <v>7879</v>
      </c>
      <c r="BD11" s="4">
        <v>89.75</v>
      </c>
      <c r="BE11" s="4">
        <v>13.285</v>
      </c>
      <c r="BF11" s="4">
        <v>11.664999999999999</v>
      </c>
      <c r="BG11" s="4">
        <v>26.38</v>
      </c>
      <c r="BH11" s="4">
        <v>26.76</v>
      </c>
      <c r="BI11" s="5"/>
      <c r="BJ11" s="5"/>
      <c r="BK11" s="5"/>
      <c r="BL11" s="5"/>
      <c r="BM11" s="5"/>
      <c r="BN11" s="4">
        <v>94.632000000000005</v>
      </c>
      <c r="BO11" s="4">
        <v>93.256</v>
      </c>
      <c r="BP11" s="4">
        <v>115.592</v>
      </c>
      <c r="BQ11" s="4">
        <v>115.224</v>
      </c>
      <c r="BR11" s="5"/>
      <c r="BS11" s="4">
        <v>35.200000000000003</v>
      </c>
      <c r="BT11" s="4">
        <v>7347.97</v>
      </c>
      <c r="BU11" s="4">
        <v>50.710999999999999</v>
      </c>
      <c r="BV11" s="4">
        <v>55.396000000000001</v>
      </c>
      <c r="BW11" s="3">
        <v>57.725999999999999</v>
      </c>
      <c r="BX11" s="4">
        <v>58.011000000000003</v>
      </c>
      <c r="BY11" s="4">
        <v>1.4219999999999999</v>
      </c>
      <c r="BZ11" s="4">
        <v>2.8359999999999999</v>
      </c>
      <c r="CA11" s="3">
        <v>3.4169999999999998</v>
      </c>
      <c r="CB11" s="4">
        <v>3.3090000000000002</v>
      </c>
      <c r="CC11" s="4">
        <v>0.81499999999999995</v>
      </c>
      <c r="CD11" s="4">
        <v>1.5609999999999999</v>
      </c>
      <c r="CE11" s="4">
        <v>1.286</v>
      </c>
      <c r="CF11" s="4">
        <v>1.607</v>
      </c>
      <c r="CG11" s="4">
        <v>13.97</v>
      </c>
      <c r="CH11" s="4">
        <v>13.849</v>
      </c>
      <c r="CI11" s="4">
        <v>3.3239999999999998</v>
      </c>
      <c r="CJ11" s="4">
        <v>3.536</v>
      </c>
      <c r="CK11" s="4">
        <v>1.282</v>
      </c>
      <c r="CL11" s="3">
        <v>1.1000000000000001</v>
      </c>
      <c r="CM11" s="4">
        <v>0.7</v>
      </c>
      <c r="CN11" s="3">
        <v>0</v>
      </c>
      <c r="CO11" s="3">
        <v>0</v>
      </c>
      <c r="CP11" s="4">
        <v>82.114999999999995</v>
      </c>
      <c r="CQ11" s="4">
        <v>82.63</v>
      </c>
      <c r="CR11" s="4">
        <v>98.766999999999996</v>
      </c>
      <c r="CS11" s="4">
        <v>98.039000000000001</v>
      </c>
      <c r="CT11" s="3">
        <v>0.442</v>
      </c>
      <c r="CU11" s="4">
        <v>0.29899999999999999</v>
      </c>
      <c r="CV11" s="3">
        <v>0.89800000000000002</v>
      </c>
      <c r="CW11" s="4">
        <v>0.40100000000000002</v>
      </c>
      <c r="CX11" s="4">
        <v>0.70099999999999996</v>
      </c>
      <c r="CY11" s="4">
        <v>0.29899999999999999</v>
      </c>
      <c r="CZ11" s="3">
        <v>0.502</v>
      </c>
      <c r="DA11" s="4">
        <v>0.39800000000000002</v>
      </c>
      <c r="DB11" s="4">
        <v>0.2</v>
      </c>
      <c r="DC11" s="3">
        <v>0</v>
      </c>
      <c r="DD11" s="3">
        <v>0</v>
      </c>
      <c r="DE11" s="4">
        <v>0.308</v>
      </c>
      <c r="DF11" s="4">
        <v>7.6999999999999999E-2</v>
      </c>
      <c r="DG11" s="3">
        <v>1.2529999999999999</v>
      </c>
      <c r="DH11" s="4">
        <v>1.8640000000000001</v>
      </c>
      <c r="DI11" s="4">
        <v>1.069</v>
      </c>
      <c r="DJ11" s="3">
        <v>0.30499999999999999</v>
      </c>
      <c r="DK11" s="4">
        <v>0.93100000000000005</v>
      </c>
      <c r="DL11" s="3">
        <v>0.44700000000000001</v>
      </c>
      <c r="DM11" s="4">
        <v>0.90900000000000003</v>
      </c>
      <c r="DN11" s="4">
        <v>0.76300000000000001</v>
      </c>
      <c r="DO11" s="4">
        <v>0.49299999999999999</v>
      </c>
      <c r="DP11" s="4">
        <v>62.258000000000003</v>
      </c>
      <c r="DQ11" s="4">
        <v>58.963000000000001</v>
      </c>
      <c r="DR11" s="4">
        <v>50.896000000000001</v>
      </c>
      <c r="DS11" s="4">
        <v>49.381</v>
      </c>
      <c r="DT11" s="4">
        <v>5.99</v>
      </c>
      <c r="DU11" s="4">
        <v>5</v>
      </c>
      <c r="DV11" s="4">
        <v>10.87</v>
      </c>
      <c r="DW11" s="4">
        <v>11.06</v>
      </c>
      <c r="DX11" s="4">
        <v>6.21</v>
      </c>
      <c r="DY11" s="4">
        <v>5.22</v>
      </c>
      <c r="DZ11" s="4">
        <v>9.76</v>
      </c>
      <c r="EA11" s="4">
        <v>10.54</v>
      </c>
      <c r="EB11" s="4">
        <v>43.06</v>
      </c>
      <c r="EC11" s="4">
        <v>43.37</v>
      </c>
      <c r="ED11" s="4">
        <v>34.6</v>
      </c>
      <c r="EE11" s="4">
        <v>36.049999999999997</v>
      </c>
      <c r="EF11" s="4">
        <v>44.74</v>
      </c>
      <c r="EG11" s="4">
        <v>46.4</v>
      </c>
      <c r="EH11" s="4">
        <v>44.77</v>
      </c>
      <c r="EI11" s="4">
        <v>42.35</v>
      </c>
      <c r="EJ11" s="4">
        <v>7.5949999999999998</v>
      </c>
      <c r="EK11" s="4">
        <v>53.216999999999999</v>
      </c>
      <c r="EL11" s="4">
        <v>1.3</v>
      </c>
      <c r="EM11" s="4">
        <v>0.75</v>
      </c>
      <c r="EN11" s="4">
        <v>1.31</v>
      </c>
      <c r="EO11" s="4">
        <v>1.31</v>
      </c>
      <c r="EP11" s="4">
        <v>-77.897999999999996</v>
      </c>
      <c r="EQ11" s="4">
        <v>-1.722</v>
      </c>
      <c r="ER11" s="3">
        <v>118.03400000000001</v>
      </c>
      <c r="ES11" s="4">
        <v>1.494</v>
      </c>
      <c r="ET11" s="4">
        <v>1.6579999999999999</v>
      </c>
      <c r="EU11" s="4">
        <v>1.5069999999999999</v>
      </c>
      <c r="EV11" s="3">
        <v>6.97</v>
      </c>
      <c r="EW11" s="4">
        <v>1.23</v>
      </c>
      <c r="EX11" s="4">
        <v>68.48</v>
      </c>
      <c r="EY11" s="3">
        <v>0</v>
      </c>
      <c r="EZ11" s="3">
        <v>0</v>
      </c>
      <c r="FA11" s="3">
        <v>0</v>
      </c>
      <c r="FB11" s="3">
        <v>9.9610000000000003</v>
      </c>
      <c r="FC11" s="4">
        <v>66.468000000000004</v>
      </c>
      <c r="FD11" s="4">
        <v>63.936</v>
      </c>
      <c r="FE11" s="4">
        <v>71.369</v>
      </c>
      <c r="FF11" s="4">
        <v>70.040000000000006</v>
      </c>
      <c r="FG11" s="4">
        <v>0.95</v>
      </c>
      <c r="FH11" s="4">
        <v>0.95199999999999996</v>
      </c>
      <c r="FI11" s="4">
        <v>1</v>
      </c>
      <c r="FJ11" s="4">
        <v>1.0029999999999999</v>
      </c>
      <c r="FK11" s="4">
        <v>0</v>
      </c>
      <c r="FL11" s="4">
        <v>83</v>
      </c>
      <c r="FM11" s="4">
        <v>2.77</v>
      </c>
      <c r="FN11" s="4">
        <v>-0.84</v>
      </c>
      <c r="FO11" s="4">
        <v>5.5</v>
      </c>
      <c r="FP11" s="5"/>
      <c r="FQ11" s="4">
        <v>4.5999999999999996</v>
      </c>
      <c r="FR11" s="3">
        <v>4.95</v>
      </c>
      <c r="FS11" s="4">
        <v>6.7774999999999999</v>
      </c>
      <c r="FT11" s="4">
        <v>1069.7</v>
      </c>
      <c r="FU11" s="4">
        <v>0.49</v>
      </c>
      <c r="FV11" s="4">
        <v>57.71</v>
      </c>
      <c r="FW11" s="4">
        <v>3020</v>
      </c>
      <c r="FX11" s="4">
        <v>161300</v>
      </c>
      <c r="FY11" s="4">
        <v>163000</v>
      </c>
      <c r="FZ11" s="4">
        <v>51.075000000000003</v>
      </c>
      <c r="GA11" s="4">
        <v>51.457999999999998</v>
      </c>
      <c r="GB11" s="4">
        <v>2119</v>
      </c>
      <c r="GC11" s="4">
        <v>2128.9</v>
      </c>
      <c r="GD11" s="4">
        <v>2149.8000000000002</v>
      </c>
      <c r="GE11" s="4">
        <v>2579.9</v>
      </c>
      <c r="GF11" s="3">
        <v>1404.0938000000001</v>
      </c>
      <c r="GG11" s="4">
        <v>40</v>
      </c>
      <c r="GH11" s="4">
        <v>40.5</v>
      </c>
      <c r="GI11" s="4">
        <v>54.9</v>
      </c>
      <c r="GJ11" s="4">
        <v>59.5</v>
      </c>
      <c r="GK11" s="4">
        <v>99.5</v>
      </c>
      <c r="GL11" s="4">
        <v>77.099999999999994</v>
      </c>
      <c r="GM11" s="3">
        <v>0</v>
      </c>
      <c r="GN11" s="3">
        <v>39.764000000000003</v>
      </c>
      <c r="GO11" s="3">
        <v>118.03400000000001</v>
      </c>
      <c r="GP11" s="4">
        <v>0.47199999999999998</v>
      </c>
      <c r="GQ11" s="4">
        <v>2.0059999999999998</v>
      </c>
      <c r="GR11" s="4">
        <v>0.59</v>
      </c>
      <c r="GS11" s="4">
        <v>2.0649999999999999</v>
      </c>
      <c r="GT11" s="4">
        <v>0.82599999999999996</v>
      </c>
      <c r="GU11" s="4">
        <v>1.9470000000000001</v>
      </c>
      <c r="GV11" s="4">
        <v>12.936</v>
      </c>
      <c r="GW11" s="4">
        <v>14.141999999999999</v>
      </c>
      <c r="GX11" s="4">
        <v>15.484</v>
      </c>
      <c r="GY11" s="3">
        <v>0</v>
      </c>
      <c r="GZ11" s="3">
        <v>0</v>
      </c>
      <c r="HA11" s="3">
        <v>0</v>
      </c>
      <c r="HB11" s="4">
        <v>0</v>
      </c>
      <c r="HC11" s="4">
        <v>22.867999999999999</v>
      </c>
      <c r="HD11" s="4">
        <v>82</v>
      </c>
      <c r="HE11" s="3">
        <v>0</v>
      </c>
      <c r="HF11" s="3">
        <v>0</v>
      </c>
      <c r="HG11" s="4">
        <v>74.62</v>
      </c>
      <c r="HH11" s="4">
        <v>82</v>
      </c>
      <c r="HI11" s="3">
        <v>0</v>
      </c>
      <c r="HJ11" s="3">
        <v>0</v>
      </c>
      <c r="HK11" s="3">
        <v>0</v>
      </c>
      <c r="HL11" s="4">
        <v>68</v>
      </c>
      <c r="HM11" s="4">
        <v>58</v>
      </c>
      <c r="HN11" s="3">
        <v>59</v>
      </c>
      <c r="HO11" s="3">
        <v>50</v>
      </c>
      <c r="HP11" s="3">
        <v>50</v>
      </c>
      <c r="HQ11" s="3">
        <v>50</v>
      </c>
      <c r="HR11" s="3">
        <v>58</v>
      </c>
      <c r="HS11" s="3">
        <v>64</v>
      </c>
      <c r="HT11" s="3">
        <v>-1.0215000000000001</v>
      </c>
      <c r="HU11" s="3">
        <v>0</v>
      </c>
      <c r="HV11" s="4">
        <v>0.311</v>
      </c>
      <c r="HW11" s="3">
        <v>35.4</v>
      </c>
      <c r="HX11" s="4">
        <v>27.86</v>
      </c>
      <c r="HY11" s="4">
        <v>49.26</v>
      </c>
      <c r="HZ11" s="4">
        <v>49.26</v>
      </c>
      <c r="IA11" s="4">
        <v>2.3159999999999998</v>
      </c>
      <c r="IB11" s="4">
        <v>101</v>
      </c>
      <c r="IC11" s="4">
        <v>20.475999999999999</v>
      </c>
      <c r="ID11" s="4">
        <v>-0.14199999999999999</v>
      </c>
      <c r="IE11" s="4">
        <v>1.0999999999999999E-2</v>
      </c>
      <c r="IF11" s="4">
        <v>794.8</v>
      </c>
      <c r="IG11" s="4">
        <v>706.1</v>
      </c>
      <c r="IH11" s="4">
        <v>808.1</v>
      </c>
      <c r="II11" s="4">
        <v>718.3</v>
      </c>
      <c r="IJ11" s="3">
        <v>0.20300000000000001</v>
      </c>
      <c r="IK11" s="4">
        <v>0.26900000000000002</v>
      </c>
      <c r="IL11" s="4">
        <v>81.147000000000006</v>
      </c>
      <c r="IM11" s="4">
        <v>81.147000000000006</v>
      </c>
      <c r="IN11" s="4">
        <v>12.215</v>
      </c>
      <c r="IO11" s="4">
        <v>0.52900000000000003</v>
      </c>
    </row>
    <row r="12" spans="2:249" ht="30" x14ac:dyDescent="0.25">
      <c r="B12" s="2" t="s">
        <v>41</v>
      </c>
      <c r="C12" s="2" t="s">
        <v>47</v>
      </c>
      <c r="D12" s="2" t="s">
        <v>423</v>
      </c>
      <c r="E12" s="4">
        <v>241.1</v>
      </c>
      <c r="F12" s="4">
        <v>328.38</v>
      </c>
      <c r="G12" s="4">
        <v>5.66</v>
      </c>
      <c r="H12" s="4">
        <v>35.799999999999997</v>
      </c>
      <c r="I12" s="3">
        <v>0</v>
      </c>
      <c r="J12" s="4">
        <v>12.6</v>
      </c>
      <c r="K12" s="3">
        <v>6</v>
      </c>
      <c r="L12" s="3">
        <v>9</v>
      </c>
      <c r="M12" s="3">
        <v>5</v>
      </c>
      <c r="N12" s="3">
        <v>3</v>
      </c>
      <c r="O12" s="3">
        <v>4</v>
      </c>
      <c r="P12" s="4">
        <v>0.91200000000000003</v>
      </c>
      <c r="Q12" s="4">
        <v>1.522</v>
      </c>
      <c r="R12" s="4">
        <v>0.94199999999999995</v>
      </c>
      <c r="S12" s="3">
        <v>0.84799999999999998</v>
      </c>
      <c r="T12" s="4">
        <v>81.25</v>
      </c>
      <c r="U12" s="4">
        <v>61.323999999999998</v>
      </c>
      <c r="V12" s="4">
        <v>201.66</v>
      </c>
      <c r="W12" s="4">
        <v>175</v>
      </c>
      <c r="X12" s="4">
        <v>172.5</v>
      </c>
      <c r="Y12" s="4">
        <v>177.5</v>
      </c>
      <c r="Z12" s="4">
        <v>311.89</v>
      </c>
      <c r="AA12" s="4">
        <v>266.93</v>
      </c>
      <c r="AB12" s="4">
        <v>295.44</v>
      </c>
      <c r="AC12" s="3">
        <v>286.68</v>
      </c>
      <c r="AD12" s="4">
        <v>1.748</v>
      </c>
      <c r="AE12" s="4">
        <v>1.5660000000000001</v>
      </c>
      <c r="AF12" s="4">
        <v>1.724</v>
      </c>
      <c r="AG12" s="4">
        <v>1.8109999999999999</v>
      </c>
      <c r="AH12" s="4">
        <v>83.25</v>
      </c>
      <c r="AI12" s="4">
        <v>79.98</v>
      </c>
      <c r="AJ12" s="4">
        <v>105.88</v>
      </c>
      <c r="AK12" s="4">
        <v>100.47</v>
      </c>
      <c r="AL12" s="3">
        <v>621.95699999999999</v>
      </c>
      <c r="AM12" s="3">
        <v>609.98199999999997</v>
      </c>
      <c r="AN12" s="4">
        <v>766.33100000000002</v>
      </c>
      <c r="AO12" s="3">
        <v>807.82500000000005</v>
      </c>
      <c r="AP12" s="4">
        <v>1.264</v>
      </c>
      <c r="AQ12" s="4">
        <v>1.615</v>
      </c>
      <c r="AR12" s="4">
        <v>37.56</v>
      </c>
      <c r="AS12" s="4">
        <v>29.094000000000001</v>
      </c>
      <c r="AT12" s="4">
        <v>83</v>
      </c>
      <c r="AU12" s="4">
        <v>110</v>
      </c>
      <c r="AV12" s="3">
        <v>2.0594999999999999</v>
      </c>
      <c r="AW12" s="4">
        <v>5.1420000000000003</v>
      </c>
      <c r="AX12" s="4">
        <v>1010.9</v>
      </c>
      <c r="AY12" s="4">
        <v>1.57</v>
      </c>
      <c r="AZ12" s="4">
        <v>5.53</v>
      </c>
      <c r="BA12" s="4">
        <v>69.697000000000003</v>
      </c>
      <c r="BB12" s="4">
        <v>69.602000000000004</v>
      </c>
      <c r="BC12" s="3">
        <v>7923</v>
      </c>
      <c r="BD12" s="4">
        <v>89</v>
      </c>
      <c r="BE12" s="4">
        <v>13.94</v>
      </c>
      <c r="BF12" s="4">
        <v>11.975</v>
      </c>
      <c r="BG12" s="4">
        <v>26.31</v>
      </c>
      <c r="BH12" s="4">
        <v>25.62</v>
      </c>
      <c r="BI12" s="4">
        <v>59.573</v>
      </c>
      <c r="BJ12" s="4">
        <v>37.737000000000002</v>
      </c>
      <c r="BK12" s="3">
        <v>61.881999999999998</v>
      </c>
      <c r="BL12" s="4">
        <v>5.0469999999999997</v>
      </c>
      <c r="BM12" s="3">
        <v>77.408000000000001</v>
      </c>
      <c r="BN12" s="4">
        <v>120.6</v>
      </c>
      <c r="BO12" s="4">
        <v>116.776</v>
      </c>
      <c r="BP12" s="4">
        <v>141.928</v>
      </c>
      <c r="BQ12" s="4">
        <v>140.96799999999999</v>
      </c>
      <c r="BR12" s="3">
        <v>61.441000000000003</v>
      </c>
      <c r="BS12" s="3">
        <v>35.5</v>
      </c>
      <c r="BT12" s="4">
        <v>7423.3670000000002</v>
      </c>
      <c r="BU12" s="4">
        <v>49.357999999999997</v>
      </c>
      <c r="BV12" s="4">
        <v>55.170999999999999</v>
      </c>
      <c r="BW12" s="4">
        <v>55.643000000000001</v>
      </c>
      <c r="BX12" s="4">
        <v>57.616999999999997</v>
      </c>
      <c r="BY12" s="3">
        <v>1.4630000000000001</v>
      </c>
      <c r="BZ12" s="4">
        <v>2.96</v>
      </c>
      <c r="CA12" s="4">
        <v>2.7160000000000002</v>
      </c>
      <c r="CB12" s="4">
        <v>2.8250000000000002</v>
      </c>
      <c r="CC12" s="3">
        <v>0.95899999999999996</v>
      </c>
      <c r="CD12" s="4">
        <v>1.726</v>
      </c>
      <c r="CE12" s="4">
        <v>1.238</v>
      </c>
      <c r="CF12" s="4">
        <v>1.649</v>
      </c>
      <c r="CG12" s="4">
        <v>13.967000000000001</v>
      </c>
      <c r="CH12" s="4">
        <v>13.552</v>
      </c>
      <c r="CI12" s="5"/>
      <c r="CJ12" s="5"/>
      <c r="CK12" s="5"/>
      <c r="CL12" s="4">
        <v>0.3</v>
      </c>
      <c r="CM12" s="4">
        <v>0.1</v>
      </c>
      <c r="CN12" s="3">
        <v>0</v>
      </c>
      <c r="CO12" s="3">
        <v>0</v>
      </c>
      <c r="CP12" s="4">
        <v>100.51300000000001</v>
      </c>
      <c r="CQ12" s="4">
        <v>98.733999999999995</v>
      </c>
      <c r="CR12" s="4">
        <v>124.31100000000001</v>
      </c>
      <c r="CS12" s="4">
        <v>125.036</v>
      </c>
      <c r="CT12" s="4">
        <v>0.29299999999999998</v>
      </c>
      <c r="CU12" s="4">
        <v>0.2</v>
      </c>
      <c r="CV12" s="4">
        <v>0.70199999999999996</v>
      </c>
      <c r="CW12" s="4">
        <v>0</v>
      </c>
      <c r="CX12" s="4">
        <v>0.5</v>
      </c>
      <c r="CY12" s="4">
        <v>0.1</v>
      </c>
      <c r="CZ12" s="4">
        <v>0.1</v>
      </c>
      <c r="DA12" s="4">
        <v>0.501</v>
      </c>
      <c r="DB12" s="4">
        <v>0.6</v>
      </c>
      <c r="DC12" s="3">
        <v>0</v>
      </c>
      <c r="DD12" s="3">
        <v>0</v>
      </c>
      <c r="DE12" s="4">
        <v>0.26600000000000001</v>
      </c>
      <c r="DF12" s="4">
        <v>0.11700000000000001</v>
      </c>
      <c r="DG12" s="4">
        <v>0.32400000000000001</v>
      </c>
      <c r="DH12" s="4">
        <v>2.3130000000000002</v>
      </c>
      <c r="DI12" s="4">
        <v>0.95</v>
      </c>
      <c r="DJ12" s="4">
        <v>0.17599999999999999</v>
      </c>
      <c r="DK12" s="4">
        <v>1.1299999999999999</v>
      </c>
      <c r="DL12" s="4">
        <v>0.44400000000000001</v>
      </c>
      <c r="DM12" s="4">
        <v>0.81200000000000006</v>
      </c>
      <c r="DN12" s="4">
        <v>0.64800000000000002</v>
      </c>
      <c r="DO12" s="4">
        <v>0.40300000000000002</v>
      </c>
      <c r="DP12" s="4">
        <v>62.863999999999997</v>
      </c>
      <c r="DQ12" s="4">
        <v>49.798999999999999</v>
      </c>
      <c r="DR12" s="3">
        <v>51.994999999999997</v>
      </c>
      <c r="DS12" s="4">
        <v>46.573999999999998</v>
      </c>
      <c r="DT12" s="4">
        <v>6.34</v>
      </c>
      <c r="DU12" s="4">
        <v>5.65</v>
      </c>
      <c r="DV12" s="4">
        <v>11.43</v>
      </c>
      <c r="DW12" s="4">
        <v>11.45</v>
      </c>
      <c r="DX12" s="4">
        <v>6.76</v>
      </c>
      <c r="DY12" s="4">
        <v>5.94</v>
      </c>
      <c r="DZ12" s="4">
        <v>10.48</v>
      </c>
      <c r="EA12" s="3">
        <v>11.03</v>
      </c>
      <c r="EB12" s="4">
        <v>42.28</v>
      </c>
      <c r="EC12" s="4">
        <v>42.45</v>
      </c>
      <c r="ED12" s="4">
        <v>33.36</v>
      </c>
      <c r="EE12" s="4">
        <v>34.89</v>
      </c>
      <c r="EF12" s="4">
        <v>44.62</v>
      </c>
      <c r="EG12" s="4">
        <v>45.95</v>
      </c>
      <c r="EH12" s="4">
        <v>44.72</v>
      </c>
      <c r="EI12" s="4">
        <v>42.62</v>
      </c>
      <c r="EJ12" s="4">
        <v>7.8479999999999999</v>
      </c>
      <c r="EK12" s="3">
        <v>53.911999999999999</v>
      </c>
      <c r="EL12" s="4">
        <v>1.35</v>
      </c>
      <c r="EM12" s="4">
        <v>0.85</v>
      </c>
      <c r="EN12" s="4">
        <v>1.25</v>
      </c>
      <c r="EO12" s="4">
        <v>1.25</v>
      </c>
      <c r="EP12" s="4">
        <v>-101.258</v>
      </c>
      <c r="EQ12" s="4">
        <v>-2.33</v>
      </c>
      <c r="ER12" s="4">
        <v>105.77</v>
      </c>
      <c r="ES12" s="4">
        <v>1.462</v>
      </c>
      <c r="ET12" s="4">
        <v>1.621</v>
      </c>
      <c r="EU12" s="4">
        <v>1.484</v>
      </c>
      <c r="EV12" s="4">
        <v>6.9219999999999997</v>
      </c>
      <c r="EW12" s="4">
        <v>1.325</v>
      </c>
      <c r="EX12" s="4">
        <v>69.22</v>
      </c>
      <c r="EY12" s="3">
        <v>0</v>
      </c>
      <c r="EZ12" s="3">
        <v>0</v>
      </c>
      <c r="FA12" s="3">
        <v>0</v>
      </c>
      <c r="FB12" s="4">
        <v>9.9440000000000008</v>
      </c>
      <c r="FC12" s="4">
        <v>71.962000000000003</v>
      </c>
      <c r="FD12" s="4">
        <v>68.444999999999993</v>
      </c>
      <c r="FE12" s="4">
        <v>79.260000000000005</v>
      </c>
      <c r="FF12" s="4">
        <v>77.554000000000002</v>
      </c>
      <c r="FG12" s="4">
        <v>0.94799999999999995</v>
      </c>
      <c r="FH12" s="4">
        <v>0.95</v>
      </c>
      <c r="FI12" s="4">
        <v>0.99399999999999999</v>
      </c>
      <c r="FJ12" s="4">
        <v>0.997</v>
      </c>
      <c r="FK12" s="4">
        <v>0</v>
      </c>
      <c r="FL12" s="4">
        <v>83</v>
      </c>
      <c r="FM12" s="4">
        <v>2.79</v>
      </c>
      <c r="FN12" s="4">
        <v>-0.75</v>
      </c>
      <c r="FO12" s="4">
        <v>5.41</v>
      </c>
      <c r="FP12" s="4">
        <v>4</v>
      </c>
      <c r="FQ12" s="3">
        <v>4.45</v>
      </c>
      <c r="FR12" s="4">
        <v>5.05</v>
      </c>
      <c r="FS12" s="3">
        <v>6.9165000000000001</v>
      </c>
      <c r="FT12" s="4">
        <v>1065.9000000000001</v>
      </c>
      <c r="FU12" s="4">
        <v>0.41</v>
      </c>
      <c r="FV12" s="3">
        <v>63.37</v>
      </c>
      <c r="FW12" s="4">
        <v>2948</v>
      </c>
      <c r="FX12" s="4">
        <v>165600</v>
      </c>
      <c r="FY12" s="4">
        <v>167000</v>
      </c>
      <c r="FZ12" s="4">
        <v>49.54</v>
      </c>
      <c r="GA12" s="4">
        <v>51.41</v>
      </c>
      <c r="GB12" s="3">
        <v>2200.5</v>
      </c>
      <c r="GC12" s="4">
        <v>2261.1999999999998</v>
      </c>
      <c r="GD12" s="4">
        <v>2200.5</v>
      </c>
      <c r="GE12" s="4">
        <v>2380.3000000000002</v>
      </c>
      <c r="GF12" s="4">
        <v>1147.8905999999999</v>
      </c>
      <c r="GG12" s="3">
        <v>41</v>
      </c>
      <c r="GH12" s="3">
        <v>41.2</v>
      </c>
      <c r="GI12" s="4">
        <v>53.2</v>
      </c>
      <c r="GJ12" s="4">
        <v>57.8</v>
      </c>
      <c r="GK12" s="4">
        <v>99.5</v>
      </c>
      <c r="GL12" s="4">
        <v>78.3</v>
      </c>
      <c r="GM12" s="3">
        <v>0</v>
      </c>
      <c r="GN12" s="4">
        <v>36.475999999999999</v>
      </c>
      <c r="GO12" s="4">
        <v>105.77</v>
      </c>
      <c r="GP12" s="4">
        <v>0.35399999999999998</v>
      </c>
      <c r="GQ12" s="4">
        <v>2.0059999999999998</v>
      </c>
      <c r="GR12" s="4">
        <v>0.59</v>
      </c>
      <c r="GS12" s="4">
        <v>2.0649999999999999</v>
      </c>
      <c r="GT12" s="4">
        <v>0.64900000000000002</v>
      </c>
      <c r="GU12" s="4">
        <v>1.9470000000000001</v>
      </c>
      <c r="GV12" s="4">
        <v>12.936</v>
      </c>
      <c r="GW12" s="4">
        <v>14.175000000000001</v>
      </c>
      <c r="GX12" s="4">
        <v>16.463999999999999</v>
      </c>
      <c r="GY12" s="3">
        <v>0</v>
      </c>
      <c r="GZ12" s="3">
        <v>0</v>
      </c>
      <c r="HA12" s="3">
        <v>0</v>
      </c>
      <c r="HB12" s="4">
        <v>0</v>
      </c>
      <c r="HC12" s="4">
        <v>23.306999999999999</v>
      </c>
      <c r="HD12" s="3">
        <v>90</v>
      </c>
      <c r="HE12" s="3">
        <v>0</v>
      </c>
      <c r="HF12" s="3">
        <v>0</v>
      </c>
      <c r="HG12" s="4">
        <v>74.61</v>
      </c>
      <c r="HH12" s="4">
        <v>82.22</v>
      </c>
      <c r="HI12" s="3">
        <v>0</v>
      </c>
      <c r="HJ12" s="3">
        <v>0</v>
      </c>
      <c r="HK12" s="3">
        <v>0</v>
      </c>
      <c r="HL12" s="4">
        <v>65</v>
      </c>
      <c r="HM12" s="4">
        <v>58</v>
      </c>
      <c r="HN12" s="3">
        <v>59</v>
      </c>
      <c r="HO12" s="4">
        <v>49</v>
      </c>
      <c r="HP12" s="3">
        <v>50</v>
      </c>
      <c r="HQ12" s="4">
        <v>49</v>
      </c>
      <c r="HR12" s="3">
        <v>58</v>
      </c>
      <c r="HS12" s="3">
        <v>64</v>
      </c>
      <c r="HT12" s="4">
        <v>-1.004</v>
      </c>
      <c r="HU12" s="3">
        <v>0</v>
      </c>
      <c r="HV12" s="4">
        <v>0.23400000000000001</v>
      </c>
      <c r="HW12" s="3">
        <v>35.4</v>
      </c>
      <c r="HX12" s="4">
        <v>27.86</v>
      </c>
      <c r="HY12" s="5"/>
      <c r="HZ12" s="5"/>
      <c r="IA12" s="4">
        <v>2.4660000000000002</v>
      </c>
      <c r="IB12" s="3">
        <v>105</v>
      </c>
      <c r="IC12" s="4">
        <v>22.99</v>
      </c>
      <c r="ID12" s="4">
        <v>-0.13500000000000001</v>
      </c>
      <c r="IE12" s="4">
        <v>3.7999999999999999E-2</v>
      </c>
      <c r="IF12" s="4">
        <v>805.8</v>
      </c>
      <c r="IG12" s="4">
        <v>728.1</v>
      </c>
      <c r="IH12" s="4">
        <v>816.2</v>
      </c>
      <c r="II12" s="4">
        <v>742.1</v>
      </c>
      <c r="IJ12" s="4">
        <v>4.1000000000000002E-2</v>
      </c>
      <c r="IK12" s="3">
        <v>0.32</v>
      </c>
      <c r="IL12" s="4">
        <v>77.381</v>
      </c>
      <c r="IM12" s="4">
        <v>77.381</v>
      </c>
      <c r="IN12" s="4">
        <v>14.023</v>
      </c>
      <c r="IO12" s="3">
        <v>1.0269999999999999</v>
      </c>
    </row>
  </sheetData>
  <mergeCells count="5">
    <mergeCell ref="B6:BD6"/>
    <mergeCell ref="BE6:DE6"/>
    <mergeCell ref="DF6:FE6"/>
    <mergeCell ref="FF6:HD6"/>
    <mergeCell ref="HE6:IO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799-7F36-41E2-B6D1-013F01D33EF2}">
  <sheetPr codeName="Sheet10"/>
  <dimension ref="B2:C5"/>
  <sheetViews>
    <sheetView showWhiteSpace="0" view="pageLayout" zoomScaleNormal="100" workbookViewId="0">
      <selection activeCell="B1" sqref="B1"/>
    </sheetView>
  </sheetViews>
  <sheetFormatPr defaultColWidth="9.140625" defaultRowHeight="15" x14ac:dyDescent="0.25"/>
  <cols>
    <col min="1" max="1" width="3.7109375" customWidth="1"/>
    <col min="2" max="2" width="12.42578125" customWidth="1"/>
    <col min="3" max="3" width="10.7109375" customWidth="1"/>
    <col min="9" max="9" width="14.7109375" customWidth="1"/>
    <col min="18" max="18" width="14.140625" customWidth="1"/>
    <col min="27" max="27" width="14" customWidth="1"/>
  </cols>
  <sheetData>
    <row r="2" spans="2:3" x14ac:dyDescent="0.25">
      <c r="B2" s="8" t="s">
        <v>50</v>
      </c>
      <c r="C2" s="8" t="s">
        <v>51</v>
      </c>
    </row>
    <row r="3" spans="2:3" x14ac:dyDescent="0.25">
      <c r="B3">
        <v>1</v>
      </c>
      <c r="C3" t="s">
        <v>52</v>
      </c>
    </row>
    <row r="4" spans="2:3" x14ac:dyDescent="0.25">
      <c r="B4">
        <v>2</v>
      </c>
    </row>
    <row r="5" spans="2:3" x14ac:dyDescent="0.25">
      <c r="B5">
        <v>3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62DB-2D03-4BB0-BB9D-DBD595A6DDA0}">
  <sheetPr codeName="Sheet1"/>
  <dimension ref="A1:FU2"/>
  <sheetViews>
    <sheetView view="pageLayout" zoomScale="80" zoomScaleNormal="70" zoomScalePageLayoutView="80" workbookViewId="0">
      <selection activeCell="FL17" sqref="FL17"/>
    </sheetView>
  </sheetViews>
  <sheetFormatPr defaultColWidth="9.140625" defaultRowHeight="15" x14ac:dyDescent="0.25"/>
  <cols>
    <col min="1" max="7" width="14" customWidth="1"/>
    <col min="8" max="8" width="16.42578125" customWidth="1"/>
    <col min="9" max="9" width="17.5703125" customWidth="1"/>
    <col min="10" max="10" width="13.140625" customWidth="1"/>
    <col min="11" max="12" width="17.5703125" customWidth="1"/>
    <col min="13" max="13" width="15.28515625" customWidth="1"/>
    <col min="23" max="30" width="14" customWidth="1"/>
    <col min="33" max="34" width="9.5703125" customWidth="1"/>
    <col min="39" max="39" width="15.28515625" customWidth="1"/>
    <col min="44" max="44" width="9.5703125" customWidth="1"/>
    <col min="48" max="48" width="9.5703125" customWidth="1"/>
    <col min="49" max="49" width="13.85546875" customWidth="1"/>
    <col min="54" max="54" width="9.5703125" customWidth="1"/>
    <col min="58" max="58" width="9.5703125" customWidth="1"/>
    <col min="59" max="59" width="13.85546875" customWidth="1"/>
    <col min="64" max="64" width="9.5703125" customWidth="1"/>
    <col min="68" max="68" width="9.5703125" customWidth="1"/>
    <col min="69" max="69" width="13.85546875" customWidth="1"/>
    <col min="78" max="78" width="14" customWidth="1"/>
    <col min="88" max="88" width="14" customWidth="1"/>
    <col min="100" max="100" width="14" customWidth="1"/>
    <col min="110" max="110" width="14" customWidth="1"/>
    <col min="120" max="120" width="14" customWidth="1"/>
    <col min="121" max="121" width="9.140625" customWidth="1"/>
    <col min="130" max="137" width="14" customWidth="1"/>
    <col min="147" max="147" width="14" customWidth="1"/>
    <col min="157" max="157" width="14" customWidth="1"/>
    <col min="167" max="167" width="14" customWidth="1"/>
    <col min="177" max="177" width="14" customWidth="1"/>
  </cols>
  <sheetData>
    <row r="1" spans="1:177" x14ac:dyDescent="0.25">
      <c r="A1" s="15"/>
      <c r="B1" s="15"/>
      <c r="C1" s="15"/>
      <c r="D1" s="15"/>
      <c r="E1" s="15"/>
      <c r="F1" s="15"/>
      <c r="G1" s="15"/>
      <c r="N1" s="65" t="s">
        <v>67</v>
      </c>
      <c r="O1" s="66"/>
      <c r="P1" s="66"/>
      <c r="Q1" s="66"/>
      <c r="R1" s="66"/>
      <c r="S1" s="66"/>
      <c r="T1" s="66"/>
      <c r="U1" s="66"/>
      <c r="V1" s="66"/>
      <c r="W1" s="67"/>
      <c r="X1" s="65" t="s">
        <v>94</v>
      </c>
      <c r="Y1" s="66"/>
      <c r="Z1" s="66"/>
      <c r="AA1" s="66"/>
      <c r="AB1" s="66"/>
      <c r="AC1" s="66"/>
      <c r="AD1" s="67"/>
      <c r="AE1" s="65" t="s">
        <v>265</v>
      </c>
      <c r="AF1" s="66"/>
      <c r="AG1" s="66"/>
      <c r="AH1" s="66"/>
      <c r="AI1" s="66"/>
      <c r="AJ1" s="66"/>
      <c r="AK1" s="66"/>
      <c r="AL1" s="66"/>
      <c r="AM1" s="66"/>
      <c r="AN1" s="67"/>
      <c r="AO1" s="65" t="s">
        <v>93</v>
      </c>
      <c r="AP1" s="66"/>
      <c r="AQ1" s="66"/>
      <c r="AR1" s="66"/>
      <c r="AS1" s="66"/>
      <c r="AT1" s="66"/>
      <c r="AU1" s="66"/>
      <c r="AV1" s="66"/>
      <c r="AW1" s="66"/>
      <c r="AX1" s="67"/>
      <c r="AY1" s="65" t="s">
        <v>264</v>
      </c>
      <c r="AZ1" s="66"/>
      <c r="BA1" s="66"/>
      <c r="BB1" s="66"/>
      <c r="BC1" s="66"/>
      <c r="BD1" s="66"/>
      <c r="BE1" s="66"/>
      <c r="BF1" s="66"/>
      <c r="BG1" s="66"/>
      <c r="BH1" s="67"/>
      <c r="BI1" s="65" t="s">
        <v>139</v>
      </c>
      <c r="BJ1" s="66"/>
      <c r="BK1" s="66"/>
      <c r="BL1" s="66"/>
      <c r="BM1" s="66"/>
      <c r="BN1" s="66"/>
      <c r="BO1" s="66"/>
      <c r="BP1" s="66"/>
      <c r="BQ1" s="66"/>
      <c r="BR1" s="67"/>
      <c r="BS1" s="65" t="s">
        <v>260</v>
      </c>
      <c r="BT1" s="66"/>
      <c r="BU1" s="66"/>
      <c r="BV1" s="66"/>
      <c r="BW1" s="66"/>
      <c r="BX1" s="66"/>
      <c r="BY1" s="66"/>
      <c r="BZ1" s="66"/>
      <c r="CA1" s="66"/>
      <c r="CB1" s="67"/>
      <c r="CC1" s="65" t="s">
        <v>140</v>
      </c>
      <c r="CD1" s="66"/>
      <c r="CE1" s="66"/>
      <c r="CF1" s="66"/>
      <c r="CG1" s="66"/>
      <c r="CH1" s="66"/>
      <c r="CI1" s="66"/>
      <c r="CJ1" s="66"/>
      <c r="CK1" s="66"/>
      <c r="CL1" s="67"/>
      <c r="CM1" s="65" t="s">
        <v>58</v>
      </c>
      <c r="CN1" s="66"/>
      <c r="CO1" s="66"/>
      <c r="CP1" s="66"/>
      <c r="CQ1" s="66"/>
      <c r="CR1" s="66"/>
      <c r="CS1" s="66"/>
      <c r="CT1" s="66"/>
      <c r="CU1" s="66"/>
      <c r="CV1" s="67"/>
      <c r="CW1" s="65" t="s">
        <v>59</v>
      </c>
      <c r="CX1" s="66"/>
      <c r="CY1" s="66"/>
      <c r="CZ1" s="66"/>
      <c r="DA1" s="66"/>
      <c r="DB1" s="66"/>
      <c r="DC1" s="66"/>
      <c r="DD1" s="66"/>
      <c r="DE1" s="66"/>
      <c r="DF1" s="67"/>
      <c r="DG1" s="65" t="s">
        <v>60</v>
      </c>
      <c r="DH1" s="66"/>
      <c r="DI1" s="66"/>
      <c r="DJ1" s="66"/>
      <c r="DK1" s="66"/>
      <c r="DL1" s="66"/>
      <c r="DM1" s="66"/>
      <c r="DN1" s="66"/>
      <c r="DO1" s="66"/>
      <c r="DP1" s="67"/>
      <c r="DQ1" s="65" t="s">
        <v>137</v>
      </c>
      <c r="DR1" s="66"/>
      <c r="DS1" s="66"/>
      <c r="DT1" s="66"/>
      <c r="DU1" s="66"/>
      <c r="DV1" s="66"/>
      <c r="DW1" s="66"/>
      <c r="DX1" s="66"/>
      <c r="DY1" s="66"/>
      <c r="DZ1" s="67"/>
      <c r="EA1" s="65" t="s">
        <v>271</v>
      </c>
      <c r="EB1" s="66"/>
      <c r="EC1" s="66"/>
      <c r="ED1" s="66"/>
      <c r="EE1" s="66"/>
      <c r="EF1" s="66"/>
      <c r="EG1" s="67"/>
      <c r="EH1" s="65" t="s">
        <v>95</v>
      </c>
      <c r="EI1" s="66"/>
      <c r="EJ1" s="66"/>
      <c r="EK1" s="66"/>
      <c r="EL1" s="66"/>
      <c r="EM1" s="66"/>
      <c r="EN1" s="66"/>
      <c r="EO1" s="66"/>
      <c r="EP1" s="66"/>
      <c r="EQ1" s="67"/>
      <c r="ER1" s="65" t="s">
        <v>138</v>
      </c>
      <c r="ES1" s="66"/>
      <c r="ET1" s="66"/>
      <c r="EU1" s="66"/>
      <c r="EV1" s="66"/>
      <c r="EW1" s="66"/>
      <c r="EX1" s="66"/>
      <c r="EY1" s="66"/>
      <c r="EZ1" s="66"/>
      <c r="FA1" s="67"/>
      <c r="FB1" s="65" t="s">
        <v>272</v>
      </c>
      <c r="FC1" s="66"/>
      <c r="FD1" s="66"/>
      <c r="FE1" s="66"/>
      <c r="FF1" s="66"/>
      <c r="FG1" s="66"/>
      <c r="FH1" s="66"/>
      <c r="FI1" s="66"/>
      <c r="FJ1" s="66"/>
      <c r="FK1" s="67"/>
      <c r="FL1" s="65" t="s">
        <v>273</v>
      </c>
      <c r="FM1" s="66"/>
      <c r="FN1" s="66"/>
      <c r="FO1" s="66"/>
      <c r="FP1" s="66"/>
      <c r="FQ1" s="66"/>
      <c r="FR1" s="66"/>
      <c r="FS1" s="66"/>
      <c r="FT1" s="66"/>
      <c r="FU1" s="67"/>
    </row>
    <row r="2" spans="1:177" x14ac:dyDescent="0.25">
      <c r="B2" t="s">
        <v>66</v>
      </c>
      <c r="C2">
        <v>180</v>
      </c>
    </row>
  </sheetData>
  <mergeCells count="17">
    <mergeCell ref="EA1:EG1"/>
    <mergeCell ref="FB1:FK1"/>
    <mergeCell ref="FL1:FU1"/>
    <mergeCell ref="N1:W1"/>
    <mergeCell ref="X1:AD1"/>
    <mergeCell ref="ER1:FA1"/>
    <mergeCell ref="BI1:BR1"/>
    <mergeCell ref="CC1:CL1"/>
    <mergeCell ref="EH1:EQ1"/>
    <mergeCell ref="AO1:AX1"/>
    <mergeCell ref="AE1:AN1"/>
    <mergeCell ref="BS1:CB1"/>
    <mergeCell ref="CM1:CV1"/>
    <mergeCell ref="CW1:DF1"/>
    <mergeCell ref="DG1:DP1"/>
    <mergeCell ref="DQ1:DZ1"/>
    <mergeCell ref="AY1:BH1"/>
  </mergeCells>
  <pageMargins left="0.23622047244094491" right="0.23622047244094491" top="0.74803149606299213" bottom="0.74803149606299213" header="0.31496062992125984" footer="0.31496062992125984"/>
  <pageSetup paperSize="9" orientation="portrait" r:id="rId1"/>
  <headerFooter>
    <oddHeader>&amp;L&amp;"-,Bold Italic"&amp;14SCG 007 LMH&amp;C&amp;14KISKPI r02 Track Report&amp;R&amp;G</oddHeader>
    <oddFooter>&amp;L&amp;G&amp;C&amp;"+,Regular"&amp;12&amp;D&amp;R&amp;"-,Bold"&amp;P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DBE9E-459B-4ECC-83BD-FB05AA513064}">
  <sheetPr codeName="Sheet13"/>
  <dimension ref="B1:G1"/>
  <sheetViews>
    <sheetView zoomScale="60" zoomScaleNormal="60" workbookViewId="0">
      <selection activeCell="G2" sqref="G2:G34"/>
    </sheetView>
  </sheetViews>
  <sheetFormatPr defaultRowHeight="15" x14ac:dyDescent="0.25"/>
  <sheetData>
    <row r="1" spans="2:7" x14ac:dyDescent="0.25">
      <c r="B1" t="s">
        <v>2</v>
      </c>
      <c r="C1" t="s">
        <v>367</v>
      </c>
      <c r="D1" t="s">
        <v>368</v>
      </c>
      <c r="E1" t="s">
        <v>369</v>
      </c>
      <c r="F1" t="s">
        <v>370</v>
      </c>
      <c r="G1" t="s">
        <v>371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8BEC9-80F9-41B8-89E0-00A4A0999DB9}">
  <sheetPr codeName="Sheet14"/>
  <dimension ref="B1:G13"/>
  <sheetViews>
    <sheetView zoomScale="40" zoomScaleNormal="40" workbookViewId="0">
      <selection activeCell="G8" sqref="G8:G13"/>
    </sheetView>
  </sheetViews>
  <sheetFormatPr defaultRowHeight="15" x14ac:dyDescent="0.25"/>
  <sheetData>
    <row r="1" spans="2:7" x14ac:dyDescent="0.25">
      <c r="B1" t="s">
        <v>2</v>
      </c>
      <c r="C1" t="s">
        <v>367</v>
      </c>
      <c r="D1" t="s">
        <v>368</v>
      </c>
      <c r="E1" t="s">
        <v>369</v>
      </c>
      <c r="F1" t="s">
        <v>370</v>
      </c>
      <c r="G1" t="s">
        <v>371</v>
      </c>
    </row>
    <row r="2" spans="2:7" x14ac:dyDescent="0.25">
      <c r="B2" s="12">
        <v>1597.175</v>
      </c>
      <c r="C2" s="12">
        <v>-26.88</v>
      </c>
      <c r="D2" s="12">
        <v>1.149</v>
      </c>
      <c r="E2" s="12">
        <v>4.8680000000000003</v>
      </c>
      <c r="F2" s="12">
        <v>13.016999999999999</v>
      </c>
      <c r="G2" s="4">
        <v>-327.88</v>
      </c>
    </row>
    <row r="3" spans="2:7" x14ac:dyDescent="0.25">
      <c r="B3" s="12">
        <v>230</v>
      </c>
      <c r="C3" s="12">
        <v>5.54</v>
      </c>
      <c r="D3" s="12">
        <v>0.89400000000000002</v>
      </c>
      <c r="E3" s="12">
        <v>2.5880000000000001</v>
      </c>
      <c r="F3" s="12">
        <v>3.3479999999999999</v>
      </c>
      <c r="G3" s="3">
        <v>68.900000000000006</v>
      </c>
    </row>
    <row r="4" spans="2:7" x14ac:dyDescent="0.25">
      <c r="B4" s="12">
        <v>227.57</v>
      </c>
      <c r="C4" s="12">
        <v>5.37</v>
      </c>
      <c r="D4" s="12">
        <v>0.86699999999999999</v>
      </c>
      <c r="E4" s="12">
        <v>2.427</v>
      </c>
      <c r="F4" s="12">
        <v>3.2469999999999999</v>
      </c>
      <c r="G4" s="4">
        <v>66.900000000000006</v>
      </c>
    </row>
    <row r="5" spans="2:7" x14ac:dyDescent="0.25">
      <c r="B5" s="12">
        <v>250.39</v>
      </c>
      <c r="C5" s="12">
        <v>5.22</v>
      </c>
      <c r="D5" s="12">
        <v>0.83599999999999997</v>
      </c>
      <c r="E5" s="12">
        <v>2.161</v>
      </c>
      <c r="F5" s="12">
        <v>3.069</v>
      </c>
      <c r="G5" s="4">
        <v>64.099999999999994</v>
      </c>
    </row>
    <row r="6" spans="2:7" x14ac:dyDescent="0.25">
      <c r="B6" s="12">
        <v>278.88</v>
      </c>
      <c r="C6" s="12">
        <v>5.2</v>
      </c>
      <c r="D6" s="12">
        <v>1.0940000000000001</v>
      </c>
      <c r="E6" s="12">
        <v>2.4119999999999999</v>
      </c>
      <c r="F6" s="12">
        <v>3.2789999999999999</v>
      </c>
      <c r="G6" s="4">
        <v>62.7</v>
      </c>
    </row>
    <row r="7" spans="2:7" x14ac:dyDescent="0.25">
      <c r="B7" s="12">
        <v>254.929</v>
      </c>
      <c r="C7" s="12">
        <v>5.39</v>
      </c>
      <c r="D7" s="5"/>
      <c r="E7" s="5"/>
      <c r="F7" s="5"/>
      <c r="G7" s="4">
        <v>65.900000000000006</v>
      </c>
    </row>
    <row r="8" spans="2:7" x14ac:dyDescent="0.25">
      <c r="B8" s="3">
        <v>1106.8430000000001</v>
      </c>
      <c r="C8" s="4">
        <v>5.34</v>
      </c>
      <c r="D8" s="4">
        <v>1.1839999999999999</v>
      </c>
      <c r="E8" s="3">
        <v>3.456</v>
      </c>
      <c r="F8" s="4">
        <v>3.464</v>
      </c>
      <c r="G8" s="4">
        <v>63.96</v>
      </c>
    </row>
    <row r="9" spans="2:7" x14ac:dyDescent="0.25">
      <c r="B9" s="4">
        <v>219.7</v>
      </c>
      <c r="C9" s="3">
        <v>5.67</v>
      </c>
      <c r="D9" s="3">
        <v>1.3859999999999999</v>
      </c>
      <c r="E9" s="4">
        <v>3.3660000000000001</v>
      </c>
      <c r="F9" s="3">
        <v>3.6779999999999999</v>
      </c>
      <c r="G9" s="3">
        <v>70.98</v>
      </c>
    </row>
    <row r="10" spans="2:7" x14ac:dyDescent="0.25">
      <c r="B10" s="4">
        <v>217.68</v>
      </c>
      <c r="C10" s="4">
        <v>5.51</v>
      </c>
      <c r="D10" s="4">
        <v>1.008</v>
      </c>
      <c r="E10" s="4">
        <v>2.5259999999999998</v>
      </c>
      <c r="F10" s="4">
        <v>2.9620000000000002</v>
      </c>
      <c r="G10" s="4">
        <v>68.099999999999994</v>
      </c>
    </row>
    <row r="11" spans="2:7" x14ac:dyDescent="0.25">
      <c r="B11" s="4">
        <v>372.86</v>
      </c>
      <c r="C11" s="4">
        <v>4.28</v>
      </c>
      <c r="D11" s="4">
        <v>0.93899999999999995</v>
      </c>
      <c r="E11" s="4">
        <v>2.319</v>
      </c>
      <c r="F11" s="4">
        <v>2.9220000000000002</v>
      </c>
      <c r="G11" s="4">
        <v>44.48</v>
      </c>
    </row>
    <row r="12" spans="2:7" x14ac:dyDescent="0.25">
      <c r="B12" s="4">
        <v>223.46</v>
      </c>
      <c r="C12" s="4">
        <v>5.57</v>
      </c>
      <c r="D12" s="4">
        <v>1.282</v>
      </c>
      <c r="E12" s="4">
        <v>3.3239999999999998</v>
      </c>
      <c r="F12" s="4">
        <v>3.536</v>
      </c>
      <c r="G12" s="4">
        <v>68.48</v>
      </c>
    </row>
    <row r="13" spans="2:7" x14ac:dyDescent="0.25">
      <c r="B13" s="4">
        <v>241.1</v>
      </c>
      <c r="C13" s="4">
        <v>5.66</v>
      </c>
      <c r="D13" s="5"/>
      <c r="E13" s="5"/>
      <c r="F13" s="5"/>
      <c r="G13" s="4">
        <v>69.22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2AF4-4CD8-4F3E-A3D8-10B73010E669}">
  <sheetPr codeName="Sheet15"/>
  <dimension ref="B1:G14"/>
  <sheetViews>
    <sheetView zoomScale="50" zoomScaleNormal="50" workbookViewId="0">
      <selection activeCell="G10" sqref="G10:G14"/>
    </sheetView>
  </sheetViews>
  <sheetFormatPr defaultRowHeight="15" x14ac:dyDescent="0.25"/>
  <sheetData>
    <row r="1" spans="2:7" x14ac:dyDescent="0.25">
      <c r="B1" t="s">
        <v>2</v>
      </c>
      <c r="C1" t="s">
        <v>367</v>
      </c>
      <c r="D1" t="s">
        <v>368</v>
      </c>
      <c r="E1" t="s">
        <v>369</v>
      </c>
      <c r="F1" t="s">
        <v>370</v>
      </c>
      <c r="G1" t="s">
        <v>371</v>
      </c>
    </row>
    <row r="2" spans="2:7" x14ac:dyDescent="0.25">
      <c r="B2" s="12">
        <v>269.428</v>
      </c>
      <c r="C2" s="12">
        <v>5.16</v>
      </c>
      <c r="D2" s="12">
        <v>0.91800000000000004</v>
      </c>
      <c r="E2" s="12">
        <v>4.3659999999999997</v>
      </c>
      <c r="F2" s="12">
        <v>3.1030000000000002</v>
      </c>
      <c r="G2" s="4">
        <v>13.5</v>
      </c>
    </row>
    <row r="3" spans="2:7" x14ac:dyDescent="0.25">
      <c r="B3" s="12">
        <v>222.99</v>
      </c>
      <c r="C3" s="12">
        <v>5.59</v>
      </c>
      <c r="D3" s="12">
        <v>1.125</v>
      </c>
      <c r="E3" s="12">
        <v>3.5779999999999998</v>
      </c>
      <c r="F3" s="12">
        <v>3.0449999999999999</v>
      </c>
      <c r="G3" s="4">
        <v>70.62</v>
      </c>
    </row>
    <row r="4" spans="2:7" x14ac:dyDescent="0.25">
      <c r="B4" s="12">
        <v>217.34</v>
      </c>
      <c r="C4" s="12">
        <v>5.72</v>
      </c>
      <c r="D4" s="12">
        <v>1.161</v>
      </c>
      <c r="E4" s="12">
        <v>3.4039999999999999</v>
      </c>
      <c r="F4" s="12">
        <v>3.1059999999999999</v>
      </c>
      <c r="G4" s="3">
        <v>73.02</v>
      </c>
    </row>
    <row r="5" spans="2:7" x14ac:dyDescent="0.25">
      <c r="B5" s="12">
        <v>218</v>
      </c>
      <c r="C5" s="12">
        <v>5.69</v>
      </c>
      <c r="D5" s="12">
        <v>1.1519999999999999</v>
      </c>
      <c r="E5" s="12">
        <v>3.6280000000000001</v>
      </c>
      <c r="F5" s="12">
        <v>3.0310000000000001</v>
      </c>
      <c r="G5" s="4">
        <v>72.64</v>
      </c>
    </row>
    <row r="6" spans="2:7" x14ac:dyDescent="0.25">
      <c r="B6" s="12">
        <v>231.34200000000001</v>
      </c>
      <c r="C6" s="12">
        <v>5.5</v>
      </c>
      <c r="D6" s="5"/>
      <c r="E6" s="5"/>
      <c r="F6" s="5"/>
      <c r="G6" s="4">
        <v>69.86</v>
      </c>
    </row>
    <row r="7" spans="2:7" x14ac:dyDescent="0.25">
      <c r="B7" s="3">
        <v>776.23299999999995</v>
      </c>
      <c r="C7" s="4">
        <v>5.5</v>
      </c>
      <c r="D7" s="4">
        <v>1.27</v>
      </c>
      <c r="E7" s="4">
        <v>4.17</v>
      </c>
      <c r="F7" s="3">
        <v>3.157</v>
      </c>
      <c r="G7" s="4">
        <v>-280.66000000000003</v>
      </c>
    </row>
    <row r="8" spans="2:7" x14ac:dyDescent="0.25">
      <c r="B8" s="4">
        <v>217.12</v>
      </c>
      <c r="C8" s="3">
        <v>5.74</v>
      </c>
      <c r="D8" s="3">
        <v>1.349</v>
      </c>
      <c r="E8" s="3">
        <v>4.5940000000000003</v>
      </c>
      <c r="F8" s="4">
        <v>3.1520000000000001</v>
      </c>
      <c r="G8" s="3">
        <v>73.38</v>
      </c>
    </row>
    <row r="9" spans="2:7" x14ac:dyDescent="0.25">
      <c r="B9" s="4">
        <v>245.49100000000001</v>
      </c>
      <c r="C9" s="4">
        <v>5.59</v>
      </c>
      <c r="D9" s="5"/>
      <c r="E9" s="5"/>
      <c r="F9" s="5"/>
      <c r="G9" s="4">
        <v>70</v>
      </c>
    </row>
    <row r="10" spans="2:7" x14ac:dyDescent="0.25">
      <c r="B10" s="3">
        <v>301.69799999999998</v>
      </c>
      <c r="C10" s="4">
        <v>5.07</v>
      </c>
      <c r="D10" s="4">
        <v>1.22</v>
      </c>
      <c r="E10" s="4">
        <v>4.1609999999999996</v>
      </c>
      <c r="F10" s="4">
        <v>3.0750000000000002</v>
      </c>
      <c r="G10" s="4">
        <v>59.98</v>
      </c>
    </row>
    <row r="11" spans="2:7" x14ac:dyDescent="0.25">
      <c r="B11" s="4">
        <v>223.46</v>
      </c>
      <c r="C11" s="4">
        <v>5.67</v>
      </c>
      <c r="D11" s="4">
        <v>1.4279999999999999</v>
      </c>
      <c r="E11" s="4">
        <v>3.6259999999999999</v>
      </c>
      <c r="F11" s="4">
        <v>3.2810000000000001</v>
      </c>
      <c r="G11" s="4">
        <v>71.52</v>
      </c>
    </row>
    <row r="12" spans="2:7" x14ac:dyDescent="0.25">
      <c r="B12" s="4">
        <v>221.18</v>
      </c>
      <c r="C12" s="4">
        <v>5.69</v>
      </c>
      <c r="D12" s="3">
        <v>1.756</v>
      </c>
      <c r="E12" s="4">
        <v>4.1589999999999998</v>
      </c>
      <c r="F12" s="4">
        <v>3.6720000000000002</v>
      </c>
      <c r="G12" s="4">
        <v>71.56</v>
      </c>
    </row>
    <row r="13" spans="2:7" x14ac:dyDescent="0.25">
      <c r="B13" s="4">
        <v>216.11</v>
      </c>
      <c r="C13" s="3">
        <v>5.83</v>
      </c>
      <c r="D13" s="4">
        <v>1.746</v>
      </c>
      <c r="E13" s="3">
        <v>4.391</v>
      </c>
      <c r="F13" s="3">
        <v>3.6930000000000001</v>
      </c>
      <c r="G13" s="3">
        <v>74.36</v>
      </c>
    </row>
    <row r="14" spans="2:7" x14ac:dyDescent="0.25">
      <c r="B14" s="4">
        <v>230.65899999999999</v>
      </c>
      <c r="C14" s="4">
        <v>5.68</v>
      </c>
      <c r="D14" s="5"/>
      <c r="E14" s="5"/>
      <c r="F14" s="5"/>
      <c r="G14" s="4">
        <v>71.7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CTRL</vt:lpstr>
      <vt:lpstr>Plot_Export</vt:lpstr>
      <vt:lpstr>All</vt:lpstr>
      <vt:lpstr>1_TestDay</vt:lpstr>
      <vt:lpstr>2_TestDay</vt:lpstr>
      <vt:lpstr>3_TestDay</vt:lpstr>
      <vt:lpstr>4_TestDay</vt:lpstr>
      <vt:lpstr>5_TestDay</vt:lpstr>
      <vt:lpstr>Summary_OLD</vt:lpstr>
      <vt:lpstr>Summary</vt:lpstr>
      <vt:lpstr>Driver 1</vt:lpstr>
      <vt:lpstr>Driver 2</vt:lpstr>
      <vt:lpstr>Driver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Stefano.Rapisarda</dc:creator>
  <cp:lastModifiedBy>Matteo.Paganini</cp:lastModifiedBy>
  <cp:lastPrinted>2021-08-16T10:32:26Z</cp:lastPrinted>
  <dcterms:created xsi:type="dcterms:W3CDTF">2021-07-23T10:36:36Z</dcterms:created>
  <dcterms:modified xsi:type="dcterms:W3CDTF">2021-08-16T10:35:22Z</dcterms:modified>
</cp:coreProperties>
</file>