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e.local\shares\P074\Documents\Design\12 Engine Installation\05 Studs\Tolerancing\"/>
    </mc:Choice>
  </mc:AlternateContent>
  <xr:revisionPtr revIDLastSave="0" documentId="13_ncr:1_{2D722F25-67BA-4296-81C5-6A58E64AF66C}" xr6:coauthVersionLast="45" xr6:coauthVersionMax="45" xr10:uidLastSave="{00000000-0000-0000-0000-000000000000}"/>
  <bookViews>
    <workbookView xWindow="-120" yWindow="-120" windowWidth="38640" windowHeight="15840" xr2:uid="{914F1B7D-B360-46D9-81BD-089FAD6C895D}"/>
  </bookViews>
  <sheets>
    <sheet name="PlanarityTolerance" sheetId="1" r:id="rId1"/>
    <sheet name="PositionToler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C28" i="1" s="1"/>
  <c r="C14" i="1"/>
  <c r="C10" i="2" l="1"/>
  <c r="C24" i="1"/>
  <c r="C21" i="1"/>
  <c r="C12" i="2" l="1"/>
  <c r="C13" i="2"/>
  <c r="C11" i="2"/>
  <c r="C16" i="2" s="1"/>
  <c r="C15" i="2" l="1"/>
  <c r="D9" i="1"/>
  <c r="C9" i="1"/>
  <c r="C16" i="1" l="1"/>
  <c r="C29" i="1"/>
</calcChain>
</file>

<file path=xl/sharedStrings.xml><?xml version="1.0" encoding="utf-8"?>
<sst xmlns="http://schemas.openxmlformats.org/spreadsheetml/2006/main" count="63" uniqueCount="41">
  <si>
    <t>Timing cover planarity estimation</t>
  </si>
  <si>
    <t>Monocoque</t>
  </si>
  <si>
    <t>Threaded bush</t>
  </si>
  <si>
    <t>Engine top Hat</t>
  </si>
  <si>
    <t>Timing cover</t>
  </si>
  <si>
    <t xml:space="preserve">Total </t>
  </si>
  <si>
    <t>Minimum material</t>
  </si>
  <si>
    <t>Maximum material</t>
  </si>
  <si>
    <t>Monocoque position tolerance</t>
  </si>
  <si>
    <t>Timing cover position tolerance</t>
  </si>
  <si>
    <t>mm</t>
  </si>
  <si>
    <t>MMC</t>
  </si>
  <si>
    <t>Bushing min diam</t>
  </si>
  <si>
    <t>Bushing max diam</t>
  </si>
  <si>
    <t>Stud min diam</t>
  </si>
  <si>
    <t>Stud max diam</t>
  </si>
  <si>
    <t>MMVS bushing</t>
  </si>
  <si>
    <t>MMVS stud</t>
  </si>
  <si>
    <t>LMVS bushing</t>
  </si>
  <si>
    <t>LMVS stud</t>
  </si>
  <si>
    <t>LMC</t>
  </si>
  <si>
    <t>e6</t>
  </si>
  <si>
    <t>H7</t>
  </si>
  <si>
    <t>Worst case misalignment</t>
  </si>
  <si>
    <t>Clamp length</t>
  </si>
  <si>
    <t>deg</t>
  </si>
  <si>
    <t>rad</t>
  </si>
  <si>
    <t>Stud length 1</t>
  </si>
  <si>
    <t>Stud diameter 1</t>
  </si>
  <si>
    <t>Stud diameter 2</t>
  </si>
  <si>
    <t>Stud length 2</t>
  </si>
  <si>
    <t>Inertia section 1</t>
  </si>
  <si>
    <t>Inertia section 2</t>
  </si>
  <si>
    <t>mm^4</t>
  </si>
  <si>
    <t>Stud young modulus</t>
  </si>
  <si>
    <t>MPa</t>
  </si>
  <si>
    <t>Stress section 1</t>
  </si>
  <si>
    <t>Stress section 2</t>
  </si>
  <si>
    <t>Misalignment stress</t>
  </si>
  <si>
    <t>Stud characteristics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</si>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</sst>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2" borderId="16" xfId="1" applyBorder="1"/>
    <xf numFmtId="0" fontId="2" fillId="3" borderId="17" xfId="2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7" xfId="0" applyBorder="1"/>
    <xf numFmtId="167" fontId="0" fillId="0" borderId="0" xfId="0" applyNumberFormat="1" applyBorder="1"/>
    <xf numFmtId="167" fontId="0" fillId="0" borderId="16" xfId="0" applyNumberForma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1</xdr:row>
      <xdr:rowOff>0</xdr:rowOff>
    </xdr:from>
    <xdr:to>
      <xdr:col>25</xdr:col>
      <xdr:colOff>17542</xdr:colOff>
      <xdr:row>21</xdr:row>
      <xdr:rowOff>6704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B2B6BF-E8EE-4A9D-B5FF-056FDFC970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0"/>
          <a:ext cx="10790317" cy="404530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23</xdr:row>
      <xdr:rowOff>36658</xdr:rowOff>
    </xdr:from>
    <xdr:to>
      <xdr:col>21</xdr:col>
      <xdr:colOff>228600</xdr:colOff>
      <xdr:row>37</xdr:row>
      <xdr:rowOff>190079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163DEE9-8631-41E5-9C37-1E8AE6F5A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1650" y="4227658"/>
          <a:ext cx="8505825" cy="2829946"/>
        </a:xfrm>
        <a:prstGeom prst="rect">
          <a:avLst/>
        </a:prstGeom>
      </xdr:spPr>
    </xdr:pic>
    <xdr:clientData/>
  </xdr:twoCellAnchor>
  <xdr:twoCellAnchor editAs="oneCell">
    <xdr:from>
      <xdr:col>21</xdr:col>
      <xdr:colOff>390525</xdr:colOff>
      <xdr:row>23</xdr:row>
      <xdr:rowOff>0</xdr:rowOff>
    </xdr:from>
    <xdr:to>
      <xdr:col>29</xdr:col>
      <xdr:colOff>28011</xdr:colOff>
      <xdr:row>37</xdr:row>
      <xdr:rowOff>123475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6E1F13-A25C-4A19-8B05-70A350ED6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49400" y="4191000"/>
          <a:ext cx="4514286" cy="2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1</xdr:row>
      <xdr:rowOff>180148</xdr:rowOff>
    </xdr:from>
    <xdr:to>
      <xdr:col>18</xdr:col>
      <xdr:colOff>400050</xdr:colOff>
      <xdr:row>15</xdr:row>
      <xdr:rowOff>161204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3111C0A-780E-4264-BFA5-D0E27F806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48400" y="370648"/>
          <a:ext cx="6477000" cy="2648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E2E0-3274-4C95-96F5-8827B93CB618}">
  <dimension ref="A1:F36"/>
  <sheetViews>
    <sheetView tabSelected="1" workbookViewId="0">
      <selection activeCell="G20" sqref="G20"/>
    </sheetView>
  </sheetViews>
  <sheetFormatPr defaultRowHeight="15" x14ac:dyDescent="0.25"/>
  <cols>
    <col min="1" max="1" width="9.140625" style="10"/>
    <col min="2" max="2" width="31.28515625" bestFit="1" customWidth="1"/>
    <col min="3" max="3" width="11" customWidth="1"/>
    <col min="4" max="4" width="10.140625" customWidth="1"/>
  </cols>
  <sheetData>
    <row r="1" spans="2:5" s="10" customFormat="1" x14ac:dyDescent="0.25"/>
    <row r="2" spans="2:5" ht="15.75" thickBot="1" x14ac:dyDescent="0.3"/>
    <row r="3" spans="2:5" ht="15.75" thickBot="1" x14ac:dyDescent="0.3">
      <c r="B3" s="35" t="s">
        <v>0</v>
      </c>
      <c r="C3" s="36"/>
      <c r="D3" s="37"/>
    </row>
    <row r="4" spans="2:5" ht="30" x14ac:dyDescent="0.25">
      <c r="B4" s="14"/>
      <c r="C4" s="15" t="s">
        <v>6</v>
      </c>
      <c r="D4" s="16" t="s">
        <v>7</v>
      </c>
    </row>
    <row r="5" spans="2:5" x14ac:dyDescent="0.25">
      <c r="B5" s="17" t="s">
        <v>1</v>
      </c>
      <c r="C5" s="11">
        <v>-0.1</v>
      </c>
      <c r="D5" s="18">
        <v>0.1</v>
      </c>
    </row>
    <row r="6" spans="2:5" x14ac:dyDescent="0.25">
      <c r="B6" s="17" t="s">
        <v>2</v>
      </c>
      <c r="C6" s="11">
        <v>-0.02</v>
      </c>
      <c r="D6" s="18">
        <v>0.02</v>
      </c>
    </row>
    <row r="7" spans="2:5" x14ac:dyDescent="0.25">
      <c r="B7" s="17" t="s">
        <v>3</v>
      </c>
      <c r="C7" s="11">
        <v>-0.02</v>
      </c>
      <c r="D7" s="18">
        <v>0.02</v>
      </c>
    </row>
    <row r="8" spans="2:5" x14ac:dyDescent="0.25">
      <c r="B8" s="17" t="s">
        <v>4</v>
      </c>
      <c r="C8" s="11">
        <v>-0.1</v>
      </c>
      <c r="D8" s="18">
        <v>0.1</v>
      </c>
    </row>
    <row r="9" spans="2:5" ht="15.75" thickBot="1" x14ac:dyDescent="0.3">
      <c r="B9" s="19" t="s">
        <v>5</v>
      </c>
      <c r="C9" s="20">
        <f>+C5+C6+C7+C8</f>
        <v>-0.24000000000000002</v>
      </c>
      <c r="D9" s="21">
        <f>+D5+D6+D7+D8</f>
        <v>0.24000000000000002</v>
      </c>
    </row>
    <row r="10" spans="2:5" ht="15.75" thickBot="1" x14ac:dyDescent="0.3"/>
    <row r="11" spans="2:5" x14ac:dyDescent="0.25">
      <c r="B11" s="29" t="s">
        <v>38</v>
      </c>
      <c r="C11" s="30"/>
      <c r="D11" s="31"/>
    </row>
    <row r="12" spans="2:5" s="10" customFormat="1" x14ac:dyDescent="0.25">
      <c r="B12" s="17"/>
      <c r="C12" s="11"/>
      <c r="D12" s="18"/>
    </row>
    <row r="13" spans="2:5" x14ac:dyDescent="0.25">
      <c r="B13" s="22" t="s">
        <v>24</v>
      </c>
      <c r="C13" s="2">
        <v>160</v>
      </c>
      <c r="D13" s="23" t="s">
        <v>10</v>
      </c>
      <c r="E13" s="10"/>
    </row>
    <row r="14" spans="2:5" x14ac:dyDescent="0.25">
      <c r="B14" s="17" t="s">
        <v>23</v>
      </c>
      <c r="C14" s="11">
        <f>D9-C9</f>
        <v>0.48000000000000004</v>
      </c>
      <c r="D14" s="18" t="s">
        <v>10</v>
      </c>
      <c r="E14" s="10"/>
    </row>
    <row r="15" spans="2:5" x14ac:dyDescent="0.25">
      <c r="B15" s="17" t="s">
        <v>23</v>
      </c>
      <c r="C15" s="11">
        <f>ASIN((D9-C9)/C13)</f>
        <v>3.0000045000182249E-3</v>
      </c>
      <c r="D15" s="18" t="s">
        <v>26</v>
      </c>
      <c r="E15" s="10"/>
    </row>
    <row r="16" spans="2:5" x14ac:dyDescent="0.25">
      <c r="B16" s="24" t="s">
        <v>23</v>
      </c>
      <c r="C16" s="8">
        <f>C15*180/PI()</f>
        <v>0.171887596371299</v>
      </c>
      <c r="D16" s="25" t="s">
        <v>25</v>
      </c>
      <c r="E16" s="10"/>
    </row>
    <row r="17" spans="2:6" x14ac:dyDescent="0.25">
      <c r="B17" s="17"/>
      <c r="C17" s="11"/>
      <c r="D17" s="18"/>
      <c r="E17" s="10"/>
    </row>
    <row r="18" spans="2:6" s="10" customFormat="1" x14ac:dyDescent="0.25">
      <c r="B18" s="32" t="s">
        <v>39</v>
      </c>
      <c r="C18" s="33"/>
      <c r="D18" s="34"/>
    </row>
    <row r="19" spans="2:6" s="10" customFormat="1" x14ac:dyDescent="0.25">
      <c r="B19" s="22" t="s">
        <v>34</v>
      </c>
      <c r="C19" s="2">
        <v>210000</v>
      </c>
      <c r="D19" s="23" t="s">
        <v>35</v>
      </c>
    </row>
    <row r="20" spans="2:6" x14ac:dyDescent="0.25">
      <c r="B20" s="17" t="s">
        <v>28</v>
      </c>
      <c r="C20" s="11">
        <v>11</v>
      </c>
      <c r="D20" s="18" t="s">
        <v>10</v>
      </c>
    </row>
    <row r="21" spans="2:6" x14ac:dyDescent="0.25">
      <c r="B21" s="17" t="s">
        <v>31</v>
      </c>
      <c r="C21" s="11">
        <f>PI()/64*C20^4</f>
        <v>718.68840689387753</v>
      </c>
      <c r="D21" s="18" t="s">
        <v>33</v>
      </c>
    </row>
    <row r="22" spans="2:6" x14ac:dyDescent="0.25">
      <c r="B22" s="17" t="s">
        <v>27</v>
      </c>
      <c r="C22" s="11">
        <v>108</v>
      </c>
      <c r="D22" s="18" t="s">
        <v>10</v>
      </c>
    </row>
    <row r="23" spans="2:6" x14ac:dyDescent="0.25">
      <c r="B23" s="17" t="s">
        <v>29</v>
      </c>
      <c r="C23" s="11">
        <v>13</v>
      </c>
      <c r="D23" s="18" t="s">
        <v>10</v>
      </c>
    </row>
    <row r="24" spans="2:6" x14ac:dyDescent="0.25">
      <c r="B24" s="17" t="s">
        <v>32</v>
      </c>
      <c r="C24" s="11">
        <f>PI()/64*C23^4</f>
        <v>1401.9848090496575</v>
      </c>
      <c r="D24" s="18" t="s">
        <v>33</v>
      </c>
    </row>
    <row r="25" spans="2:6" x14ac:dyDescent="0.25">
      <c r="B25" s="24" t="s">
        <v>30</v>
      </c>
      <c r="C25" s="8">
        <v>121</v>
      </c>
      <c r="D25" s="25" t="s">
        <v>10</v>
      </c>
    </row>
    <row r="26" spans="2:6" x14ac:dyDescent="0.25">
      <c r="B26" s="17"/>
      <c r="C26" s="11"/>
      <c r="D26" s="18"/>
    </row>
    <row r="27" spans="2:6" s="10" customFormat="1" x14ac:dyDescent="0.25">
      <c r="B27" s="32" t="s">
        <v>40</v>
      </c>
      <c r="C27" s="33"/>
      <c r="D27" s="34"/>
    </row>
    <row r="28" spans="2:6" x14ac:dyDescent="0.25">
      <c r="B28" s="17" t="s">
        <v>36</v>
      </c>
      <c r="C28" s="27">
        <f>C19*C15/C22*C20/2</f>
        <v>32.083381458528237</v>
      </c>
      <c r="D28" s="18" t="s">
        <v>35</v>
      </c>
    </row>
    <row r="29" spans="2:6" ht="15.75" thickBot="1" x14ac:dyDescent="0.3">
      <c r="B29" s="19" t="s">
        <v>37</v>
      </c>
      <c r="C29" s="28">
        <f>C19*C15/C25*C23/2</f>
        <v>33.843025971279971</v>
      </c>
      <c r="D29" s="26" t="s">
        <v>35</v>
      </c>
    </row>
    <row r="30" spans="2:6" x14ac:dyDescent="0.25">
      <c r="B30" s="10"/>
      <c r="C30" s="10"/>
      <c r="D30" s="10"/>
      <c r="E30" s="10"/>
      <c r="F30" s="10"/>
    </row>
    <row r="31" spans="2:6" x14ac:dyDescent="0.25">
      <c r="B31" s="10"/>
      <c r="C31" s="10"/>
      <c r="D31" s="10"/>
      <c r="E31" s="10"/>
      <c r="F31" s="10"/>
    </row>
    <row r="32" spans="2:6" x14ac:dyDescent="0.25">
      <c r="B32" s="10"/>
      <c r="C32" s="10"/>
      <c r="D32" s="10"/>
      <c r="E32" s="10"/>
      <c r="F32" s="10"/>
    </row>
    <row r="33" spans="2:6" x14ac:dyDescent="0.25">
      <c r="B33" s="10"/>
      <c r="C33" s="10"/>
      <c r="D33" s="10"/>
      <c r="E33" s="10"/>
      <c r="F33" s="10"/>
    </row>
    <row r="34" spans="2:6" x14ac:dyDescent="0.25">
      <c r="B34" s="10"/>
      <c r="C34" s="10"/>
      <c r="D34" s="10"/>
      <c r="E34" s="10"/>
      <c r="F34" s="10"/>
    </row>
    <row r="35" spans="2:6" x14ac:dyDescent="0.25">
      <c r="B35" s="10"/>
      <c r="C35" s="10"/>
      <c r="D35" s="10"/>
      <c r="E35" s="10"/>
      <c r="F35" s="10"/>
    </row>
    <row r="36" spans="2:6" x14ac:dyDescent="0.25">
      <c r="B36" s="10"/>
      <c r="C36" s="10"/>
      <c r="D36" s="10"/>
      <c r="E36" s="10"/>
      <c r="F36" s="10"/>
    </row>
  </sheetData>
  <mergeCells count="4">
    <mergeCell ref="B18:D18"/>
    <mergeCell ref="B11:D11"/>
    <mergeCell ref="B27:D27"/>
    <mergeCell ref="B3:D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0B914-98A2-4F3E-BF09-2A5C1F0116CD}">
  <dimension ref="B3:E16"/>
  <sheetViews>
    <sheetView workbookViewId="0">
      <selection activeCell="C11" sqref="C11"/>
    </sheetView>
  </sheetViews>
  <sheetFormatPr defaultRowHeight="15" x14ac:dyDescent="0.25"/>
  <cols>
    <col min="2" max="2" width="29.42578125" bestFit="1" customWidth="1"/>
  </cols>
  <sheetData>
    <row r="3" spans="2:5" x14ac:dyDescent="0.25">
      <c r="B3" s="1" t="s">
        <v>8</v>
      </c>
      <c r="C3" s="2">
        <v>0.05</v>
      </c>
      <c r="D3" s="2" t="s">
        <v>10</v>
      </c>
      <c r="E3" s="3"/>
    </row>
    <row r="4" spans="2:5" x14ac:dyDescent="0.25">
      <c r="B4" s="4" t="s">
        <v>9</v>
      </c>
      <c r="C4" s="5">
        <v>0.05</v>
      </c>
      <c r="D4" s="5" t="s">
        <v>10</v>
      </c>
      <c r="E4" s="6"/>
    </row>
    <row r="5" spans="2:5" x14ac:dyDescent="0.25">
      <c r="B5" s="4" t="s">
        <v>13</v>
      </c>
      <c r="C5" s="5">
        <v>13.018000000000001</v>
      </c>
      <c r="D5" s="5" t="s">
        <v>10</v>
      </c>
      <c r="E5" s="12" t="s">
        <v>22</v>
      </c>
    </row>
    <row r="6" spans="2:5" x14ac:dyDescent="0.25">
      <c r="B6" s="4" t="s">
        <v>12</v>
      </c>
      <c r="C6" s="5">
        <v>13</v>
      </c>
      <c r="D6" s="5" t="s">
        <v>10</v>
      </c>
      <c r="E6" s="12"/>
    </row>
    <row r="7" spans="2:5" x14ac:dyDescent="0.25">
      <c r="B7" s="4" t="s">
        <v>14</v>
      </c>
      <c r="C7" s="5">
        <v>12.957000000000001</v>
      </c>
      <c r="D7" s="5" t="s">
        <v>10</v>
      </c>
      <c r="E7" s="12" t="s">
        <v>21</v>
      </c>
    </row>
    <row r="8" spans="2:5" x14ac:dyDescent="0.25">
      <c r="B8" s="7" t="s">
        <v>15</v>
      </c>
      <c r="C8" s="8">
        <v>12.968</v>
      </c>
      <c r="D8" s="8" t="s">
        <v>10</v>
      </c>
      <c r="E8" s="13"/>
    </row>
    <row r="10" spans="2:5" x14ac:dyDescent="0.25">
      <c r="B10" s="1" t="s">
        <v>16</v>
      </c>
      <c r="C10" s="2">
        <f>C6-C3</f>
        <v>12.95</v>
      </c>
      <c r="D10" s="3" t="s">
        <v>10</v>
      </c>
    </row>
    <row r="11" spans="2:5" x14ac:dyDescent="0.25">
      <c r="B11" s="4" t="s">
        <v>18</v>
      </c>
      <c r="C11" s="5">
        <f>C5+C3</f>
        <v>13.068000000000001</v>
      </c>
      <c r="D11" s="6" t="s">
        <v>10</v>
      </c>
    </row>
    <row r="12" spans="2:5" x14ac:dyDescent="0.25">
      <c r="B12" s="4" t="s">
        <v>17</v>
      </c>
      <c r="C12" s="5">
        <f>C4+C8</f>
        <v>13.018000000000001</v>
      </c>
      <c r="D12" s="6" t="s">
        <v>10</v>
      </c>
    </row>
    <row r="13" spans="2:5" x14ac:dyDescent="0.25">
      <c r="B13" s="7" t="s">
        <v>19</v>
      </c>
      <c r="C13" s="8">
        <f>C7-C4</f>
        <v>12.907</v>
      </c>
      <c r="D13" s="9" t="s">
        <v>10</v>
      </c>
    </row>
    <row r="15" spans="2:5" x14ac:dyDescent="0.25">
      <c r="B15" s="1" t="s">
        <v>11</v>
      </c>
      <c r="C15" s="2">
        <f>C10-C12</f>
        <v>-6.8000000000001393E-2</v>
      </c>
      <c r="D15" s="3" t="s">
        <v>10</v>
      </c>
    </row>
    <row r="16" spans="2:5" x14ac:dyDescent="0.25">
      <c r="B16" s="7" t="s">
        <v>20</v>
      </c>
      <c r="C16" s="8">
        <f>C11-C13</f>
        <v>0.16100000000000136</v>
      </c>
      <c r="D16" s="9" t="s">
        <v>10</v>
      </c>
    </row>
  </sheetData>
  <mergeCells count="2">
    <mergeCell ref="E5:E6"/>
    <mergeCell ref="E7:E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PlanarityTolerance</vt:lpstr>
      <vt:lpstr>PositionTolerance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Vitti</dc:creator>
  <cp:lastModifiedBy>Marco.Cova</cp:lastModifiedBy>
  <dcterms:created xsi:type="dcterms:W3CDTF">2020-07-17T06:20:38Z</dcterms:created>
  <dcterms:modified xsi:type="dcterms:W3CDTF">2020-07-22T15:03:16Z</dcterms:modified>
</cp:coreProperties>
</file>