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Matteo.Paganini\Desktop\DataEngineering\MasterDegree_Thesis_Material\Brake_Energy_ModelCorrelation\"/>
    </mc:Choice>
  </mc:AlternateContent>
  <xr:revisionPtr revIDLastSave="0" documentId="13_ncr:1_{54052DBF-3563-45DB-AA1F-B967BA245D23}" xr6:coauthVersionLast="47" xr6:coauthVersionMax="47" xr10:uidLastSave="{00000000-0000-0000-0000-000000000000}"/>
  <bookViews>
    <workbookView xWindow="-28920" yWindow="-120" windowWidth="29040" windowHeight="15840" activeTab="2" xr2:uid="{00000000-000D-0000-FFFF-FFFF00000000}"/>
  </bookViews>
  <sheets>
    <sheet name="Sheet1" sheetId="1" r:id="rId1"/>
    <sheet name="BrakeE&amp;P_Thesis" sheetId="2" r:id="rId2"/>
    <sheet name="BrakeE&amp;P_Thesis_TRIC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3" l="1"/>
  <c r="K14" i="3"/>
  <c r="H14" i="3"/>
  <c r="F14" i="3"/>
  <c r="M12" i="3"/>
  <c r="K12" i="3"/>
  <c r="H12" i="3"/>
  <c r="F12" i="3"/>
  <c r="M10" i="3"/>
  <c r="K10" i="3"/>
  <c r="H10" i="3"/>
  <c r="F10" i="3"/>
  <c r="M8" i="3"/>
  <c r="K8" i="3"/>
  <c r="H8" i="3"/>
  <c r="F8" i="3"/>
  <c r="M6" i="3"/>
  <c r="K6" i="3"/>
  <c r="H6" i="3"/>
  <c r="F6" i="3"/>
  <c r="M14" i="2"/>
  <c r="M12" i="2"/>
  <c r="M10" i="2"/>
  <c r="M8" i="2"/>
  <c r="M6" i="2"/>
  <c r="K14" i="2"/>
  <c r="K12" i="2"/>
  <c r="K10" i="2"/>
  <c r="K8" i="2"/>
  <c r="K6" i="2"/>
  <c r="H14" i="2"/>
  <c r="H12" i="2"/>
  <c r="H10" i="2"/>
  <c r="H8" i="2"/>
  <c r="H6" i="2"/>
  <c r="F14" i="2"/>
  <c r="F12" i="2"/>
  <c r="F10" i="2"/>
  <c r="F8" i="2"/>
  <c r="F6" i="2"/>
  <c r="AI7" i="1"/>
  <c r="AI9" i="1"/>
  <c r="AI11" i="1"/>
  <c r="AI5" i="1"/>
  <c r="AJ7" i="1"/>
  <c r="AJ9" i="1"/>
  <c r="AJ11" i="1"/>
  <c r="AJ5" i="1"/>
  <c r="AH7" i="1"/>
  <c r="AH9" i="1"/>
  <c r="AH11" i="1"/>
  <c r="AH5" i="1"/>
  <c r="AG5" i="1"/>
  <c r="AD5" i="1"/>
  <c r="AG7" i="1"/>
  <c r="AG9" i="1"/>
  <c r="AG11" i="1"/>
  <c r="AD7" i="1"/>
  <c r="AC9" i="1"/>
  <c r="AD9" i="1"/>
  <c r="AC11" i="1"/>
  <c r="AD11" i="1"/>
  <c r="AC5" i="1"/>
  <c r="AC7" i="1"/>
</calcChain>
</file>

<file path=xl/sharedStrings.xml><?xml version="1.0" encoding="utf-8"?>
<sst xmlns="http://schemas.openxmlformats.org/spreadsheetml/2006/main" count="127" uniqueCount="44">
  <si>
    <t>Car Speed [km/h]</t>
  </si>
  <si>
    <t>Disks Temps Front [°C]</t>
  </si>
  <si>
    <t>Disks Temps Rear [°C]</t>
  </si>
  <si>
    <t>Calipers Temps Front [°C]</t>
  </si>
  <si>
    <t>Calipers Temps Rear [°C]</t>
  </si>
  <si>
    <t>Lapmin</t>
  </si>
  <si>
    <t>LapMax</t>
  </si>
  <si>
    <t>LapAvg</t>
  </si>
  <si>
    <t>Values averaged on ranges (stints)</t>
  </si>
  <si>
    <t>Signal not stable</t>
  </si>
  <si>
    <t>AVG Brake Power Front [kW]</t>
  </si>
  <si>
    <t>AVG Brake Power Rear [kW]</t>
  </si>
  <si>
    <t>Front</t>
  </si>
  <si>
    <t>Rear</t>
  </si>
  <si>
    <t>Disc wear [mm/lap]</t>
  </si>
  <si>
    <t>Disc wear [kg/MJ]</t>
  </si>
  <si>
    <t>Average Left and Right</t>
  </si>
  <si>
    <t>Max Left and Right</t>
  </si>
  <si>
    <t>.</t>
  </si>
  <si>
    <t>Power/Speed</t>
  </si>
  <si>
    <t>avg LapMax</t>
  </si>
  <si>
    <t>Max LapMax</t>
  </si>
  <si>
    <t>AVG lapAvg</t>
  </si>
  <si>
    <t>Brake Energy Front_LapMax [MJ]</t>
  </si>
  <si>
    <t xml:space="preserve">Brake Energy Rear_LapMax [MJ] </t>
  </si>
  <si>
    <t>Max lapMax</t>
  </si>
  <si>
    <t>VALLELUNGA_RealData</t>
  </si>
  <si>
    <t>VALLELUNGA_Sim</t>
  </si>
  <si>
    <t>MONZA_RealData</t>
  </si>
  <si>
    <t>MONZA_Sim</t>
  </si>
  <si>
    <t>ARAGON_RealData</t>
  </si>
  <si>
    <t>ARAGON_Sim</t>
  </si>
  <si>
    <r>
      <t>PORTIM</t>
    </r>
    <r>
      <rPr>
        <sz val="11"/>
        <color theme="1"/>
        <rFont val="Calibri"/>
        <family val="2"/>
      </rPr>
      <t>ÃO</t>
    </r>
    <r>
      <rPr>
        <sz val="11"/>
        <color theme="1"/>
        <rFont val="Calibri"/>
        <family val="2"/>
        <scheme val="minor"/>
      </rPr>
      <t>_RealData</t>
    </r>
  </si>
  <si>
    <r>
      <t>PORTIM</t>
    </r>
    <r>
      <rPr>
        <sz val="11"/>
        <color theme="1"/>
        <rFont val="Calibri"/>
        <family val="2"/>
      </rPr>
      <t>ÃO</t>
    </r>
    <r>
      <rPr>
        <sz val="11"/>
        <color theme="1"/>
        <rFont val="Calibri"/>
        <family val="2"/>
        <scheme val="minor"/>
      </rPr>
      <t>_Sim</t>
    </r>
  </si>
  <si>
    <t>MONZA 709_RealData</t>
  </si>
  <si>
    <t>MONZA 709_Sim</t>
  </si>
  <si>
    <t>1sim</t>
  </si>
  <si>
    <t>2sim</t>
  </si>
  <si>
    <t>3sim</t>
  </si>
  <si>
    <t>4sim</t>
  </si>
  <si>
    <t>5sim</t>
  </si>
  <si>
    <t>Delta From Data</t>
  </si>
  <si>
    <r>
      <rPr>
        <b/>
        <sz val="11"/>
        <color theme="0"/>
        <rFont val="Calibri"/>
        <family val="2"/>
      </rPr>
      <t>Δ</t>
    </r>
    <r>
      <rPr>
        <b/>
        <sz val="11"/>
        <color theme="0"/>
        <rFont val="Calibri"/>
        <family val="2"/>
        <scheme val="minor"/>
      </rPr>
      <t xml:space="preserve"> From Data</t>
    </r>
  </si>
  <si>
    <t>Δ From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</si>
</sst>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otted">
        <color indexed="64"/>
      </right>
      <top style="medium">
        <color indexed="64"/>
      </top>
      <bottom/>
      <diagonal/>
    </border>
    <border>
      <left style="dashed">
        <color indexed="64"/>
      </left>
      <right style="dotted">
        <color indexed="64"/>
      </right>
      <top/>
      <bottom/>
      <diagonal/>
    </border>
    <border>
      <left style="dashed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2">
    <xf numFmtId="0" fontId="0" fillId="0" borderId="0" xfId="0"/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/>
    <xf numFmtId="0" fontId="0" fillId="0" borderId="1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1" fontId="0" fillId="0" borderId="0" xfId="0" applyNumberFormat="1"/>
    <xf numFmtId="164" fontId="0" fillId="0" borderId="0" xfId="0" applyNumberFormat="1"/>
    <xf numFmtId="0" fontId="0" fillId="13" borderId="0" xfId="0" applyFill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14" borderId="0" xfId="0" applyFill="1"/>
    <xf numFmtId="0" fontId="0" fillId="14" borderId="6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12" borderId="17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0" fillId="15" borderId="17" xfId="0" applyFill="1" applyBorder="1" applyAlignment="1">
      <alignment horizontal="center" vertical="center"/>
    </xf>
    <xf numFmtId="0" fontId="0" fillId="15" borderId="16" xfId="0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2" fillId="0" borderId="24" xfId="0" applyFon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165" fontId="0" fillId="2" borderId="9" xfId="1" applyNumberFormat="1" applyFont="1" applyFill="1" applyBorder="1" applyAlignment="1">
      <alignment horizontal="center"/>
    </xf>
    <xf numFmtId="9" fontId="0" fillId="2" borderId="9" xfId="1" applyFont="1" applyFill="1" applyBorder="1" applyAlignment="1">
      <alignment horizontal="center"/>
    </xf>
    <xf numFmtId="9" fontId="0" fillId="2" borderId="10" xfId="1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165" fontId="0" fillId="2" borderId="10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9FF"/>
      <color rgb="FF00FF00"/>
      <color rgb="FFFFCC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Disc wear [kg/MJ]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Sheet1!$AC$4</c:f>
              <c:strCache>
                <c:ptCount val="1"/>
                <c:pt idx="0">
                  <c:v>Front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Sheet1!$C$5:$C$11</c:f>
              <c:strCache>
                <c:ptCount val="7"/>
                <c:pt idx="0">
                  <c:v>VALLELUNGA_RealData</c:v>
                </c:pt>
                <c:pt idx="1">
                  <c:v>VALLELUNGA_Sim</c:v>
                </c:pt>
                <c:pt idx="2">
                  <c:v>MONZA_RealData</c:v>
                </c:pt>
                <c:pt idx="3">
                  <c:v>MONZA_Sim</c:v>
                </c:pt>
                <c:pt idx="4">
                  <c:v>ARAGON_RealData</c:v>
                </c:pt>
                <c:pt idx="5">
                  <c:v>ARAGON_Sim</c:v>
                </c:pt>
                <c:pt idx="6">
                  <c:v>PORTIMÃO_RealData</c:v>
                </c:pt>
              </c:strCache>
            </c:strRef>
          </c:cat>
          <c:val>
            <c:numRef>
              <c:f>Sheet1!$AC$5:$AC$11</c:f>
              <c:numCache>
                <c:formatCode>0.00E+00</c:formatCode>
                <c:ptCount val="7"/>
                <c:pt idx="0">
                  <c:v>1.2966414416775882E-4</c:v>
                </c:pt>
                <c:pt idx="2">
                  <c:v>1.1808707905138344E-4</c:v>
                </c:pt>
                <c:pt idx="4">
                  <c:v>7.4710830508474581E-5</c:v>
                </c:pt>
                <c:pt idx="6">
                  <c:v>1.8079138060479667E-4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3-4029-9F6A-EC4BE5702351}"/>
            </c:ext>
          </c:extLst>
        </c:ser>
        <c:ser>
          <c:idx val="1"/>
          <c:order val="1"/>
          <c:tx>
            <c:strRef>
              <c:f>Sheet1!$AD$4</c:f>
              <c:strCache>
                <c:ptCount val="1"/>
                <c:pt idx="0">
                  <c:v>Rear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Sheet1!$AD$5:$AD$11</c:f>
              <c:numCache>
                <c:formatCode>0.00E+00</c:formatCode>
                <c:ptCount val="7"/>
                <c:pt idx="0">
                  <c:v>7.0688597938144335E-5</c:v>
                </c:pt>
                <c:pt idx="2">
                  <c:v>1.033961E-4</c:v>
                </c:pt>
                <c:pt idx="4">
                  <c:v>7.4340241071428576E-5</c:v>
                </c:pt>
                <c:pt idx="6">
                  <c:v>6.5949362376237634E-5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93-4029-9F6A-EC4BE5702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536336"/>
        <c:axId val="2129559632"/>
      </c:lineChart>
      <c:catAx>
        <c:axId val="212953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9559632"/>
        <c:crosses val="autoZero"/>
        <c:auto val="1"/>
        <c:lblAlgn val="ctr"/>
        <c:lblOffset val="100"/>
        <c:noMultiLvlLbl val="0"/>
      </c:catAx>
      <c:valAx>
        <c:axId val="212955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9536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kg/MJ vs Tmin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Sheet1!$AC$4</c:f>
              <c:strCache>
                <c:ptCount val="1"/>
                <c:pt idx="0">
                  <c:v>Front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Sheet1!$L$5:$L$11</c:f>
              <c:numCache>
                <c:formatCode>General</c:formatCode>
                <c:ptCount val="7"/>
                <c:pt idx="0">
                  <c:v>278</c:v>
                </c:pt>
                <c:pt idx="2">
                  <c:v>316</c:v>
                </c:pt>
                <c:pt idx="4">
                  <c:v>266</c:v>
                </c:pt>
                <c:pt idx="6">
                  <c:v>418</c:v>
                </c:pt>
              </c:numCache>
            </c:numRef>
          </c:xVal>
          <c:yVal>
            <c:numRef>
              <c:f>Sheet1!$AC$5:$AC$11</c:f>
              <c:numCache>
                <c:formatCode>0.00E+00</c:formatCode>
                <c:ptCount val="7"/>
                <c:pt idx="0">
                  <c:v>1.2966414416775882E-4</c:v>
                </c:pt>
                <c:pt idx="2">
                  <c:v>1.1808707905138344E-4</c:v>
                </c:pt>
                <c:pt idx="4">
                  <c:v>7.4710830508474581E-5</c:v>
                </c:pt>
                <c:pt idx="6">
                  <c:v>1.8079138060479667E-4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93-4029-9F6A-EC4BE5702351}"/>
            </c:ext>
          </c:extLst>
        </c:ser>
        <c:ser>
          <c:idx val="1"/>
          <c:order val="1"/>
          <c:tx>
            <c:strRef>
              <c:f>Sheet1!$AD$4</c:f>
              <c:strCache>
                <c:ptCount val="1"/>
                <c:pt idx="0">
                  <c:v>Rear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Sheet1!$O$5:$O$11</c:f>
              <c:numCache>
                <c:formatCode>General</c:formatCode>
                <c:ptCount val="7"/>
                <c:pt idx="0">
                  <c:v>415</c:v>
                </c:pt>
                <c:pt idx="2">
                  <c:v>307</c:v>
                </c:pt>
                <c:pt idx="4">
                  <c:v>293</c:v>
                </c:pt>
                <c:pt idx="6">
                  <c:v>372</c:v>
                </c:pt>
              </c:numCache>
            </c:numRef>
          </c:xVal>
          <c:yVal>
            <c:numRef>
              <c:f>Sheet1!$AD$5:$AD$11</c:f>
              <c:numCache>
                <c:formatCode>0.00E+00</c:formatCode>
                <c:ptCount val="7"/>
                <c:pt idx="0">
                  <c:v>7.0688597938144335E-5</c:v>
                </c:pt>
                <c:pt idx="2">
                  <c:v>1.033961E-4</c:v>
                </c:pt>
                <c:pt idx="4">
                  <c:v>7.4340241071428576E-5</c:v>
                </c:pt>
                <c:pt idx="6">
                  <c:v>6.5949362376237634E-5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93-4029-9F6A-EC4BE5702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536336"/>
        <c:axId val="2129559632"/>
      </c:scatterChart>
      <c:valAx>
        <c:axId val="2129536336"/>
        <c:scaling>
          <c:orientation val="minMax"/>
          <c:min val="2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9559632"/>
        <c:crosses val="autoZero"/>
        <c:crossBetween val="midCat"/>
      </c:valAx>
      <c:valAx>
        <c:axId val="212955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953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kg/MJ vs Tmax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Sheet1!$AG$4</c:f>
              <c:strCache>
                <c:ptCount val="1"/>
                <c:pt idx="0">
                  <c:v>Front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Sheet1!$N$5:$N$11</c:f>
              <c:numCache>
                <c:formatCode>General</c:formatCode>
                <c:ptCount val="7"/>
                <c:pt idx="0">
                  <c:v>515</c:v>
                </c:pt>
                <c:pt idx="2">
                  <c:v>700</c:v>
                </c:pt>
                <c:pt idx="4">
                  <c:v>681</c:v>
                </c:pt>
                <c:pt idx="6">
                  <c:v>883</c:v>
                </c:pt>
              </c:numCache>
            </c:numRef>
          </c:xVal>
          <c:yVal>
            <c:numRef>
              <c:f>Sheet1!$AG$5:$AG$11</c:f>
              <c:numCache>
                <c:formatCode>0.00E+00</c:formatCode>
                <c:ptCount val="7"/>
                <c:pt idx="0">
                  <c:v>1.3479935779816513E-4</c:v>
                </c:pt>
                <c:pt idx="2">
                  <c:v>1.3938147035573125E-4</c:v>
                </c:pt>
                <c:pt idx="4">
                  <c:v>8.1628499999999993E-5</c:v>
                </c:pt>
                <c:pt idx="6">
                  <c:v>2.3288381230448388E-4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93-4029-9F6A-EC4BE5702351}"/>
            </c:ext>
          </c:extLst>
        </c:ser>
        <c:ser>
          <c:idx val="1"/>
          <c:order val="1"/>
          <c:tx>
            <c:strRef>
              <c:f>Sheet1!$AH$4</c:f>
              <c:strCache>
                <c:ptCount val="1"/>
                <c:pt idx="0">
                  <c:v>Rear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Sheet1!$Q$5:$Q$11</c:f>
              <c:numCache>
                <c:formatCode>General</c:formatCode>
                <c:ptCount val="7"/>
                <c:pt idx="0">
                  <c:v>733</c:v>
                </c:pt>
                <c:pt idx="2">
                  <c:v>705</c:v>
                </c:pt>
                <c:pt idx="4">
                  <c:v>692</c:v>
                </c:pt>
                <c:pt idx="6">
                  <c:v>743</c:v>
                </c:pt>
              </c:numCache>
            </c:numRef>
          </c:xVal>
          <c:yVal>
            <c:numRef>
              <c:f>Sheet1!$AH$5:$AH$11</c:f>
              <c:numCache>
                <c:formatCode>0.00E+00</c:formatCode>
                <c:ptCount val="7"/>
                <c:pt idx="0">
                  <c:v>7.0688597938144335E-5</c:v>
                </c:pt>
                <c:pt idx="2">
                  <c:v>9.9768166666666658E-5</c:v>
                </c:pt>
                <c:pt idx="4">
                  <c:v>7.4340241071428576E-5</c:v>
                </c:pt>
                <c:pt idx="6">
                  <c:v>6.9828736633663379E-5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93-4029-9F6A-EC4BE5702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536336"/>
        <c:axId val="2129559632"/>
      </c:scatterChart>
      <c:valAx>
        <c:axId val="2129536336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9559632"/>
        <c:crosses val="autoZero"/>
        <c:crossBetween val="midCat"/>
      </c:valAx>
      <c:valAx>
        <c:axId val="212955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953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kg/MJ vs Tavg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Sheet1!$AG$4</c:f>
              <c:strCache>
                <c:ptCount val="1"/>
                <c:pt idx="0">
                  <c:v>Front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Sheet1!$M$5:$M$11</c:f>
              <c:numCache>
                <c:formatCode>General</c:formatCode>
                <c:ptCount val="7"/>
                <c:pt idx="0">
                  <c:v>389</c:v>
                </c:pt>
                <c:pt idx="2">
                  <c:v>453</c:v>
                </c:pt>
                <c:pt idx="4">
                  <c:v>422</c:v>
                </c:pt>
                <c:pt idx="6">
                  <c:v>580</c:v>
                </c:pt>
              </c:numCache>
            </c:numRef>
          </c:xVal>
          <c:yVal>
            <c:numRef>
              <c:f>Sheet1!$AG$5:$AG$11</c:f>
              <c:numCache>
                <c:formatCode>0.00E+00</c:formatCode>
                <c:ptCount val="7"/>
                <c:pt idx="0">
                  <c:v>1.3479935779816513E-4</c:v>
                </c:pt>
                <c:pt idx="2">
                  <c:v>1.3938147035573125E-4</c:v>
                </c:pt>
                <c:pt idx="4">
                  <c:v>8.1628499999999993E-5</c:v>
                </c:pt>
                <c:pt idx="6">
                  <c:v>2.3288381230448388E-4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93-4029-9F6A-EC4BE5702351}"/>
            </c:ext>
          </c:extLst>
        </c:ser>
        <c:ser>
          <c:idx val="1"/>
          <c:order val="1"/>
          <c:tx>
            <c:strRef>
              <c:f>Sheet1!$AH$4</c:f>
              <c:strCache>
                <c:ptCount val="1"/>
                <c:pt idx="0">
                  <c:v>Rear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Sheet1!$P$5:$P$11</c:f>
              <c:numCache>
                <c:formatCode>General</c:formatCode>
                <c:ptCount val="7"/>
                <c:pt idx="0">
                  <c:v>532</c:v>
                </c:pt>
                <c:pt idx="2">
                  <c:v>426</c:v>
                </c:pt>
                <c:pt idx="4">
                  <c:v>415</c:v>
                </c:pt>
                <c:pt idx="6">
                  <c:v>481</c:v>
                </c:pt>
              </c:numCache>
            </c:numRef>
          </c:xVal>
          <c:yVal>
            <c:numRef>
              <c:f>Sheet1!$AH$5:$AH$11</c:f>
              <c:numCache>
                <c:formatCode>0.00E+00</c:formatCode>
                <c:ptCount val="7"/>
                <c:pt idx="0">
                  <c:v>7.0688597938144335E-5</c:v>
                </c:pt>
                <c:pt idx="2">
                  <c:v>9.9768166666666658E-5</c:v>
                </c:pt>
                <c:pt idx="4">
                  <c:v>7.4340241071428576E-5</c:v>
                </c:pt>
                <c:pt idx="6">
                  <c:v>6.9828736633663379E-5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93-4029-9F6A-EC4BE5702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536336"/>
        <c:axId val="2129559632"/>
      </c:scatterChart>
      <c:valAx>
        <c:axId val="2129536336"/>
        <c:scaling>
          <c:orientation val="minMax"/>
          <c:min val="3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9559632"/>
        <c:crosses val="autoZero"/>
        <c:crossBetween val="midCat"/>
      </c:valAx>
      <c:valAx>
        <c:axId val="212955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953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kg/MJ vs Tmin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Sheet1!$AG$4</c:f>
              <c:strCache>
                <c:ptCount val="1"/>
                <c:pt idx="0">
                  <c:v>Front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Sheet1!$L$5:$L$11</c:f>
              <c:numCache>
                <c:formatCode>General</c:formatCode>
                <c:ptCount val="7"/>
                <c:pt idx="0">
                  <c:v>278</c:v>
                </c:pt>
                <c:pt idx="2">
                  <c:v>316</c:v>
                </c:pt>
                <c:pt idx="4">
                  <c:v>266</c:v>
                </c:pt>
                <c:pt idx="6">
                  <c:v>418</c:v>
                </c:pt>
              </c:numCache>
            </c:numRef>
          </c:xVal>
          <c:yVal>
            <c:numRef>
              <c:f>Sheet1!$AG$5:$AG$11</c:f>
              <c:numCache>
                <c:formatCode>0.00E+00</c:formatCode>
                <c:ptCount val="7"/>
                <c:pt idx="0">
                  <c:v>1.3479935779816513E-4</c:v>
                </c:pt>
                <c:pt idx="2">
                  <c:v>1.3938147035573125E-4</c:v>
                </c:pt>
                <c:pt idx="4">
                  <c:v>8.1628499999999993E-5</c:v>
                </c:pt>
                <c:pt idx="6">
                  <c:v>2.3288381230448388E-4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93-4029-9F6A-EC4BE5702351}"/>
            </c:ext>
          </c:extLst>
        </c:ser>
        <c:ser>
          <c:idx val="1"/>
          <c:order val="1"/>
          <c:tx>
            <c:strRef>
              <c:f>Sheet1!$AH$4</c:f>
              <c:strCache>
                <c:ptCount val="1"/>
                <c:pt idx="0">
                  <c:v>Rear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Sheet1!$O$5:$O$11</c:f>
              <c:numCache>
                <c:formatCode>General</c:formatCode>
                <c:ptCount val="7"/>
                <c:pt idx="0">
                  <c:v>415</c:v>
                </c:pt>
                <c:pt idx="2">
                  <c:v>307</c:v>
                </c:pt>
                <c:pt idx="4">
                  <c:v>293</c:v>
                </c:pt>
                <c:pt idx="6">
                  <c:v>372</c:v>
                </c:pt>
              </c:numCache>
            </c:numRef>
          </c:xVal>
          <c:yVal>
            <c:numRef>
              <c:f>Sheet1!$AH$5:$AH$11</c:f>
              <c:numCache>
                <c:formatCode>0.00E+00</c:formatCode>
                <c:ptCount val="7"/>
                <c:pt idx="0">
                  <c:v>7.0688597938144335E-5</c:v>
                </c:pt>
                <c:pt idx="2">
                  <c:v>9.9768166666666658E-5</c:v>
                </c:pt>
                <c:pt idx="4">
                  <c:v>7.4340241071428576E-5</c:v>
                </c:pt>
                <c:pt idx="6">
                  <c:v>6.9828736633663379E-5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93-4029-9F6A-EC4BE5702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536336"/>
        <c:axId val="2129559632"/>
      </c:scatterChart>
      <c:valAx>
        <c:axId val="2129536336"/>
        <c:scaling>
          <c:orientation val="minMax"/>
          <c:min val="2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9559632"/>
        <c:crosses val="autoZero"/>
        <c:crossBetween val="midCat"/>
      </c:valAx>
      <c:valAx>
        <c:axId val="212955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953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Disc wear [kg/MJ]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Sheet1!$AC$4</c:f>
              <c:strCache>
                <c:ptCount val="1"/>
                <c:pt idx="0">
                  <c:v>Front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Sheet1!$C$5:$C$11</c:f>
              <c:strCache>
                <c:ptCount val="7"/>
                <c:pt idx="0">
                  <c:v>VALLELUNGA_RealData</c:v>
                </c:pt>
                <c:pt idx="1">
                  <c:v>VALLELUNGA_Sim</c:v>
                </c:pt>
                <c:pt idx="2">
                  <c:v>MONZA_RealData</c:v>
                </c:pt>
                <c:pt idx="3">
                  <c:v>MONZA_Sim</c:v>
                </c:pt>
                <c:pt idx="4">
                  <c:v>ARAGON_RealData</c:v>
                </c:pt>
                <c:pt idx="5">
                  <c:v>ARAGON_Sim</c:v>
                </c:pt>
                <c:pt idx="6">
                  <c:v>PORTIMÃO_RealData</c:v>
                </c:pt>
              </c:strCache>
            </c:strRef>
          </c:cat>
          <c:val>
            <c:numRef>
              <c:f>Sheet1!$AC$5:$AC$11</c:f>
              <c:numCache>
                <c:formatCode>0.00E+00</c:formatCode>
                <c:ptCount val="7"/>
                <c:pt idx="0">
                  <c:v>1.2966414416775882E-4</c:v>
                </c:pt>
                <c:pt idx="2">
                  <c:v>1.1808707905138344E-4</c:v>
                </c:pt>
                <c:pt idx="4">
                  <c:v>7.4710830508474581E-5</c:v>
                </c:pt>
                <c:pt idx="6">
                  <c:v>1.8079138060479667E-4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3-4029-9F6A-EC4BE5702351}"/>
            </c:ext>
          </c:extLst>
        </c:ser>
        <c:ser>
          <c:idx val="1"/>
          <c:order val="1"/>
          <c:tx>
            <c:strRef>
              <c:f>Sheet1!$AD$4</c:f>
              <c:strCache>
                <c:ptCount val="1"/>
                <c:pt idx="0">
                  <c:v>Rear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Sheet1!$AD$5:$AD$11</c:f>
              <c:numCache>
                <c:formatCode>0.00E+00</c:formatCode>
                <c:ptCount val="7"/>
                <c:pt idx="0">
                  <c:v>7.0688597938144335E-5</c:v>
                </c:pt>
                <c:pt idx="2">
                  <c:v>1.033961E-4</c:v>
                </c:pt>
                <c:pt idx="4">
                  <c:v>7.4340241071428576E-5</c:v>
                </c:pt>
                <c:pt idx="6">
                  <c:v>6.5949362376237634E-5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93-4029-9F6A-EC4BE5702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536336"/>
        <c:axId val="2129559632"/>
      </c:lineChart>
      <c:catAx>
        <c:axId val="212953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9559632"/>
        <c:crosses val="autoZero"/>
        <c:auto val="1"/>
        <c:lblAlgn val="ctr"/>
        <c:lblOffset val="100"/>
        <c:noMultiLvlLbl val="0"/>
      </c:catAx>
      <c:valAx>
        <c:axId val="212955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9536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kg/MJ vs Tmax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Sheet1!$AG$4</c:f>
              <c:strCache>
                <c:ptCount val="1"/>
                <c:pt idx="0">
                  <c:v>Front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Sheet1!$AI$5:$AI$11</c:f>
              <c:numCache>
                <c:formatCode>0.0000</c:formatCode>
                <c:ptCount val="7"/>
                <c:pt idx="0">
                  <c:v>0.66020000000000001</c:v>
                </c:pt>
                <c:pt idx="2">
                  <c:v>0.81719999999999993</c:v>
                </c:pt>
                <c:pt idx="4">
                  <c:v>0.70472000000000001</c:v>
                </c:pt>
                <c:pt idx="6">
                  <c:v>0.87439999999999996</c:v>
                </c:pt>
              </c:numCache>
            </c:numRef>
          </c:xVal>
          <c:yVal>
            <c:numRef>
              <c:f>Sheet1!$AG$5:$AG$11</c:f>
              <c:numCache>
                <c:formatCode>0.00E+00</c:formatCode>
                <c:ptCount val="7"/>
                <c:pt idx="0">
                  <c:v>1.3479935779816513E-4</c:v>
                </c:pt>
                <c:pt idx="2">
                  <c:v>1.3938147035573125E-4</c:v>
                </c:pt>
                <c:pt idx="4">
                  <c:v>8.1628499999999993E-5</c:v>
                </c:pt>
                <c:pt idx="6">
                  <c:v>2.3288381230448388E-4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93-4029-9F6A-EC4BE5702351}"/>
            </c:ext>
          </c:extLst>
        </c:ser>
        <c:ser>
          <c:idx val="1"/>
          <c:order val="1"/>
          <c:tx>
            <c:strRef>
              <c:f>Sheet1!$AH$4</c:f>
              <c:strCache>
                <c:ptCount val="1"/>
                <c:pt idx="0">
                  <c:v>Rear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Sheet1!$AJ$5:$AJ$11</c:f>
              <c:numCache>
                <c:formatCode>0.0000</c:formatCode>
                <c:ptCount val="7"/>
                <c:pt idx="0">
                  <c:v>0.64149999999999996</c:v>
                </c:pt>
                <c:pt idx="2">
                  <c:v>0.61899999999999999</c:v>
                </c:pt>
                <c:pt idx="4">
                  <c:v>0.57974999999999999</c:v>
                </c:pt>
                <c:pt idx="6">
                  <c:v>0.60850000000000004</c:v>
                </c:pt>
              </c:numCache>
            </c:numRef>
          </c:xVal>
          <c:yVal>
            <c:numRef>
              <c:f>Sheet1!$AH$5:$AH$11</c:f>
              <c:numCache>
                <c:formatCode>0.00E+00</c:formatCode>
                <c:ptCount val="7"/>
                <c:pt idx="0">
                  <c:v>7.0688597938144335E-5</c:v>
                </c:pt>
                <c:pt idx="2">
                  <c:v>9.9768166666666658E-5</c:v>
                </c:pt>
                <c:pt idx="4">
                  <c:v>7.4340241071428576E-5</c:v>
                </c:pt>
                <c:pt idx="6">
                  <c:v>6.9828736633663379E-5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93-4029-9F6A-EC4BE5702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536336"/>
        <c:axId val="2129559632"/>
      </c:scatterChart>
      <c:valAx>
        <c:axId val="2129536336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9559632"/>
        <c:crosses val="autoZero"/>
        <c:crossBetween val="midCat"/>
      </c:valAx>
      <c:valAx>
        <c:axId val="212955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953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kg/MJ vs Tmax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Sheet1!$AC$4</c:f>
              <c:strCache>
                <c:ptCount val="1"/>
                <c:pt idx="0">
                  <c:v>Front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Sheet1!$N$5:$N$11</c:f>
              <c:numCache>
                <c:formatCode>General</c:formatCode>
                <c:ptCount val="7"/>
                <c:pt idx="0">
                  <c:v>515</c:v>
                </c:pt>
                <c:pt idx="2">
                  <c:v>700</c:v>
                </c:pt>
                <c:pt idx="4">
                  <c:v>681</c:v>
                </c:pt>
                <c:pt idx="6">
                  <c:v>883</c:v>
                </c:pt>
              </c:numCache>
            </c:numRef>
          </c:xVal>
          <c:yVal>
            <c:numRef>
              <c:f>Sheet1!$AC$5:$AC$11</c:f>
              <c:numCache>
                <c:formatCode>0.00E+00</c:formatCode>
                <c:ptCount val="7"/>
                <c:pt idx="0">
                  <c:v>1.2966414416775882E-4</c:v>
                </c:pt>
                <c:pt idx="2">
                  <c:v>1.1808707905138344E-4</c:v>
                </c:pt>
                <c:pt idx="4">
                  <c:v>7.4710830508474581E-5</c:v>
                </c:pt>
                <c:pt idx="6">
                  <c:v>1.8079138060479667E-4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93-4029-9F6A-EC4BE5702351}"/>
            </c:ext>
          </c:extLst>
        </c:ser>
        <c:ser>
          <c:idx val="1"/>
          <c:order val="1"/>
          <c:tx>
            <c:strRef>
              <c:f>Sheet1!$AD$4</c:f>
              <c:strCache>
                <c:ptCount val="1"/>
                <c:pt idx="0">
                  <c:v>Rear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Sheet1!$Q$5:$Q$11</c:f>
              <c:numCache>
                <c:formatCode>General</c:formatCode>
                <c:ptCount val="7"/>
                <c:pt idx="0">
                  <c:v>733</c:v>
                </c:pt>
                <c:pt idx="2">
                  <c:v>705</c:v>
                </c:pt>
                <c:pt idx="4">
                  <c:v>692</c:v>
                </c:pt>
                <c:pt idx="6">
                  <c:v>743</c:v>
                </c:pt>
              </c:numCache>
            </c:numRef>
          </c:xVal>
          <c:yVal>
            <c:numRef>
              <c:f>Sheet1!$AD$5:$AD$11</c:f>
              <c:numCache>
                <c:formatCode>0.00E+00</c:formatCode>
                <c:ptCount val="7"/>
                <c:pt idx="0">
                  <c:v>7.0688597938144335E-5</c:v>
                </c:pt>
                <c:pt idx="2">
                  <c:v>1.033961E-4</c:v>
                </c:pt>
                <c:pt idx="4">
                  <c:v>7.4340241071428576E-5</c:v>
                </c:pt>
                <c:pt idx="6">
                  <c:v>6.5949362376237634E-5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93-4029-9F6A-EC4BE5702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536336"/>
        <c:axId val="2129559632"/>
      </c:scatterChart>
      <c:valAx>
        <c:axId val="2129536336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9559632"/>
        <c:crosses val="autoZero"/>
        <c:crossBetween val="midCat"/>
      </c:valAx>
      <c:valAx>
        <c:axId val="212955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953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kg/MJ vs Tavg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Sheet1!$AC$4</c:f>
              <c:strCache>
                <c:ptCount val="1"/>
                <c:pt idx="0">
                  <c:v>Front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Sheet1!$M$5:$M$11</c:f>
              <c:numCache>
                <c:formatCode>General</c:formatCode>
                <c:ptCount val="7"/>
                <c:pt idx="0">
                  <c:v>389</c:v>
                </c:pt>
                <c:pt idx="2">
                  <c:v>453</c:v>
                </c:pt>
                <c:pt idx="4">
                  <c:v>422</c:v>
                </c:pt>
                <c:pt idx="6">
                  <c:v>580</c:v>
                </c:pt>
              </c:numCache>
            </c:numRef>
          </c:xVal>
          <c:yVal>
            <c:numRef>
              <c:f>Sheet1!$AC$5:$AC$11</c:f>
              <c:numCache>
                <c:formatCode>0.00E+00</c:formatCode>
                <c:ptCount val="7"/>
                <c:pt idx="0">
                  <c:v>1.2966414416775882E-4</c:v>
                </c:pt>
                <c:pt idx="2">
                  <c:v>1.1808707905138344E-4</c:v>
                </c:pt>
                <c:pt idx="4">
                  <c:v>7.4710830508474581E-5</c:v>
                </c:pt>
                <c:pt idx="6">
                  <c:v>1.8079138060479667E-4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93-4029-9F6A-EC4BE5702351}"/>
            </c:ext>
          </c:extLst>
        </c:ser>
        <c:ser>
          <c:idx val="1"/>
          <c:order val="1"/>
          <c:tx>
            <c:strRef>
              <c:f>Sheet1!$AD$4</c:f>
              <c:strCache>
                <c:ptCount val="1"/>
                <c:pt idx="0">
                  <c:v>Rear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Sheet1!$P$5:$P$11</c:f>
              <c:numCache>
                <c:formatCode>General</c:formatCode>
                <c:ptCount val="7"/>
                <c:pt idx="0">
                  <c:v>532</c:v>
                </c:pt>
                <c:pt idx="2">
                  <c:v>426</c:v>
                </c:pt>
                <c:pt idx="4">
                  <c:v>415</c:v>
                </c:pt>
                <c:pt idx="6">
                  <c:v>481</c:v>
                </c:pt>
              </c:numCache>
            </c:numRef>
          </c:xVal>
          <c:yVal>
            <c:numRef>
              <c:f>Sheet1!$AD$5:$AD$11</c:f>
              <c:numCache>
                <c:formatCode>0.00E+00</c:formatCode>
                <c:ptCount val="7"/>
                <c:pt idx="0">
                  <c:v>7.0688597938144335E-5</c:v>
                </c:pt>
                <c:pt idx="2">
                  <c:v>1.033961E-4</c:v>
                </c:pt>
                <c:pt idx="4">
                  <c:v>7.4340241071428576E-5</c:v>
                </c:pt>
                <c:pt idx="6">
                  <c:v>6.5949362376237634E-5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93-4029-9F6A-EC4BE5702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536336"/>
        <c:axId val="2129559632"/>
      </c:scatterChart>
      <c:valAx>
        <c:axId val="2129536336"/>
        <c:scaling>
          <c:orientation val="minMax"/>
          <c:min val="3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9559632"/>
        <c:crosses val="autoZero"/>
        <c:crossBetween val="midCat"/>
      </c:valAx>
      <c:valAx>
        <c:axId val="212955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953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Disc wear [kg/MJ]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Sheet1!$AC$4</c:f>
              <c:strCache>
                <c:ptCount val="1"/>
                <c:pt idx="0">
                  <c:v>Front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Sheet1!$C$5:$C$11</c:f>
              <c:strCache>
                <c:ptCount val="7"/>
                <c:pt idx="0">
                  <c:v>VALLELUNGA_RealData</c:v>
                </c:pt>
                <c:pt idx="1">
                  <c:v>VALLELUNGA_Sim</c:v>
                </c:pt>
                <c:pt idx="2">
                  <c:v>MONZA_RealData</c:v>
                </c:pt>
                <c:pt idx="3">
                  <c:v>MONZA_Sim</c:v>
                </c:pt>
                <c:pt idx="4">
                  <c:v>ARAGON_RealData</c:v>
                </c:pt>
                <c:pt idx="5">
                  <c:v>ARAGON_Sim</c:v>
                </c:pt>
                <c:pt idx="6">
                  <c:v>PORTIMÃO_RealData</c:v>
                </c:pt>
              </c:strCache>
            </c:strRef>
          </c:cat>
          <c:val>
            <c:numRef>
              <c:f>Sheet1!$AC$5:$AC$11</c:f>
              <c:numCache>
                <c:formatCode>0.00E+00</c:formatCode>
                <c:ptCount val="7"/>
                <c:pt idx="0">
                  <c:v>1.2966414416775882E-4</c:v>
                </c:pt>
                <c:pt idx="2">
                  <c:v>1.1808707905138344E-4</c:v>
                </c:pt>
                <c:pt idx="4">
                  <c:v>7.4710830508474581E-5</c:v>
                </c:pt>
                <c:pt idx="6">
                  <c:v>1.8079138060479667E-4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3-4029-9F6A-EC4BE5702351}"/>
            </c:ext>
          </c:extLst>
        </c:ser>
        <c:ser>
          <c:idx val="1"/>
          <c:order val="1"/>
          <c:tx>
            <c:strRef>
              <c:f>Sheet1!$AD$4</c:f>
              <c:strCache>
                <c:ptCount val="1"/>
                <c:pt idx="0">
                  <c:v>Rear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Sheet1!$AD$5:$AD$11</c:f>
              <c:numCache>
                <c:formatCode>0.00E+00</c:formatCode>
                <c:ptCount val="7"/>
                <c:pt idx="0">
                  <c:v>7.0688597938144335E-5</c:v>
                </c:pt>
                <c:pt idx="2">
                  <c:v>1.033961E-4</c:v>
                </c:pt>
                <c:pt idx="4">
                  <c:v>7.4340241071428576E-5</c:v>
                </c:pt>
                <c:pt idx="6">
                  <c:v>6.5949362376237634E-5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93-4029-9F6A-EC4BE5702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536336"/>
        <c:axId val="2129559632"/>
      </c:lineChart>
      <c:catAx>
        <c:axId val="212953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9559632"/>
        <c:crosses val="autoZero"/>
        <c:auto val="1"/>
        <c:lblAlgn val="ctr"/>
        <c:lblOffset val="100"/>
        <c:noMultiLvlLbl val="0"/>
      </c:catAx>
      <c:valAx>
        <c:axId val="212955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9536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BrakeEnergy Per Lap [MJ]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'BrakeE&amp;P_Thesis'!$D$4</c:f>
              <c:strCache>
                <c:ptCount val="1"/>
                <c:pt idx="0">
                  <c:v>avg LapMax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'BrakeE&amp;P_Thesis'!$C$5:$C$14</c:f>
              <c:strCache>
                <c:ptCount val="10"/>
                <c:pt idx="0">
                  <c:v>VALLELUNGA_RealData</c:v>
                </c:pt>
                <c:pt idx="1">
                  <c:v>VALLELUNGA_Sim</c:v>
                </c:pt>
                <c:pt idx="2">
                  <c:v>MONZA_RealData</c:v>
                </c:pt>
                <c:pt idx="3">
                  <c:v>MONZA_Sim</c:v>
                </c:pt>
                <c:pt idx="4">
                  <c:v>ARAGON_RealData</c:v>
                </c:pt>
                <c:pt idx="5">
                  <c:v>ARAGON_Sim</c:v>
                </c:pt>
                <c:pt idx="6">
                  <c:v>PORTIMÃO_RealData</c:v>
                </c:pt>
                <c:pt idx="7">
                  <c:v>PORTIMÃO_Sim</c:v>
                </c:pt>
                <c:pt idx="8">
                  <c:v>MONZA 709_RealData</c:v>
                </c:pt>
                <c:pt idx="9">
                  <c:v>MONZA 709_Sim</c:v>
                </c:pt>
              </c:strCache>
            </c:strRef>
          </c:cat>
          <c:val>
            <c:numRef>
              <c:f>'BrakeE&amp;P_Thesis'!$D$5:$D$14</c:f>
              <c:numCache>
                <c:formatCode>General</c:formatCode>
                <c:ptCount val="10"/>
                <c:pt idx="0">
                  <c:v>7.43</c:v>
                </c:pt>
                <c:pt idx="1">
                  <c:v>7.25</c:v>
                </c:pt>
                <c:pt idx="2">
                  <c:v>9.82</c:v>
                </c:pt>
                <c:pt idx="3">
                  <c:v>8.4</c:v>
                </c:pt>
                <c:pt idx="4">
                  <c:v>6.63</c:v>
                </c:pt>
                <c:pt idx="5">
                  <c:v>5.96</c:v>
                </c:pt>
                <c:pt idx="6">
                  <c:v>8.24</c:v>
                </c:pt>
                <c:pt idx="7">
                  <c:v>7.34</c:v>
                </c:pt>
                <c:pt idx="8">
                  <c:v>10.37</c:v>
                </c:pt>
                <c:pt idx="9">
                  <c:v>11.95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9B-440A-8726-D3BAE2147B60}"/>
            </c:ext>
          </c:extLst>
        </c:ser>
        <c:ser>
          <c:idx val="1"/>
          <c:order val="1"/>
          <c:tx>
            <c:strRef>
              <c:f>'BrakeE&amp;P_Thesis'!$E$4</c:f>
              <c:strCache>
                <c:ptCount val="1"/>
                <c:pt idx="0">
                  <c:v>Max LapMax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'BrakeE&amp;P_Thesis'!$C$5:$C$14</c:f>
              <c:strCache>
                <c:ptCount val="10"/>
                <c:pt idx="0">
                  <c:v>VALLELUNGA_RealData</c:v>
                </c:pt>
                <c:pt idx="1">
                  <c:v>VALLELUNGA_Sim</c:v>
                </c:pt>
                <c:pt idx="2">
                  <c:v>MONZA_RealData</c:v>
                </c:pt>
                <c:pt idx="3">
                  <c:v>MONZA_Sim</c:v>
                </c:pt>
                <c:pt idx="4">
                  <c:v>ARAGON_RealData</c:v>
                </c:pt>
                <c:pt idx="5">
                  <c:v>ARAGON_Sim</c:v>
                </c:pt>
                <c:pt idx="6">
                  <c:v>PORTIMÃO_RealData</c:v>
                </c:pt>
                <c:pt idx="7">
                  <c:v>PORTIMÃO_Sim</c:v>
                </c:pt>
                <c:pt idx="8">
                  <c:v>MONZA 709_RealData</c:v>
                </c:pt>
                <c:pt idx="9">
                  <c:v>MONZA 709_Sim</c:v>
                </c:pt>
              </c:strCache>
            </c:strRef>
          </c:cat>
          <c:val>
            <c:numRef>
              <c:f>'BrakeE&amp;P_Thesis'!$E$5:$E$14</c:f>
              <c:numCache>
                <c:formatCode>General</c:formatCode>
                <c:ptCount val="10"/>
                <c:pt idx="0">
                  <c:v>7.63</c:v>
                </c:pt>
                <c:pt idx="1">
                  <c:v>7.25</c:v>
                </c:pt>
                <c:pt idx="2">
                  <c:v>10.119999999999999</c:v>
                </c:pt>
                <c:pt idx="3">
                  <c:v>8.4</c:v>
                </c:pt>
                <c:pt idx="4">
                  <c:v>7.08</c:v>
                </c:pt>
                <c:pt idx="5">
                  <c:v>5.96</c:v>
                </c:pt>
                <c:pt idx="6">
                  <c:v>9.59</c:v>
                </c:pt>
                <c:pt idx="7">
                  <c:v>7.34</c:v>
                </c:pt>
                <c:pt idx="8">
                  <c:v>11.25</c:v>
                </c:pt>
                <c:pt idx="9">
                  <c:v>11.95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9B-440A-8726-D3BAE2147B60}"/>
            </c:ext>
          </c:extLst>
        </c:ser>
        <c:ser>
          <c:idx val="2"/>
          <c:order val="2"/>
          <c:tx>
            <c:strRef>
              <c:f>'BrakeE&amp;P_Thesis'!$I$4</c:f>
              <c:strCache>
                <c:ptCount val="1"/>
                <c:pt idx="0">
                  <c:v>avg LapMax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strRef>
              <c:f>'BrakeE&amp;P_Thesis'!$C$5:$C$14</c:f>
              <c:strCache>
                <c:ptCount val="10"/>
                <c:pt idx="0">
                  <c:v>VALLELUNGA_RealData</c:v>
                </c:pt>
                <c:pt idx="1">
                  <c:v>VALLELUNGA_Sim</c:v>
                </c:pt>
                <c:pt idx="2">
                  <c:v>MONZA_RealData</c:v>
                </c:pt>
                <c:pt idx="3">
                  <c:v>MONZA_Sim</c:v>
                </c:pt>
                <c:pt idx="4">
                  <c:v>ARAGON_RealData</c:v>
                </c:pt>
                <c:pt idx="5">
                  <c:v>ARAGON_Sim</c:v>
                </c:pt>
                <c:pt idx="6">
                  <c:v>PORTIMÃO_RealData</c:v>
                </c:pt>
                <c:pt idx="7">
                  <c:v>PORTIMÃO_Sim</c:v>
                </c:pt>
                <c:pt idx="8">
                  <c:v>MONZA 709_RealData</c:v>
                </c:pt>
                <c:pt idx="9">
                  <c:v>MONZA 709_Sim</c:v>
                </c:pt>
              </c:strCache>
            </c:strRef>
          </c:cat>
          <c:val>
            <c:numRef>
              <c:f>'BrakeE&amp;P_Thesis'!$I$5:$I$14</c:f>
              <c:numCache>
                <c:formatCode>General</c:formatCode>
                <c:ptCount val="10"/>
                <c:pt idx="0">
                  <c:v>4.6500000000000004</c:v>
                </c:pt>
                <c:pt idx="1">
                  <c:v>3.8</c:v>
                </c:pt>
                <c:pt idx="2">
                  <c:v>5.27</c:v>
                </c:pt>
                <c:pt idx="3">
                  <c:v>5.7</c:v>
                </c:pt>
                <c:pt idx="4">
                  <c:v>4.1900000000000004</c:v>
                </c:pt>
                <c:pt idx="5">
                  <c:v>3.84</c:v>
                </c:pt>
                <c:pt idx="6">
                  <c:v>4.53</c:v>
                </c:pt>
                <c:pt idx="7">
                  <c:v>4.6500000000000004</c:v>
                </c:pt>
                <c:pt idx="8">
                  <c:v>5.45</c:v>
                </c:pt>
                <c:pt idx="9">
                  <c:v>5.93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9B-440A-8726-D3BAE2147B60}"/>
            </c:ext>
          </c:extLst>
        </c:ser>
        <c:ser>
          <c:idx val="3"/>
          <c:order val="3"/>
          <c:tx>
            <c:strRef>
              <c:f>'BrakeE&amp;P_Thesis'!$J$4</c:f>
              <c:strCache>
                <c:ptCount val="1"/>
                <c:pt idx="0">
                  <c:v>Max lapMax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'BrakeE&amp;P_Thesis'!$C$5:$C$14</c:f>
              <c:strCache>
                <c:ptCount val="10"/>
                <c:pt idx="0">
                  <c:v>VALLELUNGA_RealData</c:v>
                </c:pt>
                <c:pt idx="1">
                  <c:v>VALLELUNGA_Sim</c:v>
                </c:pt>
                <c:pt idx="2">
                  <c:v>MONZA_RealData</c:v>
                </c:pt>
                <c:pt idx="3">
                  <c:v>MONZA_Sim</c:v>
                </c:pt>
                <c:pt idx="4">
                  <c:v>ARAGON_RealData</c:v>
                </c:pt>
                <c:pt idx="5">
                  <c:v>ARAGON_Sim</c:v>
                </c:pt>
                <c:pt idx="6">
                  <c:v>PORTIMÃO_RealData</c:v>
                </c:pt>
                <c:pt idx="7">
                  <c:v>PORTIMÃO_Sim</c:v>
                </c:pt>
                <c:pt idx="8">
                  <c:v>MONZA 709_RealData</c:v>
                </c:pt>
                <c:pt idx="9">
                  <c:v>MONZA 709_Sim</c:v>
                </c:pt>
              </c:strCache>
            </c:strRef>
          </c:cat>
          <c:val>
            <c:numRef>
              <c:f>'BrakeE&amp;P_Thesis'!$J$5:$J$14</c:f>
              <c:numCache>
                <c:formatCode>General</c:formatCode>
                <c:ptCount val="10"/>
                <c:pt idx="0">
                  <c:v>4.8499999999999996</c:v>
                </c:pt>
                <c:pt idx="1">
                  <c:v>3.8</c:v>
                </c:pt>
                <c:pt idx="2">
                  <c:v>5.4</c:v>
                </c:pt>
                <c:pt idx="3">
                  <c:v>5.7</c:v>
                </c:pt>
                <c:pt idx="4">
                  <c:v>4.4800000000000004</c:v>
                </c:pt>
                <c:pt idx="5">
                  <c:v>3.84</c:v>
                </c:pt>
                <c:pt idx="6">
                  <c:v>5.05</c:v>
                </c:pt>
                <c:pt idx="7">
                  <c:v>4.6500000000000004</c:v>
                </c:pt>
                <c:pt idx="8">
                  <c:v>6.27</c:v>
                </c:pt>
                <c:pt idx="9">
                  <c:v>5.93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9B-440A-8726-D3BAE2147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288191"/>
        <c:axId val="1856284447"/>
      </c:lineChart>
      <c:catAx>
        <c:axId val="185628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6284447"/>
        <c:crosses val="autoZero"/>
        <c:auto val="1"/>
        <c:lblAlgn val="ctr"/>
        <c:lblOffset val="100"/>
        <c:noMultiLvlLbl val="0"/>
      </c:catAx>
      <c:valAx>
        <c:axId val="185628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62881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BrakeEnergy Per Lap [MJ]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BrakeEnergy_Front_AVG_LapMax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Sheet1!$C$5:$C$11</c:f>
              <c:strCache>
                <c:ptCount val="7"/>
                <c:pt idx="0">
                  <c:v>VALLELUNGA_RealData</c:v>
                </c:pt>
                <c:pt idx="1">
                  <c:v>VALLELUNGA_Sim</c:v>
                </c:pt>
                <c:pt idx="2">
                  <c:v>MONZA_RealData</c:v>
                </c:pt>
                <c:pt idx="3">
                  <c:v>MONZA_Sim</c:v>
                </c:pt>
                <c:pt idx="4">
                  <c:v>ARAGON_RealData</c:v>
                </c:pt>
                <c:pt idx="5">
                  <c:v>ARAGON_Sim</c:v>
                </c:pt>
                <c:pt idx="6">
                  <c:v>PORTIMÃO_RealData</c:v>
                </c:pt>
              </c:strCache>
            </c:strRef>
          </c:cat>
          <c:val>
            <c:numRef>
              <c:f>Sheet1!$D$5:$D$11</c:f>
              <c:numCache>
                <c:formatCode>General</c:formatCode>
                <c:ptCount val="7"/>
                <c:pt idx="0">
                  <c:v>7.43</c:v>
                </c:pt>
                <c:pt idx="1">
                  <c:v>7.25</c:v>
                </c:pt>
                <c:pt idx="2">
                  <c:v>9.82</c:v>
                </c:pt>
                <c:pt idx="3">
                  <c:v>8.4</c:v>
                </c:pt>
                <c:pt idx="4">
                  <c:v>6.63</c:v>
                </c:pt>
                <c:pt idx="5">
                  <c:v>5.96</c:v>
                </c:pt>
                <c:pt idx="6">
                  <c:v>8.24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32-4797-A4A7-595C4192E2AD}"/>
            </c:ext>
          </c:extLst>
        </c:ser>
        <c:ser>
          <c:idx val="1"/>
          <c:order val="1"/>
          <c:tx>
            <c:v>BrakeEnergy_Front_MAX_LapMax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Sheet1!$E$5:$E$11</c:f>
              <c:numCache>
                <c:formatCode>General</c:formatCode>
                <c:ptCount val="7"/>
                <c:pt idx="0">
                  <c:v>7.63</c:v>
                </c:pt>
                <c:pt idx="1">
                  <c:v>7.25</c:v>
                </c:pt>
                <c:pt idx="2">
                  <c:v>10.119999999999999</c:v>
                </c:pt>
                <c:pt idx="3">
                  <c:v>8.4</c:v>
                </c:pt>
                <c:pt idx="4">
                  <c:v>7.08</c:v>
                </c:pt>
                <c:pt idx="5">
                  <c:v>5.96</c:v>
                </c:pt>
                <c:pt idx="6">
                  <c:v>9.59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32-4797-A4A7-595C4192E2AD}"/>
            </c:ext>
          </c:extLst>
        </c:ser>
        <c:ser>
          <c:idx val="2"/>
          <c:order val="2"/>
          <c:tx>
            <c:v>BrakeEnergy_Rear_AVG_LapMax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2060"/>
                </a:solidFill>
              </a:ln>
              <a:effectLst/>
            </c:spPr>
          </c:marker>
          <c:val>
            <c:numRef>
              <c:f>Sheet1!$H$5:$H$11</c:f>
              <c:numCache>
                <c:formatCode>General</c:formatCode>
                <c:ptCount val="7"/>
                <c:pt idx="0">
                  <c:v>4.6500000000000004</c:v>
                </c:pt>
                <c:pt idx="1">
                  <c:v>3.8</c:v>
                </c:pt>
                <c:pt idx="2">
                  <c:v>5.27</c:v>
                </c:pt>
                <c:pt idx="3">
                  <c:v>5.7</c:v>
                </c:pt>
                <c:pt idx="4">
                  <c:v>4.1900000000000004</c:v>
                </c:pt>
                <c:pt idx="5">
                  <c:v>3.84</c:v>
                </c:pt>
                <c:pt idx="6">
                  <c:v>4.53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32-4797-A4A7-595C4192E2AD}"/>
            </c:ext>
          </c:extLst>
        </c:ser>
        <c:ser>
          <c:idx val="3"/>
          <c:order val="3"/>
          <c:tx>
            <c:v>BrakeEnergy_Rear_MAX_LapMax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B0F0"/>
                </a:solidFill>
              </a:ln>
              <a:effectLst/>
            </c:spPr>
          </c:marker>
          <c:val>
            <c:numRef>
              <c:f>Sheet1!$I$5:$I$11</c:f>
              <c:numCache>
                <c:formatCode>General</c:formatCode>
                <c:ptCount val="7"/>
                <c:pt idx="0">
                  <c:v>4.8499999999999996</c:v>
                </c:pt>
                <c:pt idx="1">
                  <c:v>3.8</c:v>
                </c:pt>
                <c:pt idx="2">
                  <c:v>5.4</c:v>
                </c:pt>
                <c:pt idx="3">
                  <c:v>5.7</c:v>
                </c:pt>
                <c:pt idx="4">
                  <c:v>4.4800000000000004</c:v>
                </c:pt>
                <c:pt idx="5">
                  <c:v>3.84</c:v>
                </c:pt>
                <c:pt idx="6">
                  <c:v>5.05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32-4797-A4A7-595C4192E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288191"/>
        <c:axId val="1856284447"/>
      </c:lineChart>
      <c:catAx>
        <c:axId val="185628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6284447"/>
        <c:crosses val="autoZero"/>
        <c:auto val="1"/>
        <c:lblAlgn val="ctr"/>
        <c:lblOffset val="100"/>
        <c:noMultiLvlLbl val="0"/>
      </c:catAx>
      <c:valAx>
        <c:axId val="185628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62881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BrakeEnergy Power Average on Lap [kW]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'BrakeE&amp;P_Thesis'!$G$4</c:f>
              <c:strCache>
                <c:ptCount val="1"/>
                <c:pt idx="0">
                  <c:v>AVG lapAvg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'BrakeE&amp;P_Thesis'!$C$5:$C$14</c:f>
              <c:strCache>
                <c:ptCount val="10"/>
                <c:pt idx="0">
                  <c:v>VALLELUNGA_RealData</c:v>
                </c:pt>
                <c:pt idx="1">
                  <c:v>VALLELUNGA_Sim</c:v>
                </c:pt>
                <c:pt idx="2">
                  <c:v>MONZA_RealData</c:v>
                </c:pt>
                <c:pt idx="3">
                  <c:v>MONZA_Sim</c:v>
                </c:pt>
                <c:pt idx="4">
                  <c:v>ARAGON_RealData</c:v>
                </c:pt>
                <c:pt idx="5">
                  <c:v>ARAGON_Sim</c:v>
                </c:pt>
                <c:pt idx="6">
                  <c:v>PORTIMÃO_RealData</c:v>
                </c:pt>
                <c:pt idx="7">
                  <c:v>PORTIMÃO_Sim</c:v>
                </c:pt>
                <c:pt idx="8">
                  <c:v>MONZA 709_RealData</c:v>
                </c:pt>
                <c:pt idx="9">
                  <c:v>MONZA 709_Sim</c:v>
                </c:pt>
              </c:strCache>
            </c:strRef>
          </c:cat>
          <c:val>
            <c:numRef>
              <c:f>'BrakeE&amp;P_Thesis'!$G$5:$G$14</c:f>
              <c:numCache>
                <c:formatCode>General</c:formatCode>
                <c:ptCount val="10"/>
                <c:pt idx="0">
                  <c:v>87.8</c:v>
                </c:pt>
                <c:pt idx="1">
                  <c:v>88.4</c:v>
                </c:pt>
                <c:pt idx="2">
                  <c:v>99.3</c:v>
                </c:pt>
                <c:pt idx="3">
                  <c:v>89.7</c:v>
                </c:pt>
                <c:pt idx="4">
                  <c:v>74.03</c:v>
                </c:pt>
                <c:pt idx="5">
                  <c:v>73.11</c:v>
                </c:pt>
                <c:pt idx="6">
                  <c:v>86.15</c:v>
                </c:pt>
                <c:pt idx="7">
                  <c:v>83.2</c:v>
                </c:pt>
                <c:pt idx="8">
                  <c:v>103.58</c:v>
                </c:pt>
                <c:pt idx="9">
                  <c:v>125.62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F-4E43-A3B8-7904235DF29C}"/>
            </c:ext>
          </c:extLst>
        </c:ser>
        <c:ser>
          <c:idx val="3"/>
          <c:order val="1"/>
          <c:tx>
            <c:strRef>
              <c:f>'BrakeE&amp;P_Thesis'!$L$4</c:f>
              <c:strCache>
                <c:ptCount val="1"/>
                <c:pt idx="0">
                  <c:v>AVG lapAvg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'BrakeE&amp;P_Thesis'!$C$5:$C$14</c:f>
              <c:strCache>
                <c:ptCount val="10"/>
                <c:pt idx="0">
                  <c:v>VALLELUNGA_RealData</c:v>
                </c:pt>
                <c:pt idx="1">
                  <c:v>VALLELUNGA_Sim</c:v>
                </c:pt>
                <c:pt idx="2">
                  <c:v>MONZA_RealData</c:v>
                </c:pt>
                <c:pt idx="3">
                  <c:v>MONZA_Sim</c:v>
                </c:pt>
                <c:pt idx="4">
                  <c:v>ARAGON_RealData</c:v>
                </c:pt>
                <c:pt idx="5">
                  <c:v>ARAGON_Sim</c:v>
                </c:pt>
                <c:pt idx="6">
                  <c:v>PORTIMÃO_RealData</c:v>
                </c:pt>
                <c:pt idx="7">
                  <c:v>PORTIMÃO_Sim</c:v>
                </c:pt>
                <c:pt idx="8">
                  <c:v>MONZA 709_RealData</c:v>
                </c:pt>
                <c:pt idx="9">
                  <c:v>MONZA 709_Sim</c:v>
                </c:pt>
              </c:strCache>
            </c:strRef>
          </c:cat>
          <c:val>
            <c:numRef>
              <c:f>'BrakeE&amp;P_Thesis'!$L$5:$L$14</c:f>
              <c:numCache>
                <c:formatCode>General</c:formatCode>
                <c:ptCount val="10"/>
                <c:pt idx="0">
                  <c:v>55</c:v>
                </c:pt>
                <c:pt idx="1">
                  <c:v>46.3</c:v>
                </c:pt>
                <c:pt idx="2">
                  <c:v>53.3</c:v>
                </c:pt>
                <c:pt idx="3">
                  <c:v>60.3</c:v>
                </c:pt>
                <c:pt idx="4">
                  <c:v>46.75</c:v>
                </c:pt>
                <c:pt idx="5">
                  <c:v>47</c:v>
                </c:pt>
                <c:pt idx="6">
                  <c:v>47.4</c:v>
                </c:pt>
                <c:pt idx="7">
                  <c:v>52.6</c:v>
                </c:pt>
                <c:pt idx="8">
                  <c:v>54.38</c:v>
                </c:pt>
                <c:pt idx="9">
                  <c:v>62.3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F-4E43-A3B8-7904235DF2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56288191"/>
        <c:axId val="1856284447"/>
      </c:lineChart>
      <c:catAx>
        <c:axId val="185628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6284447"/>
        <c:crosses val="autoZero"/>
        <c:auto val="1"/>
        <c:lblAlgn val="ctr"/>
        <c:lblOffset val="100"/>
        <c:noMultiLvlLbl val="0"/>
      </c:catAx>
      <c:valAx>
        <c:axId val="185628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628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BrakeEnergy Power Average on Lap [kW]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Brake_Energy_F_Δ_From_Data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('BrakeE&amp;P_Thesis'!$C$6,'BrakeE&amp;P_Thesis'!$C$8,'BrakeE&amp;P_Thesis'!$C$10,'BrakeE&amp;P_Thesis'!$C$12,'BrakeE&amp;P_Thesis'!$C$14)</c:f>
              <c:strCache>
                <c:ptCount val="5"/>
                <c:pt idx="0">
                  <c:v>VALLELUNGA_Sim</c:v>
                </c:pt>
                <c:pt idx="1">
                  <c:v>MONZA_Sim</c:v>
                </c:pt>
                <c:pt idx="2">
                  <c:v>ARAGON_Sim</c:v>
                </c:pt>
                <c:pt idx="3">
                  <c:v>PORTIMÃO_Sim</c:v>
                </c:pt>
                <c:pt idx="4">
                  <c:v>MONZA 709_Sim</c:v>
                </c:pt>
              </c:strCache>
            </c:strRef>
          </c:cat>
          <c:val>
            <c:numRef>
              <c:f>('BrakeE&amp;P_Thesis'!$F$6,'BrakeE&amp;P_Thesis'!$F$8,'BrakeE&amp;P_Thesis'!$F$10,'BrakeE&amp;P_Thesis'!$F$12,'BrakeE&amp;P_Thesis'!$F$14)</c:f>
              <c:numCache>
                <c:formatCode>0.0%</c:formatCode>
                <c:ptCount val="5"/>
                <c:pt idx="0">
                  <c:v>-5.2413793103448264E-2</c:v>
                </c:pt>
                <c:pt idx="1">
                  <c:v>-0.20476190476190462</c:v>
                </c:pt>
                <c:pt idx="2">
                  <c:v>-0.18791946308724833</c:v>
                </c:pt>
                <c:pt idx="3" formatCode="0%">
                  <c:v>-0.30653950953678477</c:v>
                </c:pt>
                <c:pt idx="4" formatCode="0%">
                  <c:v>5.857740585774053E-2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F-4E43-A3B8-7904235DF29C}"/>
            </c:ext>
          </c:extLst>
        </c:ser>
        <c:ser>
          <c:idx val="3"/>
          <c:order val="1"/>
          <c:tx>
            <c:v>Brake_Power_F_Δ_From_Data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('BrakeE&amp;P_Thesis'!$C$6,'BrakeE&amp;P_Thesis'!$C$8,'BrakeE&amp;P_Thesis'!$C$10,'BrakeE&amp;P_Thesis'!$C$12,'BrakeE&amp;P_Thesis'!$C$14)</c:f>
              <c:strCache>
                <c:ptCount val="5"/>
                <c:pt idx="0">
                  <c:v>VALLELUNGA_Sim</c:v>
                </c:pt>
                <c:pt idx="1">
                  <c:v>MONZA_Sim</c:v>
                </c:pt>
                <c:pt idx="2">
                  <c:v>ARAGON_Sim</c:v>
                </c:pt>
                <c:pt idx="3">
                  <c:v>PORTIMÃO_Sim</c:v>
                </c:pt>
                <c:pt idx="4">
                  <c:v>MONZA 709_Sim</c:v>
                </c:pt>
              </c:strCache>
            </c:strRef>
          </c:cat>
          <c:val>
            <c:numRef>
              <c:f>('BrakeE&amp;P_Thesis'!$H$6,'BrakeE&amp;P_Thesis'!$H$8,'BrakeE&amp;P_Thesis'!$H$10,'BrakeE&amp;P_Thesis'!$H$12,'BrakeE&amp;P_Thesis'!$H$14)</c:f>
              <c:numCache>
                <c:formatCode>0.0%</c:formatCode>
                <c:ptCount val="5"/>
                <c:pt idx="0">
                  <c:v>6.7873303167421779E-3</c:v>
                </c:pt>
                <c:pt idx="1">
                  <c:v>-0.10702341137123739</c:v>
                </c:pt>
                <c:pt idx="2">
                  <c:v>-1.2583777868964597E-2</c:v>
                </c:pt>
                <c:pt idx="3" formatCode="0%">
                  <c:v>-3.5456730769230803E-2</c:v>
                </c:pt>
                <c:pt idx="4" formatCode="0%">
                  <c:v>0.17544976914504065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F-4E43-A3B8-7904235DF29C}"/>
            </c:ext>
          </c:extLst>
        </c:ser>
        <c:ser>
          <c:idx val="0"/>
          <c:order val="2"/>
          <c:tx>
            <c:v>Brake_Energy_R_Δ_From_Data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('BrakeE&amp;P_Thesis'!$K$6,'BrakeE&amp;P_Thesis'!$K$8,'BrakeE&amp;P_Thesis'!$K$10,'BrakeE&amp;P_Thesis'!$K$12,'BrakeE&amp;P_Thesis'!$K$14)</c:f>
              <c:numCache>
                <c:formatCode>0.0%</c:formatCode>
                <c:ptCount val="5"/>
                <c:pt idx="0">
                  <c:v>-0.27631578947368418</c:v>
                </c:pt>
                <c:pt idx="1">
                  <c:v>5.263157894736839E-2</c:v>
                </c:pt>
                <c:pt idx="2">
                  <c:v>-0.16666666666666682</c:v>
                </c:pt>
                <c:pt idx="3" formatCode="0%">
                  <c:v>-8.6021505376343968E-2</c:v>
                </c:pt>
                <c:pt idx="4" formatCode="0%">
                  <c:v>-5.7335581787521059E-2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B-4027-8EA9-F489DBBA1909}"/>
            </c:ext>
          </c:extLst>
        </c:ser>
        <c:ser>
          <c:idx val="2"/>
          <c:order val="3"/>
          <c:tx>
            <c:v>Brake_Power_R_Δ_From_Data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('BrakeE&amp;P_Thesis'!$M$6,'BrakeE&amp;P_Thesis'!$M$8,'BrakeE&amp;P_Thesis'!$M$10,'BrakeE&amp;P_Thesis'!$M$12,'BrakeE&amp;P_Thesis'!$M$14)</c:f>
              <c:numCache>
                <c:formatCode>0.0%</c:formatCode>
                <c:ptCount val="5"/>
                <c:pt idx="0">
                  <c:v>-0.18790496760259187</c:v>
                </c:pt>
                <c:pt idx="1">
                  <c:v>0.11608623548922056</c:v>
                </c:pt>
                <c:pt idx="2">
                  <c:v>5.3191489361702126E-3</c:v>
                </c:pt>
                <c:pt idx="3" formatCode="0%">
                  <c:v>9.8859315589353666E-2</c:v>
                </c:pt>
                <c:pt idx="4" formatCode="0%">
                  <c:v>0.12712680577849109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1B-4027-8EA9-F489DBBA1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288191"/>
        <c:axId val="1856284447"/>
      </c:lineChart>
      <c:catAx>
        <c:axId val="185628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6284447"/>
        <c:crosses val="autoZero"/>
        <c:auto val="1"/>
        <c:lblAlgn val="ctr"/>
        <c:lblOffset val="100"/>
        <c:noMultiLvlLbl val="0"/>
      </c:catAx>
      <c:valAx>
        <c:axId val="185628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628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BrakeEnergy Per Lap [MJ]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'BrakeE&amp;P_Thesis_TRICK'!$D$4</c:f>
              <c:strCache>
                <c:ptCount val="1"/>
                <c:pt idx="0">
                  <c:v>avg LapMax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'BrakeE&amp;P_Thesis_TRICK'!$C$5:$C$14</c:f>
              <c:strCache>
                <c:ptCount val="10"/>
                <c:pt idx="0">
                  <c:v>VALLELUNGA_RealData</c:v>
                </c:pt>
                <c:pt idx="1">
                  <c:v>VALLELUNGA_Sim</c:v>
                </c:pt>
                <c:pt idx="2">
                  <c:v>MONZA_RealData</c:v>
                </c:pt>
                <c:pt idx="3">
                  <c:v>MONZA_Sim</c:v>
                </c:pt>
                <c:pt idx="4">
                  <c:v>ARAGON_RealData</c:v>
                </c:pt>
                <c:pt idx="5">
                  <c:v>ARAGON_Sim</c:v>
                </c:pt>
                <c:pt idx="6">
                  <c:v>PORTIMÃO_RealData</c:v>
                </c:pt>
                <c:pt idx="7">
                  <c:v>PORTIMÃO_Sim</c:v>
                </c:pt>
                <c:pt idx="8">
                  <c:v>MONZA 709_RealData</c:v>
                </c:pt>
                <c:pt idx="9">
                  <c:v>MONZA 709_Sim</c:v>
                </c:pt>
              </c:strCache>
            </c:strRef>
          </c:cat>
          <c:val>
            <c:numRef>
              <c:f>'BrakeE&amp;P_Thesis_TRICK'!$D$5:$D$14</c:f>
              <c:numCache>
                <c:formatCode>General</c:formatCode>
                <c:ptCount val="10"/>
                <c:pt idx="0">
                  <c:v>7.43</c:v>
                </c:pt>
                <c:pt idx="1">
                  <c:v>7.25</c:v>
                </c:pt>
                <c:pt idx="2">
                  <c:v>9.82</c:v>
                </c:pt>
                <c:pt idx="3">
                  <c:v>8.4</c:v>
                </c:pt>
                <c:pt idx="4">
                  <c:v>6.63</c:v>
                </c:pt>
                <c:pt idx="5">
                  <c:v>5.96</c:v>
                </c:pt>
                <c:pt idx="6">
                  <c:v>8.24</c:v>
                </c:pt>
                <c:pt idx="7">
                  <c:v>7.34</c:v>
                </c:pt>
                <c:pt idx="8">
                  <c:v>10.37</c:v>
                </c:pt>
                <c:pt idx="9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D-4D21-AE53-9CE671FB16E2}"/>
            </c:ext>
          </c:extLst>
        </c:ser>
        <c:ser>
          <c:idx val="1"/>
          <c:order val="1"/>
          <c:tx>
            <c:strRef>
              <c:f>'BrakeE&amp;P_Thesis_TRICK'!$E$4</c:f>
              <c:strCache>
                <c:ptCount val="1"/>
                <c:pt idx="0">
                  <c:v>Max LapMax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'BrakeE&amp;P_Thesis_TRICK'!$C$5:$C$14</c:f>
              <c:strCache>
                <c:ptCount val="10"/>
                <c:pt idx="0">
                  <c:v>VALLELUNGA_RealData</c:v>
                </c:pt>
                <c:pt idx="1">
                  <c:v>VALLELUNGA_Sim</c:v>
                </c:pt>
                <c:pt idx="2">
                  <c:v>MONZA_RealData</c:v>
                </c:pt>
                <c:pt idx="3">
                  <c:v>MONZA_Sim</c:v>
                </c:pt>
                <c:pt idx="4">
                  <c:v>ARAGON_RealData</c:v>
                </c:pt>
                <c:pt idx="5">
                  <c:v>ARAGON_Sim</c:v>
                </c:pt>
                <c:pt idx="6">
                  <c:v>PORTIMÃO_RealData</c:v>
                </c:pt>
                <c:pt idx="7">
                  <c:v>PORTIMÃO_Sim</c:v>
                </c:pt>
                <c:pt idx="8">
                  <c:v>MONZA 709_RealData</c:v>
                </c:pt>
                <c:pt idx="9">
                  <c:v>MONZA 709_Sim</c:v>
                </c:pt>
              </c:strCache>
            </c:strRef>
          </c:cat>
          <c:val>
            <c:numRef>
              <c:f>'BrakeE&amp;P_Thesis_TRICK'!$E$5:$E$14</c:f>
              <c:numCache>
                <c:formatCode>General</c:formatCode>
                <c:ptCount val="10"/>
                <c:pt idx="0">
                  <c:v>7.63</c:v>
                </c:pt>
                <c:pt idx="1">
                  <c:v>7.25</c:v>
                </c:pt>
                <c:pt idx="2">
                  <c:v>10.119999999999999</c:v>
                </c:pt>
                <c:pt idx="3">
                  <c:v>9.3000000000000007</c:v>
                </c:pt>
                <c:pt idx="4">
                  <c:v>7.08</c:v>
                </c:pt>
                <c:pt idx="5">
                  <c:v>6.52</c:v>
                </c:pt>
                <c:pt idx="6">
                  <c:v>9.59</c:v>
                </c:pt>
                <c:pt idx="7">
                  <c:v>8.9499999999999993</c:v>
                </c:pt>
                <c:pt idx="8">
                  <c:v>11.25</c:v>
                </c:pt>
                <c:pt idx="9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CD-4D21-AE53-9CE671FB16E2}"/>
            </c:ext>
          </c:extLst>
        </c:ser>
        <c:ser>
          <c:idx val="2"/>
          <c:order val="2"/>
          <c:tx>
            <c:strRef>
              <c:f>'BrakeE&amp;P_Thesis_TRICK'!$I$4</c:f>
              <c:strCache>
                <c:ptCount val="1"/>
                <c:pt idx="0">
                  <c:v>avg LapMax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strRef>
              <c:f>'BrakeE&amp;P_Thesis_TRICK'!$C$5:$C$14</c:f>
              <c:strCache>
                <c:ptCount val="10"/>
                <c:pt idx="0">
                  <c:v>VALLELUNGA_RealData</c:v>
                </c:pt>
                <c:pt idx="1">
                  <c:v>VALLELUNGA_Sim</c:v>
                </c:pt>
                <c:pt idx="2">
                  <c:v>MONZA_RealData</c:v>
                </c:pt>
                <c:pt idx="3">
                  <c:v>MONZA_Sim</c:v>
                </c:pt>
                <c:pt idx="4">
                  <c:v>ARAGON_RealData</c:v>
                </c:pt>
                <c:pt idx="5">
                  <c:v>ARAGON_Sim</c:v>
                </c:pt>
                <c:pt idx="6">
                  <c:v>PORTIMÃO_RealData</c:v>
                </c:pt>
                <c:pt idx="7">
                  <c:v>PORTIMÃO_Sim</c:v>
                </c:pt>
                <c:pt idx="8">
                  <c:v>MONZA 709_RealData</c:v>
                </c:pt>
                <c:pt idx="9">
                  <c:v>MONZA 709_Sim</c:v>
                </c:pt>
              </c:strCache>
            </c:strRef>
          </c:cat>
          <c:val>
            <c:numRef>
              <c:f>'BrakeE&amp;P_Thesis_TRICK'!$I$5:$I$14</c:f>
              <c:numCache>
                <c:formatCode>General</c:formatCode>
                <c:ptCount val="10"/>
                <c:pt idx="0">
                  <c:v>4.6500000000000004</c:v>
                </c:pt>
                <c:pt idx="1">
                  <c:v>3.8</c:v>
                </c:pt>
                <c:pt idx="2">
                  <c:v>5.27</c:v>
                </c:pt>
                <c:pt idx="3">
                  <c:v>5.7</c:v>
                </c:pt>
                <c:pt idx="4">
                  <c:v>4.1900000000000004</c:v>
                </c:pt>
                <c:pt idx="5">
                  <c:v>3.84</c:v>
                </c:pt>
                <c:pt idx="6">
                  <c:v>4.53</c:v>
                </c:pt>
                <c:pt idx="7">
                  <c:v>4.6500000000000004</c:v>
                </c:pt>
                <c:pt idx="8">
                  <c:v>5.45</c:v>
                </c:pt>
                <c:pt idx="9">
                  <c:v>5.93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CD-4D21-AE53-9CE671FB16E2}"/>
            </c:ext>
          </c:extLst>
        </c:ser>
        <c:ser>
          <c:idx val="3"/>
          <c:order val="3"/>
          <c:tx>
            <c:strRef>
              <c:f>'BrakeE&amp;P_Thesis_TRICK'!$J$4</c:f>
              <c:strCache>
                <c:ptCount val="1"/>
                <c:pt idx="0">
                  <c:v>Max lapMax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'BrakeE&amp;P_Thesis_TRICK'!$C$5:$C$14</c:f>
              <c:strCache>
                <c:ptCount val="10"/>
                <c:pt idx="0">
                  <c:v>VALLELUNGA_RealData</c:v>
                </c:pt>
                <c:pt idx="1">
                  <c:v>VALLELUNGA_Sim</c:v>
                </c:pt>
                <c:pt idx="2">
                  <c:v>MONZA_RealData</c:v>
                </c:pt>
                <c:pt idx="3">
                  <c:v>MONZA_Sim</c:v>
                </c:pt>
                <c:pt idx="4">
                  <c:v>ARAGON_RealData</c:v>
                </c:pt>
                <c:pt idx="5">
                  <c:v>ARAGON_Sim</c:v>
                </c:pt>
                <c:pt idx="6">
                  <c:v>PORTIMÃO_RealData</c:v>
                </c:pt>
                <c:pt idx="7">
                  <c:v>PORTIMÃO_Sim</c:v>
                </c:pt>
                <c:pt idx="8">
                  <c:v>MONZA 709_RealData</c:v>
                </c:pt>
                <c:pt idx="9">
                  <c:v>MONZA 709_Sim</c:v>
                </c:pt>
              </c:strCache>
            </c:strRef>
          </c:cat>
          <c:val>
            <c:numRef>
              <c:f>'BrakeE&amp;P_Thesis_TRICK'!$J$5:$J$14</c:f>
              <c:numCache>
                <c:formatCode>General</c:formatCode>
                <c:ptCount val="10"/>
                <c:pt idx="0">
                  <c:v>4.8499999999999996</c:v>
                </c:pt>
                <c:pt idx="1">
                  <c:v>4.55</c:v>
                </c:pt>
                <c:pt idx="2">
                  <c:v>5.4</c:v>
                </c:pt>
                <c:pt idx="3">
                  <c:v>4.8899999999999997</c:v>
                </c:pt>
                <c:pt idx="4">
                  <c:v>4.4800000000000004</c:v>
                </c:pt>
                <c:pt idx="5">
                  <c:v>4.08</c:v>
                </c:pt>
                <c:pt idx="6">
                  <c:v>5.05</c:v>
                </c:pt>
                <c:pt idx="7">
                  <c:v>4.6500000000000004</c:v>
                </c:pt>
                <c:pt idx="8">
                  <c:v>6.27</c:v>
                </c:pt>
                <c:pt idx="9">
                  <c:v>5.93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CD-4D21-AE53-9CE671FB1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288191"/>
        <c:axId val="1856284447"/>
      </c:lineChart>
      <c:catAx>
        <c:axId val="185628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6284447"/>
        <c:crosses val="autoZero"/>
        <c:auto val="1"/>
        <c:lblAlgn val="ctr"/>
        <c:lblOffset val="100"/>
        <c:noMultiLvlLbl val="0"/>
      </c:catAx>
      <c:valAx>
        <c:axId val="185628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62881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BrakeEnergy Power Average on Lap [kW]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'BrakeE&amp;P_Thesis_TRICK'!$G$4</c:f>
              <c:strCache>
                <c:ptCount val="1"/>
                <c:pt idx="0">
                  <c:v>AVG lapAvg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'BrakeE&amp;P_Thesis_TRICK'!$C$5:$C$14</c:f>
              <c:strCache>
                <c:ptCount val="10"/>
                <c:pt idx="0">
                  <c:v>VALLELUNGA_RealData</c:v>
                </c:pt>
                <c:pt idx="1">
                  <c:v>VALLELUNGA_Sim</c:v>
                </c:pt>
                <c:pt idx="2">
                  <c:v>MONZA_RealData</c:v>
                </c:pt>
                <c:pt idx="3">
                  <c:v>MONZA_Sim</c:v>
                </c:pt>
                <c:pt idx="4">
                  <c:v>ARAGON_RealData</c:v>
                </c:pt>
                <c:pt idx="5">
                  <c:v>ARAGON_Sim</c:v>
                </c:pt>
                <c:pt idx="6">
                  <c:v>PORTIMÃO_RealData</c:v>
                </c:pt>
                <c:pt idx="7">
                  <c:v>PORTIMÃO_Sim</c:v>
                </c:pt>
                <c:pt idx="8">
                  <c:v>MONZA 709_RealData</c:v>
                </c:pt>
                <c:pt idx="9">
                  <c:v>MONZA 709_Sim</c:v>
                </c:pt>
              </c:strCache>
            </c:strRef>
          </c:cat>
          <c:val>
            <c:numRef>
              <c:f>'BrakeE&amp;P_Thesis_TRICK'!$G$5:$G$14</c:f>
              <c:numCache>
                <c:formatCode>General</c:formatCode>
                <c:ptCount val="10"/>
                <c:pt idx="0">
                  <c:v>87.8</c:v>
                </c:pt>
                <c:pt idx="1">
                  <c:v>81.75</c:v>
                </c:pt>
                <c:pt idx="2">
                  <c:v>99.3</c:v>
                </c:pt>
                <c:pt idx="3">
                  <c:v>89.7</c:v>
                </c:pt>
                <c:pt idx="4">
                  <c:v>74.03</c:v>
                </c:pt>
                <c:pt idx="5">
                  <c:v>68.86</c:v>
                </c:pt>
                <c:pt idx="6">
                  <c:v>86.15</c:v>
                </c:pt>
                <c:pt idx="7">
                  <c:v>83.2</c:v>
                </c:pt>
                <c:pt idx="8">
                  <c:v>103.58</c:v>
                </c:pt>
                <c:pt idx="9">
                  <c:v>97.8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5-494C-B12C-E13F945FAED5}"/>
            </c:ext>
          </c:extLst>
        </c:ser>
        <c:ser>
          <c:idx val="3"/>
          <c:order val="1"/>
          <c:tx>
            <c:strRef>
              <c:f>'BrakeE&amp;P_Thesis_TRICK'!$L$4</c:f>
              <c:strCache>
                <c:ptCount val="1"/>
                <c:pt idx="0">
                  <c:v>AVG lapAvg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'BrakeE&amp;P_Thesis_TRICK'!$C$5:$C$14</c:f>
              <c:strCache>
                <c:ptCount val="10"/>
                <c:pt idx="0">
                  <c:v>VALLELUNGA_RealData</c:v>
                </c:pt>
                <c:pt idx="1">
                  <c:v>VALLELUNGA_Sim</c:v>
                </c:pt>
                <c:pt idx="2">
                  <c:v>MONZA_RealData</c:v>
                </c:pt>
                <c:pt idx="3">
                  <c:v>MONZA_Sim</c:v>
                </c:pt>
                <c:pt idx="4">
                  <c:v>ARAGON_RealData</c:v>
                </c:pt>
                <c:pt idx="5">
                  <c:v>ARAGON_Sim</c:v>
                </c:pt>
                <c:pt idx="6">
                  <c:v>PORTIMÃO_RealData</c:v>
                </c:pt>
                <c:pt idx="7">
                  <c:v>PORTIMÃO_Sim</c:v>
                </c:pt>
                <c:pt idx="8">
                  <c:v>MONZA 709_RealData</c:v>
                </c:pt>
                <c:pt idx="9">
                  <c:v>MONZA 709_Sim</c:v>
                </c:pt>
              </c:strCache>
            </c:strRef>
          </c:cat>
          <c:val>
            <c:numRef>
              <c:f>'BrakeE&amp;P_Thesis_TRICK'!$L$5:$L$14</c:f>
              <c:numCache>
                <c:formatCode>General</c:formatCode>
                <c:ptCount val="10"/>
                <c:pt idx="0">
                  <c:v>55</c:v>
                </c:pt>
                <c:pt idx="1">
                  <c:v>51</c:v>
                </c:pt>
                <c:pt idx="2">
                  <c:v>53.3</c:v>
                </c:pt>
                <c:pt idx="3">
                  <c:v>48.95</c:v>
                </c:pt>
                <c:pt idx="4">
                  <c:v>46.75</c:v>
                </c:pt>
                <c:pt idx="5">
                  <c:v>43.4</c:v>
                </c:pt>
                <c:pt idx="6">
                  <c:v>47.4</c:v>
                </c:pt>
                <c:pt idx="7">
                  <c:v>45.43</c:v>
                </c:pt>
                <c:pt idx="8">
                  <c:v>54.38</c:v>
                </c:pt>
                <c:pt idx="9">
                  <c:v>50.12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F5-494C-B12C-E13F945FAE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56288191"/>
        <c:axId val="1856284447"/>
      </c:lineChart>
      <c:catAx>
        <c:axId val="185628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6284447"/>
        <c:crosses val="autoZero"/>
        <c:auto val="1"/>
        <c:lblAlgn val="ctr"/>
        <c:lblOffset val="100"/>
        <c:noMultiLvlLbl val="0"/>
      </c:catAx>
      <c:valAx>
        <c:axId val="185628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628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Δ_</a:t>
            </a:r>
            <a:r>
              <a:rPr lang="it-IT"/>
              <a:t>From_Data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Brake_Energy_F_Δ_From_Data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('BrakeE&amp;P_Thesis_TRICK'!$C$6,'BrakeE&amp;P_Thesis_TRICK'!$C$8,'BrakeE&amp;P_Thesis_TRICK'!$C$10,'BrakeE&amp;P_Thesis_TRICK'!$C$12,'BrakeE&amp;P_Thesis_TRICK'!$C$14)</c:f>
              <c:strCache>
                <c:ptCount val="5"/>
                <c:pt idx="0">
                  <c:v>VALLELUNGA_Sim</c:v>
                </c:pt>
                <c:pt idx="1">
                  <c:v>MONZA_Sim</c:v>
                </c:pt>
                <c:pt idx="2">
                  <c:v>ARAGON_Sim</c:v>
                </c:pt>
                <c:pt idx="3">
                  <c:v>PORTIMÃO_Sim</c:v>
                </c:pt>
                <c:pt idx="4">
                  <c:v>MONZA 709_Sim</c:v>
                </c:pt>
              </c:strCache>
            </c:strRef>
          </c:cat>
          <c:val>
            <c:numRef>
              <c:f>('BrakeE&amp;P_Thesis_TRICK'!$F$6,'BrakeE&amp;P_Thesis_TRICK'!$F$8,'BrakeE&amp;P_Thesis_TRICK'!$F$10,'BrakeE&amp;P_Thesis_TRICK'!$F$12,'BrakeE&amp;P_Thesis_TRICK'!$F$14)</c:f>
              <c:numCache>
                <c:formatCode>0.0%</c:formatCode>
                <c:ptCount val="5"/>
                <c:pt idx="0">
                  <c:v>-5.2413793103448264E-2</c:v>
                </c:pt>
                <c:pt idx="1">
                  <c:v>-8.8172043010752515E-2</c:v>
                </c:pt>
                <c:pt idx="2">
                  <c:v>-8.5889570552147326E-2</c:v>
                </c:pt>
                <c:pt idx="3">
                  <c:v>-7.150837988826822E-2</c:v>
                </c:pt>
                <c:pt idx="4">
                  <c:v>-7.1428571428571425E-2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D-4B36-8E1A-B6361FC49029}"/>
            </c:ext>
          </c:extLst>
        </c:ser>
        <c:ser>
          <c:idx val="3"/>
          <c:order val="1"/>
          <c:tx>
            <c:v>Brake_Power_F_Δ_From_Data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('BrakeE&amp;P_Thesis_TRICK'!$C$6,'BrakeE&amp;P_Thesis_TRICK'!$C$8,'BrakeE&amp;P_Thesis_TRICK'!$C$10,'BrakeE&amp;P_Thesis_TRICK'!$C$12,'BrakeE&amp;P_Thesis_TRICK'!$C$14)</c:f>
              <c:strCache>
                <c:ptCount val="5"/>
                <c:pt idx="0">
                  <c:v>VALLELUNGA_Sim</c:v>
                </c:pt>
                <c:pt idx="1">
                  <c:v>MONZA_Sim</c:v>
                </c:pt>
                <c:pt idx="2">
                  <c:v>ARAGON_Sim</c:v>
                </c:pt>
                <c:pt idx="3">
                  <c:v>PORTIMÃO_Sim</c:v>
                </c:pt>
                <c:pt idx="4">
                  <c:v>MONZA 709_Sim</c:v>
                </c:pt>
              </c:strCache>
            </c:strRef>
          </c:cat>
          <c:val>
            <c:numRef>
              <c:f>('BrakeE&amp;P_Thesis_TRICK'!$H$6,'BrakeE&amp;P_Thesis_TRICK'!$H$8,'BrakeE&amp;P_Thesis_TRICK'!$H$10,'BrakeE&amp;P_Thesis_TRICK'!$H$12,'BrakeE&amp;P_Thesis_TRICK'!$H$14)</c:f>
              <c:numCache>
                <c:formatCode>0.0%</c:formatCode>
                <c:ptCount val="5"/>
                <c:pt idx="0">
                  <c:v>-7.4006116207951042E-2</c:v>
                </c:pt>
                <c:pt idx="1">
                  <c:v>-0.10702341137123739</c:v>
                </c:pt>
                <c:pt idx="2">
                  <c:v>-7.5079872204472875E-2</c:v>
                </c:pt>
                <c:pt idx="3">
                  <c:v>-3.5456730769230803E-2</c:v>
                </c:pt>
                <c:pt idx="4">
                  <c:v>-5.9100204498977515E-2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D-4B36-8E1A-B6361FC49029}"/>
            </c:ext>
          </c:extLst>
        </c:ser>
        <c:ser>
          <c:idx val="0"/>
          <c:order val="2"/>
          <c:tx>
            <c:v>Brake_Energy_R_Δ_From_Data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('BrakeE&amp;P_Thesis_TRICK'!$K$6,'BrakeE&amp;P_Thesis_TRICK'!$K$8,'BrakeE&amp;P_Thesis_TRICK'!$K$10,'BrakeE&amp;P_Thesis_TRICK'!$K$12,'BrakeE&amp;P_Thesis_TRICK'!$K$14)</c:f>
              <c:numCache>
                <c:formatCode>0.0%</c:formatCode>
                <c:ptCount val="5"/>
                <c:pt idx="0">
                  <c:v>-6.5934065934065894E-2</c:v>
                </c:pt>
                <c:pt idx="1">
                  <c:v>-0.10429447852760751</c:v>
                </c:pt>
                <c:pt idx="2">
                  <c:v>-9.8039215686274592E-2</c:v>
                </c:pt>
                <c:pt idx="3">
                  <c:v>-8.6021505376343968E-2</c:v>
                </c:pt>
                <c:pt idx="4">
                  <c:v>-5.7335581787521059E-2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D-4B36-8E1A-B6361FC49029}"/>
            </c:ext>
          </c:extLst>
        </c:ser>
        <c:ser>
          <c:idx val="2"/>
          <c:order val="3"/>
          <c:tx>
            <c:v>Brake_Power_R_Δ_From_Data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('BrakeE&amp;P_Thesis_TRICK'!$M$6,'BrakeE&amp;P_Thesis_TRICK'!$M$8,'BrakeE&amp;P_Thesis_TRICK'!$M$10,'BrakeE&amp;P_Thesis_TRICK'!$M$12,'BrakeE&amp;P_Thesis_TRICK'!$M$14)</c:f>
              <c:numCache>
                <c:formatCode>0.0%</c:formatCode>
                <c:ptCount val="5"/>
                <c:pt idx="0">
                  <c:v>-7.8431372549019607E-2</c:v>
                </c:pt>
                <c:pt idx="1">
                  <c:v>-8.8866189989785377E-2</c:v>
                </c:pt>
                <c:pt idx="2">
                  <c:v>-7.7188940092165939E-2</c:v>
                </c:pt>
                <c:pt idx="3">
                  <c:v>-4.3363416244772149E-2</c:v>
                </c:pt>
                <c:pt idx="4">
                  <c:v>-8.4996009577015266E-2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D-4B36-8E1A-B6361FC49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288191"/>
        <c:axId val="1856284447"/>
      </c:lineChart>
      <c:catAx>
        <c:axId val="185628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6284447"/>
        <c:crosses val="autoZero"/>
        <c:auto val="1"/>
        <c:lblAlgn val="ctr"/>
        <c:lblOffset val="100"/>
        <c:noMultiLvlLbl val="0"/>
      </c:catAx>
      <c:valAx>
        <c:axId val="1856284447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628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BrakeEnergy Power Average on Lap [kW]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BrakePower_Front_AVG LapAVG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Sheet1!$C$5:$C$11</c:f>
              <c:strCache>
                <c:ptCount val="7"/>
                <c:pt idx="0">
                  <c:v>VALLELUNGA_RealData</c:v>
                </c:pt>
                <c:pt idx="1">
                  <c:v>VALLELUNGA_Sim</c:v>
                </c:pt>
                <c:pt idx="2">
                  <c:v>MONZA_RealData</c:v>
                </c:pt>
                <c:pt idx="3">
                  <c:v>MONZA_Sim</c:v>
                </c:pt>
                <c:pt idx="4">
                  <c:v>ARAGON_RealData</c:v>
                </c:pt>
                <c:pt idx="5">
                  <c:v>ARAGON_Sim</c:v>
                </c:pt>
                <c:pt idx="6">
                  <c:v>PORTIMÃO_RealData</c:v>
                </c:pt>
              </c:strCache>
            </c:strRef>
          </c:cat>
          <c:val>
            <c:numRef>
              <c:f>Sheet1!$F$5:$F$11</c:f>
              <c:numCache>
                <c:formatCode>General</c:formatCode>
                <c:ptCount val="7"/>
                <c:pt idx="0">
                  <c:v>87.8</c:v>
                </c:pt>
                <c:pt idx="1">
                  <c:v>88.4</c:v>
                </c:pt>
                <c:pt idx="2">
                  <c:v>99.3</c:v>
                </c:pt>
                <c:pt idx="3">
                  <c:v>89.7</c:v>
                </c:pt>
                <c:pt idx="4">
                  <c:v>74.03</c:v>
                </c:pt>
                <c:pt idx="5">
                  <c:v>73.11</c:v>
                </c:pt>
                <c:pt idx="6">
                  <c:v>86.15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32-4797-A4A7-595C4192E2AD}"/>
            </c:ext>
          </c:extLst>
        </c:ser>
        <c:ser>
          <c:idx val="3"/>
          <c:order val="1"/>
          <c:tx>
            <c:v>BrakePower_Rear_AVG LapAVG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Sheet1!$C$5:$C$11</c:f>
              <c:strCache>
                <c:ptCount val="7"/>
                <c:pt idx="0">
                  <c:v>VALLELUNGA_RealData</c:v>
                </c:pt>
                <c:pt idx="1">
                  <c:v>VALLELUNGA_Sim</c:v>
                </c:pt>
                <c:pt idx="2">
                  <c:v>MONZA_RealData</c:v>
                </c:pt>
                <c:pt idx="3">
                  <c:v>MONZA_Sim</c:v>
                </c:pt>
                <c:pt idx="4">
                  <c:v>ARAGON_RealData</c:v>
                </c:pt>
                <c:pt idx="5">
                  <c:v>ARAGON_Sim</c:v>
                </c:pt>
                <c:pt idx="6">
                  <c:v>PORTIMÃO_RealData</c:v>
                </c:pt>
              </c:strCache>
            </c:strRef>
          </c:cat>
          <c:val>
            <c:numRef>
              <c:f>Sheet1!$J$5:$J$11</c:f>
              <c:numCache>
                <c:formatCode>General</c:formatCode>
                <c:ptCount val="7"/>
                <c:pt idx="0">
                  <c:v>55</c:v>
                </c:pt>
                <c:pt idx="1">
                  <c:v>46.3</c:v>
                </c:pt>
                <c:pt idx="2">
                  <c:v>53.3</c:v>
                </c:pt>
                <c:pt idx="3">
                  <c:v>60.3</c:v>
                </c:pt>
                <c:pt idx="4">
                  <c:v>46.75</c:v>
                </c:pt>
                <c:pt idx="5">
                  <c:v>47</c:v>
                </c:pt>
                <c:pt idx="6">
                  <c:v>47.4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32-4797-A4A7-595C4192E2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56288191"/>
        <c:axId val="1856284447"/>
      </c:lineChart>
      <c:catAx>
        <c:axId val="185628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6284447"/>
        <c:crosses val="autoZero"/>
        <c:auto val="1"/>
        <c:lblAlgn val="ctr"/>
        <c:lblOffset val="100"/>
        <c:noMultiLvlLbl val="0"/>
      </c:catAx>
      <c:valAx>
        <c:axId val="185628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628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Front</a:t>
            </a:r>
            <a:r>
              <a:rPr lang="it-IT" baseline="0"/>
              <a:t> Brake</a:t>
            </a:r>
            <a:r>
              <a:rPr lang="it-IT"/>
              <a:t> Temps [°C]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Front_Disks_LapMax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Sheet1!$N$5:$N$11</c:f>
              <c:numCache>
                <c:formatCode>General</c:formatCode>
                <c:ptCount val="7"/>
                <c:pt idx="0">
                  <c:v>515</c:v>
                </c:pt>
                <c:pt idx="2">
                  <c:v>700</c:v>
                </c:pt>
                <c:pt idx="4">
                  <c:v>681</c:v>
                </c:pt>
                <c:pt idx="6">
                  <c:v>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17-4DFA-B4E8-51D644E83212}"/>
            </c:ext>
          </c:extLst>
        </c:ser>
        <c:ser>
          <c:idx val="1"/>
          <c:order val="1"/>
          <c:tx>
            <c:v>Front_Disks_LapAvg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Sheet1!$M$5:$M$11</c:f>
              <c:numCache>
                <c:formatCode>General</c:formatCode>
                <c:ptCount val="7"/>
                <c:pt idx="0">
                  <c:v>389</c:v>
                </c:pt>
                <c:pt idx="2">
                  <c:v>453</c:v>
                </c:pt>
                <c:pt idx="4">
                  <c:v>422</c:v>
                </c:pt>
                <c:pt idx="6">
                  <c:v>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32-4797-A4A7-595C4192E2AD}"/>
            </c:ext>
          </c:extLst>
        </c:ser>
        <c:ser>
          <c:idx val="0"/>
          <c:order val="2"/>
          <c:tx>
            <c:v>Front_Disks_Lapmin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Sheet1!$C$5:$C$11</c:f>
              <c:strCache>
                <c:ptCount val="7"/>
                <c:pt idx="0">
                  <c:v>VALLELUNGA_RealData</c:v>
                </c:pt>
                <c:pt idx="1">
                  <c:v>VALLELUNGA_Sim</c:v>
                </c:pt>
                <c:pt idx="2">
                  <c:v>MONZA_RealData</c:v>
                </c:pt>
                <c:pt idx="3">
                  <c:v>MONZA_Sim</c:v>
                </c:pt>
                <c:pt idx="4">
                  <c:v>ARAGON_RealData</c:v>
                </c:pt>
                <c:pt idx="5">
                  <c:v>ARAGON_Sim</c:v>
                </c:pt>
                <c:pt idx="6">
                  <c:v>PORTIMÃO_RealData</c:v>
                </c:pt>
              </c:strCache>
            </c:strRef>
          </c:cat>
          <c:val>
            <c:numRef>
              <c:f>Sheet1!$L$5:$L$11</c:f>
              <c:numCache>
                <c:formatCode>General</c:formatCode>
                <c:ptCount val="7"/>
                <c:pt idx="0">
                  <c:v>278</c:v>
                </c:pt>
                <c:pt idx="2">
                  <c:v>316</c:v>
                </c:pt>
                <c:pt idx="4">
                  <c:v>266</c:v>
                </c:pt>
                <c:pt idx="6">
                  <c:v>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32-4797-A4A7-595C4192E2AD}"/>
            </c:ext>
          </c:extLst>
        </c:ser>
        <c:ser>
          <c:idx val="2"/>
          <c:order val="3"/>
          <c:tx>
            <c:v>Front_Caliper_Lapmin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Sheet1!$R$5:$R$11</c:f>
              <c:numCache>
                <c:formatCode>General</c:formatCode>
                <c:ptCount val="7"/>
                <c:pt idx="0">
                  <c:v>115</c:v>
                </c:pt>
                <c:pt idx="2">
                  <c:v>126</c:v>
                </c:pt>
                <c:pt idx="4">
                  <c:v>96</c:v>
                </c:pt>
                <c:pt idx="6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32-4797-A4A7-595C4192E2AD}"/>
            </c:ext>
          </c:extLst>
        </c:ser>
        <c:ser>
          <c:idx val="3"/>
          <c:order val="4"/>
          <c:tx>
            <c:v>Front_Caliper_LapAvg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Sheet1!$S$5:$S$11</c:f>
              <c:numCache>
                <c:formatCode>General</c:formatCode>
                <c:ptCount val="7"/>
                <c:pt idx="0">
                  <c:v>120</c:v>
                </c:pt>
                <c:pt idx="2">
                  <c:v>131</c:v>
                </c:pt>
                <c:pt idx="4">
                  <c:v>103</c:v>
                </c:pt>
                <c:pt idx="6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32-4797-A4A7-595C4192E2AD}"/>
            </c:ext>
          </c:extLst>
        </c:ser>
        <c:ser>
          <c:idx val="5"/>
          <c:order val="5"/>
          <c:tx>
            <c:v>Front_Caliper_LapMax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Sheet1!$T$5:$T$11</c:f>
              <c:numCache>
                <c:formatCode>General</c:formatCode>
                <c:ptCount val="7"/>
                <c:pt idx="0">
                  <c:v>125</c:v>
                </c:pt>
                <c:pt idx="2">
                  <c:v>134</c:v>
                </c:pt>
                <c:pt idx="4">
                  <c:v>110</c:v>
                </c:pt>
                <c:pt idx="6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17-4DFA-B4E8-51D644E8321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56288191"/>
        <c:axId val="1856284447"/>
      </c:lineChart>
      <c:catAx>
        <c:axId val="185628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6284447"/>
        <c:crosses val="autoZero"/>
        <c:auto val="1"/>
        <c:lblAlgn val="ctr"/>
        <c:lblOffset val="100"/>
        <c:noMultiLvlLbl val="0"/>
      </c:catAx>
      <c:valAx>
        <c:axId val="185628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628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Rear</a:t>
            </a:r>
            <a:r>
              <a:rPr lang="it-IT" baseline="0"/>
              <a:t> Brake Temps [°C]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Rear_Disks_LapMax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Sheet1!$Q$5:$Q$11</c:f>
              <c:numCache>
                <c:formatCode>General</c:formatCode>
                <c:ptCount val="7"/>
                <c:pt idx="0">
                  <c:v>733</c:v>
                </c:pt>
                <c:pt idx="2">
                  <c:v>705</c:v>
                </c:pt>
                <c:pt idx="4">
                  <c:v>692</c:v>
                </c:pt>
                <c:pt idx="6">
                  <c:v>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17-4DFA-B4E8-51D644E83212}"/>
            </c:ext>
          </c:extLst>
        </c:ser>
        <c:ser>
          <c:idx val="3"/>
          <c:order val="1"/>
          <c:tx>
            <c:v>Rear_Disks_LapAvg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Sheet1!$P$5:$P$11</c:f>
              <c:numCache>
                <c:formatCode>General</c:formatCode>
                <c:ptCount val="7"/>
                <c:pt idx="0">
                  <c:v>532</c:v>
                </c:pt>
                <c:pt idx="2">
                  <c:v>426</c:v>
                </c:pt>
                <c:pt idx="4">
                  <c:v>415</c:v>
                </c:pt>
                <c:pt idx="6">
                  <c:v>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32-4797-A4A7-595C4192E2AD}"/>
            </c:ext>
          </c:extLst>
        </c:ser>
        <c:ser>
          <c:idx val="2"/>
          <c:order val="2"/>
          <c:tx>
            <c:v>Rear_Disks_Lapmin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Sheet1!$O$5:$O$11</c:f>
              <c:numCache>
                <c:formatCode>General</c:formatCode>
                <c:ptCount val="7"/>
                <c:pt idx="0">
                  <c:v>415</c:v>
                </c:pt>
                <c:pt idx="2">
                  <c:v>307</c:v>
                </c:pt>
                <c:pt idx="4">
                  <c:v>293</c:v>
                </c:pt>
                <c:pt idx="6">
                  <c:v>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32-4797-A4A7-595C4192E2AD}"/>
            </c:ext>
          </c:extLst>
        </c:ser>
        <c:ser>
          <c:idx val="4"/>
          <c:order val="3"/>
          <c:tx>
            <c:v>Rear_Caliper_LapMax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Sheet1!$W$5:$W$11</c:f>
              <c:numCache>
                <c:formatCode>General</c:formatCode>
                <c:ptCount val="7"/>
                <c:pt idx="0">
                  <c:v>203</c:v>
                </c:pt>
                <c:pt idx="2">
                  <c:v>130</c:v>
                </c:pt>
                <c:pt idx="4">
                  <c:v>175</c:v>
                </c:pt>
                <c:pt idx="6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17-4DFA-B4E8-51D644E83212}"/>
            </c:ext>
          </c:extLst>
        </c:ser>
        <c:ser>
          <c:idx val="1"/>
          <c:order val="4"/>
          <c:tx>
            <c:v>Rear_Caliper_LapAvg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Sheet1!$V$5:$V$11</c:f>
              <c:numCache>
                <c:formatCode>General</c:formatCode>
                <c:ptCount val="7"/>
                <c:pt idx="0">
                  <c:v>190.4</c:v>
                </c:pt>
                <c:pt idx="2">
                  <c:v>125</c:v>
                </c:pt>
                <c:pt idx="4">
                  <c:v>167</c:v>
                </c:pt>
                <c:pt idx="6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32-4797-A4A7-595C4192E2AD}"/>
            </c:ext>
          </c:extLst>
        </c:ser>
        <c:ser>
          <c:idx val="0"/>
          <c:order val="5"/>
          <c:tx>
            <c:v>Rear_Caliper_Lapmin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Sheet1!$C$5:$C$11</c:f>
              <c:strCache>
                <c:ptCount val="7"/>
                <c:pt idx="0">
                  <c:v>VALLELUNGA_RealData</c:v>
                </c:pt>
                <c:pt idx="1">
                  <c:v>VALLELUNGA_Sim</c:v>
                </c:pt>
                <c:pt idx="2">
                  <c:v>MONZA_RealData</c:v>
                </c:pt>
                <c:pt idx="3">
                  <c:v>MONZA_Sim</c:v>
                </c:pt>
                <c:pt idx="4">
                  <c:v>ARAGON_RealData</c:v>
                </c:pt>
                <c:pt idx="5">
                  <c:v>ARAGON_Sim</c:v>
                </c:pt>
                <c:pt idx="6">
                  <c:v>PORTIMÃO_RealData</c:v>
                </c:pt>
              </c:strCache>
            </c:strRef>
          </c:cat>
          <c:val>
            <c:numRef>
              <c:f>Sheet1!$U$5:$U$11</c:f>
              <c:numCache>
                <c:formatCode>General</c:formatCode>
                <c:ptCount val="7"/>
                <c:pt idx="0">
                  <c:v>180</c:v>
                </c:pt>
                <c:pt idx="2">
                  <c:v>120</c:v>
                </c:pt>
                <c:pt idx="4">
                  <c:v>160</c:v>
                </c:pt>
                <c:pt idx="6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32-4797-A4A7-595C4192E2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56288191"/>
        <c:axId val="1856284447"/>
      </c:lineChart>
      <c:catAx>
        <c:axId val="185628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6284447"/>
        <c:crosses val="autoZero"/>
        <c:auto val="1"/>
        <c:lblAlgn val="ctr"/>
        <c:lblOffset val="100"/>
        <c:noMultiLvlLbl val="0"/>
      </c:catAx>
      <c:valAx>
        <c:axId val="185628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628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Front</a:t>
            </a:r>
            <a:r>
              <a:rPr lang="it-IT" baseline="0"/>
              <a:t> Brake</a:t>
            </a:r>
            <a:r>
              <a:rPr lang="it-IT"/>
              <a:t> Temps [°C]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Speed_LapMax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Sheet1!$Z$5:$Z$11</c:f>
              <c:numCache>
                <c:formatCode>General</c:formatCode>
                <c:ptCount val="7"/>
                <c:pt idx="0">
                  <c:v>296</c:v>
                </c:pt>
                <c:pt idx="2">
                  <c:v>309</c:v>
                </c:pt>
                <c:pt idx="4">
                  <c:v>331</c:v>
                </c:pt>
                <c:pt idx="6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17-4DFA-B4E8-51D644E83212}"/>
            </c:ext>
          </c:extLst>
        </c:ser>
        <c:ser>
          <c:idx val="0"/>
          <c:order val="1"/>
          <c:tx>
            <c:v>Speed_LapAvg</c:v>
          </c:tx>
          <c:spPr>
            <a:ln w="28575" cap="rnd">
              <a:solidFill>
                <a:srgbClr val="FF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FF00FF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Sheet1!$C$5:$C$11</c:f>
              <c:strCache>
                <c:ptCount val="7"/>
                <c:pt idx="0">
                  <c:v>VALLELUNGA_RealData</c:v>
                </c:pt>
                <c:pt idx="1">
                  <c:v>VALLELUNGA_Sim</c:v>
                </c:pt>
                <c:pt idx="2">
                  <c:v>MONZA_RealData</c:v>
                </c:pt>
                <c:pt idx="3">
                  <c:v>MONZA_Sim</c:v>
                </c:pt>
                <c:pt idx="4">
                  <c:v>ARAGON_RealData</c:v>
                </c:pt>
                <c:pt idx="5">
                  <c:v>ARAGON_Sim</c:v>
                </c:pt>
                <c:pt idx="6">
                  <c:v>PORTIMÃO_RealData</c:v>
                </c:pt>
              </c:strCache>
            </c:strRef>
          </c:cat>
          <c:val>
            <c:numRef>
              <c:f>Sheet1!$Y$5:$Y$11</c:f>
              <c:numCache>
                <c:formatCode>General</c:formatCode>
                <c:ptCount val="7"/>
                <c:pt idx="0">
                  <c:v>172</c:v>
                </c:pt>
                <c:pt idx="2">
                  <c:v>208</c:v>
                </c:pt>
                <c:pt idx="4">
                  <c:v>196</c:v>
                </c:pt>
                <c:pt idx="6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32-4797-A4A7-595C4192E2AD}"/>
            </c:ext>
          </c:extLst>
        </c:ser>
        <c:ser>
          <c:idx val="5"/>
          <c:order val="2"/>
          <c:tx>
            <c:v>Speed_Lapmin</c:v>
          </c:tx>
          <c:spPr>
            <a:ln w="28575" cap="rnd">
              <a:solidFill>
                <a:srgbClr val="FF99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CFF"/>
              </a:solidFill>
              <a:ln w="9525">
                <a:solidFill>
                  <a:srgbClr val="FF99FF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Sheet1!$X$5:$X$11</c:f>
              <c:numCache>
                <c:formatCode>General</c:formatCode>
                <c:ptCount val="7"/>
                <c:pt idx="0">
                  <c:v>53</c:v>
                </c:pt>
                <c:pt idx="2">
                  <c:v>56</c:v>
                </c:pt>
                <c:pt idx="4">
                  <c:v>70.5</c:v>
                </c:pt>
                <c:pt idx="6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17-4DFA-B4E8-51D644E8321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56288191"/>
        <c:axId val="1856284447"/>
      </c:lineChart>
      <c:catAx>
        <c:axId val="185628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6284447"/>
        <c:crosses val="autoZero"/>
        <c:auto val="1"/>
        <c:lblAlgn val="ctr"/>
        <c:lblOffset val="100"/>
        <c:noMultiLvlLbl val="0"/>
      </c:catAx>
      <c:valAx>
        <c:axId val="185628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628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Disc wear [kg/MJ]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Sheet1!$AC$4</c:f>
              <c:strCache>
                <c:ptCount val="1"/>
                <c:pt idx="0">
                  <c:v>Front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Sheet1!$C$5:$C$11</c:f>
              <c:strCache>
                <c:ptCount val="7"/>
                <c:pt idx="0">
                  <c:v>VALLELUNGA_RealData</c:v>
                </c:pt>
                <c:pt idx="1">
                  <c:v>VALLELUNGA_Sim</c:v>
                </c:pt>
                <c:pt idx="2">
                  <c:v>MONZA_RealData</c:v>
                </c:pt>
                <c:pt idx="3">
                  <c:v>MONZA_Sim</c:v>
                </c:pt>
                <c:pt idx="4">
                  <c:v>ARAGON_RealData</c:v>
                </c:pt>
                <c:pt idx="5">
                  <c:v>ARAGON_Sim</c:v>
                </c:pt>
                <c:pt idx="6">
                  <c:v>PORTIMÃO_RealData</c:v>
                </c:pt>
              </c:strCache>
            </c:strRef>
          </c:cat>
          <c:val>
            <c:numRef>
              <c:f>Sheet1!$AC$5:$AC$11</c:f>
              <c:numCache>
                <c:formatCode>0.00E+00</c:formatCode>
                <c:ptCount val="7"/>
                <c:pt idx="0">
                  <c:v>1.2966414416775882E-4</c:v>
                </c:pt>
                <c:pt idx="2">
                  <c:v>1.1808707905138344E-4</c:v>
                </c:pt>
                <c:pt idx="4">
                  <c:v>7.4710830508474581E-5</c:v>
                </c:pt>
                <c:pt idx="6">
                  <c:v>1.8079138060479667E-4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3-4029-9F6A-EC4BE5702351}"/>
            </c:ext>
          </c:extLst>
        </c:ser>
        <c:ser>
          <c:idx val="1"/>
          <c:order val="1"/>
          <c:tx>
            <c:strRef>
              <c:f>Sheet1!$AD$4</c:f>
              <c:strCache>
                <c:ptCount val="1"/>
                <c:pt idx="0">
                  <c:v>Rear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Sheet1!$AD$5:$AD$11</c:f>
              <c:numCache>
                <c:formatCode>0.00E+00</c:formatCode>
                <c:ptCount val="7"/>
                <c:pt idx="0">
                  <c:v>7.0688597938144335E-5</c:v>
                </c:pt>
                <c:pt idx="2">
                  <c:v>1.033961E-4</c:v>
                </c:pt>
                <c:pt idx="4">
                  <c:v>7.4340241071428576E-5</c:v>
                </c:pt>
                <c:pt idx="6">
                  <c:v>6.5949362376237634E-5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93-4029-9F6A-EC4BE5702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536336"/>
        <c:axId val="2129559632"/>
      </c:lineChart>
      <c:catAx>
        <c:axId val="212953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9559632"/>
        <c:crosses val="autoZero"/>
        <c:auto val="1"/>
        <c:lblAlgn val="ctr"/>
        <c:lblOffset val="100"/>
        <c:noMultiLvlLbl val="0"/>
      </c:catAx>
      <c:valAx>
        <c:axId val="212955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9536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kg/MJ vs Tmax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Sheet1!$AC$4</c:f>
              <c:strCache>
                <c:ptCount val="1"/>
                <c:pt idx="0">
                  <c:v>Front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Sheet1!$N$5:$N$11</c:f>
              <c:numCache>
                <c:formatCode>General</c:formatCode>
                <c:ptCount val="7"/>
                <c:pt idx="0">
                  <c:v>515</c:v>
                </c:pt>
                <c:pt idx="2">
                  <c:v>700</c:v>
                </c:pt>
                <c:pt idx="4">
                  <c:v>681</c:v>
                </c:pt>
                <c:pt idx="6">
                  <c:v>883</c:v>
                </c:pt>
              </c:numCache>
            </c:numRef>
          </c:xVal>
          <c:yVal>
            <c:numRef>
              <c:f>Sheet1!$AC$5:$AC$11</c:f>
              <c:numCache>
                <c:formatCode>0.00E+00</c:formatCode>
                <c:ptCount val="7"/>
                <c:pt idx="0">
                  <c:v>1.2966414416775882E-4</c:v>
                </c:pt>
                <c:pt idx="2">
                  <c:v>1.1808707905138344E-4</c:v>
                </c:pt>
                <c:pt idx="4">
                  <c:v>7.4710830508474581E-5</c:v>
                </c:pt>
                <c:pt idx="6">
                  <c:v>1.8079138060479667E-4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93-4029-9F6A-EC4BE5702351}"/>
            </c:ext>
          </c:extLst>
        </c:ser>
        <c:ser>
          <c:idx val="1"/>
          <c:order val="1"/>
          <c:tx>
            <c:strRef>
              <c:f>Sheet1!$AD$4</c:f>
              <c:strCache>
                <c:ptCount val="1"/>
                <c:pt idx="0">
                  <c:v>Rear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Sheet1!$Q$5:$Q$11</c:f>
              <c:numCache>
                <c:formatCode>General</c:formatCode>
                <c:ptCount val="7"/>
                <c:pt idx="0">
                  <c:v>733</c:v>
                </c:pt>
                <c:pt idx="2">
                  <c:v>705</c:v>
                </c:pt>
                <c:pt idx="4">
                  <c:v>692</c:v>
                </c:pt>
                <c:pt idx="6">
                  <c:v>743</c:v>
                </c:pt>
              </c:numCache>
            </c:numRef>
          </c:xVal>
          <c:yVal>
            <c:numRef>
              <c:f>Sheet1!$AD$5:$AD$11</c:f>
              <c:numCache>
                <c:formatCode>0.00E+00</c:formatCode>
                <c:ptCount val="7"/>
                <c:pt idx="0">
                  <c:v>7.0688597938144335E-5</c:v>
                </c:pt>
                <c:pt idx="2">
                  <c:v>1.033961E-4</c:v>
                </c:pt>
                <c:pt idx="4">
                  <c:v>7.4340241071428576E-5</c:v>
                </c:pt>
                <c:pt idx="6">
                  <c:v>6.5949362376237634E-5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93-4029-9F6A-EC4BE5702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536336"/>
        <c:axId val="2129559632"/>
      </c:scatterChart>
      <c:valAx>
        <c:axId val="2129536336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9559632"/>
        <c:crosses val="autoZero"/>
        <c:crossBetween val="midCat"/>
      </c:valAx>
      <c:valAx>
        <c:axId val="212955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953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kg/MJ vs Tavg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Sheet1!$AC$4</c:f>
              <c:strCache>
                <c:ptCount val="1"/>
                <c:pt idx="0">
                  <c:v>Front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Sheet1!$M$5:$M$11</c:f>
              <c:numCache>
                <c:formatCode>General</c:formatCode>
                <c:ptCount val="7"/>
                <c:pt idx="0">
                  <c:v>389</c:v>
                </c:pt>
                <c:pt idx="2">
                  <c:v>453</c:v>
                </c:pt>
                <c:pt idx="4">
                  <c:v>422</c:v>
                </c:pt>
                <c:pt idx="6">
                  <c:v>580</c:v>
                </c:pt>
              </c:numCache>
            </c:numRef>
          </c:xVal>
          <c:yVal>
            <c:numRef>
              <c:f>Sheet1!$AC$5:$AC$11</c:f>
              <c:numCache>
                <c:formatCode>0.00E+00</c:formatCode>
                <c:ptCount val="7"/>
                <c:pt idx="0">
                  <c:v>1.2966414416775882E-4</c:v>
                </c:pt>
                <c:pt idx="2">
                  <c:v>1.1808707905138344E-4</c:v>
                </c:pt>
                <c:pt idx="4">
                  <c:v>7.4710830508474581E-5</c:v>
                </c:pt>
                <c:pt idx="6">
                  <c:v>1.8079138060479667E-4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93-4029-9F6A-EC4BE5702351}"/>
            </c:ext>
          </c:extLst>
        </c:ser>
        <c:ser>
          <c:idx val="1"/>
          <c:order val="1"/>
          <c:tx>
            <c:strRef>
              <c:f>Sheet1!$AD$4</c:f>
              <c:strCache>
                <c:ptCount val="1"/>
                <c:pt idx="0">
                  <c:v>Rear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Sheet1!$P$5:$P$11</c:f>
              <c:numCache>
                <c:formatCode>General</c:formatCode>
                <c:ptCount val="7"/>
                <c:pt idx="0">
                  <c:v>532</c:v>
                </c:pt>
                <c:pt idx="2">
                  <c:v>426</c:v>
                </c:pt>
                <c:pt idx="4">
                  <c:v>415</c:v>
                </c:pt>
                <c:pt idx="6">
                  <c:v>481</c:v>
                </c:pt>
              </c:numCache>
            </c:numRef>
          </c:xVal>
          <c:yVal>
            <c:numRef>
              <c:f>Sheet1!$AD$5:$AD$11</c:f>
              <c:numCache>
                <c:formatCode>0.00E+00</c:formatCode>
                <c:ptCount val="7"/>
                <c:pt idx="0">
                  <c:v>7.0688597938144335E-5</c:v>
                </c:pt>
                <c:pt idx="2">
                  <c:v>1.033961E-4</c:v>
                </c:pt>
                <c:pt idx="4">
                  <c:v>7.4340241071428576E-5</c:v>
                </c:pt>
                <c:pt idx="6">
                  <c:v>6.5949362376237634E-5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93-4029-9F6A-EC4BE5702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536336"/>
        <c:axId val="2129559632"/>
      </c:scatterChart>
      <c:valAx>
        <c:axId val="2129536336"/>
        <c:scaling>
          <c:orientation val="minMax"/>
          <c:min val="3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9559632"/>
        <c:crosses val="autoZero"/>
        <c:crossBetween val="midCat"/>
      </c:valAx>
      <c:valAx>
        <c:axId val="212955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953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511071</xdr:colOff>
      <xdr:row>27</xdr:row>
      <xdr:rowOff>145555</xdr:rowOff>
    </xdr:from>
    <xdr:to>
      <xdr:col>26</xdr:col>
      <xdr:colOff>458964</xdr:colOff>
      <xdr:row>42</xdr:row>
      <xdr:rowOff>112218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EAF379D-6444-488B-B481-62F7C100C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175802</xdr:colOff>
      <xdr:row>27</xdr:row>
      <xdr:rowOff>0</xdr:rowOff>
    </xdr:from>
    <xdr:to>
      <xdr:col>8</xdr:col>
      <xdr:colOff>1057280</xdr:colOff>
      <xdr:row>43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C821A0-CF56-4CBB-BFC6-02F82E9A9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172895</xdr:colOff>
      <xdr:row>43</xdr:row>
      <xdr:rowOff>13052</xdr:rowOff>
    </xdr:from>
    <xdr:to>
      <xdr:col>8</xdr:col>
      <xdr:colOff>1051118</xdr:colOff>
      <xdr:row>61</xdr:row>
      <xdr:rowOff>63176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D2B2DE-23B0-4FCA-A433-C294A35FD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1062320</xdr:colOff>
      <xdr:row>27</xdr:row>
      <xdr:rowOff>280</xdr:rowOff>
    </xdr:from>
    <xdr:to>
      <xdr:col>18</xdr:col>
      <xdr:colOff>369420</xdr:colOff>
      <xdr:row>40</xdr:row>
      <xdr:rowOff>173691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738A69-8F99-45B2-84A1-034AC4B56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1060641</xdr:colOff>
      <xdr:row>40</xdr:row>
      <xdr:rowOff>180134</xdr:rowOff>
    </xdr:from>
    <xdr:to>
      <xdr:col>18</xdr:col>
      <xdr:colOff>381005</xdr:colOff>
      <xdr:row>54</xdr:row>
      <xdr:rowOff>151279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63A550-2D02-49F9-8E59-05DEDFC58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1062321</xdr:colOff>
      <xdr:row>54</xdr:row>
      <xdr:rowOff>159123</xdr:rowOff>
    </xdr:from>
    <xdr:to>
      <xdr:col>18</xdr:col>
      <xdr:colOff>362594</xdr:colOff>
      <xdr:row>72</xdr:row>
      <xdr:rowOff>68035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225D69-086F-4CE7-832B-225999471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483851</xdr:colOff>
      <xdr:row>85</xdr:row>
      <xdr:rowOff>172770</xdr:rowOff>
    </xdr:from>
    <xdr:to>
      <xdr:col>34</xdr:col>
      <xdr:colOff>231321</xdr:colOff>
      <xdr:row>100</xdr:row>
      <xdr:rowOff>14712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4373977-EDE0-4273-BB8D-A8BE0E47D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522512</xdr:colOff>
      <xdr:row>57</xdr:row>
      <xdr:rowOff>119063</xdr:rowOff>
    </xdr:from>
    <xdr:to>
      <xdr:col>26</xdr:col>
      <xdr:colOff>449035</xdr:colOff>
      <xdr:row>72</xdr:row>
      <xdr:rowOff>141193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CE7DD32-7773-4651-98FB-4340142B1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512986</xdr:colOff>
      <xdr:row>72</xdr:row>
      <xdr:rowOff>159882</xdr:rowOff>
    </xdr:from>
    <xdr:to>
      <xdr:col>26</xdr:col>
      <xdr:colOff>449034</xdr:colOff>
      <xdr:row>87</xdr:row>
      <xdr:rowOff>187697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909946C-BB2A-4ABC-8DA8-E40510C3D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491223</xdr:colOff>
      <xdr:row>56</xdr:row>
      <xdr:rowOff>174852</xdr:rowOff>
    </xdr:from>
    <xdr:to>
      <xdr:col>34</xdr:col>
      <xdr:colOff>231327</xdr:colOff>
      <xdr:row>71</xdr:row>
      <xdr:rowOff>77606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39557C3-4A55-4CAE-A9AF-D2133E6CC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263982</xdr:colOff>
      <xdr:row>42</xdr:row>
      <xdr:rowOff>63272</xdr:rowOff>
    </xdr:from>
    <xdr:to>
      <xdr:col>41</xdr:col>
      <xdr:colOff>571504</xdr:colOff>
      <xdr:row>56</xdr:row>
      <xdr:rowOff>139472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1206692-2568-4276-BC5C-529592D43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263981</xdr:colOff>
      <xdr:row>56</xdr:row>
      <xdr:rowOff>165326</xdr:rowOff>
    </xdr:from>
    <xdr:to>
      <xdr:col>41</xdr:col>
      <xdr:colOff>571503</xdr:colOff>
      <xdr:row>71</xdr:row>
      <xdr:rowOff>51026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455F384-40E8-41E7-85AC-611DE98EC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258538</xdr:colOff>
      <xdr:row>71</xdr:row>
      <xdr:rowOff>71436</xdr:rowOff>
    </xdr:from>
    <xdr:to>
      <xdr:col>41</xdr:col>
      <xdr:colOff>566060</xdr:colOff>
      <xdr:row>85</xdr:row>
      <xdr:rowOff>147636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2228EA4-A74D-4AC5-9197-D664A3051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484414</xdr:colOff>
      <xdr:row>71</xdr:row>
      <xdr:rowOff>114980</xdr:rowOff>
    </xdr:from>
    <xdr:to>
      <xdr:col>34</xdr:col>
      <xdr:colOff>231321</xdr:colOff>
      <xdr:row>85</xdr:row>
      <xdr:rowOff>144600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55A82A3-F4A3-4692-8E92-AADD5B8D9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263982</xdr:colOff>
      <xdr:row>27</xdr:row>
      <xdr:rowOff>158522</xdr:rowOff>
    </xdr:from>
    <xdr:to>
      <xdr:col>41</xdr:col>
      <xdr:colOff>571503</xdr:colOff>
      <xdr:row>42</xdr:row>
      <xdr:rowOff>60551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FE6FB85-1E50-4902-AB66-4C03F68FF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26</xdr:col>
      <xdr:colOff>522518</xdr:colOff>
      <xdr:row>27</xdr:row>
      <xdr:rowOff>159885</xdr:rowOff>
    </xdr:from>
    <xdr:to>
      <xdr:col>34</xdr:col>
      <xdr:colOff>234047</xdr:colOff>
      <xdr:row>42</xdr:row>
      <xdr:rowOff>45585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292B746-77B1-412B-BB3C-FF2052EF8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26</xdr:col>
      <xdr:colOff>499386</xdr:colOff>
      <xdr:row>42</xdr:row>
      <xdr:rowOff>64633</xdr:rowOff>
    </xdr:from>
    <xdr:to>
      <xdr:col>34</xdr:col>
      <xdr:colOff>231326</xdr:colOff>
      <xdr:row>56</xdr:row>
      <xdr:rowOff>153015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FDB0E5F-3FBB-4183-B951-D41F5EE33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511632</xdr:colOff>
      <xdr:row>42</xdr:row>
      <xdr:rowOff>142194</xdr:rowOff>
    </xdr:from>
    <xdr:to>
      <xdr:col>26</xdr:col>
      <xdr:colOff>464007</xdr:colOff>
      <xdr:row>57</xdr:row>
      <xdr:rowOff>108857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A4E25C5-F809-454F-B911-C32852862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34997</xdr:colOff>
      <xdr:row>15</xdr:row>
      <xdr:rowOff>33130</xdr:rowOff>
    </xdr:from>
    <xdr:to>
      <xdr:col>10</xdr:col>
      <xdr:colOff>311844</xdr:colOff>
      <xdr:row>31</xdr:row>
      <xdr:rowOff>42655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228072-87BC-494B-BFDE-A65037764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40373</xdr:colOff>
      <xdr:row>32</xdr:row>
      <xdr:rowOff>29617</xdr:rowOff>
    </xdr:from>
    <xdr:to>
      <xdr:col>10</xdr:col>
      <xdr:colOff>313965</xdr:colOff>
      <xdr:row>50</xdr:row>
      <xdr:rowOff>79741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0BC783-2FFF-4C8D-8CCD-C34CBF10A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539755</xdr:colOff>
      <xdr:row>15</xdr:row>
      <xdr:rowOff>44585</xdr:rowOff>
    </xdr:from>
    <xdr:to>
      <xdr:col>23</xdr:col>
      <xdr:colOff>571500</xdr:colOff>
      <xdr:row>36</xdr:row>
      <xdr:rowOff>40821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0440ABA-588D-4283-A972-409D9793D5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34997</xdr:colOff>
      <xdr:row>15</xdr:row>
      <xdr:rowOff>33130</xdr:rowOff>
    </xdr:from>
    <xdr:to>
      <xdr:col>11</xdr:col>
      <xdr:colOff>379192</xdr:colOff>
      <xdr:row>32</xdr:row>
      <xdr:rowOff>122464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21F619-30FC-4601-901B-B4787B8C5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67588</xdr:colOff>
      <xdr:row>34</xdr:row>
      <xdr:rowOff>70439</xdr:rowOff>
    </xdr:from>
    <xdr:to>
      <xdr:col>10</xdr:col>
      <xdr:colOff>341180</xdr:colOff>
      <xdr:row>52</xdr:row>
      <xdr:rowOff>120563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AD3091-16EE-46B3-81FA-51922A16C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444505</xdr:colOff>
      <xdr:row>14</xdr:row>
      <xdr:rowOff>139835</xdr:rowOff>
    </xdr:from>
    <xdr:to>
      <xdr:col>25</xdr:col>
      <xdr:colOff>54428</xdr:colOff>
      <xdr:row>35</xdr:row>
      <xdr:rowOff>136071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49C637-1682-49A4-9DED-6580117B8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T15"/>
  <sheetViews>
    <sheetView zoomScale="115" zoomScaleNormal="115" workbookViewId="0">
      <selection activeCell="G6" sqref="G6"/>
    </sheetView>
  </sheetViews>
  <sheetFormatPr defaultRowHeight="15" x14ac:dyDescent="0.25"/>
  <cols>
    <col min="1" max="1" width="3.7109375" customWidth="1"/>
    <col min="2" max="2" width="5.42578125" bestFit="1" customWidth="1"/>
    <col min="3" max="3" width="32" bestFit="1" customWidth="1"/>
    <col min="4" max="4" width="13.85546875" customWidth="1"/>
    <col min="5" max="5" width="16" customWidth="1"/>
    <col min="6" max="6" width="28" bestFit="1" customWidth="1"/>
    <col min="7" max="7" width="15.7109375" bestFit="1" customWidth="1"/>
    <col min="8" max="8" width="11.28515625" bestFit="1" customWidth="1"/>
    <col min="9" max="9" width="18.28515625" customWidth="1"/>
    <col min="10" max="10" width="27.28515625" bestFit="1" customWidth="1"/>
    <col min="11" max="11" width="15.7109375" bestFit="1" customWidth="1"/>
    <col min="27" max="27" width="9.7109375" customWidth="1"/>
    <col min="30" max="30" width="8.28515625" bestFit="1" customWidth="1"/>
  </cols>
  <sheetData>
    <row r="1" spans="2:46" x14ac:dyDescent="0.25">
      <c r="AT1" t="s">
        <v>18</v>
      </c>
    </row>
    <row r="2" spans="2:46" ht="15.75" thickBot="1" x14ac:dyDescent="0.3">
      <c r="C2" t="s">
        <v>8</v>
      </c>
      <c r="AA2" t="s">
        <v>16</v>
      </c>
      <c r="AE2" t="s">
        <v>17</v>
      </c>
    </row>
    <row r="3" spans="2:46" ht="15.75" thickBot="1" x14ac:dyDescent="0.3">
      <c r="D3" s="58" t="s">
        <v>23</v>
      </c>
      <c r="E3" s="59"/>
      <c r="F3" s="1" t="s">
        <v>10</v>
      </c>
      <c r="G3" s="38" t="s">
        <v>41</v>
      </c>
      <c r="H3" s="60" t="s">
        <v>24</v>
      </c>
      <c r="I3" s="61"/>
      <c r="J3" s="2" t="s">
        <v>11</v>
      </c>
      <c r="K3" s="42" t="s">
        <v>41</v>
      </c>
      <c r="L3" s="62" t="s">
        <v>1</v>
      </c>
      <c r="M3" s="62"/>
      <c r="N3" s="62"/>
      <c r="O3" s="62" t="s">
        <v>2</v>
      </c>
      <c r="P3" s="62"/>
      <c r="Q3" s="63"/>
      <c r="R3" s="64" t="s">
        <v>3</v>
      </c>
      <c r="S3" s="65"/>
      <c r="T3" s="65"/>
      <c r="U3" s="65" t="s">
        <v>4</v>
      </c>
      <c r="V3" s="65"/>
      <c r="W3" s="66"/>
      <c r="X3" s="55" t="s">
        <v>0</v>
      </c>
      <c r="Y3" s="56"/>
      <c r="Z3" s="57"/>
      <c r="AA3" s="16" t="s">
        <v>14</v>
      </c>
      <c r="AC3" s="16" t="s">
        <v>15</v>
      </c>
      <c r="AE3" s="16" t="s">
        <v>14</v>
      </c>
      <c r="AG3" s="16" t="s">
        <v>15</v>
      </c>
      <c r="AI3" s="16" t="s">
        <v>19</v>
      </c>
    </row>
    <row r="4" spans="2:46" ht="15.75" thickBot="1" x14ac:dyDescent="0.3">
      <c r="C4" s="14"/>
      <c r="D4" s="4" t="s">
        <v>20</v>
      </c>
      <c r="E4" s="3" t="s">
        <v>21</v>
      </c>
      <c r="F4" s="3" t="s">
        <v>22</v>
      </c>
      <c r="G4" s="3"/>
      <c r="H4" s="3" t="s">
        <v>20</v>
      </c>
      <c r="I4" s="3" t="s">
        <v>25</v>
      </c>
      <c r="J4" s="35" t="s">
        <v>22</v>
      </c>
      <c r="K4" s="43"/>
      <c r="L4" s="33" t="s">
        <v>5</v>
      </c>
      <c r="M4" s="3" t="s">
        <v>7</v>
      </c>
      <c r="N4" s="3" t="s">
        <v>6</v>
      </c>
      <c r="O4" s="3" t="s">
        <v>5</v>
      </c>
      <c r="P4" s="3" t="s">
        <v>7</v>
      </c>
      <c r="Q4" s="3" t="s">
        <v>6</v>
      </c>
      <c r="R4" s="3" t="s">
        <v>5</v>
      </c>
      <c r="S4" s="3" t="s">
        <v>7</v>
      </c>
      <c r="T4" s="3" t="s">
        <v>6</v>
      </c>
      <c r="U4" s="3" t="s">
        <v>5</v>
      </c>
      <c r="V4" s="3" t="s">
        <v>7</v>
      </c>
      <c r="W4" s="3" t="s">
        <v>6</v>
      </c>
      <c r="X4" s="3" t="s">
        <v>5</v>
      </c>
      <c r="Y4" s="3" t="s">
        <v>7</v>
      </c>
      <c r="Z4" s="3" t="s">
        <v>6</v>
      </c>
      <c r="AA4" s="15" t="s">
        <v>12</v>
      </c>
      <c r="AB4" s="15" t="s">
        <v>13</v>
      </c>
      <c r="AC4" s="15" t="s">
        <v>12</v>
      </c>
      <c r="AD4" s="15" t="s">
        <v>13</v>
      </c>
      <c r="AE4" s="15" t="s">
        <v>12</v>
      </c>
      <c r="AF4" s="15" t="s">
        <v>13</v>
      </c>
      <c r="AG4" s="15" t="s">
        <v>12</v>
      </c>
      <c r="AH4" s="15" t="s">
        <v>13</v>
      </c>
    </row>
    <row r="5" spans="2:46" x14ac:dyDescent="0.25">
      <c r="B5" s="21">
        <v>1</v>
      </c>
      <c r="C5" s="26" t="s">
        <v>26</v>
      </c>
      <c r="D5" s="5">
        <v>7.43</v>
      </c>
      <c r="E5" s="6">
        <v>7.63</v>
      </c>
      <c r="F5" s="6">
        <v>87.8</v>
      </c>
      <c r="G5" s="6"/>
      <c r="H5" s="6">
        <v>4.6500000000000004</v>
      </c>
      <c r="I5" s="6">
        <v>4.8499999999999996</v>
      </c>
      <c r="J5" s="39">
        <v>55</v>
      </c>
      <c r="K5" s="44"/>
      <c r="L5" s="34">
        <v>278</v>
      </c>
      <c r="M5" s="6">
        <v>389</v>
      </c>
      <c r="N5" s="6">
        <v>515</v>
      </c>
      <c r="O5" s="6">
        <v>415</v>
      </c>
      <c r="P5" s="6">
        <v>532</v>
      </c>
      <c r="Q5" s="6">
        <v>733</v>
      </c>
      <c r="R5" s="6">
        <v>115</v>
      </c>
      <c r="S5" s="6">
        <v>120</v>
      </c>
      <c r="T5" s="6">
        <v>125</v>
      </c>
      <c r="U5" s="6">
        <v>180</v>
      </c>
      <c r="V5" s="6">
        <v>190.4</v>
      </c>
      <c r="W5" s="6">
        <v>203</v>
      </c>
      <c r="X5" s="6">
        <v>53</v>
      </c>
      <c r="Y5" s="6">
        <v>172</v>
      </c>
      <c r="Z5" s="7">
        <v>296</v>
      </c>
      <c r="AA5" s="17">
        <v>1.01E-2</v>
      </c>
      <c r="AB5" s="18">
        <v>3.5000000000000001E-3</v>
      </c>
      <c r="AC5" s="19">
        <f>54419*AA5*1.8/1000000/E5</f>
        <v>1.2966414416775882E-4</v>
      </c>
      <c r="AD5" s="19">
        <f>54419*AB5*1.8/1000000/I5</f>
        <v>7.0688597938144335E-5</v>
      </c>
      <c r="AE5" s="17">
        <v>1.0500000000000001E-2</v>
      </c>
      <c r="AF5" s="18">
        <v>3.5000000000000001E-3</v>
      </c>
      <c r="AG5" s="19">
        <f>54419*AE5*1.8/1000000/E5</f>
        <v>1.3479935779816513E-4</v>
      </c>
      <c r="AH5" s="19">
        <f>54419*AF5*1.8/1000000/I5</f>
        <v>7.0688597938144335E-5</v>
      </c>
      <c r="AI5" s="20">
        <f>N5/1000*0.6+F5/100*0.4</f>
        <v>0.66020000000000001</v>
      </c>
      <c r="AJ5" s="20">
        <f>Q5/1000*0.5+J5/100*0.5</f>
        <v>0.64149999999999996</v>
      </c>
    </row>
    <row r="6" spans="2:46" x14ac:dyDescent="0.25">
      <c r="B6" s="21" t="s">
        <v>36</v>
      </c>
      <c r="C6" s="27" t="s">
        <v>27</v>
      </c>
      <c r="D6" s="8">
        <v>7.25</v>
      </c>
      <c r="E6" s="9">
        <v>7.25</v>
      </c>
      <c r="F6" s="9">
        <v>88.4</v>
      </c>
      <c r="G6" s="46"/>
      <c r="H6" s="9">
        <v>3.8</v>
      </c>
      <c r="I6" s="9">
        <v>3.8</v>
      </c>
      <c r="J6" s="40">
        <v>46.3</v>
      </c>
      <c r="K6" s="47"/>
      <c r="L6" s="31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A6" s="17"/>
      <c r="AB6" s="18"/>
      <c r="AC6" s="19"/>
      <c r="AD6" s="19"/>
      <c r="AE6" s="17"/>
      <c r="AF6" s="18"/>
      <c r="AG6" s="19"/>
      <c r="AH6" s="19"/>
      <c r="AI6" s="20"/>
      <c r="AJ6" s="20"/>
    </row>
    <row r="7" spans="2:46" x14ac:dyDescent="0.25">
      <c r="B7" s="21">
        <v>2</v>
      </c>
      <c r="C7" s="28" t="s">
        <v>28</v>
      </c>
      <c r="D7" s="8">
        <v>9.82</v>
      </c>
      <c r="E7" s="9">
        <v>10.119999999999999</v>
      </c>
      <c r="F7" s="9">
        <v>99.3</v>
      </c>
      <c r="G7" s="9"/>
      <c r="H7" s="9">
        <v>5.27</v>
      </c>
      <c r="I7" s="9">
        <v>5.4</v>
      </c>
      <c r="J7" s="40">
        <v>53.3</v>
      </c>
      <c r="K7" s="45"/>
      <c r="L7" s="31">
        <v>316</v>
      </c>
      <c r="M7" s="9">
        <v>453</v>
      </c>
      <c r="N7" s="9">
        <v>700</v>
      </c>
      <c r="O7" s="9">
        <v>307</v>
      </c>
      <c r="P7" s="9">
        <v>426</v>
      </c>
      <c r="Q7" s="9">
        <v>705</v>
      </c>
      <c r="R7" s="9">
        <v>126</v>
      </c>
      <c r="S7" s="9">
        <v>131</v>
      </c>
      <c r="T7" s="9">
        <v>134</v>
      </c>
      <c r="U7" s="9">
        <v>120</v>
      </c>
      <c r="V7" s="9">
        <v>125</v>
      </c>
      <c r="W7" s="9">
        <v>130</v>
      </c>
      <c r="X7" s="9">
        <v>56</v>
      </c>
      <c r="Y7" s="9">
        <v>208</v>
      </c>
      <c r="Z7" s="10">
        <v>309</v>
      </c>
      <c r="AA7" s="17">
        <v>1.2200000000000001E-2</v>
      </c>
      <c r="AB7" s="18">
        <v>5.7000000000000002E-3</v>
      </c>
      <c r="AC7" s="19">
        <f>54419*AA7*1.8/1000000/E7</f>
        <v>1.1808707905138344E-4</v>
      </c>
      <c r="AD7" s="19">
        <f>54419*AB7*1.8/1000000/I7</f>
        <v>1.033961E-4</v>
      </c>
      <c r="AE7" s="17">
        <v>1.44E-2</v>
      </c>
      <c r="AF7" s="18">
        <v>5.4999999999999997E-3</v>
      </c>
      <c r="AG7" s="19">
        <f t="shared" ref="AG7:AG11" si="0">54419*AE7*1.8/1000000/E7</f>
        <v>1.3938147035573125E-4</v>
      </c>
      <c r="AH7" s="19">
        <f t="shared" ref="AH7:AH11" si="1">54419*AF7*1.8/1000000/I7</f>
        <v>9.9768166666666658E-5</v>
      </c>
      <c r="AI7" s="20">
        <f t="shared" ref="AI7:AI11" si="2">N7/1000*0.6+F7/100*0.4</f>
        <v>0.81719999999999993</v>
      </c>
      <c r="AJ7" s="20">
        <f t="shared" ref="AJ7:AJ11" si="3">Q7/1000*0.5+J7/100*0.5</f>
        <v>0.61899999999999999</v>
      </c>
    </row>
    <row r="8" spans="2:46" x14ac:dyDescent="0.25">
      <c r="B8" s="21" t="s">
        <v>37</v>
      </c>
      <c r="C8" s="28" t="s">
        <v>29</v>
      </c>
      <c r="D8" s="8">
        <v>8.4</v>
      </c>
      <c r="E8" s="9">
        <v>8.4</v>
      </c>
      <c r="F8" s="9">
        <v>89.7</v>
      </c>
      <c r="G8" s="46"/>
      <c r="H8" s="9">
        <v>5.7</v>
      </c>
      <c r="I8" s="9">
        <v>5.7</v>
      </c>
      <c r="J8" s="40">
        <v>60.3</v>
      </c>
      <c r="K8" s="47"/>
      <c r="L8" s="31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A8" s="17"/>
      <c r="AB8" s="18"/>
      <c r="AC8" s="19"/>
      <c r="AD8" s="19"/>
      <c r="AE8" s="17"/>
      <c r="AF8" s="18"/>
      <c r="AG8" s="19"/>
      <c r="AH8" s="19"/>
      <c r="AI8" s="20"/>
      <c r="AJ8" s="20"/>
    </row>
    <row r="9" spans="2:46" x14ac:dyDescent="0.25">
      <c r="B9" s="21">
        <v>3</v>
      </c>
      <c r="C9" s="29" t="s">
        <v>30</v>
      </c>
      <c r="D9" s="8">
        <v>6.63</v>
      </c>
      <c r="E9" s="9">
        <v>7.08</v>
      </c>
      <c r="F9" s="9">
        <v>74.03</v>
      </c>
      <c r="G9" s="9"/>
      <c r="H9" s="9">
        <v>4.1900000000000004</v>
      </c>
      <c r="I9" s="9">
        <v>4.4800000000000004</v>
      </c>
      <c r="J9" s="40">
        <v>46.75</v>
      </c>
      <c r="K9" s="45"/>
      <c r="L9" s="31">
        <v>266</v>
      </c>
      <c r="M9" s="9">
        <v>422</v>
      </c>
      <c r="N9" s="9">
        <v>681</v>
      </c>
      <c r="O9" s="9">
        <v>293</v>
      </c>
      <c r="P9" s="9">
        <v>415</v>
      </c>
      <c r="Q9" s="9">
        <v>692</v>
      </c>
      <c r="R9" s="9">
        <v>96</v>
      </c>
      <c r="S9" s="9">
        <v>103</v>
      </c>
      <c r="T9" s="9">
        <v>110</v>
      </c>
      <c r="U9" s="9">
        <v>160</v>
      </c>
      <c r="V9" s="9">
        <v>167</v>
      </c>
      <c r="W9" s="9">
        <v>175</v>
      </c>
      <c r="X9" s="9">
        <v>70.5</v>
      </c>
      <c r="Y9" s="9">
        <v>196</v>
      </c>
      <c r="Z9" s="10">
        <v>331</v>
      </c>
      <c r="AA9" s="17">
        <v>5.4000000000000003E-3</v>
      </c>
      <c r="AB9" s="18">
        <v>3.3999999999999998E-3</v>
      </c>
      <c r="AC9" s="19">
        <f t="shared" ref="AC9:AC11" si="4">54419*AA9*1.8/1000000/E9</f>
        <v>7.4710830508474581E-5</v>
      </c>
      <c r="AD9" s="19">
        <f t="shared" ref="AD9:AD11" si="5">54419*AB9*1.8/1000000/I9</f>
        <v>7.4340241071428576E-5</v>
      </c>
      <c r="AE9" s="17">
        <v>5.8999999999999999E-3</v>
      </c>
      <c r="AF9" s="18">
        <v>3.3999999999999998E-3</v>
      </c>
      <c r="AG9" s="19">
        <f t="shared" si="0"/>
        <v>8.1628499999999993E-5</v>
      </c>
      <c r="AH9" s="19">
        <f t="shared" si="1"/>
        <v>7.4340241071428576E-5</v>
      </c>
      <c r="AI9" s="20">
        <f t="shared" si="2"/>
        <v>0.70472000000000001</v>
      </c>
      <c r="AJ9" s="20">
        <f t="shared" si="3"/>
        <v>0.57974999999999999</v>
      </c>
    </row>
    <row r="10" spans="2:46" x14ac:dyDescent="0.25">
      <c r="B10" s="21" t="s">
        <v>38</v>
      </c>
      <c r="C10" s="29" t="s">
        <v>31</v>
      </c>
      <c r="D10" s="8">
        <v>5.96</v>
      </c>
      <c r="E10" s="9">
        <v>5.96</v>
      </c>
      <c r="F10" s="9">
        <v>73.11</v>
      </c>
      <c r="G10" s="46"/>
      <c r="H10" s="9">
        <v>3.84</v>
      </c>
      <c r="I10" s="9">
        <v>3.84</v>
      </c>
      <c r="J10" s="40">
        <v>47</v>
      </c>
      <c r="K10" s="47"/>
      <c r="L10" s="31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10"/>
      <c r="AA10" s="17"/>
      <c r="AB10" s="18"/>
      <c r="AC10" s="19"/>
      <c r="AD10" s="19"/>
      <c r="AE10" s="17"/>
      <c r="AF10" s="18"/>
      <c r="AG10" s="19"/>
      <c r="AH10" s="19"/>
      <c r="AI10" s="20"/>
      <c r="AJ10" s="20"/>
    </row>
    <row r="11" spans="2:46" x14ac:dyDescent="0.25">
      <c r="B11" s="21">
        <v>4</v>
      </c>
      <c r="C11" s="30" t="s">
        <v>32</v>
      </c>
      <c r="D11" s="8">
        <v>8.24</v>
      </c>
      <c r="E11" s="9">
        <v>9.59</v>
      </c>
      <c r="F11" s="9">
        <v>86.15</v>
      </c>
      <c r="G11" s="9"/>
      <c r="H11" s="9">
        <v>4.53</v>
      </c>
      <c r="I11" s="9">
        <v>5.05</v>
      </c>
      <c r="J11" s="40">
        <v>47.4</v>
      </c>
      <c r="K11" s="45"/>
      <c r="L11" s="31">
        <v>418</v>
      </c>
      <c r="M11" s="9">
        <v>580</v>
      </c>
      <c r="N11" s="9">
        <v>883</v>
      </c>
      <c r="O11" s="9">
        <v>372</v>
      </c>
      <c r="P11" s="9">
        <v>481</v>
      </c>
      <c r="Q11" s="9">
        <v>743</v>
      </c>
      <c r="R11" s="9">
        <v>140</v>
      </c>
      <c r="S11" s="9">
        <v>148</v>
      </c>
      <c r="T11" s="9">
        <v>154</v>
      </c>
      <c r="U11" s="24">
        <v>150</v>
      </c>
      <c r="V11" s="24">
        <v>200</v>
      </c>
      <c r="W11" s="24">
        <v>250</v>
      </c>
      <c r="X11" s="9">
        <v>63</v>
      </c>
      <c r="Y11" s="9">
        <v>170</v>
      </c>
      <c r="Z11" s="10">
        <v>308</v>
      </c>
      <c r="AA11" s="17">
        <v>1.77E-2</v>
      </c>
      <c r="AB11" s="18">
        <v>3.3999999999999998E-3</v>
      </c>
      <c r="AC11" s="19">
        <f t="shared" si="4"/>
        <v>1.8079138060479667E-4</v>
      </c>
      <c r="AD11" s="19">
        <f t="shared" si="5"/>
        <v>6.5949362376237634E-5</v>
      </c>
      <c r="AE11" s="17">
        <v>2.2800000000000001E-2</v>
      </c>
      <c r="AF11" s="18">
        <v>3.5999999999999999E-3</v>
      </c>
      <c r="AG11" s="19">
        <f t="shared" si="0"/>
        <v>2.3288381230448388E-4</v>
      </c>
      <c r="AH11" s="19">
        <f t="shared" si="1"/>
        <v>6.9828736633663379E-5</v>
      </c>
      <c r="AI11" s="20">
        <f t="shared" si="2"/>
        <v>0.87439999999999996</v>
      </c>
      <c r="AJ11" s="20">
        <f t="shared" si="3"/>
        <v>0.60850000000000004</v>
      </c>
    </row>
    <row r="12" spans="2:46" ht="15.75" thickBot="1" x14ac:dyDescent="0.3">
      <c r="B12" s="21" t="s">
        <v>39</v>
      </c>
      <c r="C12" s="30" t="s">
        <v>33</v>
      </c>
      <c r="D12" s="8">
        <v>7.34</v>
      </c>
      <c r="E12" s="9">
        <v>7.34</v>
      </c>
      <c r="F12" s="9">
        <v>83.2</v>
      </c>
      <c r="G12" s="46"/>
      <c r="H12" s="9">
        <v>4.6500000000000004</v>
      </c>
      <c r="I12" s="9">
        <v>4.6500000000000004</v>
      </c>
      <c r="J12" s="40">
        <v>52.6</v>
      </c>
      <c r="K12" s="47"/>
      <c r="L12" s="31"/>
      <c r="M12" s="9"/>
      <c r="N12" s="9"/>
      <c r="O12" s="9"/>
      <c r="P12" s="9"/>
      <c r="Q12" s="9"/>
      <c r="R12" s="9"/>
      <c r="S12" s="9"/>
      <c r="T12" s="9"/>
      <c r="U12" s="24"/>
      <c r="V12" s="24"/>
      <c r="W12" s="24"/>
      <c r="X12" s="9"/>
      <c r="Y12" s="9"/>
      <c r="Z12" s="10"/>
      <c r="AA12" s="18"/>
      <c r="AB12" s="18"/>
      <c r="AC12" s="19"/>
      <c r="AD12" s="19"/>
      <c r="AE12" s="18"/>
      <c r="AF12" s="18"/>
      <c r="AG12" s="19"/>
      <c r="AH12" s="19"/>
      <c r="AI12" s="20"/>
      <c r="AJ12" s="20"/>
    </row>
    <row r="13" spans="2:46" x14ac:dyDescent="0.25">
      <c r="B13" s="21">
        <v>5</v>
      </c>
      <c r="C13" s="36" t="s">
        <v>34</v>
      </c>
      <c r="D13" s="5">
        <v>10.37</v>
      </c>
      <c r="E13" s="6">
        <v>11.25</v>
      </c>
      <c r="F13" s="6">
        <v>103.58</v>
      </c>
      <c r="G13" s="6"/>
      <c r="H13" s="6">
        <v>5.45</v>
      </c>
      <c r="I13" s="6">
        <v>6.27</v>
      </c>
      <c r="J13" s="39">
        <v>54.38</v>
      </c>
      <c r="K13" s="44"/>
      <c r="L13" s="31"/>
      <c r="M13" s="9"/>
      <c r="N13" s="9"/>
      <c r="O13" s="9"/>
      <c r="P13" s="9"/>
      <c r="Q13" s="9"/>
      <c r="R13" s="9"/>
      <c r="S13" s="9"/>
      <c r="T13" s="9"/>
      <c r="U13" s="25"/>
      <c r="V13" s="25"/>
      <c r="W13" s="25"/>
      <c r="X13" s="9"/>
      <c r="Y13" s="9"/>
      <c r="Z13" s="10"/>
      <c r="AA13" s="18"/>
      <c r="AB13" s="18"/>
      <c r="AC13" s="19"/>
      <c r="AD13" s="19"/>
      <c r="AE13" s="18"/>
      <c r="AF13" s="18"/>
      <c r="AG13" s="19"/>
      <c r="AH13" s="19"/>
      <c r="AI13" s="20"/>
      <c r="AJ13" s="20"/>
    </row>
    <row r="14" spans="2:46" ht="15.75" thickBot="1" x14ac:dyDescent="0.3">
      <c r="B14" s="21" t="s">
        <v>40</v>
      </c>
      <c r="C14" s="37" t="s">
        <v>35</v>
      </c>
      <c r="D14" s="11">
        <v>11.95</v>
      </c>
      <c r="E14" s="12">
        <v>11.95</v>
      </c>
      <c r="F14" s="12">
        <v>125.62</v>
      </c>
      <c r="G14" s="49"/>
      <c r="H14" s="12">
        <v>5.93</v>
      </c>
      <c r="I14" s="12">
        <v>5.93</v>
      </c>
      <c r="J14" s="41">
        <v>62.3</v>
      </c>
      <c r="K14" s="48"/>
      <c r="L14" s="32"/>
      <c r="M14" s="12"/>
      <c r="N14" s="12"/>
      <c r="O14" s="12"/>
      <c r="P14" s="12"/>
      <c r="Q14" s="12"/>
      <c r="R14" s="12"/>
      <c r="S14" s="12"/>
      <c r="T14" s="12"/>
      <c r="U14" s="22"/>
      <c r="V14" s="22"/>
      <c r="W14" s="22"/>
      <c r="X14" s="12"/>
      <c r="Y14" s="12"/>
      <c r="Z14" s="13"/>
      <c r="AA14" s="18"/>
      <c r="AB14" s="18"/>
      <c r="AC14" s="19"/>
      <c r="AD14" s="19"/>
      <c r="AE14" s="18"/>
      <c r="AF14" s="18"/>
      <c r="AG14" s="19"/>
      <c r="AH14" s="19"/>
      <c r="AI14" s="20"/>
      <c r="AJ14" s="20"/>
    </row>
    <row r="15" spans="2:46" x14ac:dyDescent="0.25">
      <c r="U15" s="23" t="s">
        <v>9</v>
      </c>
      <c r="V15" s="23"/>
    </row>
  </sheetData>
  <mergeCells count="7">
    <mergeCell ref="X3:Z3"/>
    <mergeCell ref="D3:E3"/>
    <mergeCell ref="H3:I3"/>
    <mergeCell ref="L3:N3"/>
    <mergeCell ref="O3:Q3"/>
    <mergeCell ref="R3:T3"/>
    <mergeCell ref="U3:W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B3880-84B4-4CC2-8DEE-AFBCD8A1DCF2}">
  <dimension ref="B1:W14"/>
  <sheetViews>
    <sheetView showGridLines="0" topLeftCell="A7" zoomScale="85" zoomScaleNormal="85" workbookViewId="0">
      <selection activeCell="O11" sqref="O11"/>
    </sheetView>
  </sheetViews>
  <sheetFormatPr defaultRowHeight="15" x14ac:dyDescent="0.25"/>
  <cols>
    <col min="1" max="1" width="3.7109375" customWidth="1"/>
    <col min="2" max="2" width="5.42578125" bestFit="1" customWidth="1"/>
    <col min="3" max="3" width="32" bestFit="1" customWidth="1"/>
    <col min="4" max="4" width="13.85546875" customWidth="1"/>
    <col min="5" max="5" width="16" customWidth="1"/>
    <col min="6" max="6" width="12" bestFit="1" customWidth="1"/>
    <col min="7" max="7" width="28" bestFit="1" customWidth="1"/>
    <col min="8" max="8" width="12" bestFit="1" customWidth="1"/>
    <col min="9" max="9" width="11.28515625" bestFit="1" customWidth="1"/>
    <col min="10" max="10" width="18.28515625" customWidth="1"/>
    <col min="11" max="11" width="12" bestFit="1" customWidth="1"/>
    <col min="12" max="12" width="27.28515625" bestFit="1" customWidth="1"/>
    <col min="13" max="13" width="12" bestFit="1" customWidth="1"/>
  </cols>
  <sheetData>
    <row r="1" spans="2:23" x14ac:dyDescent="0.25">
      <c r="W1" t="s">
        <v>18</v>
      </c>
    </row>
    <row r="2" spans="2:23" ht="15.75" thickBot="1" x14ac:dyDescent="0.3">
      <c r="C2" t="s">
        <v>8</v>
      </c>
    </row>
    <row r="3" spans="2:23" ht="15.75" thickBot="1" x14ac:dyDescent="0.3">
      <c r="D3" s="58" t="s">
        <v>23</v>
      </c>
      <c r="E3" s="67"/>
      <c r="F3" s="50" t="s">
        <v>43</v>
      </c>
      <c r="G3" s="1" t="s">
        <v>10</v>
      </c>
      <c r="H3" s="1" t="s">
        <v>42</v>
      </c>
      <c r="I3" s="61" t="s">
        <v>24</v>
      </c>
      <c r="J3" s="61"/>
      <c r="K3" s="51" t="s">
        <v>43</v>
      </c>
      <c r="L3" s="42" t="s">
        <v>11</v>
      </c>
      <c r="M3" s="42" t="s">
        <v>43</v>
      </c>
    </row>
    <row r="4" spans="2:23" ht="15.75" thickBot="1" x14ac:dyDescent="0.3">
      <c r="C4" s="14"/>
      <c r="D4" s="4" t="s">
        <v>20</v>
      </c>
      <c r="E4" s="3" t="s">
        <v>21</v>
      </c>
      <c r="F4" s="35"/>
      <c r="G4" s="33" t="s">
        <v>22</v>
      </c>
      <c r="H4" s="35"/>
      <c r="I4" s="33" t="s">
        <v>20</v>
      </c>
      <c r="J4" s="3" t="s">
        <v>25</v>
      </c>
      <c r="K4" s="35"/>
      <c r="L4" s="43" t="s">
        <v>22</v>
      </c>
      <c r="M4" s="43"/>
    </row>
    <row r="5" spans="2:23" x14ac:dyDescent="0.25">
      <c r="B5" s="21">
        <v>1</v>
      </c>
      <c r="C5" s="26" t="s">
        <v>26</v>
      </c>
      <c r="D5" s="5">
        <v>7.43</v>
      </c>
      <c r="E5" s="6">
        <v>7.63</v>
      </c>
      <c r="F5" s="7"/>
      <c r="G5" s="34">
        <v>87.8</v>
      </c>
      <c r="H5" s="7"/>
      <c r="I5" s="34">
        <v>4.6500000000000004</v>
      </c>
      <c r="J5" s="6">
        <v>4.8499999999999996</v>
      </c>
      <c r="K5" s="7"/>
      <c r="L5" s="68">
        <v>55</v>
      </c>
      <c r="M5" s="7"/>
    </row>
    <row r="6" spans="2:23" x14ac:dyDescent="0.25">
      <c r="B6" s="21" t="s">
        <v>36</v>
      </c>
      <c r="C6" s="27" t="s">
        <v>27</v>
      </c>
      <c r="D6" s="8">
        <v>7.25</v>
      </c>
      <c r="E6" s="9">
        <v>7.25</v>
      </c>
      <c r="F6" s="52">
        <f>(E6-E5)/E6</f>
        <v>-5.2413793103448264E-2</v>
      </c>
      <c r="G6" s="31">
        <v>88.4</v>
      </c>
      <c r="H6" s="52">
        <f>(G6-G5)/G6</f>
        <v>6.7873303167421779E-3</v>
      </c>
      <c r="I6" s="31">
        <v>3.8</v>
      </c>
      <c r="J6" s="9">
        <v>3.8</v>
      </c>
      <c r="K6" s="52">
        <f>(J6-J5)/J6</f>
        <v>-0.27631578947368418</v>
      </c>
      <c r="L6" s="69">
        <v>46.3</v>
      </c>
      <c r="M6" s="52">
        <f>(L6-L5)/L6</f>
        <v>-0.18790496760259187</v>
      </c>
    </row>
    <row r="7" spans="2:23" x14ac:dyDescent="0.25">
      <c r="B7" s="21">
        <v>2</v>
      </c>
      <c r="C7" s="28" t="s">
        <v>28</v>
      </c>
      <c r="D7" s="8">
        <v>9.82</v>
      </c>
      <c r="E7" s="9">
        <v>10.119999999999999</v>
      </c>
      <c r="F7" s="10"/>
      <c r="G7" s="31">
        <v>99.3</v>
      </c>
      <c r="H7" s="10"/>
      <c r="I7" s="31">
        <v>5.27</v>
      </c>
      <c r="J7" s="9">
        <v>5.4</v>
      </c>
      <c r="K7" s="10"/>
      <c r="L7" s="69">
        <v>53.3</v>
      </c>
      <c r="M7" s="10"/>
    </row>
    <row r="8" spans="2:23" x14ac:dyDescent="0.25">
      <c r="B8" s="21" t="s">
        <v>37</v>
      </c>
      <c r="C8" s="28" t="s">
        <v>29</v>
      </c>
      <c r="D8" s="8">
        <v>8.4</v>
      </c>
      <c r="E8" s="9">
        <v>8.4</v>
      </c>
      <c r="F8" s="52">
        <f>(E8-E7)/E8</f>
        <v>-0.20476190476190462</v>
      </c>
      <c r="G8" s="31">
        <v>89.7</v>
      </c>
      <c r="H8" s="52">
        <f>(G8-G7)/G8</f>
        <v>-0.10702341137123739</v>
      </c>
      <c r="I8" s="31">
        <v>5.7</v>
      </c>
      <c r="J8" s="9">
        <v>5.7</v>
      </c>
      <c r="K8" s="52">
        <f>(J8-J7)/J8</f>
        <v>5.263157894736839E-2</v>
      </c>
      <c r="L8" s="69">
        <v>60.3</v>
      </c>
      <c r="M8" s="52">
        <f>(L8-L7)/L8</f>
        <v>0.11608623548922056</v>
      </c>
    </row>
    <row r="9" spans="2:23" x14ac:dyDescent="0.25">
      <c r="B9" s="21">
        <v>3</v>
      </c>
      <c r="C9" s="29" t="s">
        <v>30</v>
      </c>
      <c r="D9" s="8">
        <v>6.63</v>
      </c>
      <c r="E9" s="9">
        <v>7.08</v>
      </c>
      <c r="F9" s="10"/>
      <c r="G9" s="31">
        <v>74.03</v>
      </c>
      <c r="H9" s="10"/>
      <c r="I9" s="31">
        <v>4.1900000000000004</v>
      </c>
      <c r="J9" s="9">
        <v>4.4800000000000004</v>
      </c>
      <c r="K9" s="10"/>
      <c r="L9" s="69">
        <v>46.75</v>
      </c>
      <c r="M9" s="10"/>
    </row>
    <row r="10" spans="2:23" x14ac:dyDescent="0.25">
      <c r="B10" s="21" t="s">
        <v>38</v>
      </c>
      <c r="C10" s="29" t="s">
        <v>31</v>
      </c>
      <c r="D10" s="8">
        <v>5.96</v>
      </c>
      <c r="E10" s="9">
        <v>5.96</v>
      </c>
      <c r="F10" s="52">
        <f>(E10-E9)/E10</f>
        <v>-0.18791946308724833</v>
      </c>
      <c r="G10" s="31">
        <v>73.11</v>
      </c>
      <c r="H10" s="52">
        <f>(G10-G9)/G10</f>
        <v>-1.2583777868964597E-2</v>
      </c>
      <c r="I10" s="31">
        <v>3.84</v>
      </c>
      <c r="J10" s="9">
        <v>3.84</v>
      </c>
      <c r="K10" s="52">
        <f>(J10-J9)/J10</f>
        <v>-0.16666666666666682</v>
      </c>
      <c r="L10" s="69">
        <v>47</v>
      </c>
      <c r="M10" s="52">
        <f>(L10-L9)/L10</f>
        <v>5.3191489361702126E-3</v>
      </c>
    </row>
    <row r="11" spans="2:23" x14ac:dyDescent="0.25">
      <c r="B11" s="21">
        <v>4</v>
      </c>
      <c r="C11" s="30" t="s">
        <v>32</v>
      </c>
      <c r="D11" s="8">
        <v>8.24</v>
      </c>
      <c r="E11" s="9">
        <v>9.59</v>
      </c>
      <c r="F11" s="10"/>
      <c r="G11" s="31">
        <v>86.15</v>
      </c>
      <c r="H11" s="10"/>
      <c r="I11" s="31">
        <v>4.53</v>
      </c>
      <c r="J11" s="9">
        <v>5.05</v>
      </c>
      <c r="K11" s="10"/>
      <c r="L11" s="69">
        <v>47.4</v>
      </c>
      <c r="M11" s="10"/>
    </row>
    <row r="12" spans="2:23" ht="15.75" thickBot="1" x14ac:dyDescent="0.3">
      <c r="B12" s="21" t="s">
        <v>39</v>
      </c>
      <c r="C12" s="30" t="s">
        <v>33</v>
      </c>
      <c r="D12" s="8">
        <v>7.34</v>
      </c>
      <c r="E12" s="9">
        <v>7.34</v>
      </c>
      <c r="F12" s="53">
        <f>(E12-E11)/E12</f>
        <v>-0.30653950953678477</v>
      </c>
      <c r="G12" s="31">
        <v>83.2</v>
      </c>
      <c r="H12" s="53">
        <f>(G12-G11)/G12</f>
        <v>-3.5456730769230803E-2</v>
      </c>
      <c r="I12" s="31">
        <v>4.6500000000000004</v>
      </c>
      <c r="J12" s="9">
        <v>4.6500000000000004</v>
      </c>
      <c r="K12" s="53">
        <f>(J12-J11)/J12</f>
        <v>-8.6021505376343968E-2</v>
      </c>
      <c r="L12" s="69">
        <v>52.6</v>
      </c>
      <c r="M12" s="53">
        <f>(L12-L11)/L12</f>
        <v>9.8859315589353666E-2</v>
      </c>
    </row>
    <row r="13" spans="2:23" x14ac:dyDescent="0.25">
      <c r="B13" s="21">
        <v>5</v>
      </c>
      <c r="C13" s="36" t="s">
        <v>34</v>
      </c>
      <c r="D13" s="5">
        <v>10.37</v>
      </c>
      <c r="E13" s="6">
        <v>11.25</v>
      </c>
      <c r="F13" s="7"/>
      <c r="G13" s="34">
        <v>103.58</v>
      </c>
      <c r="H13" s="7"/>
      <c r="I13" s="34">
        <v>5.45</v>
      </c>
      <c r="J13" s="6">
        <v>6.27</v>
      </c>
      <c r="K13" s="7"/>
      <c r="L13" s="68">
        <v>54.38</v>
      </c>
      <c r="M13" s="7"/>
    </row>
    <row r="14" spans="2:23" ht="15.75" thickBot="1" x14ac:dyDescent="0.3">
      <c r="B14" s="21" t="s">
        <v>40</v>
      </c>
      <c r="C14" s="37" t="s">
        <v>35</v>
      </c>
      <c r="D14" s="11">
        <v>11.95</v>
      </c>
      <c r="E14" s="12">
        <v>11.95</v>
      </c>
      <c r="F14" s="54">
        <f>(E14-E13)/E14</f>
        <v>5.857740585774053E-2</v>
      </c>
      <c r="G14" s="32">
        <v>125.62</v>
      </c>
      <c r="H14" s="54">
        <f>(G14-G13)/G14</f>
        <v>0.17544976914504065</v>
      </c>
      <c r="I14" s="32">
        <v>5.93</v>
      </c>
      <c r="J14" s="12">
        <v>5.93</v>
      </c>
      <c r="K14" s="54">
        <f>(J14-J13)/J14</f>
        <v>-5.7335581787521059E-2</v>
      </c>
      <c r="L14" s="70">
        <v>62.3</v>
      </c>
      <c r="M14" s="54">
        <f>(L14-L13)/L14</f>
        <v>0.12712680577849109</v>
      </c>
    </row>
  </sheetData>
  <mergeCells count="2">
    <mergeCell ref="D3:E3"/>
    <mergeCell ref="I3:J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55777-074B-4518-B48F-3CEBE861BDB1}">
  <dimension ref="B1:W14"/>
  <sheetViews>
    <sheetView showGridLines="0" tabSelected="1" zoomScale="70" zoomScaleNormal="70" workbookViewId="0">
      <selection activeCell="B2" sqref="B2:M14"/>
    </sheetView>
  </sheetViews>
  <sheetFormatPr defaultRowHeight="15" x14ac:dyDescent="0.25"/>
  <cols>
    <col min="1" max="1" width="3.7109375" customWidth="1"/>
    <col min="2" max="2" width="5.42578125" bestFit="1" customWidth="1"/>
    <col min="3" max="3" width="32" bestFit="1" customWidth="1"/>
    <col min="4" max="4" width="13.85546875" customWidth="1"/>
    <col min="5" max="5" width="16" customWidth="1"/>
    <col min="6" max="6" width="12" bestFit="1" customWidth="1"/>
    <col min="7" max="7" width="28" bestFit="1" customWidth="1"/>
    <col min="8" max="8" width="12" bestFit="1" customWidth="1"/>
    <col min="9" max="9" width="11.28515625" bestFit="1" customWidth="1"/>
    <col min="10" max="10" width="18.28515625" customWidth="1"/>
    <col min="11" max="11" width="12" bestFit="1" customWidth="1"/>
    <col min="12" max="12" width="27.28515625" bestFit="1" customWidth="1"/>
    <col min="13" max="13" width="12" bestFit="1" customWidth="1"/>
  </cols>
  <sheetData>
    <row r="1" spans="2:23" x14ac:dyDescent="0.25">
      <c r="W1" t="s">
        <v>18</v>
      </c>
    </row>
    <row r="2" spans="2:23" ht="15.75" thickBot="1" x14ac:dyDescent="0.3">
      <c r="C2" t="s">
        <v>8</v>
      </c>
    </row>
    <row r="3" spans="2:23" ht="15.75" thickBot="1" x14ac:dyDescent="0.3">
      <c r="D3" s="58" t="s">
        <v>23</v>
      </c>
      <c r="E3" s="67"/>
      <c r="F3" s="50" t="s">
        <v>43</v>
      </c>
      <c r="G3" s="1" t="s">
        <v>10</v>
      </c>
      <c r="H3" s="1" t="s">
        <v>42</v>
      </c>
      <c r="I3" s="61" t="s">
        <v>24</v>
      </c>
      <c r="J3" s="61"/>
      <c r="K3" s="51" t="s">
        <v>43</v>
      </c>
      <c r="L3" s="42" t="s">
        <v>11</v>
      </c>
      <c r="M3" s="42" t="s">
        <v>43</v>
      </c>
    </row>
    <row r="4" spans="2:23" ht="15.75" thickBot="1" x14ac:dyDescent="0.3">
      <c r="C4" s="14"/>
      <c r="D4" s="4" t="s">
        <v>20</v>
      </c>
      <c r="E4" s="3" t="s">
        <v>21</v>
      </c>
      <c r="F4" s="35"/>
      <c r="G4" s="33" t="s">
        <v>22</v>
      </c>
      <c r="H4" s="35"/>
      <c r="I4" s="33" t="s">
        <v>20</v>
      </c>
      <c r="J4" s="3" t="s">
        <v>25</v>
      </c>
      <c r="K4" s="35"/>
      <c r="L4" s="43" t="s">
        <v>22</v>
      </c>
      <c r="M4" s="43"/>
    </row>
    <row r="5" spans="2:23" x14ac:dyDescent="0.25">
      <c r="B5" s="21">
        <v>1</v>
      </c>
      <c r="C5" s="26" t="s">
        <v>26</v>
      </c>
      <c r="D5" s="5">
        <v>7.43</v>
      </c>
      <c r="E5" s="6">
        <v>7.63</v>
      </c>
      <c r="F5" s="7"/>
      <c r="G5" s="34">
        <v>87.8</v>
      </c>
      <c r="H5" s="7"/>
      <c r="I5" s="34">
        <v>4.6500000000000004</v>
      </c>
      <c r="J5" s="6">
        <v>4.8499999999999996</v>
      </c>
      <c r="K5" s="7"/>
      <c r="L5" s="68">
        <v>55</v>
      </c>
      <c r="M5" s="7"/>
    </row>
    <row r="6" spans="2:23" x14ac:dyDescent="0.25">
      <c r="B6" s="21" t="s">
        <v>36</v>
      </c>
      <c r="C6" s="27" t="s">
        <v>27</v>
      </c>
      <c r="D6" s="8">
        <v>7.25</v>
      </c>
      <c r="E6" s="9">
        <v>7.25</v>
      </c>
      <c r="F6" s="52">
        <f>(E6-E5)/E6</f>
        <v>-5.2413793103448264E-2</v>
      </c>
      <c r="G6" s="31">
        <v>81.75</v>
      </c>
      <c r="H6" s="52">
        <f>(G6-G5)/G6</f>
        <v>-7.4006116207951042E-2</v>
      </c>
      <c r="I6" s="31">
        <v>3.8</v>
      </c>
      <c r="J6" s="9">
        <v>4.55</v>
      </c>
      <c r="K6" s="52">
        <f>(J6-J5)/J6</f>
        <v>-6.5934065934065894E-2</v>
      </c>
      <c r="L6" s="69">
        <v>51</v>
      </c>
      <c r="M6" s="52">
        <f>(L6-L5)/L6</f>
        <v>-7.8431372549019607E-2</v>
      </c>
    </row>
    <row r="7" spans="2:23" x14ac:dyDescent="0.25">
      <c r="B7" s="21">
        <v>2</v>
      </c>
      <c r="C7" s="28" t="s">
        <v>28</v>
      </c>
      <c r="D7" s="8">
        <v>9.82</v>
      </c>
      <c r="E7" s="9">
        <v>10.119999999999999</v>
      </c>
      <c r="F7" s="10"/>
      <c r="G7" s="31">
        <v>99.3</v>
      </c>
      <c r="H7" s="10"/>
      <c r="I7" s="31">
        <v>5.27</v>
      </c>
      <c r="J7" s="9">
        <v>5.4</v>
      </c>
      <c r="K7" s="10"/>
      <c r="L7" s="69">
        <v>53.3</v>
      </c>
      <c r="M7" s="10"/>
    </row>
    <row r="8" spans="2:23" x14ac:dyDescent="0.25">
      <c r="B8" s="21" t="s">
        <v>37</v>
      </c>
      <c r="C8" s="28" t="s">
        <v>29</v>
      </c>
      <c r="D8" s="8">
        <v>8.4</v>
      </c>
      <c r="E8" s="9">
        <v>9.3000000000000007</v>
      </c>
      <c r="F8" s="52">
        <f>(E8-E7)/E8</f>
        <v>-8.8172043010752515E-2</v>
      </c>
      <c r="G8" s="31">
        <v>89.7</v>
      </c>
      <c r="H8" s="52">
        <f>(G8-G7)/G8</f>
        <v>-0.10702341137123739</v>
      </c>
      <c r="I8" s="31">
        <v>5.7</v>
      </c>
      <c r="J8" s="9">
        <v>4.8899999999999997</v>
      </c>
      <c r="K8" s="52">
        <f>(J8-J7)/J8</f>
        <v>-0.10429447852760751</v>
      </c>
      <c r="L8" s="69">
        <v>48.95</v>
      </c>
      <c r="M8" s="52">
        <f>(L8-L7)/L8</f>
        <v>-8.8866189989785377E-2</v>
      </c>
    </row>
    <row r="9" spans="2:23" x14ac:dyDescent="0.25">
      <c r="B9" s="21">
        <v>3</v>
      </c>
      <c r="C9" s="29" t="s">
        <v>30</v>
      </c>
      <c r="D9" s="8">
        <v>6.63</v>
      </c>
      <c r="E9" s="9">
        <v>7.08</v>
      </c>
      <c r="F9" s="10"/>
      <c r="G9" s="31">
        <v>74.03</v>
      </c>
      <c r="H9" s="10"/>
      <c r="I9" s="31">
        <v>4.1900000000000004</v>
      </c>
      <c r="J9" s="9">
        <v>4.4800000000000004</v>
      </c>
      <c r="K9" s="10"/>
      <c r="L9" s="69">
        <v>46.75</v>
      </c>
      <c r="M9" s="10"/>
    </row>
    <row r="10" spans="2:23" x14ac:dyDescent="0.25">
      <c r="B10" s="21" t="s">
        <v>38</v>
      </c>
      <c r="C10" s="29" t="s">
        <v>31</v>
      </c>
      <c r="D10" s="8">
        <v>5.96</v>
      </c>
      <c r="E10" s="9">
        <v>6.52</v>
      </c>
      <c r="F10" s="52">
        <f>(E10-E9)/E10</f>
        <v>-8.5889570552147326E-2</v>
      </c>
      <c r="G10" s="31">
        <v>68.86</v>
      </c>
      <c r="H10" s="52">
        <f>(G10-G9)/G10</f>
        <v>-7.5079872204472875E-2</v>
      </c>
      <c r="I10" s="31">
        <v>3.84</v>
      </c>
      <c r="J10" s="9">
        <v>4.08</v>
      </c>
      <c r="K10" s="52">
        <f>(J10-J9)/J10</f>
        <v>-9.8039215686274592E-2</v>
      </c>
      <c r="L10" s="69">
        <v>43.4</v>
      </c>
      <c r="M10" s="52">
        <f>(L10-L9)/L10</f>
        <v>-7.7188940092165939E-2</v>
      </c>
    </row>
    <row r="11" spans="2:23" x14ac:dyDescent="0.25">
      <c r="B11" s="21">
        <v>4</v>
      </c>
      <c r="C11" s="30" t="s">
        <v>32</v>
      </c>
      <c r="D11" s="8">
        <v>8.24</v>
      </c>
      <c r="E11" s="9">
        <v>9.59</v>
      </c>
      <c r="F11" s="10"/>
      <c r="G11" s="31">
        <v>86.15</v>
      </c>
      <c r="H11" s="10"/>
      <c r="I11" s="31">
        <v>4.53</v>
      </c>
      <c r="J11" s="9">
        <v>5.05</v>
      </c>
      <c r="K11" s="10"/>
      <c r="L11" s="69">
        <v>47.4</v>
      </c>
      <c r="M11" s="10"/>
    </row>
    <row r="12" spans="2:23" ht="15.75" thickBot="1" x14ac:dyDescent="0.3">
      <c r="B12" s="21" t="s">
        <v>39</v>
      </c>
      <c r="C12" s="30" t="s">
        <v>33</v>
      </c>
      <c r="D12" s="8">
        <v>7.34</v>
      </c>
      <c r="E12" s="9">
        <v>8.9499999999999993</v>
      </c>
      <c r="F12" s="52">
        <f>(E12-E11)/E12</f>
        <v>-7.150837988826822E-2</v>
      </c>
      <c r="G12" s="31">
        <v>83.2</v>
      </c>
      <c r="H12" s="52">
        <f>(G12-G11)/G12</f>
        <v>-3.5456730769230803E-2</v>
      </c>
      <c r="I12" s="31">
        <v>4.6500000000000004</v>
      </c>
      <c r="J12" s="9">
        <v>4.6500000000000004</v>
      </c>
      <c r="K12" s="52">
        <f>(J12-J11)/J12</f>
        <v>-8.6021505376343968E-2</v>
      </c>
      <c r="L12" s="69">
        <v>45.43</v>
      </c>
      <c r="M12" s="52">
        <f>(L12-L11)/L12</f>
        <v>-4.3363416244772149E-2</v>
      </c>
    </row>
    <row r="13" spans="2:23" x14ac:dyDescent="0.25">
      <c r="B13" s="21">
        <v>5</v>
      </c>
      <c r="C13" s="36" t="s">
        <v>34</v>
      </c>
      <c r="D13" s="5">
        <v>10.37</v>
      </c>
      <c r="E13" s="6">
        <v>11.25</v>
      </c>
      <c r="F13" s="7"/>
      <c r="G13" s="34">
        <v>103.58</v>
      </c>
      <c r="H13" s="7"/>
      <c r="I13" s="34">
        <v>5.45</v>
      </c>
      <c r="J13" s="6">
        <v>6.27</v>
      </c>
      <c r="K13" s="7"/>
      <c r="L13" s="68">
        <v>54.38</v>
      </c>
      <c r="M13" s="7"/>
    </row>
    <row r="14" spans="2:23" ht="15.75" thickBot="1" x14ac:dyDescent="0.3">
      <c r="B14" s="21" t="s">
        <v>40</v>
      </c>
      <c r="C14" s="37" t="s">
        <v>35</v>
      </c>
      <c r="D14" s="11">
        <v>10.5</v>
      </c>
      <c r="E14" s="12">
        <v>10.5</v>
      </c>
      <c r="F14" s="71">
        <f>(E14-E13)/E14</f>
        <v>-7.1428571428571425E-2</v>
      </c>
      <c r="G14" s="32">
        <v>97.8</v>
      </c>
      <c r="H14" s="71">
        <f>(G14-G13)/G14</f>
        <v>-5.9100204498977515E-2</v>
      </c>
      <c r="I14" s="32">
        <v>5.93</v>
      </c>
      <c r="J14" s="12">
        <v>5.93</v>
      </c>
      <c r="K14" s="71">
        <f>(J14-J13)/J14</f>
        <v>-5.7335581787521059E-2</v>
      </c>
      <c r="L14" s="70">
        <v>50.12</v>
      </c>
      <c r="M14" s="71">
        <f>(L14-L13)/L14</f>
        <v>-8.4996009577015266E-2</v>
      </c>
    </row>
  </sheetData>
  <mergeCells count="2">
    <mergeCell ref="D3:E3"/>
    <mergeCell ref="I3:J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BrakeE&amp;P_Thesis</vt:lpstr>
      <vt:lpstr>BrakeE&amp;P_Thesis_TRICK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Matteo.Paganini</dc:creator>
  <cp:lastModifiedBy>Matteo.Paganini</cp:lastModifiedBy>
  <dcterms:created xsi:type="dcterms:W3CDTF">2015-06-05T18:17:20Z</dcterms:created>
  <dcterms:modified xsi:type="dcterms:W3CDTF">2021-11-22T17:15:37Z</dcterms:modified>
</cp:coreProperties>
</file>