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\\pe.local\Shares\P074\Documents\Vehicle Dynamics\20191112_SuspensionLinkLoads\"/>
    </mc:Choice>
  </mc:AlternateContent>
  <xr:revisionPtr revIDLastSave="0" documentId="13_ncr:1_{E7E15EC0-8FED-4108-8A3F-1F75C195AB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rces_FEA(Matlab)" sheetId="10" r:id="rId1"/>
    <sheet name="Sheet2" sheetId="13" r:id="rId2"/>
    <sheet name="Forces_FEA(Altair)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2" i="11" l="1"/>
  <c r="AG82" i="11" s="1"/>
  <c r="H82" i="11"/>
  <c r="Y82" i="11" s="1"/>
  <c r="P81" i="11"/>
  <c r="AG81" i="11" s="1"/>
  <c r="M81" i="11"/>
  <c r="AD81" i="11" s="1"/>
  <c r="E81" i="11"/>
  <c r="J80" i="11"/>
  <c r="AA80" i="11" s="1"/>
  <c r="E80" i="11"/>
  <c r="E83" i="11" s="1"/>
  <c r="Q79" i="11"/>
  <c r="Q82" i="11" s="1"/>
  <c r="AH82" i="11" s="1"/>
  <c r="P79" i="11"/>
  <c r="P80" i="11" s="1"/>
  <c r="O79" i="11"/>
  <c r="O82" i="11" s="1"/>
  <c r="AF82" i="11" s="1"/>
  <c r="N79" i="11"/>
  <c r="N82" i="11" s="1"/>
  <c r="AE82" i="11" s="1"/>
  <c r="M79" i="11"/>
  <c r="M82" i="11" s="1"/>
  <c r="L79" i="11"/>
  <c r="L82" i="11" s="1"/>
  <c r="K79" i="11"/>
  <c r="K80" i="11" s="1"/>
  <c r="J79" i="11"/>
  <c r="J81" i="11" s="1"/>
  <c r="AA81" i="11" s="1"/>
  <c r="I79" i="11"/>
  <c r="I82" i="11" s="1"/>
  <c r="Z82" i="11" s="1"/>
  <c r="H79" i="11"/>
  <c r="H80" i="11" s="1"/>
  <c r="G79" i="11"/>
  <c r="G82" i="11" s="1"/>
  <c r="X82" i="11" s="1"/>
  <c r="F79" i="11"/>
  <c r="F82" i="11" s="1"/>
  <c r="W82" i="11" s="1"/>
  <c r="E79" i="11"/>
  <c r="E82" i="11" s="1"/>
  <c r="Q76" i="11"/>
  <c r="O76" i="11"/>
  <c r="AF76" i="11" s="1"/>
  <c r="E76" i="11"/>
  <c r="P75" i="11"/>
  <c r="AG75" i="11" s="1"/>
  <c r="M75" i="11"/>
  <c r="AD75" i="11" s="1"/>
  <c r="E75" i="11"/>
  <c r="Q74" i="11"/>
  <c r="AH74" i="11" s="1"/>
  <c r="O74" i="11"/>
  <c r="J74" i="11"/>
  <c r="I74" i="11"/>
  <c r="Z74" i="11" s="1"/>
  <c r="Q73" i="11"/>
  <c r="Q75" i="11" s="1"/>
  <c r="P73" i="11"/>
  <c r="P74" i="11" s="1"/>
  <c r="O73" i="11"/>
  <c r="O75" i="11" s="1"/>
  <c r="AF75" i="11" s="1"/>
  <c r="N73" i="11"/>
  <c r="N76" i="11" s="1"/>
  <c r="AE76" i="11" s="1"/>
  <c r="M73" i="11"/>
  <c r="M74" i="11" s="1"/>
  <c r="L73" i="11"/>
  <c r="L76" i="11" s="1"/>
  <c r="AC76" i="11" s="1"/>
  <c r="K73" i="11"/>
  <c r="K76" i="11" s="1"/>
  <c r="AB76" i="11" s="1"/>
  <c r="J73" i="11"/>
  <c r="J76" i="11" s="1"/>
  <c r="AA76" i="11" s="1"/>
  <c r="I73" i="11"/>
  <c r="I76" i="11" s="1"/>
  <c r="H73" i="11"/>
  <c r="H74" i="11" s="1"/>
  <c r="G73" i="11"/>
  <c r="G75" i="11" s="1"/>
  <c r="X75" i="11" s="1"/>
  <c r="F73" i="11"/>
  <c r="F76" i="11" s="1"/>
  <c r="W76" i="11" s="1"/>
  <c r="E73" i="11"/>
  <c r="E74" i="11" s="1"/>
  <c r="N70" i="11"/>
  <c r="L70" i="11"/>
  <c r="F70" i="11"/>
  <c r="M69" i="11"/>
  <c r="AD69" i="11" s="1"/>
  <c r="E69" i="11"/>
  <c r="N68" i="11"/>
  <c r="F68" i="11"/>
  <c r="Q67" i="11"/>
  <c r="Q70" i="11" s="1"/>
  <c r="P67" i="11"/>
  <c r="P70" i="11" s="1"/>
  <c r="O67" i="11"/>
  <c r="O70" i="11" s="1"/>
  <c r="N67" i="11"/>
  <c r="N69" i="11" s="1"/>
  <c r="M67" i="11"/>
  <c r="M68" i="11" s="1"/>
  <c r="L67" i="11"/>
  <c r="L69" i="11" s="1"/>
  <c r="AC69" i="11" s="1"/>
  <c r="K67" i="11"/>
  <c r="K70" i="11" s="1"/>
  <c r="J67" i="11"/>
  <c r="J68" i="11" s="1"/>
  <c r="I67" i="11"/>
  <c r="I70" i="11" s="1"/>
  <c r="H67" i="11"/>
  <c r="H70" i="11" s="1"/>
  <c r="G67" i="11"/>
  <c r="G70" i="11" s="1"/>
  <c r="F67" i="11"/>
  <c r="F69" i="11" s="1"/>
  <c r="W69" i="11" s="1"/>
  <c r="E67" i="11"/>
  <c r="E68" i="11" s="1"/>
  <c r="K64" i="11"/>
  <c r="G64" i="11"/>
  <c r="O63" i="11"/>
  <c r="Q62" i="11"/>
  <c r="AH62" i="11" s="1"/>
  <c r="K62" i="11"/>
  <c r="AB62" i="11" s="1"/>
  <c r="E62" i="11"/>
  <c r="Q61" i="11"/>
  <c r="Q63" i="11" s="1"/>
  <c r="P61" i="11"/>
  <c r="P64" i="11" s="1"/>
  <c r="AG64" i="11" s="1"/>
  <c r="O61" i="11"/>
  <c r="O62" i="11" s="1"/>
  <c r="N61" i="11"/>
  <c r="N64" i="11" s="1"/>
  <c r="AE64" i="11" s="1"/>
  <c r="M61" i="11"/>
  <c r="M64" i="11" s="1"/>
  <c r="L61" i="11"/>
  <c r="L64" i="11" s="1"/>
  <c r="AC64" i="11" s="1"/>
  <c r="K61" i="11"/>
  <c r="K63" i="11" s="1"/>
  <c r="J61" i="11"/>
  <c r="J62" i="11" s="1"/>
  <c r="I61" i="11"/>
  <c r="I63" i="11" s="1"/>
  <c r="H61" i="11"/>
  <c r="H64" i="11" s="1"/>
  <c r="Y64" i="11" s="1"/>
  <c r="G61" i="11"/>
  <c r="G62" i="11" s="1"/>
  <c r="F61" i="11"/>
  <c r="F64" i="11" s="1"/>
  <c r="W64" i="11" s="1"/>
  <c r="E61" i="11"/>
  <c r="E64" i="11" s="1"/>
  <c r="AB64" i="11" s="1"/>
  <c r="N58" i="11"/>
  <c r="AE58" i="11" s="1"/>
  <c r="O57" i="11"/>
  <c r="G57" i="11"/>
  <c r="F56" i="11"/>
  <c r="Q55" i="11"/>
  <c r="Q56" i="11" s="1"/>
  <c r="P55" i="11"/>
  <c r="P58" i="11" s="1"/>
  <c r="O55" i="11"/>
  <c r="O56" i="11" s="1"/>
  <c r="N55" i="11"/>
  <c r="N57" i="11" s="1"/>
  <c r="M55" i="11"/>
  <c r="M58" i="11" s="1"/>
  <c r="L55" i="11"/>
  <c r="L56" i="11" s="1"/>
  <c r="K55" i="11"/>
  <c r="K58" i="11" s="1"/>
  <c r="J55" i="11"/>
  <c r="J58" i="11" s="1"/>
  <c r="AA58" i="11" s="1"/>
  <c r="I55" i="11"/>
  <c r="I58" i="11" s="1"/>
  <c r="H55" i="11"/>
  <c r="H58" i="11" s="1"/>
  <c r="Y58" i="11" s="1"/>
  <c r="G55" i="11"/>
  <c r="G56" i="11" s="1"/>
  <c r="F55" i="11"/>
  <c r="F57" i="11" s="1"/>
  <c r="E55" i="11"/>
  <c r="E58" i="11" s="1"/>
  <c r="K52" i="11"/>
  <c r="AB52" i="11" s="1"/>
  <c r="F52" i="11"/>
  <c r="N51" i="11"/>
  <c r="G51" i="11"/>
  <c r="F51" i="11"/>
  <c r="O50" i="11"/>
  <c r="K50" i="11"/>
  <c r="AB50" i="11" s="1"/>
  <c r="G50" i="11"/>
  <c r="E50" i="11"/>
  <c r="AF50" i="11" s="1"/>
  <c r="Q49" i="11"/>
  <c r="Q50" i="11" s="1"/>
  <c r="P49" i="11"/>
  <c r="P52" i="11" s="1"/>
  <c r="AG52" i="11" s="1"/>
  <c r="O49" i="11"/>
  <c r="O52" i="11" s="1"/>
  <c r="N49" i="11"/>
  <c r="N50" i="11" s="1"/>
  <c r="M49" i="11"/>
  <c r="M52" i="11" s="1"/>
  <c r="L49" i="11"/>
  <c r="L50" i="11" s="1"/>
  <c r="K49" i="11"/>
  <c r="K51" i="11" s="1"/>
  <c r="J49" i="11"/>
  <c r="J52" i="11" s="1"/>
  <c r="AA52" i="11" s="1"/>
  <c r="I49" i="11"/>
  <c r="I50" i="11" s="1"/>
  <c r="H49" i="11"/>
  <c r="H52" i="11" s="1"/>
  <c r="Y52" i="11" s="1"/>
  <c r="G49" i="11"/>
  <c r="G52" i="11" s="1"/>
  <c r="X52" i="11" s="1"/>
  <c r="F49" i="11"/>
  <c r="F50" i="11" s="1"/>
  <c r="F53" i="11" s="1"/>
  <c r="E49" i="11"/>
  <c r="E52" i="11" s="1"/>
  <c r="Q42" i="11"/>
  <c r="P42" i="11"/>
  <c r="O42" i="11"/>
  <c r="N42" i="11"/>
  <c r="M42" i="11"/>
  <c r="L42" i="11"/>
  <c r="K42" i="11"/>
  <c r="J42" i="11"/>
  <c r="I42" i="11"/>
  <c r="H42" i="11"/>
  <c r="G42" i="11"/>
  <c r="F42" i="11"/>
  <c r="S42" i="11" s="1"/>
  <c r="Q41" i="11"/>
  <c r="P41" i="11"/>
  <c r="O41" i="11"/>
  <c r="N41" i="11"/>
  <c r="M41" i="11"/>
  <c r="L41" i="11"/>
  <c r="K41" i="11"/>
  <c r="J41" i="11"/>
  <c r="I41" i="11"/>
  <c r="H41" i="11"/>
  <c r="G41" i="11"/>
  <c r="F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S38" i="11" s="1"/>
  <c r="Q37" i="11"/>
  <c r="P37" i="11"/>
  <c r="O37" i="11"/>
  <c r="N37" i="11"/>
  <c r="M37" i="11"/>
  <c r="L37" i="11"/>
  <c r="K37" i="11"/>
  <c r="J37" i="11"/>
  <c r="I37" i="11"/>
  <c r="H37" i="11"/>
  <c r="G37" i="11"/>
  <c r="F37" i="11"/>
  <c r="I32" i="11"/>
  <c r="T29" i="11"/>
  <c r="S29" i="11"/>
  <c r="T28" i="11"/>
  <c r="S28" i="11"/>
  <c r="T27" i="11"/>
  <c r="S27" i="11"/>
  <c r="T26" i="11"/>
  <c r="S26" i="11"/>
  <c r="T25" i="11"/>
  <c r="S25" i="11"/>
  <c r="T24" i="11"/>
  <c r="S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S23" i="11" s="1"/>
  <c r="Q22" i="11"/>
  <c r="P22" i="11"/>
  <c r="O22" i="11"/>
  <c r="N22" i="11"/>
  <c r="M22" i="11"/>
  <c r="L22" i="11"/>
  <c r="K22" i="11"/>
  <c r="K32" i="11" s="1"/>
  <c r="J22" i="11"/>
  <c r="I22" i="11"/>
  <c r="H22" i="11"/>
  <c r="G22" i="11"/>
  <c r="F22" i="11"/>
  <c r="Q21" i="11"/>
  <c r="P21" i="11"/>
  <c r="P46" i="11" s="1"/>
  <c r="O21" i="11"/>
  <c r="O46" i="11" s="1"/>
  <c r="N21" i="11"/>
  <c r="N46" i="11" s="1"/>
  <c r="M21" i="11"/>
  <c r="M31" i="11" s="1"/>
  <c r="L21" i="11"/>
  <c r="L46" i="11" s="1"/>
  <c r="K21" i="11"/>
  <c r="J21" i="11"/>
  <c r="I21" i="11"/>
  <c r="H21" i="11"/>
  <c r="H46" i="11" s="1"/>
  <c r="G21" i="11"/>
  <c r="G46" i="11" s="1"/>
  <c r="F21" i="11"/>
  <c r="F46" i="11" s="1"/>
  <c r="T20" i="11"/>
  <c r="S20" i="11"/>
  <c r="T19" i="11"/>
  <c r="S19" i="11"/>
  <c r="T18" i="11"/>
  <c r="S18" i="11"/>
  <c r="T17" i="11"/>
  <c r="S17" i="11"/>
  <c r="T16" i="11"/>
  <c r="S16" i="11"/>
  <c r="T15" i="11"/>
  <c r="S15" i="11"/>
  <c r="Q14" i="11"/>
  <c r="Q33" i="11" s="1"/>
  <c r="P14" i="11"/>
  <c r="P33" i="11" s="1"/>
  <c r="O14" i="11"/>
  <c r="O33" i="11" s="1"/>
  <c r="N14" i="11"/>
  <c r="M14" i="11"/>
  <c r="M33" i="11" s="1"/>
  <c r="L14" i="11"/>
  <c r="L33" i="11" s="1"/>
  <c r="K14" i="11"/>
  <c r="K33" i="11" s="1"/>
  <c r="J14" i="11"/>
  <c r="J33" i="11" s="1"/>
  <c r="I14" i="11"/>
  <c r="I33" i="11" s="1"/>
  <c r="H14" i="11"/>
  <c r="H33" i="11" s="1"/>
  <c r="G14" i="11"/>
  <c r="F14" i="11"/>
  <c r="F33" i="11" s="1"/>
  <c r="Q13" i="11"/>
  <c r="Q32" i="11" s="1"/>
  <c r="P13" i="11"/>
  <c r="P32" i="11" s="1"/>
  <c r="O13" i="11"/>
  <c r="O32" i="11" s="1"/>
  <c r="N13" i="11"/>
  <c r="N32" i="11" s="1"/>
  <c r="M13" i="11"/>
  <c r="M32" i="11" s="1"/>
  <c r="L13" i="11"/>
  <c r="L32" i="11" s="1"/>
  <c r="K13" i="11"/>
  <c r="J13" i="11"/>
  <c r="J32" i="11" s="1"/>
  <c r="I13" i="11"/>
  <c r="H13" i="11"/>
  <c r="G13" i="11"/>
  <c r="G32" i="11" s="1"/>
  <c r="F13" i="11"/>
  <c r="S13" i="11" s="1"/>
  <c r="Q12" i="11"/>
  <c r="P12" i="11"/>
  <c r="P45" i="11" s="1"/>
  <c r="O12" i="11"/>
  <c r="O31" i="11" s="1"/>
  <c r="N12" i="11"/>
  <c r="M12" i="11"/>
  <c r="L12" i="11"/>
  <c r="L45" i="11" s="1"/>
  <c r="K12" i="11"/>
  <c r="K45" i="11" s="1"/>
  <c r="J12" i="11"/>
  <c r="J31" i="11" s="1"/>
  <c r="I12" i="11"/>
  <c r="H12" i="11"/>
  <c r="H45" i="11" s="1"/>
  <c r="G12" i="11"/>
  <c r="G31" i="11" s="1"/>
  <c r="F12" i="11"/>
  <c r="T11" i="11"/>
  <c r="S11" i="11"/>
  <c r="T10" i="11"/>
  <c r="S10" i="11"/>
  <c r="T9" i="11"/>
  <c r="S9" i="11"/>
  <c r="T8" i="11"/>
  <c r="S8" i="11"/>
  <c r="T7" i="11"/>
  <c r="S7" i="11"/>
  <c r="T6" i="11"/>
  <c r="S6" i="11"/>
  <c r="G42" i="10"/>
  <c r="B13" i="13" s="1"/>
  <c r="H42" i="10"/>
  <c r="C13" i="13" s="1"/>
  <c r="I42" i="10"/>
  <c r="D13" i="13" s="1"/>
  <c r="J42" i="10"/>
  <c r="E13" i="13" s="1"/>
  <c r="K42" i="10"/>
  <c r="F13" i="13" s="1"/>
  <c r="L42" i="10"/>
  <c r="G13" i="13" s="1"/>
  <c r="M42" i="10"/>
  <c r="H13" i="13" s="1"/>
  <c r="N42" i="10"/>
  <c r="I13" i="13" s="1"/>
  <c r="O42" i="10"/>
  <c r="J13" i="13" s="1"/>
  <c r="P42" i="10"/>
  <c r="K13" i="13" s="1"/>
  <c r="Q42" i="10"/>
  <c r="L13" i="13" s="1"/>
  <c r="F42" i="10"/>
  <c r="A13" i="13" s="1"/>
  <c r="G74" i="11" l="1"/>
  <c r="X74" i="11" s="1"/>
  <c r="J75" i="11"/>
  <c r="AA75" i="11" s="1"/>
  <c r="M76" i="11"/>
  <c r="AD76" i="11" s="1"/>
  <c r="L81" i="11"/>
  <c r="L83" i="11" s="1"/>
  <c r="T41" i="11"/>
  <c r="L80" i="11"/>
  <c r="AC80" i="11" s="1"/>
  <c r="AC82" i="11"/>
  <c r="M80" i="11"/>
  <c r="AD80" i="11" s="1"/>
  <c r="S41" i="11"/>
  <c r="AH75" i="11"/>
  <c r="AH76" i="11"/>
  <c r="AC81" i="11"/>
  <c r="J82" i="11"/>
  <c r="AA82" i="11" s="1"/>
  <c r="T42" i="11"/>
  <c r="H75" i="11"/>
  <c r="Y75" i="11" s="1"/>
  <c r="G76" i="11"/>
  <c r="X76" i="11" s="1"/>
  <c r="H81" i="11"/>
  <c r="Y81" i="11" s="1"/>
  <c r="I75" i="11"/>
  <c r="I77" i="11" s="1"/>
  <c r="K81" i="11"/>
  <c r="AB81" i="11" s="1"/>
  <c r="AF69" i="11"/>
  <c r="T23" i="11"/>
  <c r="S39" i="11"/>
  <c r="T40" i="11"/>
  <c r="I62" i="11"/>
  <c r="Z62" i="11" s="1"/>
  <c r="L63" i="11"/>
  <c r="O68" i="11"/>
  <c r="O71" i="11" s="1"/>
  <c r="J70" i="11"/>
  <c r="N33" i="11"/>
  <c r="L62" i="11"/>
  <c r="G69" i="11"/>
  <c r="T39" i="11"/>
  <c r="M62" i="11"/>
  <c r="AD62" i="11" s="1"/>
  <c r="I64" i="11"/>
  <c r="Z64" i="11" s="1"/>
  <c r="J69" i="11"/>
  <c r="AA69" i="11" s="1"/>
  <c r="Q46" i="11"/>
  <c r="J46" i="11"/>
  <c r="O64" i="11"/>
  <c r="AF64" i="11" s="1"/>
  <c r="G68" i="11"/>
  <c r="I46" i="11"/>
  <c r="K46" i="11"/>
  <c r="S22" i="11"/>
  <c r="G63" i="11"/>
  <c r="G65" i="11" s="1"/>
  <c r="Q64" i="11"/>
  <c r="AH64" i="11" s="1"/>
  <c r="L68" i="11"/>
  <c r="AC68" i="11" s="1"/>
  <c r="O69" i="11"/>
  <c r="S40" i="11"/>
  <c r="J63" i="11"/>
  <c r="Q59" i="11"/>
  <c r="I57" i="11"/>
  <c r="Q58" i="11"/>
  <c r="AH58" i="11" s="1"/>
  <c r="M45" i="11"/>
  <c r="T13" i="11"/>
  <c r="T38" i="11"/>
  <c r="I51" i="11"/>
  <c r="N52" i="11"/>
  <c r="N53" i="11" s="1"/>
  <c r="H56" i="11"/>
  <c r="Y56" i="11" s="1"/>
  <c r="L57" i="11"/>
  <c r="I52" i="11"/>
  <c r="Z52" i="11" s="1"/>
  <c r="F45" i="11"/>
  <c r="T45" i="11" s="1"/>
  <c r="L51" i="11"/>
  <c r="S37" i="11"/>
  <c r="J56" i="11"/>
  <c r="Q57" i="11"/>
  <c r="Q52" i="11"/>
  <c r="AH52" i="11" s="1"/>
  <c r="I56" i="11"/>
  <c r="I59" i="11" s="1"/>
  <c r="G45" i="11"/>
  <c r="M50" i="11"/>
  <c r="AD50" i="11" s="1"/>
  <c r="O51" i="11"/>
  <c r="N56" i="11"/>
  <c r="N59" i="11" s="1"/>
  <c r="F58" i="11"/>
  <c r="W58" i="11" s="1"/>
  <c r="N45" i="11"/>
  <c r="I45" i="11"/>
  <c r="Q45" i="11"/>
  <c r="Q51" i="11"/>
  <c r="Q53" i="11" s="1"/>
  <c r="P56" i="11"/>
  <c r="T37" i="11"/>
  <c r="J45" i="11"/>
  <c r="T12" i="11"/>
  <c r="F32" i="11"/>
  <c r="O53" i="11"/>
  <c r="L58" i="11"/>
  <c r="AF70" i="11"/>
  <c r="AC70" i="11"/>
  <c r="AB80" i="11"/>
  <c r="AE52" i="11"/>
  <c r="AB58" i="11"/>
  <c r="AC57" i="11"/>
  <c r="AD64" i="11"/>
  <c r="L65" i="11"/>
  <c r="X64" i="11"/>
  <c r="AC50" i="11"/>
  <c r="G53" i="11"/>
  <c r="L59" i="11"/>
  <c r="AC56" i="11"/>
  <c r="AF57" i="11"/>
  <c r="E77" i="11"/>
  <c r="AA74" i="11"/>
  <c r="M77" i="11"/>
  <c r="AD74" i="11"/>
  <c r="AF74" i="11"/>
  <c r="AD82" i="11"/>
  <c r="AH50" i="11"/>
  <c r="AD52" i="11"/>
  <c r="AD58" i="11"/>
  <c r="X62" i="11"/>
  <c r="O65" i="11"/>
  <c r="AF62" i="11"/>
  <c r="AA68" i="11"/>
  <c r="W68" i="11"/>
  <c r="G71" i="11"/>
  <c r="AB63" i="11"/>
  <c r="AF52" i="11"/>
  <c r="AG56" i="11"/>
  <c r="Z58" i="11"/>
  <c r="Y74" i="11"/>
  <c r="AG74" i="11"/>
  <c r="Y80" i="11"/>
  <c r="P83" i="11"/>
  <c r="AG80" i="11"/>
  <c r="I53" i="11"/>
  <c r="Z50" i="11"/>
  <c r="W52" i="11"/>
  <c r="AG58" i="11"/>
  <c r="AC58" i="11"/>
  <c r="AA62" i="11"/>
  <c r="X68" i="11"/>
  <c r="E71" i="11"/>
  <c r="AD68" i="11"/>
  <c r="AE68" i="11"/>
  <c r="H31" i="11"/>
  <c r="P31" i="11"/>
  <c r="E51" i="11"/>
  <c r="M51" i="11"/>
  <c r="AD51" i="11" s="1"/>
  <c r="L52" i="11"/>
  <c r="AC52" i="11" s="1"/>
  <c r="K53" i="11"/>
  <c r="H57" i="11"/>
  <c r="P57" i="11"/>
  <c r="P59" i="11" s="1"/>
  <c r="G58" i="11"/>
  <c r="X58" i="11" s="1"/>
  <c r="O58" i="11"/>
  <c r="AF58" i="11" s="1"/>
  <c r="F59" i="11"/>
  <c r="J64" i="11"/>
  <c r="AA64" i="11" s="1"/>
  <c r="Q65" i="11"/>
  <c r="E70" i="11"/>
  <c r="Y70" i="11" s="1"/>
  <c r="M70" i="11"/>
  <c r="M71" i="11" s="1"/>
  <c r="H76" i="11"/>
  <c r="Y76" i="11" s="1"/>
  <c r="P76" i="11"/>
  <c r="AG76" i="11" s="1"/>
  <c r="O77" i="11"/>
  <c r="K82" i="11"/>
  <c r="AB82" i="11" s="1"/>
  <c r="J83" i="11"/>
  <c r="G33" i="11"/>
  <c r="I31" i="11"/>
  <c r="Q31" i="11"/>
  <c r="H68" i="11"/>
  <c r="P68" i="11"/>
  <c r="K74" i="11"/>
  <c r="F80" i="11"/>
  <c r="N80" i="11"/>
  <c r="O45" i="11"/>
  <c r="H50" i="11"/>
  <c r="P50" i="11"/>
  <c r="E53" i="11"/>
  <c r="M53" i="11"/>
  <c r="K56" i="11"/>
  <c r="J57" i="11"/>
  <c r="J59" i="11" s="1"/>
  <c r="H59" i="11"/>
  <c r="F62" i="11"/>
  <c r="N62" i="11"/>
  <c r="E63" i="11"/>
  <c r="AC63" i="11" s="1"/>
  <c r="M63" i="11"/>
  <c r="AD63" i="11" s="1"/>
  <c r="K65" i="11"/>
  <c r="I68" i="11"/>
  <c r="Q68" i="11"/>
  <c r="H69" i="11"/>
  <c r="Y69" i="11" s="1"/>
  <c r="P69" i="11"/>
  <c r="AG69" i="11" s="1"/>
  <c r="F71" i="11"/>
  <c r="N71" i="11"/>
  <c r="L74" i="11"/>
  <c r="K75" i="11"/>
  <c r="AB75" i="11" s="1"/>
  <c r="Q77" i="11"/>
  <c r="G80" i="11"/>
  <c r="O80" i="11"/>
  <c r="F81" i="11"/>
  <c r="W81" i="11" s="1"/>
  <c r="N81" i="11"/>
  <c r="AE81" i="11" s="1"/>
  <c r="S14" i="11"/>
  <c r="T14" i="11"/>
  <c r="T22" i="11"/>
  <c r="K31" i="11"/>
  <c r="M46" i="11"/>
  <c r="T46" i="11" s="1"/>
  <c r="H51" i="11"/>
  <c r="Y51" i="11" s="1"/>
  <c r="P51" i="11"/>
  <c r="AG51" i="11" s="1"/>
  <c r="K57" i="11"/>
  <c r="AB57" i="11" s="1"/>
  <c r="F63" i="11"/>
  <c r="N63" i="11"/>
  <c r="I69" i="11"/>
  <c r="Z69" i="11" s="1"/>
  <c r="Q69" i="11"/>
  <c r="AH69" i="11" s="1"/>
  <c r="L75" i="11"/>
  <c r="AC75" i="11" s="1"/>
  <c r="G81" i="11"/>
  <c r="X81" i="11" s="1"/>
  <c r="O81" i="11"/>
  <c r="AF81" i="11" s="1"/>
  <c r="S21" i="11"/>
  <c r="L31" i="11"/>
  <c r="H32" i="11"/>
  <c r="J50" i="11"/>
  <c r="W50" i="11"/>
  <c r="AE50" i="11"/>
  <c r="E56" i="11"/>
  <c r="M56" i="11"/>
  <c r="H62" i="11"/>
  <c r="P62" i="11"/>
  <c r="AC62" i="11"/>
  <c r="K68" i="11"/>
  <c r="AE69" i="11"/>
  <c r="F74" i="11"/>
  <c r="N74" i="11"/>
  <c r="Z75" i="11"/>
  <c r="I80" i="11"/>
  <c r="Q80" i="11"/>
  <c r="X50" i="11"/>
  <c r="J51" i="11"/>
  <c r="AA51" i="11" s="1"/>
  <c r="E57" i="11"/>
  <c r="X57" i="11" s="1"/>
  <c r="M57" i="11"/>
  <c r="H63" i="11"/>
  <c r="P63" i="11"/>
  <c r="AG63" i="11" s="1"/>
  <c r="K69" i="11"/>
  <c r="AB69" i="11" s="1"/>
  <c r="X69" i="11"/>
  <c r="F75" i="11"/>
  <c r="W75" i="11" s="1"/>
  <c r="N75" i="11"/>
  <c r="AE75" i="11" s="1"/>
  <c r="Z76" i="11"/>
  <c r="I81" i="11"/>
  <c r="Z81" i="11" s="1"/>
  <c r="Q81" i="11"/>
  <c r="AH81" i="11" s="1"/>
  <c r="T21" i="11"/>
  <c r="S12" i="11"/>
  <c r="F31" i="11"/>
  <c r="N31" i="11"/>
  <c r="G37" i="10"/>
  <c r="B8" i="13" s="1"/>
  <c r="H37" i="10"/>
  <c r="C8" i="13" s="1"/>
  <c r="I37" i="10"/>
  <c r="D8" i="13" s="1"/>
  <c r="J37" i="10"/>
  <c r="E8" i="13" s="1"/>
  <c r="K37" i="10"/>
  <c r="F8" i="13" s="1"/>
  <c r="L37" i="10"/>
  <c r="G8" i="13" s="1"/>
  <c r="M37" i="10"/>
  <c r="H8" i="13" s="1"/>
  <c r="N37" i="10"/>
  <c r="I8" i="13" s="1"/>
  <c r="O37" i="10"/>
  <c r="J8" i="13" s="1"/>
  <c r="P37" i="10"/>
  <c r="K8" i="13" s="1"/>
  <c r="Q37" i="10"/>
  <c r="L8" i="13" s="1"/>
  <c r="G38" i="10"/>
  <c r="B9" i="13" s="1"/>
  <c r="H38" i="10"/>
  <c r="C9" i="13" s="1"/>
  <c r="I38" i="10"/>
  <c r="D9" i="13" s="1"/>
  <c r="J38" i="10"/>
  <c r="E9" i="13" s="1"/>
  <c r="K38" i="10"/>
  <c r="F9" i="13" s="1"/>
  <c r="L38" i="10"/>
  <c r="G9" i="13" s="1"/>
  <c r="M38" i="10"/>
  <c r="H9" i="13" s="1"/>
  <c r="N38" i="10"/>
  <c r="I9" i="13" s="1"/>
  <c r="O38" i="10"/>
  <c r="J9" i="13" s="1"/>
  <c r="P38" i="10"/>
  <c r="K9" i="13" s="1"/>
  <c r="Q38" i="10"/>
  <c r="L9" i="13" s="1"/>
  <c r="G39" i="10"/>
  <c r="B10" i="13" s="1"/>
  <c r="H39" i="10"/>
  <c r="C10" i="13" s="1"/>
  <c r="I39" i="10"/>
  <c r="D10" i="13" s="1"/>
  <c r="J39" i="10"/>
  <c r="E10" i="13" s="1"/>
  <c r="K39" i="10"/>
  <c r="F10" i="13" s="1"/>
  <c r="L39" i="10"/>
  <c r="G10" i="13" s="1"/>
  <c r="M39" i="10"/>
  <c r="H10" i="13" s="1"/>
  <c r="N39" i="10"/>
  <c r="I10" i="13" s="1"/>
  <c r="O39" i="10"/>
  <c r="J10" i="13" s="1"/>
  <c r="P39" i="10"/>
  <c r="K10" i="13" s="1"/>
  <c r="Q39" i="10"/>
  <c r="L10" i="13" s="1"/>
  <c r="G40" i="10"/>
  <c r="B11" i="13" s="1"/>
  <c r="H40" i="10"/>
  <c r="C11" i="13" s="1"/>
  <c r="I40" i="10"/>
  <c r="D11" i="13" s="1"/>
  <c r="J40" i="10"/>
  <c r="E11" i="13" s="1"/>
  <c r="K40" i="10"/>
  <c r="F11" i="13" s="1"/>
  <c r="L40" i="10"/>
  <c r="G11" i="13" s="1"/>
  <c r="M40" i="10"/>
  <c r="H11" i="13" s="1"/>
  <c r="N40" i="10"/>
  <c r="I11" i="13" s="1"/>
  <c r="O40" i="10"/>
  <c r="J11" i="13" s="1"/>
  <c r="P40" i="10"/>
  <c r="K11" i="13" s="1"/>
  <c r="Q40" i="10"/>
  <c r="L11" i="13" s="1"/>
  <c r="G41" i="10"/>
  <c r="B12" i="13" s="1"/>
  <c r="H41" i="10"/>
  <c r="C12" i="13" s="1"/>
  <c r="I41" i="10"/>
  <c r="D12" i="13" s="1"/>
  <c r="J41" i="10"/>
  <c r="E12" i="13" s="1"/>
  <c r="K41" i="10"/>
  <c r="F12" i="13" s="1"/>
  <c r="L41" i="10"/>
  <c r="G12" i="13" s="1"/>
  <c r="M41" i="10"/>
  <c r="H12" i="13" s="1"/>
  <c r="N41" i="10"/>
  <c r="I12" i="13" s="1"/>
  <c r="O41" i="10"/>
  <c r="J12" i="13" s="1"/>
  <c r="P41" i="10"/>
  <c r="K12" i="13" s="1"/>
  <c r="Q41" i="10"/>
  <c r="L12" i="13" s="1"/>
  <c r="F41" i="10"/>
  <c r="A12" i="13" s="1"/>
  <c r="F40" i="10"/>
  <c r="A11" i="13" s="1"/>
  <c r="F39" i="10"/>
  <c r="A10" i="13" s="1"/>
  <c r="F38" i="10"/>
  <c r="A9" i="13" s="1"/>
  <c r="F37" i="10"/>
  <c r="A8" i="13" s="1"/>
  <c r="G21" i="10"/>
  <c r="H21" i="10"/>
  <c r="I21" i="10"/>
  <c r="J21" i="10"/>
  <c r="K21" i="10"/>
  <c r="L21" i="10"/>
  <c r="M21" i="10"/>
  <c r="N21" i="10"/>
  <c r="O21" i="10"/>
  <c r="P21" i="10"/>
  <c r="Q21" i="10"/>
  <c r="G22" i="10"/>
  <c r="H22" i="10"/>
  <c r="I22" i="10"/>
  <c r="J22" i="10"/>
  <c r="K22" i="10"/>
  <c r="L22" i="10"/>
  <c r="M22" i="10"/>
  <c r="N22" i="10"/>
  <c r="O22" i="10"/>
  <c r="P22" i="10"/>
  <c r="Q22" i="10"/>
  <c r="G23" i="10"/>
  <c r="H23" i="10"/>
  <c r="I23" i="10"/>
  <c r="J23" i="10"/>
  <c r="K23" i="10"/>
  <c r="L23" i="10"/>
  <c r="S42" i="10" s="1"/>
  <c r="M23" i="10"/>
  <c r="N23" i="10"/>
  <c r="O23" i="10"/>
  <c r="P23" i="10"/>
  <c r="Q23" i="10"/>
  <c r="F22" i="10"/>
  <c r="F23" i="10"/>
  <c r="F21" i="10"/>
  <c r="G12" i="10"/>
  <c r="H12" i="10"/>
  <c r="I12" i="10"/>
  <c r="J12" i="10"/>
  <c r="K12" i="10"/>
  <c r="L12" i="10"/>
  <c r="M12" i="10"/>
  <c r="N12" i="10"/>
  <c r="O12" i="10"/>
  <c r="P12" i="10"/>
  <c r="Q12" i="10"/>
  <c r="G13" i="10"/>
  <c r="H13" i="10"/>
  <c r="I13" i="10"/>
  <c r="J13" i="10"/>
  <c r="K13" i="10"/>
  <c r="L13" i="10"/>
  <c r="M13" i="10"/>
  <c r="N13" i="10"/>
  <c r="O13" i="10"/>
  <c r="P13" i="10"/>
  <c r="Q13" i="10"/>
  <c r="G14" i="10"/>
  <c r="H14" i="10"/>
  <c r="I14" i="10"/>
  <c r="J14" i="10"/>
  <c r="K14" i="10"/>
  <c r="L14" i="10"/>
  <c r="M14" i="10"/>
  <c r="N14" i="10"/>
  <c r="O14" i="10"/>
  <c r="P14" i="10"/>
  <c r="Q14" i="10"/>
  <c r="F13" i="10"/>
  <c r="F14" i="10"/>
  <c r="F12" i="10"/>
  <c r="G33" i="10" l="1"/>
  <c r="G77" i="11"/>
  <c r="P77" i="11"/>
  <c r="M83" i="11"/>
  <c r="H83" i="11"/>
  <c r="J77" i="11"/>
  <c r="L71" i="11"/>
  <c r="I65" i="11"/>
  <c r="J71" i="11"/>
  <c r="AF68" i="11"/>
  <c r="S45" i="11"/>
  <c r="O59" i="11"/>
  <c r="I83" i="11"/>
  <c r="Z80" i="11"/>
  <c r="AC74" i="11"/>
  <c r="L77" i="11"/>
  <c r="AB68" i="11"/>
  <c r="K71" i="11"/>
  <c r="Z68" i="11"/>
  <c r="I71" i="11"/>
  <c r="W80" i="11"/>
  <c r="F83" i="11"/>
  <c r="AH80" i="11"/>
  <c r="Q83" i="11"/>
  <c r="AG62" i="11"/>
  <c r="P65" i="11"/>
  <c r="W63" i="11"/>
  <c r="AB56" i="11"/>
  <c r="K59" i="11"/>
  <c r="AB74" i="11"/>
  <c r="K77" i="11"/>
  <c r="Z63" i="11"/>
  <c r="M65" i="11"/>
  <c r="AE51" i="11"/>
  <c r="W51" i="11"/>
  <c r="H77" i="11"/>
  <c r="AB70" i="11"/>
  <c r="S46" i="11"/>
  <c r="X70" i="11"/>
  <c r="H65" i="11"/>
  <c r="Y62" i="11"/>
  <c r="AG68" i="11"/>
  <c r="P71" i="11"/>
  <c r="M59" i="11"/>
  <c r="AD56" i="11"/>
  <c r="Y68" i="11"/>
  <c r="H71" i="11"/>
  <c r="Y63" i="11"/>
  <c r="N77" i="11"/>
  <c r="AE74" i="11"/>
  <c r="AA56" i="11"/>
  <c r="AH56" i="11"/>
  <c r="Z56" i="11"/>
  <c r="E59" i="11"/>
  <c r="AE62" i="11"/>
  <c r="N65" i="11"/>
  <c r="AG50" i="11"/>
  <c r="P53" i="11"/>
  <c r="AD57" i="11"/>
  <c r="F77" i="11"/>
  <c r="W74" i="11"/>
  <c r="AF80" i="11"/>
  <c r="O83" i="11"/>
  <c r="W62" i="11"/>
  <c r="F65" i="11"/>
  <c r="Y50" i="11"/>
  <c r="H53" i="11"/>
  <c r="AA63" i="11"/>
  <c r="AF56" i="11"/>
  <c r="AE56" i="11"/>
  <c r="AG70" i="11"/>
  <c r="AF63" i="11"/>
  <c r="AH57" i="11"/>
  <c r="Z57" i="11"/>
  <c r="X80" i="11"/>
  <c r="G83" i="11"/>
  <c r="AD70" i="11"/>
  <c r="E65" i="11"/>
  <c r="G59" i="11"/>
  <c r="AE57" i="11"/>
  <c r="AC51" i="11"/>
  <c r="Z51" i="11"/>
  <c r="W56" i="11"/>
  <c r="AA50" i="11"/>
  <c r="J53" i="11"/>
  <c r="AH68" i="11"/>
  <c r="Q71" i="11"/>
  <c r="AE80" i="11"/>
  <c r="N83" i="11"/>
  <c r="AE70" i="11"/>
  <c r="W70" i="11"/>
  <c r="AG57" i="11"/>
  <c r="J65" i="11"/>
  <c r="X63" i="11"/>
  <c r="X56" i="11"/>
  <c r="W57" i="11"/>
  <c r="AH70" i="11"/>
  <c r="AB51" i="11"/>
  <c r="X51" i="11"/>
  <c r="AE63" i="11"/>
  <c r="AA57" i="11"/>
  <c r="Y57" i="11"/>
  <c r="AH63" i="11"/>
  <c r="AH51" i="11"/>
  <c r="AF51" i="11"/>
  <c r="Z70" i="11"/>
  <c r="L53" i="11"/>
  <c r="K83" i="11"/>
  <c r="AA70" i="11"/>
  <c r="T42" i="10"/>
  <c r="L33" i="10"/>
  <c r="G32" i="10"/>
  <c r="Q33" i="10"/>
  <c r="G31" i="10"/>
  <c r="Q32" i="10"/>
  <c r="Q31" i="10"/>
  <c r="P32" i="10"/>
  <c r="P31" i="10"/>
  <c r="O33" i="10"/>
  <c r="O32" i="10"/>
  <c r="O31" i="10"/>
  <c r="N33" i="10"/>
  <c r="N32" i="10"/>
  <c r="M33" i="10"/>
  <c r="M32" i="10"/>
  <c r="M31" i="10"/>
  <c r="L32" i="10"/>
  <c r="L31" i="10"/>
  <c r="K33" i="10"/>
  <c r="K31" i="10"/>
  <c r="J33" i="10"/>
  <c r="J32" i="10"/>
  <c r="J31" i="10"/>
  <c r="I33" i="10"/>
  <c r="I32" i="10"/>
  <c r="I31" i="10"/>
  <c r="H32" i="10"/>
  <c r="H31" i="10"/>
  <c r="F33" i="10"/>
  <c r="P33" i="10"/>
  <c r="H33" i="10"/>
  <c r="K32" i="10"/>
  <c r="N31" i="10"/>
  <c r="F32" i="10"/>
  <c r="F31" i="10"/>
  <c r="F79" i="10"/>
  <c r="F80" i="10" s="1"/>
  <c r="E79" i="10"/>
  <c r="E82" i="10" s="1"/>
  <c r="G79" i="10"/>
  <c r="G82" i="10" s="1"/>
  <c r="E73" i="10"/>
  <c r="E67" i="10"/>
  <c r="E68" i="10" s="1"/>
  <c r="Q61" i="10"/>
  <c r="Q62" i="10" s="1"/>
  <c r="Q67" i="10"/>
  <c r="Q70" i="10" s="1"/>
  <c r="Q73" i="10"/>
  <c r="Q74" i="10" s="1"/>
  <c r="Q79" i="10"/>
  <c r="Q80" i="10" s="1"/>
  <c r="H79" i="10"/>
  <c r="H80" i="10" s="1"/>
  <c r="I79" i="10"/>
  <c r="I80" i="10" s="1"/>
  <c r="J79" i="10"/>
  <c r="J81" i="10" s="1"/>
  <c r="K79" i="10"/>
  <c r="K81" i="10" s="1"/>
  <c r="L79" i="10"/>
  <c r="L80" i="10" s="1"/>
  <c r="M79" i="10"/>
  <c r="M82" i="10" s="1"/>
  <c r="N79" i="10"/>
  <c r="N81" i="10" s="1"/>
  <c r="O79" i="10"/>
  <c r="O81" i="10" s="1"/>
  <c r="P79" i="10"/>
  <c r="P80" i="10" s="1"/>
  <c r="G73" i="10"/>
  <c r="G74" i="10" s="1"/>
  <c r="H73" i="10"/>
  <c r="H76" i="10" s="1"/>
  <c r="I73" i="10"/>
  <c r="I76" i="10" s="1"/>
  <c r="J73" i="10"/>
  <c r="J76" i="10" s="1"/>
  <c r="K73" i="10"/>
  <c r="K76" i="10" s="1"/>
  <c r="L73" i="10"/>
  <c r="L75" i="10" s="1"/>
  <c r="M73" i="10"/>
  <c r="M74" i="10" s="1"/>
  <c r="N73" i="10"/>
  <c r="N74" i="10" s="1"/>
  <c r="O73" i="10"/>
  <c r="O74" i="10" s="1"/>
  <c r="P73" i="10"/>
  <c r="P76" i="10" s="1"/>
  <c r="F73" i="10"/>
  <c r="F75" i="10" s="1"/>
  <c r="P67" i="10"/>
  <c r="P69" i="10" s="1"/>
  <c r="G67" i="10"/>
  <c r="G70" i="10" s="1"/>
  <c r="H67" i="10"/>
  <c r="H70" i="10" s="1"/>
  <c r="I67" i="10"/>
  <c r="I68" i="10" s="1"/>
  <c r="J67" i="10"/>
  <c r="J68" i="10" s="1"/>
  <c r="K67" i="10"/>
  <c r="K68" i="10" s="1"/>
  <c r="L67" i="10"/>
  <c r="L68" i="10" s="1"/>
  <c r="M67" i="10"/>
  <c r="M68" i="10" s="1"/>
  <c r="N67" i="10"/>
  <c r="N70" i="10" s="1"/>
  <c r="O67" i="10"/>
  <c r="F67" i="10"/>
  <c r="F69" i="10" s="1"/>
  <c r="F55" i="10"/>
  <c r="F57" i="10" s="1"/>
  <c r="F49" i="10"/>
  <c r="F61" i="10"/>
  <c r="F63" i="10" s="1"/>
  <c r="E61" i="10"/>
  <c r="E64" i="10" s="1"/>
  <c r="P61" i="10"/>
  <c r="P62" i="10" s="1"/>
  <c r="O61" i="10"/>
  <c r="O62" i="10" s="1"/>
  <c r="N61" i="10"/>
  <c r="N63" i="10" s="1"/>
  <c r="M61" i="10"/>
  <c r="M63" i="10" s="1"/>
  <c r="L61" i="10"/>
  <c r="L64" i="10" s="1"/>
  <c r="K61" i="10"/>
  <c r="K64" i="10" s="1"/>
  <c r="J61" i="10"/>
  <c r="J62" i="10" s="1"/>
  <c r="I61" i="10"/>
  <c r="I62" i="10" s="1"/>
  <c r="H61" i="10"/>
  <c r="H62" i="10" s="1"/>
  <c r="G61" i="10"/>
  <c r="G62" i="10" s="1"/>
  <c r="M75" i="10" l="1"/>
  <c r="E75" i="10"/>
  <c r="W75" i="10" s="1"/>
  <c r="E74" i="10"/>
  <c r="AD74" i="10" s="1"/>
  <c r="I74" i="10"/>
  <c r="L82" i="10"/>
  <c r="AC82" i="10" s="1"/>
  <c r="AB64" i="10"/>
  <c r="P74" i="10"/>
  <c r="K82" i="10"/>
  <c r="AB82" i="10" s="1"/>
  <c r="H75" i="10"/>
  <c r="L81" i="10"/>
  <c r="P75" i="10"/>
  <c r="H74" i="10"/>
  <c r="O80" i="10"/>
  <c r="J80" i="10"/>
  <c r="AC64" i="10"/>
  <c r="O82" i="10"/>
  <c r="AF82" i="10" s="1"/>
  <c r="E80" i="10"/>
  <c r="E81" i="10"/>
  <c r="AB81" i="10" s="1"/>
  <c r="K80" i="10"/>
  <c r="N82" i="10"/>
  <c r="AE82" i="10" s="1"/>
  <c r="P81" i="10"/>
  <c r="H81" i="10"/>
  <c r="M81" i="10"/>
  <c r="Q69" i="10"/>
  <c r="G80" i="10"/>
  <c r="G81" i="10"/>
  <c r="E69" i="10"/>
  <c r="AG69" i="10" s="1"/>
  <c r="F81" i="10"/>
  <c r="F74" i="10"/>
  <c r="AC68" i="10"/>
  <c r="AB68" i="10"/>
  <c r="AD82" i="10"/>
  <c r="F76" i="10"/>
  <c r="F82" i="10"/>
  <c r="W82" i="10" s="1"/>
  <c r="J82" i="10"/>
  <c r="N80" i="10"/>
  <c r="F56" i="10"/>
  <c r="I82" i="10"/>
  <c r="Z82" i="10" s="1"/>
  <c r="M80" i="10"/>
  <c r="Q76" i="10"/>
  <c r="M76" i="10"/>
  <c r="P82" i="10"/>
  <c r="H82" i="10"/>
  <c r="Y82" i="10" s="1"/>
  <c r="Q75" i="10"/>
  <c r="I81" i="10"/>
  <c r="X82" i="10"/>
  <c r="E62" i="10"/>
  <c r="Y62" i="10" s="1"/>
  <c r="E76" i="10"/>
  <c r="AG76" i="10" s="1"/>
  <c r="E63" i="10"/>
  <c r="AD63" i="10" s="1"/>
  <c r="Q64" i="10"/>
  <c r="AH64" i="10" s="1"/>
  <c r="Q82" i="10"/>
  <c r="AH82" i="10" s="1"/>
  <c r="Q63" i="10"/>
  <c r="Q81" i="10"/>
  <c r="Q68" i="10"/>
  <c r="J69" i="10"/>
  <c r="K69" i="10"/>
  <c r="E70" i="10"/>
  <c r="Y70" i="10" s="1"/>
  <c r="L76" i="10"/>
  <c r="L74" i="10"/>
  <c r="Z68" i="10"/>
  <c r="O64" i="10"/>
  <c r="AF64" i="10" s="1"/>
  <c r="F70" i="10"/>
  <c r="F68" i="10"/>
  <c r="W68" i="10" s="1"/>
  <c r="K63" i="10"/>
  <c r="H68" i="10"/>
  <c r="Y68" i="10" s="1"/>
  <c r="K75" i="10"/>
  <c r="M70" i="10"/>
  <c r="I75" i="10"/>
  <c r="P68" i="10"/>
  <c r="AG68" i="10" s="1"/>
  <c r="F62" i="10"/>
  <c r="F64" i="10"/>
  <c r="W64" i="10" s="1"/>
  <c r="M69" i="10"/>
  <c r="O76" i="10"/>
  <c r="G76" i="10"/>
  <c r="K74" i="10"/>
  <c r="J75" i="10"/>
  <c r="N76" i="10"/>
  <c r="J74" i="10"/>
  <c r="O75" i="10"/>
  <c r="G75" i="10"/>
  <c r="N75" i="10"/>
  <c r="K70" i="10"/>
  <c r="I64" i="10"/>
  <c r="Z64" i="10" s="1"/>
  <c r="J70" i="10"/>
  <c r="H69" i="10"/>
  <c r="N64" i="10"/>
  <c r="AE64" i="10" s="1"/>
  <c r="I69" i="10"/>
  <c r="G64" i="10"/>
  <c r="X64" i="10" s="1"/>
  <c r="I70" i="10"/>
  <c r="G69" i="10"/>
  <c r="I63" i="10"/>
  <c r="M62" i="10"/>
  <c r="P63" i="10"/>
  <c r="L70" i="10"/>
  <c r="J64" i="10"/>
  <c r="AA64" i="10" s="1"/>
  <c r="L63" i="10"/>
  <c r="N62" i="10"/>
  <c r="P64" i="10"/>
  <c r="AG64" i="10" s="1"/>
  <c r="H64" i="10"/>
  <c r="Y64" i="10" s="1"/>
  <c r="J63" i="10"/>
  <c r="L62" i="10"/>
  <c r="O70" i="10"/>
  <c r="O69" i="10"/>
  <c r="O68" i="10"/>
  <c r="AF68" i="10" s="1"/>
  <c r="K62" i="10"/>
  <c r="M64" i="10"/>
  <c r="AD64" i="10" s="1"/>
  <c r="O63" i="10"/>
  <c r="G63" i="10"/>
  <c r="G68" i="10"/>
  <c r="X68" i="10" s="1"/>
  <c r="H63" i="10"/>
  <c r="L69" i="10"/>
  <c r="P70" i="10"/>
  <c r="N69" i="10"/>
  <c r="N68" i="10"/>
  <c r="AE68" i="10" s="1"/>
  <c r="AC69" i="10" l="1"/>
  <c r="AF69" i="10"/>
  <c r="Z69" i="10"/>
  <c r="AC63" i="10"/>
  <c r="AE69" i="10"/>
  <c r="AD69" i="10"/>
  <c r="AB69" i="10"/>
  <c r="AA69" i="10"/>
  <c r="X69" i="10"/>
  <c r="Y69" i="10"/>
  <c r="W69" i="10"/>
  <c r="AH69" i="10"/>
  <c r="AB63" i="10"/>
  <c r="Y63" i="10"/>
  <c r="AA70" i="10"/>
  <c r="X63" i="10"/>
  <c r="AF63" i="10"/>
  <c r="AG63" i="10"/>
  <c r="AA63" i="10"/>
  <c r="K83" i="10"/>
  <c r="H77" i="10"/>
  <c r="O83" i="10"/>
  <c r="L83" i="10"/>
  <c r="X75" i="10"/>
  <c r="Y75" i="10"/>
  <c r="AB75" i="10"/>
  <c r="AH75" i="10"/>
  <c r="AC75" i="10"/>
  <c r="AE75" i="10"/>
  <c r="AD75" i="10"/>
  <c r="AG75" i="10"/>
  <c r="AA75" i="10"/>
  <c r="AC62" i="10"/>
  <c r="AD62" i="10"/>
  <c r="E65" i="10"/>
  <c r="P77" i="10"/>
  <c r="AG62" i="10"/>
  <c r="M71" i="10"/>
  <c r="AE62" i="10"/>
  <c r="W62" i="10"/>
  <c r="W63" i="10"/>
  <c r="G83" i="10"/>
  <c r="F77" i="10"/>
  <c r="W81" i="10"/>
  <c r="AE81" i="10"/>
  <c r="Y81" i="10"/>
  <c r="AF81" i="10"/>
  <c r="AC81" i="10"/>
  <c r="AG81" i="10"/>
  <c r="X81" i="10"/>
  <c r="E83" i="10"/>
  <c r="AD81" i="10"/>
  <c r="AA81" i="10"/>
  <c r="AB80" i="10"/>
  <c r="Q77" i="10"/>
  <c r="AH80" i="10"/>
  <c r="AA80" i="10"/>
  <c r="AB74" i="10"/>
  <c r="AF76" i="10"/>
  <c r="AH74" i="10"/>
  <c r="AC74" i="10"/>
  <c r="AD76" i="10"/>
  <c r="Y74" i="10"/>
  <c r="AE74" i="10"/>
  <c r="AC76" i="10"/>
  <c r="X76" i="10"/>
  <c r="AA74" i="10"/>
  <c r="AE76" i="10"/>
  <c r="Z80" i="10"/>
  <c r="AF80" i="10"/>
  <c r="F83" i="10"/>
  <c r="I77" i="10"/>
  <c r="Z75" i="10"/>
  <c r="K71" i="10"/>
  <c r="AB70" i="10"/>
  <c r="E71" i="10"/>
  <c r="M77" i="10"/>
  <c r="Q83" i="10"/>
  <c r="AH81" i="10"/>
  <c r="P83" i="10"/>
  <c r="AG82" i="10"/>
  <c r="N83" i="10"/>
  <c r="AE80" i="10"/>
  <c r="AA68" i="10"/>
  <c r="W74" i="10"/>
  <c r="AE70" i="10"/>
  <c r="I83" i="10"/>
  <c r="Z81" i="10"/>
  <c r="AH76" i="10"/>
  <c r="X74" i="10"/>
  <c r="AA76" i="10"/>
  <c r="AD68" i="10"/>
  <c r="Y80" i="10"/>
  <c r="AB76" i="10"/>
  <c r="J83" i="10"/>
  <c r="AA82" i="10"/>
  <c r="J71" i="10"/>
  <c r="K65" i="10"/>
  <c r="AB62" i="10"/>
  <c r="I71" i="10"/>
  <c r="Z70" i="10"/>
  <c r="L77" i="10"/>
  <c r="F71" i="10"/>
  <c r="W70" i="10"/>
  <c r="M83" i="10"/>
  <c r="AD80" i="10"/>
  <c r="W76" i="10"/>
  <c r="AF74" i="10"/>
  <c r="AG74" i="10"/>
  <c r="H83" i="10"/>
  <c r="X70" i="10"/>
  <c r="Q65" i="10"/>
  <c r="AH63" i="10"/>
  <c r="Y76" i="10"/>
  <c r="AE63" i="10"/>
  <c r="AG80" i="10"/>
  <c r="AC80" i="10"/>
  <c r="I65" i="10"/>
  <c r="Z63" i="10"/>
  <c r="AG70" i="10"/>
  <c r="W80" i="10"/>
  <c r="AH70" i="10"/>
  <c r="Z76" i="10"/>
  <c r="Z74" i="10"/>
  <c r="AD70" i="10"/>
  <c r="AF70" i="10"/>
  <c r="AC70" i="10"/>
  <c r="O77" i="10"/>
  <c r="AF75" i="10"/>
  <c r="Q71" i="10"/>
  <c r="AH68" i="10"/>
  <c r="X62" i="10"/>
  <c r="AF62" i="10"/>
  <c r="AH62" i="10"/>
  <c r="AA62" i="10"/>
  <c r="Z62" i="10"/>
  <c r="X80" i="10"/>
  <c r="G71" i="10"/>
  <c r="G65" i="10"/>
  <c r="O65" i="10"/>
  <c r="L71" i="10"/>
  <c r="G77" i="10"/>
  <c r="H71" i="10"/>
  <c r="F65" i="10"/>
  <c r="K77" i="10"/>
  <c r="P71" i="10"/>
  <c r="O71" i="10"/>
  <c r="N77" i="10"/>
  <c r="J65" i="10"/>
  <c r="P65" i="10"/>
  <c r="N65" i="10"/>
  <c r="E77" i="10"/>
  <c r="J77" i="10"/>
  <c r="M65" i="10"/>
  <c r="H65" i="10"/>
  <c r="N71" i="10"/>
  <c r="L65" i="10"/>
  <c r="Q55" i="10"/>
  <c r="Q58" i="10" s="1"/>
  <c r="P55" i="10"/>
  <c r="P57" i="10" s="1"/>
  <c r="O55" i="10"/>
  <c r="O56" i="10" s="1"/>
  <c r="N55" i="10"/>
  <c r="N57" i="10" s="1"/>
  <c r="M55" i="10"/>
  <c r="M58" i="10" s="1"/>
  <c r="L55" i="10"/>
  <c r="L56" i="10" s="1"/>
  <c r="K55" i="10"/>
  <c r="K57" i="10" s="1"/>
  <c r="J55" i="10"/>
  <c r="J58" i="10" s="1"/>
  <c r="I55" i="10"/>
  <c r="I58" i="10" s="1"/>
  <c r="H55" i="10"/>
  <c r="H57" i="10" s="1"/>
  <c r="G55" i="10"/>
  <c r="G56" i="10" s="1"/>
  <c r="E55" i="10"/>
  <c r="E58" i="10" s="1"/>
  <c r="Q49" i="10"/>
  <c r="Q51" i="10" s="1"/>
  <c r="P49" i="10"/>
  <c r="P50" i="10" s="1"/>
  <c r="O49" i="10"/>
  <c r="O51" i="10" s="1"/>
  <c r="N49" i="10"/>
  <c r="N52" i="10" s="1"/>
  <c r="M49" i="10"/>
  <c r="M50" i="10" s="1"/>
  <c r="L49" i="10"/>
  <c r="L51" i="10" s="1"/>
  <c r="K49" i="10"/>
  <c r="K52" i="10" s="1"/>
  <c r="J49" i="10"/>
  <c r="J52" i="10" s="1"/>
  <c r="I49" i="10"/>
  <c r="I51" i="10" s="1"/>
  <c r="H49" i="10"/>
  <c r="H50" i="10" s="1"/>
  <c r="G49" i="10"/>
  <c r="G51" i="10" s="1"/>
  <c r="F52" i="10"/>
  <c r="E49" i="10"/>
  <c r="E50" i="10" s="1"/>
  <c r="T29" i="10"/>
  <c r="S29" i="10"/>
  <c r="T28" i="10"/>
  <c r="S28" i="10"/>
  <c r="T27" i="10"/>
  <c r="S27" i="10"/>
  <c r="T26" i="10"/>
  <c r="S26" i="10"/>
  <c r="T25" i="10"/>
  <c r="S25" i="10"/>
  <c r="T24" i="10"/>
  <c r="S24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1" i="10"/>
  <c r="S11" i="10"/>
  <c r="T10" i="10"/>
  <c r="S10" i="10"/>
  <c r="T9" i="10"/>
  <c r="S9" i="10"/>
  <c r="T8" i="10"/>
  <c r="S8" i="10"/>
  <c r="T7" i="10"/>
  <c r="S7" i="10"/>
  <c r="T6" i="10"/>
  <c r="S6" i="10"/>
  <c r="AA58" i="10" l="1"/>
  <c r="AD50" i="10"/>
  <c r="Z58" i="10"/>
  <c r="AH58" i="10"/>
  <c r="Y50" i="10"/>
  <c r="AG50" i="10"/>
  <c r="AD58" i="10"/>
  <c r="H46" i="10"/>
  <c r="E52" i="10"/>
  <c r="AB52" i="10" s="1"/>
  <c r="P46" i="10"/>
  <c r="G46" i="10"/>
  <c r="O46" i="10"/>
  <c r="K46" i="10"/>
  <c r="L46" i="10"/>
  <c r="M46" i="10"/>
  <c r="T39" i="10"/>
  <c r="N46" i="10"/>
  <c r="L45" i="10"/>
  <c r="P56" i="10"/>
  <c r="Q57" i="10"/>
  <c r="P58" i="10"/>
  <c r="AG58" i="10" s="1"/>
  <c r="G45" i="10"/>
  <c r="O45" i="10"/>
  <c r="I45" i="10"/>
  <c r="Q45" i="10"/>
  <c r="T37" i="10"/>
  <c r="M52" i="10"/>
  <c r="T40" i="10"/>
  <c r="S21" i="10"/>
  <c r="T23" i="10"/>
  <c r="S40" i="10"/>
  <c r="I46" i="10"/>
  <c r="J46" i="10"/>
  <c r="S22" i="10"/>
  <c r="S39" i="10"/>
  <c r="Q46" i="10"/>
  <c r="T22" i="10"/>
  <c r="I57" i="10"/>
  <c r="G50" i="10"/>
  <c r="X50" i="10" s="1"/>
  <c r="G52" i="10"/>
  <c r="J57" i="10"/>
  <c r="M45" i="10"/>
  <c r="K50" i="10"/>
  <c r="AB50" i="10" s="1"/>
  <c r="F58" i="10"/>
  <c r="W58" i="10" s="1"/>
  <c r="F45" i="10"/>
  <c r="N45" i="10"/>
  <c r="S14" i="10"/>
  <c r="S38" i="10"/>
  <c r="O50" i="10"/>
  <c r="AF50" i="10" s="1"/>
  <c r="O52" i="10"/>
  <c r="H56" i="10"/>
  <c r="H58" i="10"/>
  <c r="Y58" i="10" s="1"/>
  <c r="T13" i="10"/>
  <c r="T14" i="10"/>
  <c r="T38" i="10"/>
  <c r="Q50" i="10"/>
  <c r="AH50" i="10" s="1"/>
  <c r="Q52" i="10"/>
  <c r="J56" i="10"/>
  <c r="L58" i="10"/>
  <c r="AC58" i="10" s="1"/>
  <c r="I52" i="10"/>
  <c r="H45" i="10"/>
  <c r="P45" i="10"/>
  <c r="J51" i="10"/>
  <c r="N56" i="10"/>
  <c r="N58" i="10"/>
  <c r="AE58" i="10" s="1"/>
  <c r="I50" i="10"/>
  <c r="Z50" i="10" s="1"/>
  <c r="K51" i="10"/>
  <c r="S12" i="10"/>
  <c r="J45" i="10"/>
  <c r="J50" i="10"/>
  <c r="AA50" i="10" s="1"/>
  <c r="E51" i="10"/>
  <c r="X51" i="10" s="1"/>
  <c r="M51" i="10"/>
  <c r="H52" i="10"/>
  <c r="P52" i="10"/>
  <c r="I56" i="10"/>
  <c r="Q56" i="10"/>
  <c r="L57" i="10"/>
  <c r="G58" i="10"/>
  <c r="X58" i="10" s="1"/>
  <c r="O58" i="10"/>
  <c r="AF58" i="10" s="1"/>
  <c r="T12" i="10"/>
  <c r="K45" i="10"/>
  <c r="F51" i="10"/>
  <c r="N51" i="10"/>
  <c r="E57" i="10"/>
  <c r="W57" i="10" s="1"/>
  <c r="M57" i="10"/>
  <c r="S23" i="10"/>
  <c r="S37" i="10"/>
  <c r="F46" i="10"/>
  <c r="L50" i="10"/>
  <c r="AC50" i="10" s="1"/>
  <c r="K56" i="10"/>
  <c r="H51" i="10"/>
  <c r="P51" i="10"/>
  <c r="G57" i="10"/>
  <c r="O57" i="10"/>
  <c r="F50" i="10"/>
  <c r="W50" i="10" s="1"/>
  <c r="N50" i="10"/>
  <c r="AE50" i="10" s="1"/>
  <c r="L52" i="10"/>
  <c r="E56" i="10"/>
  <c r="W56" i="10" s="1"/>
  <c r="M56" i="10"/>
  <c r="K58" i="10"/>
  <c r="AB58" i="10" s="1"/>
  <c r="S13" i="10"/>
  <c r="T21" i="10"/>
  <c r="AD56" i="10" l="1"/>
  <c r="X52" i="10"/>
  <c r="AD51" i="10"/>
  <c r="Y52" i="10"/>
  <c r="AH52" i="10"/>
  <c r="Z52" i="10"/>
  <c r="AE51" i="10"/>
  <c r="AB51" i="10"/>
  <c r="AG51" i="10"/>
  <c r="Y51" i="10"/>
  <c r="AA52" i="10"/>
  <c r="AF57" i="10"/>
  <c r="AF51" i="10"/>
  <c r="X57" i="10"/>
  <c r="AC52" i="10"/>
  <c r="AB56" i="10"/>
  <c r="W51" i="10"/>
  <c r="AG52" i="10"/>
  <c r="AA56" i="10"/>
  <c r="AF52" i="10"/>
  <c r="AD52" i="10"/>
  <c r="AG56" i="10"/>
  <c r="AA57" i="10"/>
  <c r="Z56" i="10"/>
  <c r="Y56" i="10"/>
  <c r="AH57" i="10"/>
  <c r="AE57" i="10"/>
  <c r="AB57" i="10"/>
  <c r="AE56" i="10"/>
  <c r="Y57" i="10"/>
  <c r="AE52" i="10"/>
  <c r="AG57" i="10"/>
  <c r="AA51" i="10"/>
  <c r="AC51" i="10"/>
  <c r="AH51" i="10"/>
  <c r="Z57" i="10"/>
  <c r="AF56" i="10"/>
  <c r="Z51" i="10"/>
  <c r="AD57" i="10"/>
  <c r="AC57" i="10"/>
  <c r="X56" i="10"/>
  <c r="W52" i="10"/>
  <c r="AH56" i="10"/>
  <c r="AC56" i="10"/>
  <c r="E53" i="10"/>
  <c r="P59" i="10"/>
  <c r="F53" i="10"/>
  <c r="J59" i="10"/>
  <c r="M53" i="10"/>
  <c r="I53" i="10"/>
  <c r="E59" i="10"/>
  <c r="N59" i="10"/>
  <c r="L59" i="10"/>
  <c r="Q59" i="10"/>
  <c r="Q53" i="10"/>
  <c r="M59" i="10"/>
  <c r="G59" i="10"/>
  <c r="G53" i="10"/>
  <c r="J53" i="10"/>
  <c r="F59" i="10"/>
  <c r="I59" i="10"/>
  <c r="O53" i="10"/>
  <c r="K53" i="10"/>
  <c r="P53" i="10"/>
  <c r="T41" i="10"/>
  <c r="H59" i="10"/>
  <c r="O59" i="10"/>
  <c r="K59" i="10"/>
  <c r="H53" i="10"/>
  <c r="S45" i="10"/>
  <c r="T45" i="10"/>
  <c r="S41" i="10"/>
  <c r="L53" i="10"/>
  <c r="N53" i="10"/>
  <c r="T46" i="10"/>
  <c r="S46" i="10"/>
</calcChain>
</file>

<file path=xl/sharedStrings.xml><?xml version="1.0" encoding="utf-8"?>
<sst xmlns="http://schemas.openxmlformats.org/spreadsheetml/2006/main" count="347" uniqueCount="61">
  <si>
    <t>Front</t>
  </si>
  <si>
    <t>Pushrod</t>
  </si>
  <si>
    <t>Brake</t>
  </si>
  <si>
    <t>Bump</t>
  </si>
  <si>
    <t>Acceleration</t>
  </si>
  <si>
    <t>LCA</t>
  </si>
  <si>
    <t>X</t>
  </si>
  <si>
    <t>Y</t>
  </si>
  <si>
    <t>Z</t>
  </si>
  <si>
    <t>Rear</t>
  </si>
  <si>
    <t>Outer</t>
  </si>
  <si>
    <t>UCA</t>
  </si>
  <si>
    <t>TROD</t>
  </si>
  <si>
    <t>Brake + Bump</t>
  </si>
  <si>
    <t>Lateral (Outer)</t>
  </si>
  <si>
    <t>Lateral (Inner)</t>
  </si>
  <si>
    <t>Lateral + Bump (Outer)</t>
  </si>
  <si>
    <t>Lateral + Bump (Inner)</t>
  </si>
  <si>
    <t>Lateral + Brake (Outer)</t>
  </si>
  <si>
    <t>Lateral + Brake (Inner)</t>
  </si>
  <si>
    <t>Reverse Brake</t>
  </si>
  <si>
    <t>Acceleration + Bump</t>
  </si>
  <si>
    <t>Max</t>
  </si>
  <si>
    <t>Min</t>
  </si>
  <si>
    <t xml:space="preserve">Front </t>
  </si>
  <si>
    <t>Mag</t>
  </si>
  <si>
    <t xml:space="preserve">Rear </t>
  </si>
  <si>
    <t xml:space="preserve">Outer </t>
  </si>
  <si>
    <t>Lower</t>
  </si>
  <si>
    <t>Date</t>
  </si>
  <si>
    <t>Notes</t>
  </si>
  <si>
    <t>Coord</t>
  </si>
  <si>
    <t>front link</t>
  </si>
  <si>
    <t>u</t>
  </si>
  <si>
    <t>v</t>
  </si>
  <si>
    <t>w</t>
  </si>
  <si>
    <t>check 1</t>
  </si>
  <si>
    <t>rear link</t>
  </si>
  <si>
    <t>Force direction matching link direction - Checks</t>
  </si>
  <si>
    <t>Fx</t>
  </si>
  <si>
    <t>Fy</t>
  </si>
  <si>
    <t>Fz</t>
  </si>
  <si>
    <t>Sum check (upright)</t>
  </si>
  <si>
    <t>CHECKS</t>
  </si>
  <si>
    <t>Inner</t>
  </si>
  <si>
    <t>Upper</t>
  </si>
  <si>
    <t>outer x</t>
  </si>
  <si>
    <t>y</t>
  </si>
  <si>
    <t>z</t>
  </si>
  <si>
    <t>lower x</t>
  </si>
  <si>
    <t>Sign of Fy applied to magnitude, Negative -&gt; Compression of the link, Positive -&gt; Tension of the link (had to reverse tierod sign)</t>
  </si>
  <si>
    <t>Link Loads</t>
  </si>
  <si>
    <t>Outer ball joints loads</t>
  </si>
  <si>
    <t>Reaction forces from FEA</t>
  </si>
  <si>
    <t>Red, maximum compression</t>
  </si>
  <si>
    <t>Blue, maximum tension</t>
  </si>
  <si>
    <t>SUM CALCULATED IN EXCEL</t>
  </si>
  <si>
    <t>Forces from FEA (Altair beams model), Front Suspension V03, CPL V03</t>
  </si>
  <si>
    <t>Outer ball joint loads</t>
  </si>
  <si>
    <t>13/5/2020</t>
  </si>
  <si>
    <t>Forces from FEA (Matlab Truss Model), Front Suspension V07, CPL V04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</si>
</sst>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Alignment="1">
      <alignment horizontal="left" vertical="top" wrapText="1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4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1" fillId="0" borderId="7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10" xfId="0" applyFont="1" applyBorder="1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4" fillId="0" borderId="0" xfId="0" applyFont="1" applyFill="1" applyBorder="1"/>
    <xf numFmtId="0" fontId="1" fillId="0" borderId="0" xfId="0" applyFont="1" applyAlignment="1">
      <alignment horizontal="left" vertical="top" wrapText="1"/>
    </xf>
    <xf numFmtId="164" fontId="0" fillId="0" borderId="0" xfId="0" applyNumberFormat="1"/>
    <xf numFmtId="1" fontId="0" fillId="0" borderId="11" xfId="0" applyNumberFormat="1" applyFill="1" applyBorder="1"/>
    <xf numFmtId="1" fontId="0" fillId="0" borderId="10" xfId="0" applyNumberFormat="1" applyFill="1" applyBorder="1"/>
    <xf numFmtId="1" fontId="0" fillId="0" borderId="9" xfId="0" applyNumberFormat="1" applyFill="1" applyBorder="1"/>
    <xf numFmtId="0" fontId="5" fillId="2" borderId="0" xfId="0" applyFont="1" applyFill="1"/>
    <xf numFmtId="0" fontId="0" fillId="0" borderId="0" xfId="0" applyFill="1" applyBorder="1"/>
    <xf numFmtId="0" fontId="1" fillId="0" borderId="6" xfId="0" applyFont="1" applyFill="1" applyBorder="1"/>
    <xf numFmtId="164" fontId="0" fillId="0" borderId="0" xfId="0" applyNumberFormat="1" applyBorder="1"/>
    <xf numFmtId="0" fontId="4" fillId="0" borderId="0" xfId="0" applyFont="1"/>
    <xf numFmtId="0" fontId="7" fillId="0" borderId="0" xfId="0" applyFont="1" applyFill="1" applyBorder="1"/>
    <xf numFmtId="0" fontId="8" fillId="0" borderId="0" xfId="0" applyFont="1" applyFill="1"/>
    <xf numFmtId="1" fontId="6" fillId="2" borderId="11" xfId="0" applyNumberFormat="1" applyFont="1" applyFill="1" applyBorder="1"/>
    <xf numFmtId="14" fontId="1" fillId="0" borderId="0" xfId="0" applyNumberFormat="1" applyFont="1"/>
    <xf numFmtId="1" fontId="0" fillId="0" borderId="0" xfId="0" applyNumberFormat="1" applyFill="1" applyBorder="1"/>
    <xf numFmtId="0" fontId="9" fillId="3" borderId="0" xfId="0" applyFont="1" applyFill="1"/>
    <xf numFmtId="0" fontId="9" fillId="4" borderId="0" xfId="0" applyFont="1" applyFill="1"/>
    <xf numFmtId="0" fontId="1" fillId="5" borderId="0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1" fontId="0" fillId="0" borderId="0" xfId="0" applyNumberFormat="1"/>
    <xf numFmtId="1" fontId="0" fillId="0" borderId="11" xfId="0" applyNumberFormat="1" applyFill="1" applyBorder="1"/>
    <xf numFmtId="1" fontId="0" fillId="0" borderId="10" xfId="0" applyNumberFormat="1" applyFill="1" applyBorder="1"/>
    <xf numFmtId="1" fontId="0" fillId="0" borderId="9" xfId="0" applyNumberFormat="1" applyFill="1" applyBorder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0</xdr:rowOff>
    </xdr:from>
    <xdr:to>
      <xdr:col>13</xdr:col>
      <xdr:colOff>837786</xdr:colOff>
      <xdr:row>121</xdr:row>
      <xdr:rowOff>103905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E67F6-2040-425F-BE94-32F21D10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417" y="16414750"/>
          <a:ext cx="11780952" cy="6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243416</xdr:colOff>
      <xdr:row>85</xdr:row>
      <xdr:rowOff>0</xdr:rowOff>
    </xdr:from>
    <xdr:to>
      <xdr:col>12</xdr:col>
      <xdr:colOff>1037166</xdr:colOff>
      <xdr:row>118</xdr:row>
      <xdr:rowOff>181631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E6E794-C7F8-479B-9EB7-64BF90EEE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6" y="16411575"/>
          <a:ext cx="10918825" cy="6468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8101-FDD4-4132-8357-EEDBFEA70A9A}">
  <dimension ref="B2:AH89"/>
  <sheetViews>
    <sheetView tabSelected="1" zoomScale="90" zoomScaleNormal="90" workbookViewId="0"/>
  </sheetViews>
  <sheetFormatPr defaultRowHeight="15" x14ac:dyDescent="0.25"/>
  <cols>
    <col min="1" max="1" width="3.7109375" customWidth="1"/>
    <col min="3" max="3" width="10.7109375" bestFit="1" customWidth="1"/>
    <col min="6" max="17" width="15.7109375" customWidth="1"/>
    <col min="19" max="19" width="9.28515625" bestFit="1" customWidth="1"/>
    <col min="20" max="20" width="9.5703125" bestFit="1" customWidth="1"/>
    <col min="22" max="22" width="26.5703125" bestFit="1" customWidth="1"/>
  </cols>
  <sheetData>
    <row r="2" spans="2:23" x14ac:dyDescent="0.25">
      <c r="B2" s="27" t="s">
        <v>29</v>
      </c>
      <c r="C2" s="43" t="s">
        <v>59</v>
      </c>
      <c r="F2" s="27" t="s">
        <v>30</v>
      </c>
      <c r="G2" s="28" t="s">
        <v>60</v>
      </c>
    </row>
    <row r="4" spans="2:23" ht="15.75" x14ac:dyDescent="0.25">
      <c r="B4" s="56" t="s">
        <v>53</v>
      </c>
      <c r="C4" s="56"/>
      <c r="D4" s="56"/>
      <c r="E4" s="56"/>
    </row>
    <row r="5" spans="2:23" s="7" customFormat="1" ht="30" customHeight="1" x14ac:dyDescent="0.25">
      <c r="E5" s="30" t="s">
        <v>31</v>
      </c>
      <c r="F5" s="26" t="s">
        <v>2</v>
      </c>
      <c r="G5" s="26" t="s">
        <v>3</v>
      </c>
      <c r="H5" s="26" t="s">
        <v>13</v>
      </c>
      <c r="I5" s="26" t="s">
        <v>14</v>
      </c>
      <c r="J5" s="26" t="s">
        <v>15</v>
      </c>
      <c r="K5" s="26" t="s">
        <v>16</v>
      </c>
      <c r="L5" s="26" t="s">
        <v>17</v>
      </c>
      <c r="M5" s="26" t="s">
        <v>18</v>
      </c>
      <c r="N5" s="26" t="s">
        <v>19</v>
      </c>
      <c r="O5" s="26" t="s">
        <v>20</v>
      </c>
      <c r="P5" s="26" t="s">
        <v>4</v>
      </c>
      <c r="Q5" s="26" t="s">
        <v>21</v>
      </c>
      <c r="S5" s="14" t="s">
        <v>23</v>
      </c>
      <c r="T5" s="14" t="s">
        <v>22</v>
      </c>
    </row>
    <row r="6" spans="2:23" x14ac:dyDescent="0.25">
      <c r="B6" s="8" t="s">
        <v>5</v>
      </c>
      <c r="C6" s="9" t="s">
        <v>0</v>
      </c>
      <c r="D6" s="9" t="s">
        <v>6</v>
      </c>
      <c r="E6" s="48">
        <v>-200</v>
      </c>
      <c r="F6" s="51">
        <v>-15501.814603320499</v>
      </c>
      <c r="G6" s="51">
        <v>-7943.0032898514401</v>
      </c>
      <c r="H6" s="51">
        <v>-16344.260713981301</v>
      </c>
      <c r="I6" s="51">
        <v>3375.67782002176</v>
      </c>
      <c r="J6" s="51">
        <v>-3260.7695895439101</v>
      </c>
      <c r="K6" s="51">
        <v>-278.04263631246403</v>
      </c>
      <c r="L6" s="51">
        <v>-5808.9514170335297</v>
      </c>
      <c r="M6" s="51">
        <v>-7896.2597588876197</v>
      </c>
      <c r="N6" s="51">
        <v>-13427.1685396087</v>
      </c>
      <c r="O6" s="51">
        <v>3195.3993954504299</v>
      </c>
      <c r="P6" s="51">
        <v>-1229.1078139143799</v>
      </c>
      <c r="Q6" s="51">
        <v>-6042.5483113714399</v>
      </c>
      <c r="R6" s="2"/>
      <c r="S6" s="2">
        <f t="shared" ref="S6:S29" si="0">MIN(F6:Q6)</f>
        <v>-16344.260713981301</v>
      </c>
      <c r="T6" s="3">
        <f t="shared" ref="T6:T29" si="1">MAX(F6:Q6)</f>
        <v>3375.67782002176</v>
      </c>
      <c r="V6" s="39"/>
      <c r="W6" s="28"/>
    </row>
    <row r="7" spans="2:23" x14ac:dyDescent="0.25">
      <c r="B7" s="10" t="s">
        <v>5</v>
      </c>
      <c r="C7" s="11" t="s">
        <v>0</v>
      </c>
      <c r="D7" s="11" t="s">
        <v>7</v>
      </c>
      <c r="E7" s="47">
        <v>-392.863</v>
      </c>
      <c r="F7" s="52">
        <v>25095.7383790163</v>
      </c>
      <c r="G7" s="52">
        <v>12858.851534908599</v>
      </c>
      <c r="H7" s="52">
        <v>26459.566274818499</v>
      </c>
      <c r="I7" s="52">
        <v>-5464.85231509401</v>
      </c>
      <c r="J7" s="52">
        <v>5278.82848733837</v>
      </c>
      <c r="K7" s="52">
        <v>450.12054637880499</v>
      </c>
      <c r="L7" s="52">
        <v>9404.0555088991296</v>
      </c>
      <c r="M7" s="52">
        <v>12783.178882771001</v>
      </c>
      <c r="N7" s="52">
        <v>21737.113845291398</v>
      </c>
      <c r="O7" s="52">
        <v>-5173.0013096346702</v>
      </c>
      <c r="P7" s="52">
        <v>1989.7908036516301</v>
      </c>
      <c r="Q7" s="52">
        <v>9782.2232716073304</v>
      </c>
      <c r="R7" s="1"/>
      <c r="S7" s="1">
        <f t="shared" si="0"/>
        <v>-5464.85231509401</v>
      </c>
      <c r="T7" s="4">
        <f t="shared" si="1"/>
        <v>26459.566274818499</v>
      </c>
    </row>
    <row r="8" spans="2:23" x14ac:dyDescent="0.25">
      <c r="B8" s="12" t="s">
        <v>5</v>
      </c>
      <c r="C8" s="13" t="s">
        <v>0</v>
      </c>
      <c r="D8" s="13" t="s">
        <v>8</v>
      </c>
      <c r="E8" s="49">
        <v>148.18899999999999</v>
      </c>
      <c r="F8" s="53">
        <v>-86.569957541971704</v>
      </c>
      <c r="G8" s="53">
        <v>-44.357739732669103</v>
      </c>
      <c r="H8" s="53">
        <v>-91.274601862494094</v>
      </c>
      <c r="I8" s="53">
        <v>18.8514888761515</v>
      </c>
      <c r="J8" s="53">
        <v>-18.2097833153354</v>
      </c>
      <c r="K8" s="53">
        <v>-1.55273042778308</v>
      </c>
      <c r="L8" s="53">
        <v>-32.440116876913898</v>
      </c>
      <c r="M8" s="53">
        <v>-44.096700261197597</v>
      </c>
      <c r="N8" s="53">
        <v>-74.984086710328796</v>
      </c>
      <c r="O8" s="53">
        <v>17.844723154832</v>
      </c>
      <c r="P8" s="53">
        <v>-6.8639584453733002</v>
      </c>
      <c r="Q8" s="53">
        <v>-33.744639846788601</v>
      </c>
      <c r="R8" s="5"/>
      <c r="S8" s="5">
        <f t="shared" si="0"/>
        <v>-91.274601862494094</v>
      </c>
      <c r="T8" s="6">
        <f t="shared" si="1"/>
        <v>18.8514888761515</v>
      </c>
    </row>
    <row r="9" spans="2:23" x14ac:dyDescent="0.25">
      <c r="B9" s="8" t="s">
        <v>5</v>
      </c>
      <c r="C9" s="9" t="s">
        <v>9</v>
      </c>
      <c r="D9" s="9" t="s">
        <v>6</v>
      </c>
      <c r="E9" s="48">
        <v>175</v>
      </c>
      <c r="F9" s="51">
        <v>-8125.9196389294102</v>
      </c>
      <c r="G9" s="51">
        <v>8912.2678459167801</v>
      </c>
      <c r="H9" s="51">
        <v>-2669.4572718679801</v>
      </c>
      <c r="I9" s="51">
        <v>-2832.25052448413</v>
      </c>
      <c r="J9" s="51">
        <v>3419.8520323824</v>
      </c>
      <c r="K9" s="51">
        <v>1108.1101742287799</v>
      </c>
      <c r="L9" s="51">
        <v>6318.7511864040598</v>
      </c>
      <c r="M9" s="51">
        <v>-10271.623036993</v>
      </c>
      <c r="N9" s="51">
        <v>-5060.9820248176502</v>
      </c>
      <c r="O9" s="51">
        <v>15399.118325781201</v>
      </c>
      <c r="P9" s="51">
        <v>1379.0927246763099</v>
      </c>
      <c r="Q9" s="51">
        <v>6779.9051640379703</v>
      </c>
      <c r="R9" s="2"/>
      <c r="S9" s="2">
        <f t="shared" si="0"/>
        <v>-10271.623036993</v>
      </c>
      <c r="T9" s="3">
        <f t="shared" si="1"/>
        <v>15399.118325781201</v>
      </c>
    </row>
    <row r="10" spans="2:23" x14ac:dyDescent="0.25">
      <c r="B10" s="10" t="s">
        <v>5</v>
      </c>
      <c r="C10" s="11" t="s">
        <v>9</v>
      </c>
      <c r="D10" s="11" t="s">
        <v>7</v>
      </c>
      <c r="E10" s="47">
        <v>-425.67200000000003</v>
      </c>
      <c r="F10" s="52">
        <v>-13216.6508734608</v>
      </c>
      <c r="G10" s="52">
        <v>14495.630998606801</v>
      </c>
      <c r="H10" s="52">
        <v>-4341.8205386718</v>
      </c>
      <c r="I10" s="52">
        <v>-4606.6006103420796</v>
      </c>
      <c r="J10" s="52">
        <v>5562.3230796371099</v>
      </c>
      <c r="K10" s="52">
        <v>1802.3197315351599</v>
      </c>
      <c r="L10" s="52">
        <v>10277.326394772401</v>
      </c>
      <c r="M10" s="52">
        <v>-16706.5958828039</v>
      </c>
      <c r="N10" s="52">
        <v>-8231.5892195665601</v>
      </c>
      <c r="O10" s="52">
        <v>25046.367637691401</v>
      </c>
      <c r="P10" s="52">
        <v>2243.06760023262</v>
      </c>
      <c r="Q10" s="52">
        <v>11027.3844056953</v>
      </c>
      <c r="R10" s="1"/>
      <c r="S10" s="1">
        <f t="shared" si="0"/>
        <v>-16706.5958828039</v>
      </c>
      <c r="T10" s="4">
        <f t="shared" si="1"/>
        <v>25046.367637691401</v>
      </c>
    </row>
    <row r="11" spans="2:23" x14ac:dyDescent="0.25">
      <c r="B11" s="12" t="s">
        <v>5</v>
      </c>
      <c r="C11" s="13" t="s">
        <v>9</v>
      </c>
      <c r="D11" s="13" t="s">
        <v>8</v>
      </c>
      <c r="E11" s="49">
        <v>150.28800000000001</v>
      </c>
      <c r="F11" s="53">
        <v>-45.600152591986003</v>
      </c>
      <c r="G11" s="53">
        <v>50.012895988717702</v>
      </c>
      <c r="H11" s="53">
        <v>-14.980170164592501</v>
      </c>
      <c r="I11" s="53">
        <v>-15.893715644993</v>
      </c>
      <c r="J11" s="53">
        <v>19.191153918327</v>
      </c>
      <c r="K11" s="53">
        <v>6.2183722309394698</v>
      </c>
      <c r="L11" s="53">
        <v>35.458881098260498</v>
      </c>
      <c r="M11" s="53">
        <v>-57.641177696405101</v>
      </c>
      <c r="N11" s="53">
        <v>-28.400668829083799</v>
      </c>
      <c r="O11" s="53">
        <v>86.415098430653998</v>
      </c>
      <c r="P11" s="53">
        <v>7.7390426533953001</v>
      </c>
      <c r="Q11" s="53">
        <v>38.046734865329903</v>
      </c>
      <c r="R11" s="5"/>
      <c r="S11" s="5">
        <f t="shared" si="0"/>
        <v>-57.641177696405101</v>
      </c>
      <c r="T11" s="6">
        <f t="shared" si="1"/>
        <v>86.415098430653998</v>
      </c>
    </row>
    <row r="12" spans="2:23" x14ac:dyDescent="0.25">
      <c r="B12" s="8" t="s">
        <v>5</v>
      </c>
      <c r="C12" s="9" t="s">
        <v>10</v>
      </c>
      <c r="D12" s="9" t="s">
        <v>6</v>
      </c>
      <c r="E12" s="48">
        <v>-1.952</v>
      </c>
      <c r="F12" s="42">
        <f t="shared" ref="F12:Q12" si="2">(F6+F9)</f>
        <v>-23627.73424224991</v>
      </c>
      <c r="G12" s="42">
        <f t="shared" si="2"/>
        <v>969.26455606534</v>
      </c>
      <c r="H12" s="42">
        <f t="shared" si="2"/>
        <v>-19013.717985849282</v>
      </c>
      <c r="I12" s="42">
        <f t="shared" si="2"/>
        <v>543.42729553763002</v>
      </c>
      <c r="J12" s="42">
        <f t="shared" si="2"/>
        <v>159.0824428384899</v>
      </c>
      <c r="K12" s="42">
        <f t="shared" si="2"/>
        <v>830.06753791631581</v>
      </c>
      <c r="L12" s="42">
        <f t="shared" si="2"/>
        <v>509.79976937053016</v>
      </c>
      <c r="M12" s="42">
        <f t="shared" si="2"/>
        <v>-18167.882795880621</v>
      </c>
      <c r="N12" s="42">
        <f t="shared" si="2"/>
        <v>-18488.150564426349</v>
      </c>
      <c r="O12" s="42">
        <f t="shared" si="2"/>
        <v>18594.51772123163</v>
      </c>
      <c r="P12" s="42">
        <f t="shared" si="2"/>
        <v>149.98491076193</v>
      </c>
      <c r="Q12" s="42">
        <f t="shared" si="2"/>
        <v>737.35685266653036</v>
      </c>
      <c r="R12" s="2"/>
      <c r="S12" s="2">
        <f t="shared" si="0"/>
        <v>-23627.73424224991</v>
      </c>
      <c r="T12" s="3">
        <f t="shared" si="1"/>
        <v>18594.51772123163</v>
      </c>
      <c r="V12" s="35" t="s">
        <v>56</v>
      </c>
    </row>
    <row r="13" spans="2:23" x14ac:dyDescent="0.25">
      <c r="B13" s="10" t="s">
        <v>5</v>
      </c>
      <c r="C13" s="11" t="s">
        <v>10</v>
      </c>
      <c r="D13" s="11" t="s">
        <v>7</v>
      </c>
      <c r="E13" s="47">
        <v>-713.48099999999999</v>
      </c>
      <c r="F13" s="42">
        <f t="shared" ref="F13:Q13" si="3">(F7+F10)</f>
        <v>11879.087505555501</v>
      </c>
      <c r="G13" s="42">
        <f t="shared" si="3"/>
        <v>27354.482533515402</v>
      </c>
      <c r="H13" s="42">
        <f t="shared" si="3"/>
        <v>22117.745736146699</v>
      </c>
      <c r="I13" s="42">
        <f t="shared" si="3"/>
        <v>-10071.45292543609</v>
      </c>
      <c r="J13" s="42">
        <f t="shared" si="3"/>
        <v>10841.151566975481</v>
      </c>
      <c r="K13" s="42">
        <f t="shared" si="3"/>
        <v>2252.440277913965</v>
      </c>
      <c r="L13" s="42">
        <f t="shared" si="3"/>
        <v>19681.381903671529</v>
      </c>
      <c r="M13" s="42">
        <f t="shared" si="3"/>
        <v>-3923.4170000328995</v>
      </c>
      <c r="N13" s="42">
        <f t="shared" si="3"/>
        <v>13505.524625724838</v>
      </c>
      <c r="O13" s="42">
        <f t="shared" si="3"/>
        <v>19873.366328056731</v>
      </c>
      <c r="P13" s="42">
        <f t="shared" si="3"/>
        <v>4232.85840388425</v>
      </c>
      <c r="Q13" s="42">
        <f t="shared" si="3"/>
        <v>20809.607677302629</v>
      </c>
      <c r="R13" s="1"/>
      <c r="S13" s="1">
        <f t="shared" si="0"/>
        <v>-10071.45292543609</v>
      </c>
      <c r="T13" s="4">
        <f t="shared" si="1"/>
        <v>27354.482533515402</v>
      </c>
    </row>
    <row r="14" spans="2:23" x14ac:dyDescent="0.25">
      <c r="B14" s="12" t="s">
        <v>5</v>
      </c>
      <c r="C14" s="13" t="s">
        <v>10</v>
      </c>
      <c r="D14" s="13" t="s">
        <v>8</v>
      </c>
      <c r="E14" s="49">
        <v>149.29499999999999</v>
      </c>
      <c r="F14" s="42">
        <f t="shared" ref="F14:Q14" si="4">(F8+F11)</f>
        <v>-132.17011013395771</v>
      </c>
      <c r="G14" s="42">
        <f t="shared" si="4"/>
        <v>5.6551562560485991</v>
      </c>
      <c r="H14" s="42">
        <f t="shared" si="4"/>
        <v>-106.2547720270866</v>
      </c>
      <c r="I14" s="42">
        <f t="shared" si="4"/>
        <v>2.9577732311584999</v>
      </c>
      <c r="J14" s="42">
        <f t="shared" si="4"/>
        <v>0.98137060299159984</v>
      </c>
      <c r="K14" s="42">
        <f t="shared" si="4"/>
        <v>4.6656418031563902</v>
      </c>
      <c r="L14" s="42">
        <f t="shared" si="4"/>
        <v>3.0187642213466006</v>
      </c>
      <c r="M14" s="42">
        <f t="shared" si="4"/>
        <v>-101.73787795760271</v>
      </c>
      <c r="N14" s="42">
        <f t="shared" si="4"/>
        <v>-103.38475553941259</v>
      </c>
      <c r="O14" s="42">
        <f t="shared" si="4"/>
        <v>104.25982158548599</v>
      </c>
      <c r="P14" s="42">
        <f t="shared" si="4"/>
        <v>0.87508420802199982</v>
      </c>
      <c r="Q14" s="42">
        <f t="shared" si="4"/>
        <v>4.3020950185413014</v>
      </c>
      <c r="R14" s="5"/>
      <c r="S14" s="5">
        <f t="shared" si="0"/>
        <v>-132.17011013395771</v>
      </c>
      <c r="T14" s="6">
        <f t="shared" si="1"/>
        <v>104.25982158548599</v>
      </c>
    </row>
    <row r="15" spans="2:23" x14ac:dyDescent="0.25">
      <c r="B15" s="8" t="s">
        <v>11</v>
      </c>
      <c r="C15" s="9" t="s">
        <v>0</v>
      </c>
      <c r="D15" s="9" t="s">
        <v>6</v>
      </c>
      <c r="E15" s="48">
        <v>-65</v>
      </c>
      <c r="F15" s="51">
        <v>6428.0947732426102</v>
      </c>
      <c r="G15" s="51">
        <v>771.61291487330095</v>
      </c>
      <c r="H15" s="51">
        <v>5639.8078252143496</v>
      </c>
      <c r="I15" s="51">
        <v>-1907.9659695678699</v>
      </c>
      <c r="J15" s="51">
        <v>711.74491385938597</v>
      </c>
      <c r="K15" s="51">
        <v>-1289.70888359637</v>
      </c>
      <c r="L15" s="51">
        <v>893.51131467254697</v>
      </c>
      <c r="M15" s="51">
        <v>3366.6484398898401</v>
      </c>
      <c r="N15" s="51">
        <v>5549.8686381587504</v>
      </c>
      <c r="O15" s="51">
        <v>-3972.14189454998</v>
      </c>
      <c r="P15" s="51">
        <v>119.40010955298401</v>
      </c>
      <c r="Q15" s="51">
        <v>586.99564203342902</v>
      </c>
      <c r="R15" s="2"/>
      <c r="S15" s="2">
        <f t="shared" si="0"/>
        <v>-3972.14189454998</v>
      </c>
      <c r="T15" s="3">
        <f t="shared" si="1"/>
        <v>6428.0947732426102</v>
      </c>
    </row>
    <row r="16" spans="2:23" x14ac:dyDescent="0.25">
      <c r="B16" s="10" t="s">
        <v>11</v>
      </c>
      <c r="C16" s="11" t="s">
        <v>0</v>
      </c>
      <c r="D16" s="11" t="s">
        <v>7</v>
      </c>
      <c r="E16" s="47">
        <v>-434.67399999999998</v>
      </c>
      <c r="F16" s="52">
        <v>-15297.319725903</v>
      </c>
      <c r="G16" s="52">
        <v>-1836.2531791824599</v>
      </c>
      <c r="H16" s="52">
        <v>-13421.3863575993</v>
      </c>
      <c r="I16" s="52">
        <v>4540.5001780798502</v>
      </c>
      <c r="J16" s="52">
        <v>-1693.7817338838099</v>
      </c>
      <c r="K16" s="52">
        <v>3069.1969925264302</v>
      </c>
      <c r="L16" s="52">
        <v>-2126.3420564602202</v>
      </c>
      <c r="M16" s="52">
        <v>-8011.8136720825496</v>
      </c>
      <c r="N16" s="52">
        <v>-13207.352721069199</v>
      </c>
      <c r="O16" s="52">
        <v>9452.7424845252608</v>
      </c>
      <c r="P16" s="52">
        <v>-284.143547282903</v>
      </c>
      <c r="Q16" s="52">
        <v>-1396.9084667629199</v>
      </c>
      <c r="R16" s="1"/>
      <c r="S16" s="1">
        <f t="shared" si="0"/>
        <v>-15297.319725903</v>
      </c>
      <c r="T16" s="4">
        <f t="shared" si="1"/>
        <v>9452.7424845252608</v>
      </c>
    </row>
    <row r="17" spans="2:20" x14ac:dyDescent="0.25">
      <c r="B17" s="12" t="s">
        <v>11</v>
      </c>
      <c r="C17" s="13" t="s">
        <v>0</v>
      </c>
      <c r="D17" s="13" t="s">
        <v>8</v>
      </c>
      <c r="E17" s="49">
        <v>400.88900000000001</v>
      </c>
      <c r="F17" s="53">
        <v>222.78622833560701</v>
      </c>
      <c r="G17" s="53">
        <v>26.742718815415099</v>
      </c>
      <c r="H17" s="53">
        <v>195.46561745593701</v>
      </c>
      <c r="I17" s="53">
        <v>-66.126676277719596</v>
      </c>
      <c r="J17" s="53">
        <v>24.6678013454049</v>
      </c>
      <c r="K17" s="53">
        <v>-44.698995264256297</v>
      </c>
      <c r="L17" s="53">
        <v>30.9674985813364</v>
      </c>
      <c r="M17" s="53">
        <v>116.681992800903</v>
      </c>
      <c r="N17" s="53">
        <v>192.34848664649499</v>
      </c>
      <c r="O17" s="53">
        <v>-137.66730926001</v>
      </c>
      <c r="P17" s="53">
        <v>4.13819350966864</v>
      </c>
      <c r="Q17" s="53">
        <v>20.3442154714993</v>
      </c>
      <c r="R17" s="5"/>
      <c r="S17" s="5">
        <f t="shared" si="0"/>
        <v>-137.66730926001</v>
      </c>
      <c r="T17" s="6">
        <f t="shared" si="1"/>
        <v>222.78622833560701</v>
      </c>
    </row>
    <row r="18" spans="2:20" x14ac:dyDescent="0.25">
      <c r="B18" s="8" t="s">
        <v>11</v>
      </c>
      <c r="C18" s="9" t="s">
        <v>9</v>
      </c>
      <c r="D18" s="9" t="s">
        <v>6</v>
      </c>
      <c r="E18" s="48">
        <v>175</v>
      </c>
      <c r="F18" s="51">
        <v>5333.1750866778502</v>
      </c>
      <c r="G18" s="51">
        <v>-1138.23736261461</v>
      </c>
      <c r="H18" s="51">
        <v>3876.9808117243001</v>
      </c>
      <c r="I18" s="51">
        <v>1982.2060897389799</v>
      </c>
      <c r="J18" s="51">
        <v>-841.86073195215101</v>
      </c>
      <c r="K18" s="51">
        <v>1208.8987185845001</v>
      </c>
      <c r="L18" s="51">
        <v>-1144.6389224757199</v>
      </c>
      <c r="M18" s="51">
        <v>5923.7170700264096</v>
      </c>
      <c r="N18" s="51">
        <v>3570.1794289661898</v>
      </c>
      <c r="O18" s="51">
        <v>-5162.13100892279</v>
      </c>
      <c r="P18" s="51">
        <v>-176.13192207367001</v>
      </c>
      <c r="Q18" s="51">
        <v>-865.900970001465</v>
      </c>
      <c r="R18" s="2"/>
      <c r="S18" s="2">
        <f t="shared" si="0"/>
        <v>-5162.13100892279</v>
      </c>
      <c r="T18" s="3">
        <f t="shared" si="1"/>
        <v>5923.7170700264096</v>
      </c>
    </row>
    <row r="19" spans="2:20" x14ac:dyDescent="0.25">
      <c r="B19" s="10" t="s">
        <v>11</v>
      </c>
      <c r="C19" s="11" t="s">
        <v>9</v>
      </c>
      <c r="D19" s="11" t="s">
        <v>7</v>
      </c>
      <c r="E19" s="47">
        <v>-455.67200000000003</v>
      </c>
      <c r="F19" s="52">
        <v>6844.9871108491698</v>
      </c>
      <c r="G19" s="52">
        <v>-1460.89711092485</v>
      </c>
      <c r="H19" s="52">
        <v>4976.0008351410397</v>
      </c>
      <c r="I19" s="52">
        <v>2544.1083247394299</v>
      </c>
      <c r="J19" s="52">
        <v>-1080.5056585779801</v>
      </c>
      <c r="K19" s="52">
        <v>1551.5890651524701</v>
      </c>
      <c r="L19" s="52">
        <v>-1469.11334122415</v>
      </c>
      <c r="M19" s="52">
        <v>7602.9318995986796</v>
      </c>
      <c r="N19" s="52">
        <v>4582.2294932220602</v>
      </c>
      <c r="O19" s="52">
        <v>-6625.4566269269299</v>
      </c>
      <c r="P19" s="52">
        <v>-226.06059557560499</v>
      </c>
      <c r="Q19" s="52">
        <v>-1111.36065900734</v>
      </c>
      <c r="R19" s="1"/>
      <c r="S19" s="1">
        <f t="shared" si="0"/>
        <v>-6625.4566269269299</v>
      </c>
      <c r="T19" s="4">
        <f t="shared" si="1"/>
        <v>7602.9318995986796</v>
      </c>
    </row>
    <row r="20" spans="2:20" x14ac:dyDescent="0.25">
      <c r="B20" s="12" t="s">
        <v>11</v>
      </c>
      <c r="C20" s="13" t="s">
        <v>9</v>
      </c>
      <c r="D20" s="13" t="s">
        <v>8</v>
      </c>
      <c r="E20" s="49">
        <v>367.66</v>
      </c>
      <c r="F20" s="53">
        <v>-1290.5729724333901</v>
      </c>
      <c r="G20" s="53">
        <v>275.44161827234501</v>
      </c>
      <c r="H20" s="53">
        <v>-938.18908416356498</v>
      </c>
      <c r="I20" s="53">
        <v>-479.67328348178103</v>
      </c>
      <c r="J20" s="53">
        <v>203.72155227463699</v>
      </c>
      <c r="K20" s="53">
        <v>-292.54093241974601</v>
      </c>
      <c r="L20" s="53">
        <v>276.99072926230502</v>
      </c>
      <c r="M20" s="53">
        <v>-1433.47799812824</v>
      </c>
      <c r="N20" s="53">
        <v>-863.94633644619</v>
      </c>
      <c r="O20" s="53">
        <v>1249.182082343</v>
      </c>
      <c r="P20" s="53">
        <v>42.622095565330703</v>
      </c>
      <c r="Q20" s="53">
        <v>209.53904016376001</v>
      </c>
      <c r="R20" s="5"/>
      <c r="S20" s="5">
        <f t="shared" si="0"/>
        <v>-1433.47799812824</v>
      </c>
      <c r="T20" s="6">
        <f t="shared" si="1"/>
        <v>1249.182082343</v>
      </c>
    </row>
    <row r="21" spans="2:20" x14ac:dyDescent="0.25">
      <c r="B21" s="8" t="s">
        <v>11</v>
      </c>
      <c r="C21" s="9" t="s">
        <v>10</v>
      </c>
      <c r="D21" s="9" t="s">
        <v>6</v>
      </c>
      <c r="E21" s="48">
        <v>24.82</v>
      </c>
      <c r="F21" s="42">
        <f t="shared" ref="F21:Q21" si="5">(F15+F18)</f>
        <v>11761.26985992046</v>
      </c>
      <c r="G21" s="42">
        <f t="shared" si="5"/>
        <v>-366.62444774130904</v>
      </c>
      <c r="H21" s="42">
        <f t="shared" si="5"/>
        <v>9516.7886369386506</v>
      </c>
      <c r="I21" s="42">
        <f t="shared" si="5"/>
        <v>74.240120171109993</v>
      </c>
      <c r="J21" s="42">
        <f t="shared" si="5"/>
        <v>-130.11581809276504</v>
      </c>
      <c r="K21" s="42">
        <f t="shared" si="5"/>
        <v>-80.810165011869913</v>
      </c>
      <c r="L21" s="42">
        <f t="shared" si="5"/>
        <v>-251.12760780317296</v>
      </c>
      <c r="M21" s="42">
        <f t="shared" si="5"/>
        <v>9290.3655099162497</v>
      </c>
      <c r="N21" s="42">
        <f t="shared" si="5"/>
        <v>9120.0480671249406</v>
      </c>
      <c r="O21" s="42">
        <f t="shared" si="5"/>
        <v>-9134.2729034727708</v>
      </c>
      <c r="P21" s="42">
        <f t="shared" si="5"/>
        <v>-56.731812520686006</v>
      </c>
      <c r="Q21" s="42">
        <f t="shared" si="5"/>
        <v>-278.90532796803598</v>
      </c>
      <c r="R21" s="2"/>
      <c r="S21" s="2">
        <f t="shared" si="0"/>
        <v>-9134.2729034727708</v>
      </c>
      <c r="T21" s="3">
        <f t="shared" si="1"/>
        <v>11761.26985992046</v>
      </c>
    </row>
    <row r="22" spans="2:20" x14ac:dyDescent="0.25">
      <c r="B22" s="10" t="s">
        <v>11</v>
      </c>
      <c r="C22" s="11" t="s">
        <v>10</v>
      </c>
      <c r="D22" s="11" t="s">
        <v>7</v>
      </c>
      <c r="E22" s="47">
        <v>-648.42399999999998</v>
      </c>
      <c r="F22" s="42">
        <f t="shared" ref="F22:Q22" si="6">(F16+F19)</f>
        <v>-8452.3326150538305</v>
      </c>
      <c r="G22" s="42">
        <f t="shared" si="6"/>
        <v>-3297.15029010731</v>
      </c>
      <c r="H22" s="42">
        <f t="shared" si="6"/>
        <v>-8445.3855224582603</v>
      </c>
      <c r="I22" s="42">
        <f t="shared" si="6"/>
        <v>7084.6085028192801</v>
      </c>
      <c r="J22" s="42">
        <f t="shared" si="6"/>
        <v>-2774.2873924617898</v>
      </c>
      <c r="K22" s="42">
        <f t="shared" si="6"/>
        <v>4620.7860576789008</v>
      </c>
      <c r="L22" s="42">
        <f t="shared" si="6"/>
        <v>-3595.4553976843699</v>
      </c>
      <c r="M22" s="42">
        <f t="shared" si="6"/>
        <v>-408.88177248387001</v>
      </c>
      <c r="N22" s="42">
        <f t="shared" si="6"/>
        <v>-8625.1232278471398</v>
      </c>
      <c r="O22" s="42">
        <f t="shared" si="6"/>
        <v>2827.2858575983309</v>
      </c>
      <c r="P22" s="42">
        <f t="shared" si="6"/>
        <v>-510.20414285850802</v>
      </c>
      <c r="Q22" s="42">
        <f t="shared" si="6"/>
        <v>-2508.26912577026</v>
      </c>
      <c r="R22" s="1"/>
      <c r="S22" s="1">
        <f t="shared" si="0"/>
        <v>-8625.1232278471398</v>
      </c>
      <c r="T22" s="4">
        <f t="shared" si="1"/>
        <v>7084.6085028192801</v>
      </c>
    </row>
    <row r="23" spans="2:20" x14ac:dyDescent="0.25">
      <c r="B23" s="12" t="s">
        <v>11</v>
      </c>
      <c r="C23" s="13" t="s">
        <v>10</v>
      </c>
      <c r="D23" s="13" t="s">
        <v>8</v>
      </c>
      <c r="E23" s="49">
        <v>404.00200000000001</v>
      </c>
      <c r="F23" s="42">
        <f t="shared" ref="F23:Q23" si="7">(F17+F20)</f>
        <v>-1067.786744097783</v>
      </c>
      <c r="G23" s="42">
        <f t="shared" si="7"/>
        <v>302.18433708776013</v>
      </c>
      <c r="H23" s="42">
        <f t="shared" si="7"/>
        <v>-742.72346670762795</v>
      </c>
      <c r="I23" s="42">
        <f t="shared" si="7"/>
        <v>-545.79995975950067</v>
      </c>
      <c r="J23" s="42">
        <f t="shared" si="7"/>
        <v>228.3893536200419</v>
      </c>
      <c r="K23" s="42">
        <f t="shared" si="7"/>
        <v>-337.23992768400228</v>
      </c>
      <c r="L23" s="42">
        <f t="shared" si="7"/>
        <v>307.95822784364145</v>
      </c>
      <c r="M23" s="42">
        <f t="shared" si="7"/>
        <v>-1316.7960053273368</v>
      </c>
      <c r="N23" s="42">
        <f t="shared" si="7"/>
        <v>-671.59784979969504</v>
      </c>
      <c r="O23" s="42">
        <f t="shared" si="7"/>
        <v>1111.5147730829901</v>
      </c>
      <c r="P23" s="42">
        <f t="shared" si="7"/>
        <v>46.760289074999342</v>
      </c>
      <c r="Q23" s="42">
        <f t="shared" si="7"/>
        <v>229.8832556352593</v>
      </c>
      <c r="R23" s="5"/>
      <c r="S23" s="5">
        <f t="shared" si="0"/>
        <v>-1316.7960053273368</v>
      </c>
      <c r="T23" s="6">
        <f t="shared" si="1"/>
        <v>1111.5147730829901</v>
      </c>
    </row>
    <row r="24" spans="2:20" x14ac:dyDescent="0.25">
      <c r="B24" s="8" t="s">
        <v>12</v>
      </c>
      <c r="C24" s="9" t="s">
        <v>44</v>
      </c>
      <c r="D24" s="9" t="s">
        <v>6</v>
      </c>
      <c r="E24" s="48">
        <v>-125</v>
      </c>
      <c r="F24" s="51">
        <v>-532.70888982367501</v>
      </c>
      <c r="G24" s="51">
        <v>205.11916774481401</v>
      </c>
      <c r="H24" s="51">
        <v>-346.01705667940399</v>
      </c>
      <c r="I24" s="51">
        <v>-161.706559559358</v>
      </c>
      <c r="J24" s="51">
        <v>102.83774928101499</v>
      </c>
      <c r="K24" s="51">
        <v>-54.931969077206801</v>
      </c>
      <c r="L24" s="51">
        <v>165.53903409168899</v>
      </c>
      <c r="M24" s="51">
        <v>-581.08376512655104</v>
      </c>
      <c r="N24" s="51">
        <v>-360.61276195765402</v>
      </c>
      <c r="O24" s="51">
        <v>611.58142712600602</v>
      </c>
      <c r="P24" s="51">
        <v>31.740333304517002</v>
      </c>
      <c r="Q24" s="51">
        <v>156.04204549052099</v>
      </c>
      <c r="R24" s="2"/>
      <c r="S24" s="2">
        <f t="shared" si="0"/>
        <v>-581.08376512655104</v>
      </c>
      <c r="T24" s="3">
        <f t="shared" si="1"/>
        <v>611.58142712600602</v>
      </c>
    </row>
    <row r="25" spans="2:20" x14ac:dyDescent="0.25">
      <c r="B25" s="10" t="s">
        <v>12</v>
      </c>
      <c r="C25" s="11" t="s">
        <v>44</v>
      </c>
      <c r="D25" s="11" t="s">
        <v>7</v>
      </c>
      <c r="E25" s="47">
        <v>-430</v>
      </c>
      <c r="F25" s="52">
        <v>5101.9440089527798</v>
      </c>
      <c r="G25" s="52">
        <v>-1964.4998027786401</v>
      </c>
      <c r="H25" s="52">
        <v>3313.9293956691599</v>
      </c>
      <c r="I25" s="52">
        <v>1548.7216911760399</v>
      </c>
      <c r="J25" s="52">
        <v>-984.91399122722805</v>
      </c>
      <c r="K25" s="52">
        <v>526.10316044509796</v>
      </c>
      <c r="L25" s="52">
        <v>-1585.4266736781401</v>
      </c>
      <c r="M25" s="52">
        <v>5565.2475316648597</v>
      </c>
      <c r="N25" s="52">
        <v>3453.7176975416101</v>
      </c>
      <c r="O25" s="52">
        <v>-5857.3345737577401</v>
      </c>
      <c r="P25" s="52">
        <v>-303.98855066741203</v>
      </c>
      <c r="Q25" s="52">
        <v>-1494.4706092639201</v>
      </c>
      <c r="R25" s="1"/>
      <c r="S25" s="1">
        <f t="shared" si="0"/>
        <v>-5857.3345737577401</v>
      </c>
      <c r="T25" s="4">
        <f t="shared" si="1"/>
        <v>5565.2475316648597</v>
      </c>
    </row>
    <row r="26" spans="2:20" x14ac:dyDescent="0.25">
      <c r="B26" s="12" t="s">
        <v>12</v>
      </c>
      <c r="C26" s="11" t="s">
        <v>44</v>
      </c>
      <c r="D26" s="13" t="s">
        <v>8</v>
      </c>
      <c r="E26" s="49">
        <v>396</v>
      </c>
      <c r="F26" s="53">
        <v>-321.63555611995503</v>
      </c>
      <c r="G26" s="53">
        <v>123.845535242152</v>
      </c>
      <c r="H26" s="53">
        <v>-208.915958749829</v>
      </c>
      <c r="I26" s="53">
        <v>-97.634149167914003</v>
      </c>
      <c r="J26" s="53">
        <v>62.090716547027803</v>
      </c>
      <c r="K26" s="53">
        <v>-33.166471895672203</v>
      </c>
      <c r="L26" s="53">
        <v>99.948096055359201</v>
      </c>
      <c r="M26" s="53">
        <v>-350.84302800093701</v>
      </c>
      <c r="N26" s="53">
        <v>-217.72846004990399</v>
      </c>
      <c r="O26" s="53">
        <v>369.25671071758802</v>
      </c>
      <c r="P26" s="53">
        <v>19.163974825368701</v>
      </c>
      <c r="Q26" s="53">
        <v>94.214065201823601</v>
      </c>
      <c r="R26" s="5"/>
      <c r="S26" s="5">
        <f t="shared" si="0"/>
        <v>-350.84302800093701</v>
      </c>
      <c r="T26" s="6">
        <f t="shared" si="1"/>
        <v>369.25671071758802</v>
      </c>
    </row>
    <row r="27" spans="2:20" x14ac:dyDescent="0.25">
      <c r="B27" s="8" t="s">
        <v>1</v>
      </c>
      <c r="C27" s="9" t="s">
        <v>45</v>
      </c>
      <c r="D27" s="9" t="s">
        <v>6</v>
      </c>
      <c r="E27" s="48">
        <v>16</v>
      </c>
      <c r="F27" s="51">
        <v>-311.82672784694603</v>
      </c>
      <c r="G27" s="51">
        <v>-807.75927606882203</v>
      </c>
      <c r="H27" s="51">
        <v>-621.05359440996301</v>
      </c>
      <c r="I27" s="51">
        <v>-455.96085614939199</v>
      </c>
      <c r="J27" s="51">
        <v>-131.80437402678001</v>
      </c>
      <c r="K27" s="51">
        <v>-694.32540382725904</v>
      </c>
      <c r="L27" s="51">
        <v>-424.21119565906599</v>
      </c>
      <c r="M27" s="51">
        <v>-442.3989489091</v>
      </c>
      <c r="N27" s="51">
        <v>-172.28474074090801</v>
      </c>
      <c r="O27" s="51">
        <v>-615.82624488486601</v>
      </c>
      <c r="P27" s="51">
        <v>-124.993431545787</v>
      </c>
      <c r="Q27" s="51">
        <v>-614.49357018906096</v>
      </c>
      <c r="R27" s="2"/>
      <c r="S27" s="2">
        <f t="shared" si="0"/>
        <v>-807.75927606882203</v>
      </c>
      <c r="T27" s="3">
        <f t="shared" si="1"/>
        <v>-124.993431545787</v>
      </c>
    </row>
    <row r="28" spans="2:20" x14ac:dyDescent="0.25">
      <c r="B28" s="10" t="s">
        <v>1</v>
      </c>
      <c r="C28" s="11" t="s">
        <v>45</v>
      </c>
      <c r="D28" s="11" t="s">
        <v>7</v>
      </c>
      <c r="E28" s="47">
        <v>-370</v>
      </c>
      <c r="F28" s="52">
        <v>-8528.69889945453</v>
      </c>
      <c r="G28" s="52">
        <v>-22092.8324406295</v>
      </c>
      <c r="H28" s="52">
        <v>-16986.2896093575</v>
      </c>
      <c r="I28" s="52">
        <v>-12470.877268559199</v>
      </c>
      <c r="J28" s="52">
        <v>-3604.9501832865399</v>
      </c>
      <c r="K28" s="52">
        <v>-18990.329496038001</v>
      </c>
      <c r="L28" s="52">
        <v>-11602.4998323093</v>
      </c>
      <c r="M28" s="52">
        <v>-12099.948759148099</v>
      </c>
      <c r="N28" s="52">
        <v>-4712.1190954195299</v>
      </c>
      <c r="O28" s="52">
        <v>-16843.317611897299</v>
      </c>
      <c r="P28" s="52">
        <v>-3418.6657103583302</v>
      </c>
      <c r="Q28" s="52">
        <v>-16806.867942268502</v>
      </c>
      <c r="R28" s="1"/>
      <c r="S28" s="1">
        <f t="shared" si="0"/>
        <v>-22092.8324406295</v>
      </c>
      <c r="T28" s="4">
        <f t="shared" si="1"/>
        <v>-3418.6657103583302</v>
      </c>
    </row>
    <row r="29" spans="2:20" x14ac:dyDescent="0.25">
      <c r="B29" s="12" t="s">
        <v>1</v>
      </c>
      <c r="C29" s="13" t="s">
        <v>45</v>
      </c>
      <c r="D29" s="13" t="s">
        <v>8</v>
      </c>
      <c r="E29" s="49">
        <v>486</v>
      </c>
      <c r="F29" s="53">
        <v>-7401.4075896467702</v>
      </c>
      <c r="G29" s="53">
        <v>-19172.685028583601</v>
      </c>
      <c r="H29" s="53">
        <v>-14741.105802513101</v>
      </c>
      <c r="I29" s="53">
        <v>-10822.523664303701</v>
      </c>
      <c r="J29" s="53">
        <v>-3128.4614407693698</v>
      </c>
      <c r="K29" s="53">
        <v>-16480.259242222499</v>
      </c>
      <c r="L29" s="53">
        <v>-10068.9250881189</v>
      </c>
      <c r="M29" s="53">
        <v>-10500.623088713301</v>
      </c>
      <c r="N29" s="53">
        <v>-4089.28893460974</v>
      </c>
      <c r="O29" s="53">
        <v>-14617.0313053848</v>
      </c>
      <c r="P29" s="53">
        <v>-2966.7993481080298</v>
      </c>
      <c r="Q29" s="53">
        <v>-14585.399415853801</v>
      </c>
      <c r="R29" s="5"/>
      <c r="S29" s="5">
        <f t="shared" si="0"/>
        <v>-19172.685028583601</v>
      </c>
      <c r="T29" s="6">
        <f t="shared" si="1"/>
        <v>-2966.7993481080298</v>
      </c>
    </row>
    <row r="31" spans="2:20" x14ac:dyDescent="0.25">
      <c r="B31" s="15" t="s">
        <v>42</v>
      </c>
      <c r="D31" s="15" t="s">
        <v>39</v>
      </c>
      <c r="F31" s="44">
        <f>F12+F21+F24+F27</f>
        <v>-12711.000000000071</v>
      </c>
      <c r="G31" s="44">
        <f t="shared" ref="G31:Q31" si="8">G12+G21+G24+G27</f>
        <v>2.2964741219766438E-11</v>
      </c>
      <c r="H31" s="44">
        <f t="shared" si="8"/>
        <v>-10463.999999999998</v>
      </c>
      <c r="I31" s="44">
        <f t="shared" si="8"/>
        <v>-9.9475983006414026E-12</v>
      </c>
      <c r="J31" s="44">
        <f t="shared" si="8"/>
        <v>-4.0159875425160863E-11</v>
      </c>
      <c r="K31" s="44">
        <f t="shared" si="8"/>
        <v>-1.9895196601282805E-11</v>
      </c>
      <c r="L31" s="44">
        <f t="shared" si="8"/>
        <v>-1.9781509763561189E-11</v>
      </c>
      <c r="M31" s="44">
        <f t="shared" si="8"/>
        <v>-9901.0000000000218</v>
      </c>
      <c r="N31" s="44">
        <f t="shared" si="8"/>
        <v>-9900.9999999999709</v>
      </c>
      <c r="O31" s="44">
        <f t="shared" si="8"/>
        <v>9456</v>
      </c>
      <c r="P31" s="44">
        <f t="shared" si="8"/>
        <v>-2.6020074983534869E-11</v>
      </c>
      <c r="Q31" s="44">
        <f t="shared" si="8"/>
        <v>-4.5588421926368028E-11</v>
      </c>
    </row>
    <row r="32" spans="2:20" x14ac:dyDescent="0.25">
      <c r="D32" s="15" t="s">
        <v>40</v>
      </c>
      <c r="F32" s="44">
        <f>F13+F22+F25+F28</f>
        <v>-8.0035533756017685E-11</v>
      </c>
      <c r="G32" s="44">
        <f t="shared" ref="G32:Q32" si="9">G13+G22+G25+G28</f>
        <v>-4.7293724492192268E-11</v>
      </c>
      <c r="H32" s="44">
        <f t="shared" si="9"/>
        <v>9.822542779147625E-11</v>
      </c>
      <c r="I32" s="44">
        <f t="shared" si="9"/>
        <v>-13908.999999999969</v>
      </c>
      <c r="J32" s="44">
        <f t="shared" si="9"/>
        <v>3476.9999999999227</v>
      </c>
      <c r="K32" s="44">
        <f t="shared" si="9"/>
        <v>-11591.000000000036</v>
      </c>
      <c r="L32" s="44">
        <f t="shared" si="9"/>
        <v>2897.9999999997181</v>
      </c>
      <c r="M32" s="44">
        <f t="shared" si="9"/>
        <v>-10867.000000000009</v>
      </c>
      <c r="N32" s="44">
        <f t="shared" si="9"/>
        <v>3621.9999999997781</v>
      </c>
      <c r="O32" s="44">
        <f t="shared" si="9"/>
        <v>0</v>
      </c>
      <c r="P32" s="44">
        <f t="shared" si="9"/>
        <v>0</v>
      </c>
      <c r="Q32" s="44">
        <f t="shared" si="9"/>
        <v>-5.4569682106375694E-11</v>
      </c>
    </row>
    <row r="33" spans="2:23" x14ac:dyDescent="0.25">
      <c r="D33" s="40" t="s">
        <v>41</v>
      </c>
      <c r="E33" s="41"/>
      <c r="F33" s="44">
        <f>F14+F23+F26+F29</f>
        <v>-8922.9999999984666</v>
      </c>
      <c r="G33" s="44">
        <f t="shared" ref="G33:Q33" si="10">G14+G23+G26+G29</f>
        <v>-18740.999999997639</v>
      </c>
      <c r="H33" s="44">
        <f t="shared" si="10"/>
        <v>-15798.999999997644</v>
      </c>
      <c r="I33" s="44">
        <f t="shared" si="10"/>
        <v>-11462.999999999956</v>
      </c>
      <c r="J33" s="44">
        <f t="shared" si="10"/>
        <v>-2836.9999999993083</v>
      </c>
      <c r="K33" s="44">
        <f t="shared" si="10"/>
        <v>-16845.999999999018</v>
      </c>
      <c r="L33" s="44">
        <f t="shared" si="10"/>
        <v>-9657.9999999985521</v>
      </c>
      <c r="M33" s="44">
        <f t="shared" si="10"/>
        <v>-12269.999999999178</v>
      </c>
      <c r="N33" s="44">
        <f t="shared" si="10"/>
        <v>-5081.9999999987513</v>
      </c>
      <c r="O33" s="44">
        <f t="shared" si="10"/>
        <v>-13031.999999998736</v>
      </c>
      <c r="P33" s="44">
        <f t="shared" si="10"/>
        <v>-2899.9999999996398</v>
      </c>
      <c r="Q33" s="44">
        <f t="shared" si="10"/>
        <v>-14256.999999998177</v>
      </c>
    </row>
    <row r="34" spans="2:23" x14ac:dyDescent="0.25"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2:23" x14ac:dyDescent="0.25">
      <c r="B35" s="29" t="s">
        <v>50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2:23" ht="15.75" x14ac:dyDescent="0.25">
      <c r="B36" s="54" t="s">
        <v>51</v>
      </c>
      <c r="C36" s="54"/>
      <c r="D36" s="54"/>
      <c r="E36" s="54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2:23" x14ac:dyDescent="0.25">
      <c r="B37" s="16" t="s">
        <v>5</v>
      </c>
      <c r="C37" s="17" t="s">
        <v>24</v>
      </c>
      <c r="D37" s="17" t="s">
        <v>25</v>
      </c>
      <c r="E37" s="17"/>
      <c r="F37" s="32">
        <f t="shared" ref="F37:Q37" si="11">SQRT(F6^2+F7^2+F8^2)*SIGN(F7)</f>
        <v>29497.624228762921</v>
      </c>
      <c r="G37" s="32">
        <f t="shared" si="11"/>
        <v>15114.341919795457</v>
      </c>
      <c r="H37" s="32">
        <f t="shared" si="11"/>
        <v>31100.672609946079</v>
      </c>
      <c r="I37" s="32">
        <f t="shared" si="11"/>
        <v>-6423.407736475092</v>
      </c>
      <c r="J37" s="32">
        <f t="shared" si="11"/>
        <v>6204.7546374564936</v>
      </c>
      <c r="K37" s="32">
        <f t="shared" si="11"/>
        <v>529.07336433780188</v>
      </c>
      <c r="L37" s="32">
        <f t="shared" si="11"/>
        <v>11053.561821471616</v>
      </c>
      <c r="M37" s="32">
        <f t="shared" si="11"/>
        <v>15025.396003025156</v>
      </c>
      <c r="N37" s="32">
        <f t="shared" si="11"/>
        <v>25549.884460159039</v>
      </c>
      <c r="O37" s="32">
        <f t="shared" si="11"/>
        <v>-6080.364979182702</v>
      </c>
      <c r="P37" s="32">
        <f t="shared" si="11"/>
        <v>2338.8075112004249</v>
      </c>
      <c r="Q37" s="32">
        <f t="shared" si="11"/>
        <v>11498.061616270468</v>
      </c>
      <c r="R37" s="2"/>
      <c r="S37" s="18">
        <f t="shared" ref="S37:S41" si="12">MIN(F37:Q37)</f>
        <v>-6423.407736475092</v>
      </c>
      <c r="T37" s="19">
        <f t="shared" ref="T37:T41" si="13">MAX(F37:Q37)</f>
        <v>31100.672609946079</v>
      </c>
      <c r="V37" s="45" t="s">
        <v>55</v>
      </c>
    </row>
    <row r="38" spans="2:23" x14ac:dyDescent="0.25">
      <c r="B38" s="20" t="s">
        <v>5</v>
      </c>
      <c r="C38" s="15" t="s">
        <v>26</v>
      </c>
      <c r="D38" s="15" t="s">
        <v>25</v>
      </c>
      <c r="E38" s="15"/>
      <c r="F38" s="33">
        <f t="shared" ref="F38:Q38" si="14">SQRT(F9^2+F10^2+F11^2)*SIGN(F10)</f>
        <v>-15514.912492927802</v>
      </c>
      <c r="G38" s="33">
        <f t="shared" si="14"/>
        <v>17016.296233167126</v>
      </c>
      <c r="H38" s="33">
        <f t="shared" si="14"/>
        <v>-5096.8256907470641</v>
      </c>
      <c r="I38" s="33">
        <f t="shared" si="14"/>
        <v>-5407.6487336772952</v>
      </c>
      <c r="J38" s="33">
        <f t="shared" si="14"/>
        <v>6529.5630991699909</v>
      </c>
      <c r="K38" s="33">
        <f t="shared" si="14"/>
        <v>2115.7275914123516</v>
      </c>
      <c r="L38" s="33">
        <f t="shared" si="14"/>
        <v>12064.464833245482</v>
      </c>
      <c r="M38" s="33">
        <f t="shared" si="14"/>
        <v>-19611.728845534544</v>
      </c>
      <c r="N38" s="33">
        <f t="shared" si="14"/>
        <v>-9662.9916037012936</v>
      </c>
      <c r="O38" s="33">
        <f t="shared" si="14"/>
        <v>29401.714994589045</v>
      </c>
      <c r="P38" s="33">
        <f t="shared" si="14"/>
        <v>2633.1177138991802</v>
      </c>
      <c r="Q38" s="33">
        <f t="shared" si="14"/>
        <v>12944.951464503625</v>
      </c>
      <c r="R38" s="1"/>
      <c r="S38" s="21">
        <f t="shared" si="12"/>
        <v>-19611.728845534544</v>
      </c>
      <c r="T38" s="22">
        <f t="shared" si="13"/>
        <v>29401.714994589045</v>
      </c>
      <c r="V38" s="46" t="s">
        <v>54</v>
      </c>
    </row>
    <row r="39" spans="2:23" x14ac:dyDescent="0.25">
      <c r="B39" s="20" t="s">
        <v>11</v>
      </c>
      <c r="C39" s="15" t="s">
        <v>24</v>
      </c>
      <c r="D39" s="15" t="s">
        <v>25</v>
      </c>
      <c r="E39" s="15"/>
      <c r="F39" s="33">
        <f t="shared" ref="F39:Q39" si="15">SQRT(F15^2+F16^2+F17^2)*SIGN(F16)</f>
        <v>-16594.517977748739</v>
      </c>
      <c r="G39" s="33">
        <f t="shared" si="15"/>
        <v>-1991.9657129244476</v>
      </c>
      <c r="H39" s="33">
        <f t="shared" si="15"/>
        <v>-14559.507233176166</v>
      </c>
      <c r="I39" s="33">
        <f t="shared" si="15"/>
        <v>4925.5303009409809</v>
      </c>
      <c r="J39" s="33">
        <f t="shared" si="15"/>
        <v>-1837.4128237460318</v>
      </c>
      <c r="K39" s="33">
        <f t="shared" si="15"/>
        <v>3329.4619961096287</v>
      </c>
      <c r="L39" s="33">
        <f t="shared" si="15"/>
        <v>-2306.6538527676248</v>
      </c>
      <c r="M39" s="33">
        <f t="shared" si="15"/>
        <v>-8691.2078977220153</v>
      </c>
      <c r="N39" s="33">
        <f t="shared" si="15"/>
        <v>-14327.323746599266</v>
      </c>
      <c r="O39" s="33">
        <f t="shared" si="15"/>
        <v>10254.326111316472</v>
      </c>
      <c r="P39" s="33">
        <f t="shared" si="15"/>
        <v>-308.23865148501312</v>
      </c>
      <c r="Q39" s="33">
        <f t="shared" si="15"/>
        <v>-1515.3649842144696</v>
      </c>
      <c r="R39" s="1"/>
      <c r="S39" s="21">
        <f t="shared" si="12"/>
        <v>-16594.517977748739</v>
      </c>
      <c r="T39" s="22">
        <f t="shared" si="13"/>
        <v>10254.326111316472</v>
      </c>
    </row>
    <row r="40" spans="2:23" x14ac:dyDescent="0.25">
      <c r="B40" s="20" t="s">
        <v>11</v>
      </c>
      <c r="C40" s="15" t="s">
        <v>26</v>
      </c>
      <c r="D40" s="15" t="s">
        <v>25</v>
      </c>
      <c r="E40" s="15"/>
      <c r="F40" s="33">
        <f t="shared" ref="F40:Q40" si="16">SQRT(F18^2+F19^2+F20^2)*SIGN(F19)</f>
        <v>8772.8093362404779</v>
      </c>
      <c r="G40" s="33">
        <f t="shared" si="16"/>
        <v>-1872.3441850890893</v>
      </c>
      <c r="H40" s="33">
        <f t="shared" si="16"/>
        <v>6377.4417506901946</v>
      </c>
      <c r="I40" s="33">
        <f t="shared" si="16"/>
        <v>3260.6310139439206</v>
      </c>
      <c r="J40" s="33">
        <f t="shared" si="16"/>
        <v>-1384.8192810194525</v>
      </c>
      <c r="K40" s="33">
        <f t="shared" si="16"/>
        <v>1988.5786220406214</v>
      </c>
      <c r="L40" s="33">
        <f t="shared" si="16"/>
        <v>-1882.8744345564912</v>
      </c>
      <c r="M40" s="33">
        <f t="shared" si="16"/>
        <v>9744.2217014379967</v>
      </c>
      <c r="N40" s="33">
        <f t="shared" si="16"/>
        <v>5872.7686448408849</v>
      </c>
      <c r="O40" s="33">
        <f t="shared" si="16"/>
        <v>-8491.4502850466579</v>
      </c>
      <c r="P40" s="33">
        <f t="shared" si="16"/>
        <v>-289.72830354617201</v>
      </c>
      <c r="Q40" s="33">
        <f t="shared" si="16"/>
        <v>-1424.364284019877</v>
      </c>
      <c r="R40" s="1"/>
      <c r="S40" s="21">
        <f t="shared" si="12"/>
        <v>-8491.4502850466579</v>
      </c>
      <c r="T40" s="22">
        <f t="shared" si="13"/>
        <v>9744.2217014379967</v>
      </c>
    </row>
    <row r="41" spans="2:23" x14ac:dyDescent="0.25">
      <c r="B41" s="20" t="s">
        <v>12</v>
      </c>
      <c r="C41" s="15" t="s">
        <v>27</v>
      </c>
      <c r="D41" s="15" t="s">
        <v>25</v>
      </c>
      <c r="E41" s="15"/>
      <c r="F41" s="33">
        <f>-SQRT(F24^2+F25^2+F26^2)*SIGN(F26)</f>
        <v>5139.7529962778299</v>
      </c>
      <c r="G41" s="33">
        <f t="shared" ref="G41:Q41" si="17">-SQRT(G24^2+G25^2+G26^2)*SIGN(G26)</f>
        <v>-1979.0581256479193</v>
      </c>
      <c r="H41" s="33">
        <f t="shared" si="17"/>
        <v>3338.4879392943149</v>
      </c>
      <c r="I41" s="33">
        <f t="shared" si="17"/>
        <v>1560.1988063088113</v>
      </c>
      <c r="J41" s="33">
        <f t="shared" si="17"/>
        <v>-992.21289543809917</v>
      </c>
      <c r="K41" s="33">
        <f t="shared" si="17"/>
        <v>530.00195425585571</v>
      </c>
      <c r="L41" s="33">
        <f t="shared" si="17"/>
        <v>-1597.1757985028551</v>
      </c>
      <c r="M41" s="33">
        <f t="shared" si="17"/>
        <v>5606.4899233916694</v>
      </c>
      <c r="N41" s="33">
        <f t="shared" si="17"/>
        <v>3479.3121706329471</v>
      </c>
      <c r="O41" s="33">
        <f t="shared" si="17"/>
        <v>-5900.7415355490048</v>
      </c>
      <c r="P41" s="33">
        <f t="shared" si="17"/>
        <v>-306.2413192667882</v>
      </c>
      <c r="Q41" s="33">
        <f t="shared" si="17"/>
        <v>-1505.545685788509</v>
      </c>
      <c r="R41" s="1"/>
      <c r="S41" s="21">
        <f t="shared" si="12"/>
        <v>-5900.7415355490048</v>
      </c>
      <c r="T41" s="22">
        <f t="shared" si="13"/>
        <v>5606.4899233916694</v>
      </c>
    </row>
    <row r="42" spans="2:23" x14ac:dyDescent="0.25">
      <c r="B42" s="12" t="s">
        <v>1</v>
      </c>
      <c r="C42" s="13" t="s">
        <v>28</v>
      </c>
      <c r="D42" s="23" t="s">
        <v>25</v>
      </c>
      <c r="E42" s="23"/>
      <c r="F42" s="34">
        <f>SQRT(F27^2+F28^2+F29^2)*SIGN(F29)</f>
        <v>-11296.759497034425</v>
      </c>
      <c r="G42" s="34">
        <f t="shared" ref="G42:Q42" si="18">SQRT(G27^2+G28^2+G29^2)*SIGN(G29)</f>
        <v>-29263.246086227005</v>
      </c>
      <c r="H42" s="34">
        <f t="shared" si="18"/>
        <v>-22499.33204655155</v>
      </c>
      <c r="I42" s="34">
        <f t="shared" si="18"/>
        <v>-16518.404844724584</v>
      </c>
      <c r="J42" s="34">
        <f t="shared" si="18"/>
        <v>-4774.9669321756573</v>
      </c>
      <c r="K42" s="34">
        <f t="shared" si="18"/>
        <v>-25153.799848638195</v>
      </c>
      <c r="L42" s="34">
        <f t="shared" si="18"/>
        <v>-15368.188244793531</v>
      </c>
      <c r="M42" s="34">
        <f t="shared" si="18"/>
        <v>-16027.088383584349</v>
      </c>
      <c r="N42" s="34">
        <f t="shared" si="18"/>
        <v>-6241.4767797398072</v>
      </c>
      <c r="O42" s="34">
        <f t="shared" si="18"/>
        <v>-22309.957290899012</v>
      </c>
      <c r="P42" s="34">
        <f t="shared" si="18"/>
        <v>-4528.2222746949656</v>
      </c>
      <c r="Q42" s="34">
        <f t="shared" si="18"/>
        <v>-22261.677575974474</v>
      </c>
      <c r="R42" s="5"/>
      <c r="S42" s="24">
        <f>MIN(F42:Q42)</f>
        <v>-29263.246086227005</v>
      </c>
      <c r="T42" s="25">
        <f>MAX(F42:Q42)</f>
        <v>-4528.2222746949656</v>
      </c>
    </row>
    <row r="44" spans="2:23" ht="15.75" x14ac:dyDescent="0.25">
      <c r="B44" s="55" t="s">
        <v>58</v>
      </c>
      <c r="C44" s="55"/>
      <c r="D44" s="55"/>
      <c r="E44" s="55"/>
    </row>
    <row r="45" spans="2:23" x14ac:dyDescent="0.25">
      <c r="B45" s="16" t="s">
        <v>5</v>
      </c>
      <c r="C45" s="17" t="s">
        <v>27</v>
      </c>
      <c r="D45" s="17" t="s">
        <v>25</v>
      </c>
      <c r="E45" s="17"/>
      <c r="F45" s="32">
        <f t="shared" ref="F45:Q45" si="19">SQRT(F12^2+F13^2+F14^2)</f>
        <v>26446.172016476157</v>
      </c>
      <c r="G45" s="32">
        <f t="shared" si="19"/>
        <v>27371.649939980529</v>
      </c>
      <c r="H45" s="32">
        <f t="shared" si="19"/>
        <v>29167.232267920495</v>
      </c>
      <c r="I45" s="32">
        <f t="shared" si="19"/>
        <v>10086.103608591031</v>
      </c>
      <c r="J45" s="32">
        <f t="shared" si="19"/>
        <v>10842.318731933803</v>
      </c>
      <c r="K45" s="32">
        <f t="shared" si="19"/>
        <v>2400.5251698920029</v>
      </c>
      <c r="L45" s="32">
        <f t="shared" si="19"/>
        <v>19687.983608179806</v>
      </c>
      <c r="M45" s="32">
        <f t="shared" si="19"/>
        <v>18586.971696239641</v>
      </c>
      <c r="N45" s="32">
        <f t="shared" si="19"/>
        <v>22895.885986714649</v>
      </c>
      <c r="O45" s="32">
        <f t="shared" si="19"/>
        <v>27216.128464657369</v>
      </c>
      <c r="P45" s="32">
        <f t="shared" si="19"/>
        <v>4235.5149045378366</v>
      </c>
      <c r="Q45" s="32">
        <f t="shared" si="19"/>
        <v>20822.667584136485</v>
      </c>
      <c r="R45" s="2"/>
      <c r="S45" s="18">
        <f>MIN(F45:Q45)</f>
        <v>2400.5251698920029</v>
      </c>
      <c r="T45" s="19">
        <f>MAX(F45:Q45)</f>
        <v>29167.232267920495</v>
      </c>
    </row>
    <row r="46" spans="2:23" x14ac:dyDescent="0.25">
      <c r="B46" s="37" t="s">
        <v>11</v>
      </c>
      <c r="C46" s="23" t="s">
        <v>27</v>
      </c>
      <c r="D46" s="23" t="s">
        <v>25</v>
      </c>
      <c r="E46" s="23"/>
      <c r="F46" s="34">
        <f t="shared" ref="F46:Q46" si="20">SQRT(F21^2+F22^2+F23^2)</f>
        <v>14522.725773223396</v>
      </c>
      <c r="G46" s="34">
        <f t="shared" si="20"/>
        <v>3331.2053216242175</v>
      </c>
      <c r="H46" s="34">
        <f t="shared" si="20"/>
        <v>12745.408613736572</v>
      </c>
      <c r="I46" s="34">
        <f t="shared" si="20"/>
        <v>7105.9895039139856</v>
      </c>
      <c r="J46" s="34">
        <f t="shared" si="20"/>
        <v>2786.7117466536374</v>
      </c>
      <c r="K46" s="34">
        <f t="shared" si="20"/>
        <v>4633.780836685446</v>
      </c>
      <c r="L46" s="34">
        <f t="shared" si="20"/>
        <v>3617.3474898377144</v>
      </c>
      <c r="M46" s="34">
        <f t="shared" si="20"/>
        <v>9392.1258153496328</v>
      </c>
      <c r="N46" s="34">
        <f t="shared" si="20"/>
        <v>12570.563675272211</v>
      </c>
      <c r="O46" s="34">
        <f t="shared" si="20"/>
        <v>9626.2117100380747</v>
      </c>
      <c r="P46" s="34">
        <f t="shared" si="20"/>
        <v>515.47385052613936</v>
      </c>
      <c r="Q46" s="34">
        <f t="shared" si="20"/>
        <v>2534.1760989486756</v>
      </c>
      <c r="R46" s="5"/>
      <c r="S46" s="24">
        <f>MIN(F46:Q46)</f>
        <v>515.47385052613936</v>
      </c>
      <c r="T46" s="25">
        <f>MAX(F46:Q46)</f>
        <v>14522.725773223396</v>
      </c>
    </row>
    <row r="48" spans="2:23" x14ac:dyDescent="0.25">
      <c r="B48" s="29" t="s">
        <v>38</v>
      </c>
      <c r="W48" s="27" t="s">
        <v>43</v>
      </c>
    </row>
    <row r="49" spans="2:34" x14ac:dyDescent="0.25">
      <c r="B49" s="15" t="s">
        <v>5</v>
      </c>
      <c r="C49" s="15" t="s">
        <v>32</v>
      </c>
      <c r="D49" s="15" t="s">
        <v>25</v>
      </c>
      <c r="E49" s="1">
        <f>SQRT((E6-E12)^2+(E7-E13)^2+(E8-E14)^2)</f>
        <v>376.85558966797879</v>
      </c>
      <c r="F49" s="21">
        <f t="shared" ref="F49:Q49" si="21">SQRT(F6^2+F7^2+F8^2)</f>
        <v>29497.624228762921</v>
      </c>
      <c r="G49" s="21">
        <f t="shared" si="21"/>
        <v>15114.341919795457</v>
      </c>
      <c r="H49" s="21">
        <f t="shared" si="21"/>
        <v>31100.672609946079</v>
      </c>
      <c r="I49" s="21">
        <f t="shared" si="21"/>
        <v>6423.407736475092</v>
      </c>
      <c r="J49" s="21">
        <f t="shared" si="21"/>
        <v>6204.7546374564936</v>
      </c>
      <c r="K49" s="21">
        <f t="shared" si="21"/>
        <v>529.07336433780188</v>
      </c>
      <c r="L49" s="21">
        <f t="shared" si="21"/>
        <v>11053.561821471616</v>
      </c>
      <c r="M49" s="21">
        <f t="shared" si="21"/>
        <v>15025.396003025156</v>
      </c>
      <c r="N49" s="21">
        <f t="shared" si="21"/>
        <v>25549.884460159039</v>
      </c>
      <c r="O49" s="21">
        <f t="shared" si="21"/>
        <v>6080.364979182702</v>
      </c>
      <c r="P49" s="21">
        <f t="shared" si="21"/>
        <v>2338.8075112004249</v>
      </c>
      <c r="Q49" s="21">
        <f t="shared" si="21"/>
        <v>11498.061616270468</v>
      </c>
      <c r="R49" s="1"/>
      <c r="S49" s="1"/>
      <c r="T49" s="1"/>
    </row>
    <row r="50" spans="2:34" x14ac:dyDescent="0.25">
      <c r="B50" s="15"/>
      <c r="C50" s="15"/>
      <c r="D50" s="15" t="s">
        <v>33</v>
      </c>
      <c r="E50" s="38">
        <f>(E6-E12)/$E$49</f>
        <v>-0.52552756395224576</v>
      </c>
      <c r="F50" s="38">
        <f t="shared" ref="F50:Q50" si="22">F6/F$49</f>
        <v>-0.52552756395224509</v>
      </c>
      <c r="G50" s="38">
        <f t="shared" si="22"/>
        <v>-0.52552756395224731</v>
      </c>
      <c r="H50" s="38">
        <f t="shared" si="22"/>
        <v>-0.52552756395224587</v>
      </c>
      <c r="I50" s="38">
        <f t="shared" si="22"/>
        <v>0.52552756395224509</v>
      </c>
      <c r="J50" s="38">
        <f t="shared" si="22"/>
        <v>-0.52552756395224565</v>
      </c>
      <c r="K50" s="38">
        <f t="shared" si="22"/>
        <v>-0.52552756395224587</v>
      </c>
      <c r="L50" s="38">
        <f t="shared" si="22"/>
        <v>-0.52552756395224598</v>
      </c>
      <c r="M50" s="38">
        <f t="shared" si="22"/>
        <v>-0.52552756395224565</v>
      </c>
      <c r="N50" s="38">
        <f t="shared" si="22"/>
        <v>-0.52552756395224498</v>
      </c>
      <c r="O50" s="38">
        <f t="shared" si="22"/>
        <v>0.52552756395224531</v>
      </c>
      <c r="P50" s="38">
        <f t="shared" si="22"/>
        <v>-0.52552756395224831</v>
      </c>
      <c r="Q50" s="38">
        <f t="shared" si="22"/>
        <v>-0.52552756395224565</v>
      </c>
      <c r="R50" s="1"/>
      <c r="S50" s="1"/>
      <c r="T50" s="1"/>
      <c r="W50" s="31">
        <f>ABS(F50)-ABS($E50)</f>
        <v>0</v>
      </c>
      <c r="X50" s="31">
        <f t="shared" ref="X50:AH52" si="23">ABS(G50)-ABS($E50)</f>
        <v>1.5543122344752192E-15</v>
      </c>
      <c r="Y50" s="31">
        <f t="shared" si="23"/>
        <v>0</v>
      </c>
      <c r="Z50" s="31">
        <f t="shared" si="23"/>
        <v>0</v>
      </c>
      <c r="AA50" s="31">
        <f t="shared" si="23"/>
        <v>0</v>
      </c>
      <c r="AB50" s="31">
        <f t="shared" si="23"/>
        <v>0</v>
      </c>
      <c r="AC50" s="31">
        <f t="shared" si="23"/>
        <v>0</v>
      </c>
      <c r="AD50" s="31">
        <f t="shared" si="23"/>
        <v>0</v>
      </c>
      <c r="AE50" s="31">
        <f t="shared" si="23"/>
        <v>0</v>
      </c>
      <c r="AF50" s="31">
        <f t="shared" si="23"/>
        <v>0</v>
      </c>
      <c r="AG50" s="31">
        <f t="shared" si="23"/>
        <v>2.55351295663786E-15</v>
      </c>
      <c r="AH50" s="31">
        <f t="shared" si="23"/>
        <v>0</v>
      </c>
    </row>
    <row r="51" spans="2:34" x14ac:dyDescent="0.25">
      <c r="B51" s="1"/>
      <c r="C51" s="15"/>
      <c r="D51" s="15" t="s">
        <v>34</v>
      </c>
      <c r="E51" s="38">
        <f>(E7-E13)/$E$49</f>
        <v>0.8507715124577937</v>
      </c>
      <c r="F51" s="38">
        <f t="shared" ref="F51:Q51" si="24">F7/F$49</f>
        <v>0.85077151245779403</v>
      </c>
      <c r="G51" s="38">
        <f t="shared" si="24"/>
        <v>0.8507715124577927</v>
      </c>
      <c r="H51" s="38">
        <f t="shared" si="24"/>
        <v>0.85077151245779348</v>
      </c>
      <c r="I51" s="38">
        <f t="shared" si="24"/>
        <v>-0.85077151245779414</v>
      </c>
      <c r="J51" s="38">
        <f t="shared" si="24"/>
        <v>0.85077151245779359</v>
      </c>
      <c r="K51" s="38">
        <f t="shared" si="24"/>
        <v>0.85077151245779359</v>
      </c>
      <c r="L51" s="38">
        <f t="shared" si="24"/>
        <v>0.85077151245779348</v>
      </c>
      <c r="M51" s="38">
        <f t="shared" si="24"/>
        <v>0.8507715124577937</v>
      </c>
      <c r="N51" s="38">
        <f t="shared" si="24"/>
        <v>0.85077151245779425</v>
      </c>
      <c r="O51" s="38">
        <f t="shared" si="24"/>
        <v>-0.85077151245779392</v>
      </c>
      <c r="P51" s="38">
        <f t="shared" si="24"/>
        <v>0.85077151245779215</v>
      </c>
      <c r="Q51" s="38">
        <f t="shared" si="24"/>
        <v>0.8507715124577937</v>
      </c>
      <c r="R51" s="1"/>
      <c r="S51" s="1"/>
      <c r="T51" s="1"/>
      <c r="W51" s="31">
        <f t="shared" ref="W51:W82" si="25">ABS(F51)-ABS($E51)</f>
        <v>0</v>
      </c>
      <c r="X51" s="31">
        <f t="shared" si="23"/>
        <v>-9.9920072216264089E-16</v>
      </c>
      <c r="Y51" s="31">
        <f t="shared" si="23"/>
        <v>0</v>
      </c>
      <c r="Z51" s="31">
        <f t="shared" si="23"/>
        <v>0</v>
      </c>
      <c r="AA51" s="31">
        <f t="shared" si="23"/>
        <v>0</v>
      </c>
      <c r="AB51" s="31">
        <f t="shared" si="23"/>
        <v>0</v>
      </c>
      <c r="AC51" s="31">
        <f t="shared" si="23"/>
        <v>0</v>
      </c>
      <c r="AD51" s="31">
        <f t="shared" si="23"/>
        <v>0</v>
      </c>
      <c r="AE51" s="31">
        <f t="shared" si="23"/>
        <v>0</v>
      </c>
      <c r="AF51" s="31">
        <f t="shared" si="23"/>
        <v>0</v>
      </c>
      <c r="AG51" s="31">
        <f t="shared" si="23"/>
        <v>-1.5543122344752192E-15</v>
      </c>
      <c r="AH51" s="31">
        <f t="shared" si="23"/>
        <v>0</v>
      </c>
    </row>
    <row r="52" spans="2:34" x14ac:dyDescent="0.25">
      <c r="B52" s="1"/>
      <c r="C52" s="1"/>
      <c r="D52" s="15" t="s">
        <v>35</v>
      </c>
      <c r="E52" s="38">
        <f>(E8-E14)/$E$49</f>
        <v>-2.9348111858296016E-3</v>
      </c>
      <c r="F52" s="38">
        <f t="shared" ref="F52:Q52" si="26">F8/F$49</f>
        <v>-2.934811185829602E-3</v>
      </c>
      <c r="G52" s="38">
        <f t="shared" si="26"/>
        <v>-2.9348111858296107E-3</v>
      </c>
      <c r="H52" s="38">
        <f t="shared" si="26"/>
        <v>-2.9348111858296024E-3</v>
      </c>
      <c r="I52" s="38">
        <f t="shared" si="26"/>
        <v>2.9348111858296011E-3</v>
      </c>
      <c r="J52" s="38">
        <f t="shared" si="26"/>
        <v>-2.9348111858295998E-3</v>
      </c>
      <c r="K52" s="38">
        <f t="shared" si="26"/>
        <v>-2.9348111858295994E-3</v>
      </c>
      <c r="L52" s="38">
        <f t="shared" si="26"/>
        <v>-2.9348111858295994E-3</v>
      </c>
      <c r="M52" s="38">
        <f t="shared" si="26"/>
        <v>-2.9348111858296002E-3</v>
      </c>
      <c r="N52" s="38">
        <f t="shared" si="26"/>
        <v>-2.9348111858296068E-3</v>
      </c>
      <c r="O52" s="38">
        <f t="shared" si="26"/>
        <v>2.9348111858296072E-3</v>
      </c>
      <c r="P52" s="38">
        <f t="shared" si="26"/>
        <v>-2.9348111858296024E-3</v>
      </c>
      <c r="Q52" s="38">
        <f t="shared" si="26"/>
        <v>-2.9348111858296055E-3</v>
      </c>
      <c r="R52" s="1"/>
      <c r="S52" s="1"/>
      <c r="T52" s="1"/>
      <c r="W52" s="31">
        <f t="shared" si="25"/>
        <v>0</v>
      </c>
      <c r="X52" s="31">
        <f t="shared" si="23"/>
        <v>9.1072982488782372E-18</v>
      </c>
      <c r="Y52" s="31">
        <f t="shared" si="23"/>
        <v>0</v>
      </c>
      <c r="Z52" s="31">
        <f t="shared" si="23"/>
        <v>0</v>
      </c>
      <c r="AA52" s="31">
        <f t="shared" si="23"/>
        <v>0</v>
      </c>
      <c r="AB52" s="31">
        <f t="shared" si="23"/>
        <v>0</v>
      </c>
      <c r="AC52" s="31">
        <f t="shared" si="23"/>
        <v>0</v>
      </c>
      <c r="AD52" s="31">
        <f t="shared" si="23"/>
        <v>0</v>
      </c>
      <c r="AE52" s="31">
        <f t="shared" si="23"/>
        <v>5.2041704279304213E-18</v>
      </c>
      <c r="AF52" s="31">
        <f t="shared" si="23"/>
        <v>5.6378512969246231E-18</v>
      </c>
      <c r="AG52" s="31">
        <f t="shared" si="23"/>
        <v>0</v>
      </c>
      <c r="AH52" s="31">
        <f t="shared" si="23"/>
        <v>3.903127820947816E-18</v>
      </c>
    </row>
    <row r="53" spans="2:34" x14ac:dyDescent="0.25">
      <c r="B53" s="1"/>
      <c r="C53" s="1"/>
      <c r="D53" s="15" t="s">
        <v>36</v>
      </c>
      <c r="E53" s="38">
        <f>SQRT(E50^2+E51^2+E52^2)</f>
        <v>1</v>
      </c>
      <c r="F53" s="38">
        <f>SQRT(F50^2+F51^2+F52^2)</f>
        <v>1</v>
      </c>
      <c r="G53" s="38">
        <f t="shared" ref="G53:Q53" si="27">SQRT(G50^2+G51^2+G52^2)</f>
        <v>1</v>
      </c>
      <c r="H53" s="38">
        <f t="shared" si="27"/>
        <v>0.99999999999999989</v>
      </c>
      <c r="I53" s="38">
        <f t="shared" si="27"/>
        <v>1</v>
      </c>
      <c r="J53" s="38">
        <f t="shared" si="27"/>
        <v>0.99999999999999978</v>
      </c>
      <c r="K53" s="38">
        <f t="shared" si="27"/>
        <v>1</v>
      </c>
      <c r="L53" s="38">
        <f t="shared" si="27"/>
        <v>1</v>
      </c>
      <c r="M53" s="38">
        <f t="shared" si="27"/>
        <v>1</v>
      </c>
      <c r="N53" s="38">
        <f t="shared" si="27"/>
        <v>1</v>
      </c>
      <c r="O53" s="38">
        <f t="shared" si="27"/>
        <v>1</v>
      </c>
      <c r="P53" s="38">
        <f t="shared" si="27"/>
        <v>1</v>
      </c>
      <c r="Q53" s="38">
        <f t="shared" si="27"/>
        <v>1</v>
      </c>
      <c r="R53" s="1"/>
      <c r="S53" s="1"/>
      <c r="T53" s="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spans="2:34" x14ac:dyDescent="0.25">
      <c r="B54" s="1"/>
      <c r="C54" s="1"/>
      <c r="D54" s="15"/>
      <c r="E54" s="38"/>
      <c r="F54" s="38"/>
      <c r="G54" s="38"/>
      <c r="H54" s="38"/>
      <c r="I54" s="38"/>
      <c r="J54" s="38"/>
      <c r="K54" s="1"/>
      <c r="L54" s="1"/>
      <c r="M54" s="1"/>
      <c r="N54" s="1"/>
      <c r="O54" s="1"/>
      <c r="P54" s="1"/>
      <c r="Q54" s="1"/>
      <c r="R54" s="1"/>
      <c r="S54" s="1"/>
      <c r="T54" s="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spans="2:34" x14ac:dyDescent="0.25">
      <c r="B55" s="15" t="s">
        <v>5</v>
      </c>
      <c r="C55" s="15" t="s">
        <v>37</v>
      </c>
      <c r="D55" s="15" t="s">
        <v>25</v>
      </c>
      <c r="E55" s="1">
        <f>SQRT((E9-E12)^2+(E10-E13)^2+(E11-E14)^2)</f>
        <v>337.85650331760667</v>
      </c>
      <c r="F55" s="21">
        <f t="shared" ref="F55:Q55" si="28">SQRT(F9^2+F10^2+F11^2)</f>
        <v>15514.912492927802</v>
      </c>
      <c r="G55" s="21">
        <f t="shared" si="28"/>
        <v>17016.296233167126</v>
      </c>
      <c r="H55" s="21">
        <f t="shared" si="28"/>
        <v>5096.8256907470641</v>
      </c>
      <c r="I55" s="21">
        <f t="shared" si="28"/>
        <v>5407.6487336772952</v>
      </c>
      <c r="J55" s="21">
        <f t="shared" si="28"/>
        <v>6529.5630991699909</v>
      </c>
      <c r="K55" s="21">
        <f t="shared" si="28"/>
        <v>2115.7275914123516</v>
      </c>
      <c r="L55" s="21">
        <f t="shared" si="28"/>
        <v>12064.464833245482</v>
      </c>
      <c r="M55" s="21">
        <f t="shared" si="28"/>
        <v>19611.728845534544</v>
      </c>
      <c r="N55" s="21">
        <f t="shared" si="28"/>
        <v>9662.9916037012936</v>
      </c>
      <c r="O55" s="21">
        <f t="shared" si="28"/>
        <v>29401.714994589045</v>
      </c>
      <c r="P55" s="21">
        <f t="shared" si="28"/>
        <v>2633.1177138991802</v>
      </c>
      <c r="Q55" s="21">
        <f t="shared" si="28"/>
        <v>12944.951464503625</v>
      </c>
      <c r="R55" s="1"/>
      <c r="S55" s="1"/>
      <c r="T55" s="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spans="2:34" x14ac:dyDescent="0.25">
      <c r="B56" s="15"/>
      <c r="C56" s="15"/>
      <c r="D56" s="15" t="s">
        <v>33</v>
      </c>
      <c r="E56" s="38">
        <f>(E9-E12)/$E$55</f>
        <v>0.52374898296290551</v>
      </c>
      <c r="F56" s="38">
        <f t="shared" ref="F56:Q56" si="29">F9/F$55</f>
        <v>-0.52374898296290529</v>
      </c>
      <c r="G56" s="38">
        <f t="shared" si="29"/>
        <v>0.52374898296290417</v>
      </c>
      <c r="H56" s="38">
        <f t="shared" si="29"/>
        <v>-0.52374898296290495</v>
      </c>
      <c r="I56" s="38">
        <f t="shared" si="29"/>
        <v>-0.52374898296290606</v>
      </c>
      <c r="J56" s="38">
        <f t="shared" si="29"/>
        <v>0.52374898296290551</v>
      </c>
      <c r="K56" s="38">
        <f t="shared" si="29"/>
        <v>0.52374898296290695</v>
      </c>
      <c r="L56" s="38">
        <f t="shared" si="29"/>
        <v>0.52374898296290551</v>
      </c>
      <c r="M56" s="38">
        <f t="shared" si="29"/>
        <v>-0.52374898296290573</v>
      </c>
      <c r="N56" s="38">
        <f t="shared" si="29"/>
        <v>-0.52374898296290573</v>
      </c>
      <c r="O56" s="38">
        <f t="shared" si="29"/>
        <v>0.52374898296290484</v>
      </c>
      <c r="P56" s="38">
        <f t="shared" si="29"/>
        <v>0.52374898296290684</v>
      </c>
      <c r="Q56" s="38">
        <f t="shared" si="29"/>
        <v>0.52374898296290728</v>
      </c>
      <c r="R56" s="1"/>
      <c r="S56" s="1"/>
      <c r="T56" s="1"/>
      <c r="W56" s="31">
        <f t="shared" si="25"/>
        <v>0</v>
      </c>
      <c r="X56" s="31">
        <f t="shared" ref="X56:X58" si="30">ABS(G56)-ABS($E56)</f>
        <v>-1.3322676295501878E-15</v>
      </c>
      <c r="Y56" s="31">
        <f t="shared" ref="Y56:Y58" si="31">ABS(H56)-ABS($E56)</f>
        <v>0</v>
      </c>
      <c r="Z56" s="31">
        <f t="shared" ref="Z56:Z58" si="32">ABS(I56)-ABS($E56)</f>
        <v>0</v>
      </c>
      <c r="AA56" s="31">
        <f t="shared" ref="AA56:AA58" si="33">ABS(J56)-ABS($E56)</f>
        <v>0</v>
      </c>
      <c r="AB56" s="31">
        <f t="shared" ref="AB56:AB58" si="34">ABS(K56)-ABS($E56)</f>
        <v>1.4432899320127035E-15</v>
      </c>
      <c r="AC56" s="31">
        <f t="shared" ref="AC56:AC58" si="35">ABS(L56)-ABS($E56)</f>
        <v>0</v>
      </c>
      <c r="AD56" s="31">
        <f t="shared" ref="AD56:AD58" si="36">ABS(M56)-ABS($E56)</f>
        <v>0</v>
      </c>
      <c r="AE56" s="31">
        <f t="shared" ref="AE56:AE58" si="37">ABS(N56)-ABS($E56)</f>
        <v>0</v>
      </c>
      <c r="AF56" s="31">
        <f t="shared" ref="AF56:AF58" si="38">ABS(O56)-ABS($E56)</f>
        <v>0</v>
      </c>
      <c r="AG56" s="31">
        <f t="shared" ref="AG56:AG58" si="39">ABS(P56)-ABS($E56)</f>
        <v>1.3322676295501878E-15</v>
      </c>
      <c r="AH56" s="31">
        <f t="shared" ref="AH56:AH58" si="40">ABS(Q56)-ABS($E56)</f>
        <v>1.7763568394002505E-15</v>
      </c>
    </row>
    <row r="57" spans="2:34" x14ac:dyDescent="0.25">
      <c r="B57" s="1"/>
      <c r="C57" s="15"/>
      <c r="D57" s="15" t="s">
        <v>34</v>
      </c>
      <c r="E57" s="38">
        <f>(E10-E13)/$E$55</f>
        <v>0.85186757446974803</v>
      </c>
      <c r="F57" s="38">
        <f t="shared" ref="F57:Q57" si="41">F10/F$55</f>
        <v>-0.85186757446974815</v>
      </c>
      <c r="G57" s="38">
        <f t="shared" si="41"/>
        <v>0.8518675744697487</v>
      </c>
      <c r="H57" s="38">
        <f t="shared" si="41"/>
        <v>-0.85186757446974815</v>
      </c>
      <c r="I57" s="38">
        <f t="shared" si="41"/>
        <v>-0.85186757446974759</v>
      </c>
      <c r="J57" s="38">
        <f t="shared" si="41"/>
        <v>0.85186757446974792</v>
      </c>
      <c r="K57" s="38">
        <f t="shared" si="41"/>
        <v>0.85186757446974704</v>
      </c>
      <c r="L57" s="38">
        <f t="shared" si="41"/>
        <v>0.85186757446974792</v>
      </c>
      <c r="M57" s="38">
        <f t="shared" si="41"/>
        <v>-0.85186757446974781</v>
      </c>
      <c r="N57" s="38">
        <f t="shared" si="41"/>
        <v>-0.85186757446974792</v>
      </c>
      <c r="O57" s="38">
        <f t="shared" si="41"/>
        <v>0.85186757446974837</v>
      </c>
      <c r="P57" s="38">
        <f t="shared" si="41"/>
        <v>0.85186757446974704</v>
      </c>
      <c r="Q57" s="38">
        <f t="shared" si="41"/>
        <v>0.85186757446974681</v>
      </c>
      <c r="R57" s="1"/>
      <c r="S57" s="1"/>
      <c r="T57" s="1"/>
      <c r="W57" s="31">
        <f t="shared" si="25"/>
        <v>0</v>
      </c>
      <c r="X57" s="31">
        <f t="shared" si="30"/>
        <v>0</v>
      </c>
      <c r="Y57" s="31">
        <f t="shared" si="31"/>
        <v>0</v>
      </c>
      <c r="Z57" s="31">
        <f t="shared" si="32"/>
        <v>0</v>
      </c>
      <c r="AA57" s="31">
        <f t="shared" si="33"/>
        <v>0</v>
      </c>
      <c r="AB57" s="31">
        <f t="shared" si="34"/>
        <v>-9.9920072216264089E-16</v>
      </c>
      <c r="AC57" s="31">
        <f t="shared" si="35"/>
        <v>0</v>
      </c>
      <c r="AD57" s="31">
        <f t="shared" si="36"/>
        <v>0</v>
      </c>
      <c r="AE57" s="31">
        <f t="shared" si="37"/>
        <v>0</v>
      </c>
      <c r="AF57" s="31">
        <f t="shared" si="38"/>
        <v>0</v>
      </c>
      <c r="AG57" s="31">
        <f t="shared" si="39"/>
        <v>-9.9920072216264089E-16</v>
      </c>
      <c r="AH57" s="31">
        <f t="shared" si="40"/>
        <v>-1.2212453270876722E-15</v>
      </c>
    </row>
    <row r="58" spans="2:34" x14ac:dyDescent="0.25">
      <c r="B58" s="1"/>
      <c r="C58" s="1"/>
      <c r="D58" s="15" t="s">
        <v>35</v>
      </c>
      <c r="E58" s="38">
        <f>(E11-E14)/$E$55</f>
        <v>2.9391176142805815E-3</v>
      </c>
      <c r="F58" s="38">
        <f t="shared" ref="F58:Q58" si="42">F11/F$55</f>
        <v>-2.9391176142805849E-3</v>
      </c>
      <c r="G58" s="38">
        <f t="shared" si="42"/>
        <v>2.9391176142805754E-3</v>
      </c>
      <c r="H58" s="38">
        <f t="shared" si="42"/>
        <v>-2.9391176142805841E-3</v>
      </c>
      <c r="I58" s="38">
        <f t="shared" si="42"/>
        <v>-2.939117614280578E-3</v>
      </c>
      <c r="J58" s="38">
        <f t="shared" si="42"/>
        <v>2.939117614280578E-3</v>
      </c>
      <c r="K58" s="38">
        <f t="shared" si="42"/>
        <v>2.9391176142805806E-3</v>
      </c>
      <c r="L58" s="38">
        <f t="shared" si="42"/>
        <v>2.9391176142805867E-3</v>
      </c>
      <c r="M58" s="38">
        <f t="shared" si="42"/>
        <v>-2.9391176142805789E-3</v>
      </c>
      <c r="N58" s="38">
        <f t="shared" si="42"/>
        <v>-2.9391176142805776E-3</v>
      </c>
      <c r="O58" s="38">
        <f t="shared" si="42"/>
        <v>2.9391176142805763E-3</v>
      </c>
      <c r="P58" s="38">
        <f t="shared" si="42"/>
        <v>2.9391176142805823E-3</v>
      </c>
      <c r="Q58" s="38">
        <f t="shared" si="42"/>
        <v>2.9391176142805884E-3</v>
      </c>
      <c r="R58" s="1"/>
      <c r="S58" s="1"/>
      <c r="T58" s="1"/>
      <c r="W58" s="31">
        <f t="shared" si="25"/>
        <v>3.4694469519536142E-18</v>
      </c>
      <c r="X58" s="31">
        <f t="shared" si="30"/>
        <v>-6.0715321659188248E-18</v>
      </c>
      <c r="Y58" s="31">
        <f t="shared" si="31"/>
        <v>0</v>
      </c>
      <c r="Z58" s="31">
        <f t="shared" si="32"/>
        <v>-3.4694469519536142E-18</v>
      </c>
      <c r="AA58" s="31">
        <f t="shared" si="33"/>
        <v>-3.4694469519536142E-18</v>
      </c>
      <c r="AB58" s="31">
        <f t="shared" si="34"/>
        <v>0</v>
      </c>
      <c r="AC58" s="31">
        <f t="shared" si="35"/>
        <v>5.2041704279304213E-18</v>
      </c>
      <c r="AD58" s="31">
        <f t="shared" si="36"/>
        <v>0</v>
      </c>
      <c r="AE58" s="31">
        <f t="shared" si="37"/>
        <v>-3.903127820947816E-18</v>
      </c>
      <c r="AF58" s="31">
        <f t="shared" si="38"/>
        <v>-5.2041704279304213E-18</v>
      </c>
      <c r="AG58" s="31">
        <f t="shared" si="39"/>
        <v>0</v>
      </c>
      <c r="AH58" s="31">
        <f t="shared" si="40"/>
        <v>6.9388939039072284E-18</v>
      </c>
    </row>
    <row r="59" spans="2:34" x14ac:dyDescent="0.25">
      <c r="B59" s="1"/>
      <c r="C59" s="1"/>
      <c r="D59" s="15" t="s">
        <v>36</v>
      </c>
      <c r="E59" s="38">
        <f>SQRT(E56^2+E57^2+E58^2)</f>
        <v>1</v>
      </c>
      <c r="F59" s="38">
        <f>SQRT(F56^2+F57^2+F58^2)</f>
        <v>1</v>
      </c>
      <c r="G59" s="38">
        <f t="shared" ref="G59:Q59" si="43">SQRT(G56^2+G57^2+G58^2)</f>
        <v>1</v>
      </c>
      <c r="H59" s="38">
        <f t="shared" si="43"/>
        <v>0.99999999999999989</v>
      </c>
      <c r="I59" s="38">
        <f t="shared" si="43"/>
        <v>1</v>
      </c>
      <c r="J59" s="38">
        <f t="shared" si="43"/>
        <v>1</v>
      </c>
      <c r="K59" s="38">
        <f t="shared" si="43"/>
        <v>1</v>
      </c>
      <c r="L59" s="38">
        <f t="shared" si="43"/>
        <v>1</v>
      </c>
      <c r="M59" s="38">
        <f t="shared" si="43"/>
        <v>1</v>
      </c>
      <c r="N59" s="38">
        <f t="shared" si="43"/>
        <v>1</v>
      </c>
      <c r="O59" s="38">
        <f t="shared" si="43"/>
        <v>1</v>
      </c>
      <c r="P59" s="38">
        <f t="shared" si="43"/>
        <v>0.99999999999999989</v>
      </c>
      <c r="Q59" s="38">
        <f t="shared" si="43"/>
        <v>1</v>
      </c>
      <c r="R59" s="1"/>
      <c r="S59" s="1"/>
      <c r="T59" s="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spans="2:34" x14ac:dyDescent="0.25">
      <c r="B60" s="1"/>
      <c r="C60" s="1"/>
      <c r="D60" s="15"/>
      <c r="E60" s="38"/>
      <c r="F60" s="38"/>
      <c r="G60" s="38"/>
      <c r="H60" s="38"/>
      <c r="I60" s="38"/>
      <c r="J60" s="38"/>
      <c r="K60" s="1"/>
      <c r="L60" s="1"/>
      <c r="M60" s="1"/>
      <c r="N60" s="1"/>
      <c r="O60" s="1"/>
      <c r="P60" s="1"/>
      <c r="Q60" s="1"/>
      <c r="R60" s="1"/>
      <c r="S60" s="1"/>
      <c r="T60" s="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2:34" x14ac:dyDescent="0.25">
      <c r="B61" s="15" t="s">
        <v>11</v>
      </c>
      <c r="C61" s="15" t="s">
        <v>32</v>
      </c>
      <c r="D61" s="15" t="s">
        <v>25</v>
      </c>
      <c r="E61" s="1">
        <f>SQRT((E15-E21)^2+(E16-E22)^2+(E17-E23)^2)</f>
        <v>231.87579793717154</v>
      </c>
      <c r="F61" s="21">
        <f t="shared" ref="F61:Q61" si="44">SQRT(F15^2+F16^2+F17^2)</f>
        <v>16594.517977748739</v>
      </c>
      <c r="G61" s="21">
        <f t="shared" si="44"/>
        <v>1991.9657129244476</v>
      </c>
      <c r="H61" s="21">
        <f t="shared" si="44"/>
        <v>14559.507233176166</v>
      </c>
      <c r="I61" s="21">
        <f t="shared" si="44"/>
        <v>4925.5303009409809</v>
      </c>
      <c r="J61" s="21">
        <f t="shared" si="44"/>
        <v>1837.4128237460318</v>
      </c>
      <c r="K61" s="21">
        <f t="shared" si="44"/>
        <v>3329.4619961096287</v>
      </c>
      <c r="L61" s="21">
        <f t="shared" si="44"/>
        <v>2306.6538527676248</v>
      </c>
      <c r="M61" s="21">
        <f t="shared" si="44"/>
        <v>8691.2078977220153</v>
      </c>
      <c r="N61" s="21">
        <f t="shared" si="44"/>
        <v>14327.323746599266</v>
      </c>
      <c r="O61" s="21">
        <f t="shared" si="44"/>
        <v>10254.326111316472</v>
      </c>
      <c r="P61" s="21">
        <f t="shared" si="44"/>
        <v>308.23865148501312</v>
      </c>
      <c r="Q61" s="21">
        <f t="shared" si="44"/>
        <v>1515.3649842144696</v>
      </c>
      <c r="R61" s="1"/>
      <c r="S61" s="1"/>
      <c r="T61" s="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2:34" x14ac:dyDescent="0.25">
      <c r="B62" s="15"/>
      <c r="C62" s="15"/>
      <c r="D62" s="15" t="s">
        <v>33</v>
      </c>
      <c r="E62" s="38">
        <f>(E15-E21)/E$61</f>
        <v>-0.38736254839471168</v>
      </c>
      <c r="F62" s="38">
        <f t="shared" ref="F62:Q62" si="45">F15/F$61</f>
        <v>0.38736254839471174</v>
      </c>
      <c r="G62" s="38">
        <f t="shared" si="45"/>
        <v>0.38736254839471079</v>
      </c>
      <c r="H62" s="38">
        <f t="shared" si="45"/>
        <v>0.38736254839471113</v>
      </c>
      <c r="I62" s="38">
        <f t="shared" si="45"/>
        <v>-0.38736254839471179</v>
      </c>
      <c r="J62" s="38">
        <f t="shared" si="45"/>
        <v>0.38736254839471163</v>
      </c>
      <c r="K62" s="38">
        <f t="shared" si="45"/>
        <v>-0.38736254839471185</v>
      </c>
      <c r="L62" s="38">
        <f t="shared" si="45"/>
        <v>0.38736254839471157</v>
      </c>
      <c r="M62" s="38">
        <f t="shared" si="45"/>
        <v>0.38736254839471118</v>
      </c>
      <c r="N62" s="38">
        <f t="shared" si="45"/>
        <v>0.38736254839471101</v>
      </c>
      <c r="O62" s="38">
        <f t="shared" si="45"/>
        <v>-0.38736254839471146</v>
      </c>
      <c r="P62" s="38">
        <f t="shared" si="45"/>
        <v>0.38736254839471151</v>
      </c>
      <c r="Q62" s="38">
        <f t="shared" si="45"/>
        <v>0.38736254839471174</v>
      </c>
      <c r="R62" s="1"/>
      <c r="S62" s="1"/>
      <c r="T62" s="1"/>
      <c r="W62" s="31">
        <f t="shared" si="25"/>
        <v>0</v>
      </c>
      <c r="X62" s="31">
        <f t="shared" ref="X62:X64" si="46">ABS(G62)-ABS($E62)</f>
        <v>-8.8817841970012523E-16</v>
      </c>
      <c r="Y62" s="31">
        <f t="shared" ref="Y62:Y64" si="47">ABS(H62)-ABS($E62)</f>
        <v>-5.5511151231257827E-16</v>
      </c>
      <c r="Z62" s="31">
        <f t="shared" ref="Z62:Z64" si="48">ABS(I62)-ABS($E62)</f>
        <v>0</v>
      </c>
      <c r="AA62" s="31">
        <f t="shared" ref="AA62:AA64" si="49">ABS(J62)-ABS($E62)</f>
        <v>0</v>
      </c>
      <c r="AB62" s="31">
        <f t="shared" ref="AB62:AB64" si="50">ABS(K62)-ABS($E62)</f>
        <v>0</v>
      </c>
      <c r="AC62" s="31">
        <f t="shared" ref="AC62:AC64" si="51">ABS(L62)-ABS($E62)</f>
        <v>0</v>
      </c>
      <c r="AD62" s="31">
        <f t="shared" ref="AD62:AD64" si="52">ABS(M62)-ABS($E62)</f>
        <v>-4.9960036108132044E-16</v>
      </c>
      <c r="AE62" s="31">
        <f t="shared" ref="AE62:AE64" si="53">ABS(N62)-ABS($E62)</f>
        <v>-6.6613381477509392E-16</v>
      </c>
      <c r="AF62" s="31">
        <f t="shared" ref="AF62:AF64" si="54">ABS(O62)-ABS($E62)</f>
        <v>0</v>
      </c>
      <c r="AG62" s="31">
        <f t="shared" ref="AG62:AG64" si="55">ABS(P62)-ABS($E62)</f>
        <v>0</v>
      </c>
      <c r="AH62" s="31">
        <f t="shared" ref="AH62:AH64" si="56">ABS(Q62)-ABS($E62)</f>
        <v>0</v>
      </c>
    </row>
    <row r="63" spans="2:34" x14ac:dyDescent="0.25">
      <c r="B63" s="1"/>
      <c r="C63" s="15"/>
      <c r="D63" s="15" t="s">
        <v>34</v>
      </c>
      <c r="E63" s="38">
        <f>(E16-E22)/E$61</f>
        <v>0.92182971186116258</v>
      </c>
      <c r="F63" s="38">
        <f t="shared" ref="F63:Q63" si="57">F16/F$61</f>
        <v>-0.92182971186116247</v>
      </c>
      <c r="G63" s="38">
        <f t="shared" si="57"/>
        <v>-0.92182971186116314</v>
      </c>
      <c r="H63" s="38">
        <f t="shared" si="57"/>
        <v>-0.9218297118611628</v>
      </c>
      <c r="I63" s="38">
        <f t="shared" si="57"/>
        <v>0.92182971186116269</v>
      </c>
      <c r="J63" s="38">
        <f t="shared" si="57"/>
        <v>-0.9218297118611628</v>
      </c>
      <c r="K63" s="38">
        <f t="shared" si="57"/>
        <v>0.92182971186116258</v>
      </c>
      <c r="L63" s="38">
        <f t="shared" si="57"/>
        <v>-0.92182971186116258</v>
      </c>
      <c r="M63" s="38">
        <f t="shared" si="57"/>
        <v>-0.92182971186116303</v>
      </c>
      <c r="N63" s="38">
        <f t="shared" si="57"/>
        <v>-0.92182971186116291</v>
      </c>
      <c r="O63" s="38">
        <f t="shared" si="57"/>
        <v>0.9218297118611628</v>
      </c>
      <c r="P63" s="38">
        <f t="shared" si="57"/>
        <v>-0.92182971186116269</v>
      </c>
      <c r="Q63" s="38">
        <f t="shared" si="57"/>
        <v>-0.9218297118611628</v>
      </c>
      <c r="R63" s="1"/>
      <c r="S63" s="1"/>
      <c r="T63" s="1"/>
      <c r="W63" s="31">
        <f t="shared" si="25"/>
        <v>0</v>
      </c>
      <c r="X63" s="31">
        <f t="shared" si="46"/>
        <v>0</v>
      </c>
      <c r="Y63" s="31">
        <f t="shared" si="47"/>
        <v>0</v>
      </c>
      <c r="Z63" s="31">
        <f t="shared" si="48"/>
        <v>0</v>
      </c>
      <c r="AA63" s="31">
        <f t="shared" si="49"/>
        <v>0</v>
      </c>
      <c r="AB63" s="31">
        <f t="shared" si="50"/>
        <v>0</v>
      </c>
      <c r="AC63" s="31">
        <f t="shared" si="51"/>
        <v>0</v>
      </c>
      <c r="AD63" s="31">
        <f t="shared" si="52"/>
        <v>0</v>
      </c>
      <c r="AE63" s="31">
        <f t="shared" si="53"/>
        <v>0</v>
      </c>
      <c r="AF63" s="31">
        <f t="shared" si="54"/>
        <v>0</v>
      </c>
      <c r="AG63" s="31">
        <f t="shared" si="55"/>
        <v>0</v>
      </c>
      <c r="AH63" s="31">
        <f t="shared" si="56"/>
        <v>0</v>
      </c>
    </row>
    <row r="64" spans="2:34" x14ac:dyDescent="0.25">
      <c r="B64" s="1"/>
      <c r="C64" s="1"/>
      <c r="D64" s="15" t="s">
        <v>35</v>
      </c>
      <c r="E64" s="38">
        <f>(E17-E23)/E$61</f>
        <v>-1.3425290727596718E-2</v>
      </c>
      <c r="F64" s="38">
        <f t="shared" ref="F64:Q64" si="58">F17/F$61</f>
        <v>1.3425290727596706E-2</v>
      </c>
      <c r="G64" s="38">
        <f t="shared" si="58"/>
        <v>1.342529072759668E-2</v>
      </c>
      <c r="H64" s="38">
        <f t="shared" si="58"/>
        <v>1.3425290727596696E-2</v>
      </c>
      <c r="I64" s="38">
        <f t="shared" si="58"/>
        <v>-1.3425290727596713E-2</v>
      </c>
      <c r="J64" s="38">
        <f t="shared" si="58"/>
        <v>1.3425290727596717E-2</v>
      </c>
      <c r="K64" s="38">
        <f t="shared" si="58"/>
        <v>-1.3425290727596731E-2</v>
      </c>
      <c r="L64" s="38">
        <f t="shared" si="58"/>
        <v>1.3425290727596701E-2</v>
      </c>
      <c r="M64" s="38">
        <f t="shared" si="58"/>
        <v>1.3425290727596748E-2</v>
      </c>
      <c r="N64" s="38">
        <f t="shared" si="58"/>
        <v>1.3425290727596689E-2</v>
      </c>
      <c r="O64" s="38">
        <f t="shared" si="58"/>
        <v>-1.3425290727596724E-2</v>
      </c>
      <c r="P64" s="38">
        <f t="shared" si="58"/>
        <v>1.3425290727596644E-2</v>
      </c>
      <c r="Q64" s="38">
        <f t="shared" si="58"/>
        <v>1.3425290727596741E-2</v>
      </c>
      <c r="R64" s="1"/>
      <c r="S64" s="1"/>
      <c r="T64" s="1"/>
      <c r="W64" s="31">
        <f t="shared" si="25"/>
        <v>0</v>
      </c>
      <c r="X64" s="31">
        <f t="shared" si="46"/>
        <v>-3.8163916471489756E-17</v>
      </c>
      <c r="Y64" s="31">
        <f t="shared" si="47"/>
        <v>-2.2551405187698492E-17</v>
      </c>
      <c r="Z64" s="31">
        <f t="shared" si="48"/>
        <v>0</v>
      </c>
      <c r="AA64" s="31">
        <f t="shared" si="49"/>
        <v>0</v>
      </c>
      <c r="AB64" s="31">
        <f t="shared" si="50"/>
        <v>0</v>
      </c>
      <c r="AC64" s="31">
        <f t="shared" si="51"/>
        <v>-1.7347234759768071E-17</v>
      </c>
      <c r="AD64" s="31">
        <f t="shared" si="52"/>
        <v>2.9490299091605721E-17</v>
      </c>
      <c r="AE64" s="31">
        <f t="shared" si="53"/>
        <v>-2.9490299091605721E-17</v>
      </c>
      <c r="AF64" s="31">
        <f t="shared" si="54"/>
        <v>0</v>
      </c>
      <c r="AG64" s="31">
        <f t="shared" si="55"/>
        <v>-7.4593109467002705E-17</v>
      </c>
      <c r="AH64" s="31">
        <f t="shared" si="56"/>
        <v>2.2551405187698492E-17</v>
      </c>
    </row>
    <row r="65" spans="2:34" x14ac:dyDescent="0.25">
      <c r="B65" s="1"/>
      <c r="C65" s="1"/>
      <c r="D65" s="15" t="s">
        <v>36</v>
      </c>
      <c r="E65" s="38">
        <f>SQRT(E62^2+E63^2+E64^2)</f>
        <v>0.99999999999999989</v>
      </c>
      <c r="F65" s="38">
        <f>SQRT(F62^2+F63^2+F64^2)</f>
        <v>0.99999999999999978</v>
      </c>
      <c r="G65" s="38">
        <f t="shared" ref="G65:P65" si="59">SQRT(G62^2+G63^2+G64^2)</f>
        <v>1</v>
      </c>
      <c r="H65" s="38">
        <f t="shared" si="59"/>
        <v>1</v>
      </c>
      <c r="I65" s="38">
        <f t="shared" si="59"/>
        <v>1</v>
      </c>
      <c r="J65" s="38">
        <f t="shared" si="59"/>
        <v>1</v>
      </c>
      <c r="K65" s="38">
        <f t="shared" si="59"/>
        <v>1</v>
      </c>
      <c r="L65" s="38">
        <f t="shared" si="59"/>
        <v>0.99999999999999989</v>
      </c>
      <c r="M65" s="38">
        <f t="shared" si="59"/>
        <v>1</v>
      </c>
      <c r="N65" s="38">
        <f t="shared" si="59"/>
        <v>1</v>
      </c>
      <c r="O65" s="38">
        <f t="shared" si="59"/>
        <v>1</v>
      </c>
      <c r="P65" s="38">
        <f t="shared" si="59"/>
        <v>1</v>
      </c>
      <c r="Q65" s="38">
        <f t="shared" ref="Q65" si="60">SQRT(Q62^2+Q63^2+Q64^2)</f>
        <v>1.0000000000000002</v>
      </c>
      <c r="R65" s="1"/>
      <c r="S65" s="1"/>
      <c r="T65" s="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spans="2:34" x14ac:dyDescent="0.25">
      <c r="D66" s="15"/>
      <c r="E66" s="31"/>
      <c r="F66" s="31"/>
      <c r="G66" s="31"/>
      <c r="H66" s="31"/>
      <c r="I66" s="31"/>
      <c r="J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15" t="s">
        <v>11</v>
      </c>
      <c r="C67" s="15" t="s">
        <v>37</v>
      </c>
      <c r="D67" s="15" t="s">
        <v>25</v>
      </c>
      <c r="E67" s="1">
        <f>SQRT((E18-E21)^2+(E19-E22)^2+(E20-E23)^2)</f>
        <v>247.03867484262454</v>
      </c>
      <c r="F67" s="21">
        <f t="shared" ref="F67:Q67" si="61">SQRT(F18^2+F19^2+F20^2)</f>
        <v>8772.8093362404779</v>
      </c>
      <c r="G67" s="21">
        <f t="shared" si="61"/>
        <v>1872.3441850890893</v>
      </c>
      <c r="H67" s="21">
        <f t="shared" si="61"/>
        <v>6377.4417506901946</v>
      </c>
      <c r="I67" s="21">
        <f t="shared" si="61"/>
        <v>3260.6310139439206</v>
      </c>
      <c r="J67" s="21">
        <f t="shared" si="61"/>
        <v>1384.8192810194525</v>
      </c>
      <c r="K67" s="21">
        <f t="shared" si="61"/>
        <v>1988.5786220406214</v>
      </c>
      <c r="L67" s="21">
        <f t="shared" si="61"/>
        <v>1882.8744345564912</v>
      </c>
      <c r="M67" s="21">
        <f t="shared" si="61"/>
        <v>9744.2217014379967</v>
      </c>
      <c r="N67" s="21">
        <f t="shared" si="61"/>
        <v>5872.7686448408849</v>
      </c>
      <c r="O67" s="21">
        <f t="shared" si="61"/>
        <v>8491.4502850466579</v>
      </c>
      <c r="P67" s="21">
        <f t="shared" si="61"/>
        <v>289.72830354617201</v>
      </c>
      <c r="Q67" s="21">
        <f t="shared" si="61"/>
        <v>1424.364284019877</v>
      </c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x14ac:dyDescent="0.25">
      <c r="B68" s="15"/>
      <c r="C68" s="15"/>
      <c r="D68" s="15" t="s">
        <v>33</v>
      </c>
      <c r="E68" s="38">
        <f>(E18-E21)/E$67</f>
        <v>0.60792100708794627</v>
      </c>
      <c r="F68" s="38">
        <f t="shared" ref="F68:Q68" si="62">F18/F$67</f>
        <v>0.60792100708794639</v>
      </c>
      <c r="G68" s="38">
        <f t="shared" si="62"/>
        <v>-0.60792100708794139</v>
      </c>
      <c r="H68" s="38">
        <f t="shared" si="62"/>
        <v>0.60792100708794661</v>
      </c>
      <c r="I68" s="38">
        <f t="shared" si="62"/>
        <v>0.60792100708794639</v>
      </c>
      <c r="J68" s="38">
        <f t="shared" si="62"/>
        <v>-0.60792100708794605</v>
      </c>
      <c r="K68" s="38">
        <f t="shared" si="62"/>
        <v>0.60792100708794883</v>
      </c>
      <c r="L68" s="38">
        <f t="shared" si="62"/>
        <v>-0.60792100708794117</v>
      </c>
      <c r="M68" s="38">
        <f t="shared" si="62"/>
        <v>0.60792100708794639</v>
      </c>
      <c r="N68" s="38">
        <f t="shared" si="62"/>
        <v>0.60792100708794727</v>
      </c>
      <c r="O68" s="38">
        <f t="shared" si="62"/>
        <v>-0.60792100708794594</v>
      </c>
      <c r="P68" s="38">
        <f t="shared" si="62"/>
        <v>-0.60792100708794261</v>
      </c>
      <c r="Q68" s="38">
        <f t="shared" si="62"/>
        <v>-0.60792100708794616</v>
      </c>
      <c r="W68" s="31">
        <f t="shared" si="25"/>
        <v>0</v>
      </c>
      <c r="X68" s="31">
        <f t="shared" ref="X68:X70" si="63">ABS(G68)-ABS($E68)</f>
        <v>-4.8849813083506888E-15</v>
      </c>
      <c r="Y68" s="31">
        <f t="shared" ref="Y68:Y70" si="64">ABS(H68)-ABS($E68)</f>
        <v>0</v>
      </c>
      <c r="Z68" s="31">
        <f t="shared" ref="Z68:Z70" si="65">ABS(I68)-ABS($E68)</f>
        <v>0</v>
      </c>
      <c r="AA68" s="31">
        <f t="shared" ref="AA68:AA70" si="66">ABS(J68)-ABS($E68)</f>
        <v>0</v>
      </c>
      <c r="AB68" s="31">
        <f t="shared" ref="AB68:AB70" si="67">ABS(K68)-ABS($E68)</f>
        <v>2.55351295663786E-15</v>
      </c>
      <c r="AC68" s="31">
        <f t="shared" ref="AC68:AC70" si="68">ABS(L68)-ABS($E68)</f>
        <v>-5.1070259132757201E-15</v>
      </c>
      <c r="AD68" s="31">
        <f t="shared" ref="AD68:AD70" si="69">ABS(M68)-ABS($E68)</f>
        <v>0</v>
      </c>
      <c r="AE68" s="31">
        <f t="shared" ref="AE68:AE70" si="70">ABS(N68)-ABS($E68)</f>
        <v>9.9920072216264089E-16</v>
      </c>
      <c r="AF68" s="31">
        <f t="shared" ref="AF68:AF70" si="71">ABS(O68)-ABS($E68)</f>
        <v>0</v>
      </c>
      <c r="AG68" s="31">
        <f t="shared" ref="AG68:AG70" si="72">ABS(P68)-ABS($E68)</f>
        <v>-3.6637359812630166E-15</v>
      </c>
      <c r="AH68" s="31">
        <f t="shared" ref="AH68:AH70" si="73">ABS(Q68)-ABS($E68)</f>
        <v>0</v>
      </c>
    </row>
    <row r="69" spans="2:34" x14ac:dyDescent="0.25">
      <c r="B69" s="1"/>
      <c r="C69" s="15"/>
      <c r="D69" s="15" t="s">
        <v>34</v>
      </c>
      <c r="E69" s="38">
        <f>(E19-E22)/E$67</f>
        <v>0.78025029936220391</v>
      </c>
      <c r="F69" s="38">
        <f t="shared" ref="F69:Q69" si="74">F19/F$67</f>
        <v>0.7802502993622038</v>
      </c>
      <c r="G69" s="38">
        <f t="shared" si="74"/>
        <v>-0.78025029936220736</v>
      </c>
      <c r="H69" s="38">
        <f t="shared" si="74"/>
        <v>0.78025029936220358</v>
      </c>
      <c r="I69" s="38">
        <f t="shared" si="74"/>
        <v>0.78025029936220369</v>
      </c>
      <c r="J69" s="38">
        <f t="shared" si="74"/>
        <v>-0.78025029936220403</v>
      </c>
      <c r="K69" s="38">
        <f t="shared" si="74"/>
        <v>0.78025029936220203</v>
      </c>
      <c r="L69" s="38">
        <f t="shared" si="74"/>
        <v>-0.7802502993622078</v>
      </c>
      <c r="M69" s="38">
        <f t="shared" si="74"/>
        <v>0.7802502993622038</v>
      </c>
      <c r="N69" s="38">
        <f t="shared" si="74"/>
        <v>0.78025029936220314</v>
      </c>
      <c r="O69" s="38">
        <f t="shared" si="74"/>
        <v>-0.78025029936220425</v>
      </c>
      <c r="P69" s="38">
        <f t="shared" si="74"/>
        <v>-0.78025029936220669</v>
      </c>
      <c r="Q69" s="38">
        <f t="shared" si="74"/>
        <v>-0.78025029936220369</v>
      </c>
      <c r="W69" s="31">
        <f t="shared" si="25"/>
        <v>0</v>
      </c>
      <c r="X69" s="31">
        <f t="shared" si="63"/>
        <v>3.4416913763379853E-15</v>
      </c>
      <c r="Y69" s="31">
        <f t="shared" si="64"/>
        <v>0</v>
      </c>
      <c r="Z69" s="31">
        <f t="shared" si="65"/>
        <v>0</v>
      </c>
      <c r="AA69" s="31">
        <f t="shared" si="66"/>
        <v>0</v>
      </c>
      <c r="AB69" s="31">
        <f t="shared" si="67"/>
        <v>-1.8873791418627661E-15</v>
      </c>
      <c r="AC69" s="31">
        <f t="shared" si="68"/>
        <v>3.8857805861880479E-15</v>
      </c>
      <c r="AD69" s="31">
        <f t="shared" si="69"/>
        <v>0</v>
      </c>
      <c r="AE69" s="31">
        <f t="shared" si="70"/>
        <v>0</v>
      </c>
      <c r="AF69" s="31">
        <f t="shared" si="71"/>
        <v>0</v>
      </c>
      <c r="AG69" s="31">
        <f t="shared" si="72"/>
        <v>2.7755575615628914E-15</v>
      </c>
      <c r="AH69" s="31">
        <f t="shared" si="73"/>
        <v>0</v>
      </c>
    </row>
    <row r="70" spans="2:34" x14ac:dyDescent="0.25">
      <c r="B70" s="1"/>
      <c r="C70" s="1"/>
      <c r="D70" s="15" t="s">
        <v>35</v>
      </c>
      <c r="E70" s="38">
        <f>(E20-E23)/E$67</f>
        <v>-0.14711056891457006</v>
      </c>
      <c r="F70" s="38">
        <f t="shared" ref="F70:Q70" si="75">F20/F$67</f>
        <v>-0.14711056891457025</v>
      </c>
      <c r="G70" s="38">
        <f t="shared" si="75"/>
        <v>0.14711056891457114</v>
      </c>
      <c r="H70" s="38">
        <f t="shared" si="75"/>
        <v>-0.14711056891456986</v>
      </c>
      <c r="I70" s="38">
        <f t="shared" si="75"/>
        <v>-0.14711056891456989</v>
      </c>
      <c r="J70" s="38">
        <f t="shared" si="75"/>
        <v>0.14711056891456967</v>
      </c>
      <c r="K70" s="38">
        <f t="shared" si="75"/>
        <v>-0.14711056891456925</v>
      </c>
      <c r="L70" s="38">
        <f t="shared" si="75"/>
        <v>0.14711056891457017</v>
      </c>
      <c r="M70" s="38">
        <f t="shared" si="75"/>
        <v>-0.14711056891456969</v>
      </c>
      <c r="N70" s="38">
        <f t="shared" si="75"/>
        <v>-0.14711056891456986</v>
      </c>
      <c r="O70" s="38">
        <f t="shared" si="75"/>
        <v>0.14711056891456983</v>
      </c>
      <c r="P70" s="38">
        <f t="shared" si="75"/>
        <v>0.14711056891457039</v>
      </c>
      <c r="Q70" s="38">
        <f t="shared" si="75"/>
        <v>0.14711056891457122</v>
      </c>
      <c r="W70" s="31">
        <f t="shared" si="25"/>
        <v>0</v>
      </c>
      <c r="X70" s="31">
        <f t="shared" si="63"/>
        <v>1.0824674490095276E-15</v>
      </c>
      <c r="Y70" s="31">
        <f t="shared" si="64"/>
        <v>0</v>
      </c>
      <c r="Z70" s="31">
        <f t="shared" si="65"/>
        <v>0</v>
      </c>
      <c r="AA70" s="31">
        <f t="shared" si="66"/>
        <v>-3.8857805861880479E-16</v>
      </c>
      <c r="AB70" s="31">
        <f t="shared" si="67"/>
        <v>-8.0491169285323849E-16</v>
      </c>
      <c r="AC70" s="31">
        <f t="shared" si="68"/>
        <v>0</v>
      </c>
      <c r="AD70" s="31">
        <f t="shared" si="69"/>
        <v>-3.6082248300317588E-16</v>
      </c>
      <c r="AE70" s="31">
        <f t="shared" si="70"/>
        <v>0</v>
      </c>
      <c r="AF70" s="31">
        <f t="shared" si="71"/>
        <v>-2.2204460492503131E-16</v>
      </c>
      <c r="AG70" s="31">
        <f t="shared" si="72"/>
        <v>3.3306690738754696E-16</v>
      </c>
      <c r="AH70" s="31">
        <f t="shared" si="73"/>
        <v>1.1657341758564144E-15</v>
      </c>
    </row>
    <row r="71" spans="2:34" x14ac:dyDescent="0.25">
      <c r="B71" s="1"/>
      <c r="C71" s="1"/>
      <c r="D71" s="15" t="s">
        <v>36</v>
      </c>
      <c r="E71" s="38">
        <f>SQRT(E68^2+E69^2+E70^2)</f>
        <v>1</v>
      </c>
      <c r="F71" s="38">
        <f>SQRT(F68^2+F69^2+F70^2)</f>
        <v>1</v>
      </c>
      <c r="G71" s="38">
        <f t="shared" ref="G71:P71" si="76">SQRT(G68^2+G69^2+G70^2)</f>
        <v>1</v>
      </c>
      <c r="H71" s="38">
        <f t="shared" si="76"/>
        <v>1</v>
      </c>
      <c r="I71" s="38">
        <f t="shared" si="76"/>
        <v>0.99999999999999989</v>
      </c>
      <c r="J71" s="38">
        <f t="shared" si="76"/>
        <v>1</v>
      </c>
      <c r="K71" s="38">
        <f t="shared" si="76"/>
        <v>1</v>
      </c>
      <c r="L71" s="38">
        <f t="shared" si="76"/>
        <v>1</v>
      </c>
      <c r="M71" s="38">
        <f t="shared" si="76"/>
        <v>1</v>
      </c>
      <c r="N71" s="38">
        <f t="shared" si="76"/>
        <v>1</v>
      </c>
      <c r="O71" s="38">
        <f t="shared" si="76"/>
        <v>1</v>
      </c>
      <c r="P71" s="38">
        <f t="shared" si="76"/>
        <v>1</v>
      </c>
      <c r="Q71" s="38">
        <f t="shared" ref="Q71" si="77">SQRT(Q68^2+Q69^2+Q70^2)</f>
        <v>1</v>
      </c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spans="2:34" x14ac:dyDescent="0.25">
      <c r="D72" s="15"/>
      <c r="E72" s="31"/>
      <c r="F72" s="31"/>
      <c r="G72" s="31"/>
      <c r="H72" s="31"/>
      <c r="I72" s="31"/>
      <c r="J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25">
      <c r="B73" s="15" t="s">
        <v>12</v>
      </c>
      <c r="C73" s="15"/>
      <c r="D73" s="15" t="s">
        <v>25</v>
      </c>
      <c r="E73" s="1">
        <f>SQRT((E24-C74)^2+(E25-C75)^2+(E26-C76)^2)</f>
        <v>255.68083620013445</v>
      </c>
      <c r="F73" s="21">
        <f t="shared" ref="F73:Q73" si="78">SQRT(F24^2+F25^2+F26^2)</f>
        <v>5139.7529962778299</v>
      </c>
      <c r="G73" s="21">
        <f t="shared" si="78"/>
        <v>1979.0581256479193</v>
      </c>
      <c r="H73" s="21">
        <f t="shared" si="78"/>
        <v>3338.4879392943149</v>
      </c>
      <c r="I73" s="21">
        <f t="shared" si="78"/>
        <v>1560.1988063088113</v>
      </c>
      <c r="J73" s="21">
        <f t="shared" si="78"/>
        <v>992.21289543809917</v>
      </c>
      <c r="K73" s="21">
        <f t="shared" si="78"/>
        <v>530.00195425585571</v>
      </c>
      <c r="L73" s="21">
        <f t="shared" si="78"/>
        <v>1597.1757985028551</v>
      </c>
      <c r="M73" s="21">
        <f t="shared" si="78"/>
        <v>5606.4899233916694</v>
      </c>
      <c r="N73" s="21">
        <f t="shared" si="78"/>
        <v>3479.3121706329471</v>
      </c>
      <c r="O73" s="21">
        <f t="shared" si="78"/>
        <v>5900.7415355490048</v>
      </c>
      <c r="P73" s="21">
        <f t="shared" si="78"/>
        <v>306.2413192667882</v>
      </c>
      <c r="Q73" s="21">
        <f t="shared" si="78"/>
        <v>1505.545685788509</v>
      </c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15" t="s">
        <v>46</v>
      </c>
      <c r="C74" s="47">
        <v>-98.5</v>
      </c>
      <c r="D74" s="15" t="s">
        <v>33</v>
      </c>
      <c r="E74" s="38">
        <f>(E24-C74)/E$73</f>
        <v>-0.10364484250691787</v>
      </c>
      <c r="F74" s="38">
        <f t="shared" ref="F74:Q74" si="79">F24/F$73</f>
        <v>-0.10364484250691788</v>
      </c>
      <c r="G74" s="38">
        <f t="shared" si="79"/>
        <v>0.10364484250691754</v>
      </c>
      <c r="H74" s="38">
        <f t="shared" si="79"/>
        <v>-0.10364484250691786</v>
      </c>
      <c r="I74" s="38">
        <f t="shared" si="79"/>
        <v>-0.10364484250691787</v>
      </c>
      <c r="J74" s="38">
        <f t="shared" si="79"/>
        <v>0.10364484250691811</v>
      </c>
      <c r="K74" s="38">
        <f t="shared" si="79"/>
        <v>-0.10364484250691777</v>
      </c>
      <c r="L74" s="38">
        <f t="shared" si="79"/>
        <v>0.10364484250691773</v>
      </c>
      <c r="M74" s="38">
        <f t="shared" si="79"/>
        <v>-0.10364484250691777</v>
      </c>
      <c r="N74" s="38">
        <f t="shared" si="79"/>
        <v>-0.10364484250691777</v>
      </c>
      <c r="O74" s="38">
        <f t="shared" si="79"/>
        <v>0.10364484250691799</v>
      </c>
      <c r="P74" s="38">
        <f t="shared" si="79"/>
        <v>0.10364484250691783</v>
      </c>
      <c r="Q74" s="38">
        <f t="shared" si="79"/>
        <v>0.10364484250691874</v>
      </c>
      <c r="W74" s="31">
        <f t="shared" si="25"/>
        <v>0</v>
      </c>
      <c r="X74" s="31">
        <f t="shared" ref="X74:X76" si="80">ABS(G74)-ABS($E74)</f>
        <v>-3.3306690738754696E-16</v>
      </c>
      <c r="Y74" s="31">
        <f t="shared" ref="Y74:Y76" si="81">ABS(H74)-ABS($E74)</f>
        <v>0</v>
      </c>
      <c r="Z74" s="31">
        <f t="shared" ref="Z74:Z76" si="82">ABS(I74)-ABS($E74)</f>
        <v>0</v>
      </c>
      <c r="AA74" s="31">
        <f t="shared" ref="AA74:AA76" si="83">ABS(J74)-ABS($E74)</f>
        <v>2.3592239273284576E-16</v>
      </c>
      <c r="AB74" s="31">
        <f t="shared" ref="AB74:AB76" si="84">ABS(K74)-ABS($E74)</f>
        <v>0</v>
      </c>
      <c r="AC74" s="31">
        <f t="shared" ref="AC74:AC76" si="85">ABS(L74)-ABS($E74)</f>
        <v>-1.3877787807814457E-16</v>
      </c>
      <c r="AD74" s="31">
        <f t="shared" ref="AD74:AD76" si="86">ABS(M74)-ABS($E74)</f>
        <v>0</v>
      </c>
      <c r="AE74" s="31">
        <f t="shared" ref="AE74:AE76" si="87">ABS(N74)-ABS($E74)</f>
        <v>0</v>
      </c>
      <c r="AF74" s="31">
        <f t="shared" ref="AF74:AF76" si="88">ABS(O74)-ABS($E74)</f>
        <v>1.2490009027033011E-16</v>
      </c>
      <c r="AG74" s="31">
        <f t="shared" ref="AG74:AG76" si="89">ABS(P74)-ABS($E74)</f>
        <v>0</v>
      </c>
      <c r="AH74" s="31">
        <f t="shared" ref="AH74:AH76" si="90">ABS(Q74)-ABS($E74)</f>
        <v>8.7430063189231078E-16</v>
      </c>
    </row>
    <row r="75" spans="2:34" x14ac:dyDescent="0.25">
      <c r="B75" s="15" t="s">
        <v>47</v>
      </c>
      <c r="C75" s="47">
        <v>-683.8</v>
      </c>
      <c r="D75" s="15" t="s">
        <v>34</v>
      </c>
      <c r="E75" s="38">
        <f>(E25-C75)/E$73</f>
        <v>0.99264381238700949</v>
      </c>
      <c r="F75" s="38">
        <f t="shared" ref="F75:Q75" si="91">F25/F$73</f>
        <v>0.99264381238700938</v>
      </c>
      <c r="G75" s="38">
        <f t="shared" si="91"/>
        <v>-0.99264381238700961</v>
      </c>
      <c r="H75" s="38">
        <f t="shared" si="91"/>
        <v>0.99264381238700949</v>
      </c>
      <c r="I75" s="38">
        <f t="shared" si="91"/>
        <v>0.99264381238700961</v>
      </c>
      <c r="J75" s="38">
        <f t="shared" si="91"/>
        <v>-0.99264381238700961</v>
      </c>
      <c r="K75" s="38">
        <f t="shared" si="91"/>
        <v>0.99264381238700938</v>
      </c>
      <c r="L75" s="38">
        <f t="shared" si="91"/>
        <v>-0.99264381238700949</v>
      </c>
      <c r="M75" s="38">
        <f t="shared" si="91"/>
        <v>0.99264381238700949</v>
      </c>
      <c r="N75" s="38">
        <f t="shared" si="91"/>
        <v>0.99264381238700949</v>
      </c>
      <c r="O75" s="38">
        <f t="shared" si="91"/>
        <v>-0.99264381238700938</v>
      </c>
      <c r="P75" s="38">
        <f t="shared" si="91"/>
        <v>-0.99264381238700961</v>
      </c>
      <c r="Q75" s="38">
        <f t="shared" si="91"/>
        <v>-0.99264381238700938</v>
      </c>
      <c r="W75" s="31">
        <f t="shared" si="25"/>
        <v>0</v>
      </c>
      <c r="X75" s="31">
        <f t="shared" si="80"/>
        <v>0</v>
      </c>
      <c r="Y75" s="31">
        <f t="shared" si="81"/>
        <v>0</v>
      </c>
      <c r="Z75" s="31">
        <f t="shared" si="82"/>
        <v>0</v>
      </c>
      <c r="AA75" s="31">
        <f t="shared" si="83"/>
        <v>0</v>
      </c>
      <c r="AB75" s="31">
        <f t="shared" si="84"/>
        <v>0</v>
      </c>
      <c r="AC75" s="31">
        <f t="shared" si="85"/>
        <v>0</v>
      </c>
      <c r="AD75" s="31">
        <f t="shared" si="86"/>
        <v>0</v>
      </c>
      <c r="AE75" s="31">
        <f t="shared" si="87"/>
        <v>0</v>
      </c>
      <c r="AF75" s="31">
        <f t="shared" si="88"/>
        <v>0</v>
      </c>
      <c r="AG75" s="31">
        <f t="shared" si="89"/>
        <v>0</v>
      </c>
      <c r="AH75" s="31">
        <f t="shared" si="90"/>
        <v>0</v>
      </c>
    </row>
    <row r="76" spans="2:34" x14ac:dyDescent="0.25">
      <c r="B76" s="15" t="s">
        <v>48</v>
      </c>
      <c r="C76" s="47">
        <v>412</v>
      </c>
      <c r="D76" s="15" t="s">
        <v>35</v>
      </c>
      <c r="E76" s="38">
        <f>(E26-C76)/E$73</f>
        <v>-6.2578018117384379E-2</v>
      </c>
      <c r="F76" s="38">
        <f t="shared" ref="F76:Q76" si="92">F26/F$73</f>
        <v>-6.2578018117384449E-2</v>
      </c>
      <c r="G76" s="38">
        <f t="shared" si="92"/>
        <v>6.257801811738424E-2</v>
      </c>
      <c r="H76" s="38">
        <f t="shared" si="92"/>
        <v>-6.2578018117384421E-2</v>
      </c>
      <c r="I76" s="38">
        <f t="shared" si="92"/>
        <v>-6.2578018117384199E-2</v>
      </c>
      <c r="J76" s="38">
        <f t="shared" si="92"/>
        <v>6.2578018117384407E-2</v>
      </c>
      <c r="K76" s="38">
        <f t="shared" si="92"/>
        <v>-6.2578018117384643E-2</v>
      </c>
      <c r="L76" s="38">
        <f t="shared" si="92"/>
        <v>6.2578018117384171E-2</v>
      </c>
      <c r="M76" s="38">
        <f t="shared" si="92"/>
        <v>-6.2578018117384407E-2</v>
      </c>
      <c r="N76" s="38">
        <f t="shared" si="92"/>
        <v>-6.2578018117384226E-2</v>
      </c>
      <c r="O76" s="38">
        <f t="shared" si="92"/>
        <v>6.2578018117384365E-2</v>
      </c>
      <c r="P76" s="38">
        <f t="shared" si="92"/>
        <v>6.2578018117384171E-2</v>
      </c>
      <c r="Q76" s="38">
        <f t="shared" si="92"/>
        <v>6.2578018117384643E-2</v>
      </c>
      <c r="W76" s="31">
        <f t="shared" si="25"/>
        <v>0</v>
      </c>
      <c r="X76" s="31">
        <f t="shared" si="80"/>
        <v>-1.3877787807814457E-16</v>
      </c>
      <c r="Y76" s="31">
        <f t="shared" si="81"/>
        <v>0</v>
      </c>
      <c r="Z76" s="31">
        <f t="shared" si="82"/>
        <v>-1.8041124150158794E-16</v>
      </c>
      <c r="AA76" s="31">
        <f t="shared" si="83"/>
        <v>0</v>
      </c>
      <c r="AB76" s="31">
        <f t="shared" si="84"/>
        <v>2.6367796834847468E-16</v>
      </c>
      <c r="AC76" s="31">
        <f t="shared" si="85"/>
        <v>-2.0816681711721685E-16</v>
      </c>
      <c r="AD76" s="31">
        <f t="shared" si="86"/>
        <v>0</v>
      </c>
      <c r="AE76" s="31">
        <f t="shared" si="87"/>
        <v>-1.5265566588595902E-16</v>
      </c>
      <c r="AF76" s="31">
        <f t="shared" si="88"/>
        <v>0</v>
      </c>
      <c r="AG76" s="31">
        <f t="shared" si="89"/>
        <v>-2.0816681711721685E-16</v>
      </c>
      <c r="AH76" s="31">
        <f t="shared" si="90"/>
        <v>2.6367796834847468E-16</v>
      </c>
    </row>
    <row r="77" spans="2:34" x14ac:dyDescent="0.25">
      <c r="B77" s="1"/>
      <c r="C77" s="1"/>
      <c r="D77" s="15" t="s">
        <v>36</v>
      </c>
      <c r="E77" s="38">
        <f>SQRT(E74^2+E75^2+E76^2)</f>
        <v>1</v>
      </c>
      <c r="F77" s="38">
        <f>SQRT(F74^2+F75^2+F76^2)</f>
        <v>1</v>
      </c>
      <c r="G77" s="38">
        <f t="shared" ref="G77:P77" si="93">SQRT(G74^2+G75^2+G76^2)</f>
        <v>1</v>
      </c>
      <c r="H77" s="38">
        <f t="shared" si="93"/>
        <v>1</v>
      </c>
      <c r="I77" s="38">
        <f t="shared" si="93"/>
        <v>1</v>
      </c>
      <c r="J77" s="38">
        <f t="shared" si="93"/>
        <v>1</v>
      </c>
      <c r="K77" s="38">
        <f t="shared" si="93"/>
        <v>1</v>
      </c>
      <c r="L77" s="38">
        <f t="shared" si="93"/>
        <v>1</v>
      </c>
      <c r="M77" s="38">
        <f t="shared" si="93"/>
        <v>1</v>
      </c>
      <c r="N77" s="38">
        <f t="shared" si="93"/>
        <v>1</v>
      </c>
      <c r="O77" s="38">
        <f t="shared" si="93"/>
        <v>0.99999999999999989</v>
      </c>
      <c r="P77" s="38">
        <f t="shared" si="93"/>
        <v>1</v>
      </c>
      <c r="Q77" s="38">
        <f t="shared" ref="Q77" si="94">SQRT(Q74^2+Q75^2+Q76^2)</f>
        <v>1</v>
      </c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spans="2:34" x14ac:dyDescent="0.25">
      <c r="B78" s="1"/>
      <c r="C78" s="1"/>
      <c r="D78" s="15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2:34" x14ac:dyDescent="0.25">
      <c r="B79" s="15" t="s">
        <v>1</v>
      </c>
      <c r="C79" s="15"/>
      <c r="D79" s="15" t="s">
        <v>25</v>
      </c>
      <c r="E79" s="1">
        <f>SQRT((E27-C80)^2+(E28-C81)^2+(E29-C82)^2)</f>
        <v>422.63213677144802</v>
      </c>
      <c r="F79" s="21">
        <f t="shared" ref="F79:Q79" si="95">SQRT(F27^2+F28^2+F29^2)</f>
        <v>11296.759497034425</v>
      </c>
      <c r="G79" s="21">
        <f t="shared" si="95"/>
        <v>29263.246086227005</v>
      </c>
      <c r="H79" s="21">
        <f t="shared" si="95"/>
        <v>22499.33204655155</v>
      </c>
      <c r="I79" s="21">
        <f t="shared" si="95"/>
        <v>16518.404844724584</v>
      </c>
      <c r="J79" s="21">
        <f t="shared" si="95"/>
        <v>4774.9669321756573</v>
      </c>
      <c r="K79" s="21">
        <f t="shared" si="95"/>
        <v>25153.799848638195</v>
      </c>
      <c r="L79" s="21">
        <f t="shared" si="95"/>
        <v>15368.188244793531</v>
      </c>
      <c r="M79" s="21">
        <f t="shared" si="95"/>
        <v>16027.088383584349</v>
      </c>
      <c r="N79" s="21">
        <f t="shared" si="95"/>
        <v>6241.4767797398072</v>
      </c>
      <c r="O79" s="21">
        <f t="shared" si="95"/>
        <v>22309.957290899012</v>
      </c>
      <c r="P79" s="21">
        <f t="shared" si="95"/>
        <v>4528.2222746949656</v>
      </c>
      <c r="Q79" s="21">
        <f t="shared" si="95"/>
        <v>22261.677575974474</v>
      </c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25">
      <c r="B80" s="15" t="s">
        <v>49</v>
      </c>
      <c r="C80" s="47">
        <v>4.3339999999999996</v>
      </c>
      <c r="D80" s="15" t="s">
        <v>33</v>
      </c>
      <c r="E80" s="38">
        <f>(E27-C80)/E$79</f>
        <v>2.7603201425046308E-2</v>
      </c>
      <c r="F80" s="38">
        <f t="shared" ref="F80:Q80" si="96">F27/F$79</f>
        <v>-2.7603201425046305E-2</v>
      </c>
      <c r="G80" s="38">
        <f t="shared" si="96"/>
        <v>-2.7603201425046308E-2</v>
      </c>
      <c r="H80" s="38">
        <f t="shared" si="96"/>
        <v>-2.760320142504636E-2</v>
      </c>
      <c r="I80" s="38">
        <f t="shared" si="96"/>
        <v>-2.7603201425046218E-2</v>
      </c>
      <c r="J80" s="38">
        <f t="shared" si="96"/>
        <v>-2.7603201425046287E-2</v>
      </c>
      <c r="K80" s="38">
        <f t="shared" si="96"/>
        <v>-2.7603201425046294E-2</v>
      </c>
      <c r="L80" s="38">
        <f t="shared" si="96"/>
        <v>-2.7603201425046391E-2</v>
      </c>
      <c r="M80" s="38">
        <f t="shared" si="96"/>
        <v>-2.7603201425046395E-2</v>
      </c>
      <c r="N80" s="38">
        <f t="shared" si="96"/>
        <v>-2.7603201425046422E-2</v>
      </c>
      <c r="O80" s="38">
        <f t="shared" si="96"/>
        <v>-2.7603201425046315E-2</v>
      </c>
      <c r="P80" s="38">
        <f t="shared" si="96"/>
        <v>-2.7603201425046419E-2</v>
      </c>
      <c r="Q80" s="38">
        <f t="shared" si="96"/>
        <v>-2.760320142504635E-2</v>
      </c>
      <c r="W80" s="31">
        <f t="shared" si="25"/>
        <v>0</v>
      </c>
      <c r="X80" s="31">
        <f t="shared" ref="X80:X82" si="97">ABS(G80)-ABS($E80)</f>
        <v>0</v>
      </c>
      <c r="Y80" s="31">
        <f t="shared" ref="Y80:Y82" si="98">ABS(H80)-ABS($E80)</f>
        <v>5.2041704279304213E-17</v>
      </c>
      <c r="Z80" s="31">
        <f t="shared" ref="Z80:Z82" si="99">ABS(I80)-ABS($E80)</f>
        <v>-9.0205620750793969E-17</v>
      </c>
      <c r="AA80" s="31">
        <f t="shared" ref="AA80:AA82" si="100">ABS(J80)-ABS($E80)</f>
        <v>0</v>
      </c>
      <c r="AB80" s="31">
        <f t="shared" ref="AB80:AB82" si="101">ABS(K80)-ABS($E80)</f>
        <v>0</v>
      </c>
      <c r="AC80" s="31">
        <f t="shared" ref="AC80:AC82" si="102">ABS(L80)-ABS($E80)</f>
        <v>8.3266726846886741E-17</v>
      </c>
      <c r="AD80" s="31">
        <f t="shared" ref="AD80:AD82" si="103">ABS(M80)-ABS($E80)</f>
        <v>8.6736173798840355E-17</v>
      </c>
      <c r="AE80" s="31">
        <f t="shared" ref="AE80:AE82" si="104">ABS(N80)-ABS($E80)</f>
        <v>1.1449174941446927E-16</v>
      </c>
      <c r="AF80" s="31">
        <f t="shared" ref="AF80:AF82" si="105">ABS(O80)-ABS($E80)</f>
        <v>0</v>
      </c>
      <c r="AG80" s="31">
        <f t="shared" ref="AG80:AG82" si="106">ABS(P80)-ABS($E80)</f>
        <v>1.1102230246251565E-16</v>
      </c>
      <c r="AH80" s="31">
        <f t="shared" ref="AH80:AH82" si="107">ABS(Q80)-ABS($E80)</f>
        <v>4.163336342344337E-17</v>
      </c>
    </row>
    <row r="81" spans="2:34" x14ac:dyDescent="0.25">
      <c r="B81" s="15" t="s">
        <v>47</v>
      </c>
      <c r="C81" s="47">
        <v>-689.07399999999996</v>
      </c>
      <c r="D81" s="15" t="s">
        <v>34</v>
      </c>
      <c r="E81" s="38">
        <f>(E28-C81)/E$79</f>
        <v>0.75496861747773225</v>
      </c>
      <c r="F81" s="38">
        <f t="shared" ref="F81:Q81" si="108">F28/F$79</f>
        <v>-0.75496861747773292</v>
      </c>
      <c r="G81" s="38">
        <f t="shared" si="108"/>
        <v>-0.75496861747773358</v>
      </c>
      <c r="H81" s="38">
        <f t="shared" si="108"/>
        <v>-0.75496861747773403</v>
      </c>
      <c r="I81" s="38">
        <f t="shared" si="108"/>
        <v>-0.75496861747773258</v>
      </c>
      <c r="J81" s="38">
        <f t="shared" si="108"/>
        <v>-0.75496861747773125</v>
      </c>
      <c r="K81" s="38">
        <f t="shared" si="108"/>
        <v>-0.75496861747773347</v>
      </c>
      <c r="L81" s="38">
        <f t="shared" si="108"/>
        <v>-0.7549686174777317</v>
      </c>
      <c r="M81" s="38">
        <f t="shared" si="108"/>
        <v>-0.75496861747773236</v>
      </c>
      <c r="N81" s="38">
        <f t="shared" si="108"/>
        <v>-0.75496861747773214</v>
      </c>
      <c r="O81" s="38">
        <f t="shared" si="108"/>
        <v>-0.75496861747773314</v>
      </c>
      <c r="P81" s="38">
        <f t="shared" si="108"/>
        <v>-0.75496861747773225</v>
      </c>
      <c r="Q81" s="38">
        <f t="shared" si="108"/>
        <v>-0.75496861747773314</v>
      </c>
      <c r="W81" s="31">
        <f t="shared" si="25"/>
        <v>0</v>
      </c>
      <c r="X81" s="31">
        <f t="shared" si="97"/>
        <v>1.3322676295501878E-15</v>
      </c>
      <c r="Y81" s="31">
        <f t="shared" si="98"/>
        <v>1.7763568394002505E-15</v>
      </c>
      <c r="Z81" s="31">
        <f t="shared" si="99"/>
        <v>0</v>
      </c>
      <c r="AA81" s="31">
        <f t="shared" si="100"/>
        <v>-9.9920072216264089E-16</v>
      </c>
      <c r="AB81" s="31">
        <f t="shared" si="101"/>
        <v>1.2212453270876722E-15</v>
      </c>
      <c r="AC81" s="31">
        <f t="shared" si="102"/>
        <v>0</v>
      </c>
      <c r="AD81" s="31">
        <f t="shared" si="103"/>
        <v>0</v>
      </c>
      <c r="AE81" s="31">
        <f t="shared" si="104"/>
        <v>0</v>
      </c>
      <c r="AF81" s="31">
        <f t="shared" si="105"/>
        <v>8.8817841970012523E-16</v>
      </c>
      <c r="AG81" s="31">
        <f t="shared" si="106"/>
        <v>0</v>
      </c>
      <c r="AH81" s="31">
        <f t="shared" si="107"/>
        <v>8.8817841970012523E-16</v>
      </c>
    </row>
    <row r="82" spans="2:34" x14ac:dyDescent="0.25">
      <c r="B82" s="15" t="s">
        <v>48</v>
      </c>
      <c r="C82" s="47">
        <v>209.1</v>
      </c>
      <c r="D82" s="15" t="s">
        <v>35</v>
      </c>
      <c r="E82" s="38">
        <f>(E29-C82)/E$79</f>
        <v>0.65517970809148995</v>
      </c>
      <c r="F82" s="38">
        <f t="shared" ref="F82:Q82" si="109">F29/F$79</f>
        <v>-0.65517970809148895</v>
      </c>
      <c r="G82" s="38">
        <f t="shared" si="109"/>
        <v>-0.6551797080914884</v>
      </c>
      <c r="H82" s="38">
        <f t="shared" si="109"/>
        <v>-0.65517970809148773</v>
      </c>
      <c r="I82" s="38">
        <f t="shared" si="109"/>
        <v>-0.65517970809148962</v>
      </c>
      <c r="J82" s="38">
        <f t="shared" si="109"/>
        <v>-0.65517970809149106</v>
      </c>
      <c r="K82" s="38">
        <f t="shared" si="109"/>
        <v>-0.6551797080914884</v>
      </c>
      <c r="L82" s="38">
        <f t="shared" si="109"/>
        <v>-0.6551797080914904</v>
      </c>
      <c r="M82" s="38">
        <f t="shared" si="109"/>
        <v>-0.65517970809148984</v>
      </c>
      <c r="N82" s="38">
        <f t="shared" si="109"/>
        <v>-0.65517970809149007</v>
      </c>
      <c r="O82" s="38">
        <f t="shared" si="109"/>
        <v>-0.65517970809148895</v>
      </c>
      <c r="P82" s="38">
        <f t="shared" si="109"/>
        <v>-0.65517970809148984</v>
      </c>
      <c r="Q82" s="38">
        <f t="shared" si="109"/>
        <v>-0.65517970809148895</v>
      </c>
      <c r="W82" s="31">
        <f t="shared" si="25"/>
        <v>-9.9920072216264089E-16</v>
      </c>
      <c r="X82" s="31">
        <f t="shared" si="97"/>
        <v>-1.5543122344752192E-15</v>
      </c>
      <c r="Y82" s="31">
        <f t="shared" si="98"/>
        <v>-2.2204460492503131E-15</v>
      </c>
      <c r="Z82" s="31">
        <f t="shared" si="99"/>
        <v>0</v>
      </c>
      <c r="AA82" s="31">
        <f t="shared" si="100"/>
        <v>1.1102230246251565E-15</v>
      </c>
      <c r="AB82" s="31">
        <f t="shared" si="101"/>
        <v>-1.5543122344752192E-15</v>
      </c>
      <c r="AC82" s="31">
        <f t="shared" si="102"/>
        <v>0</v>
      </c>
      <c r="AD82" s="31">
        <f t="shared" si="103"/>
        <v>0</v>
      </c>
      <c r="AE82" s="31">
        <f t="shared" si="104"/>
        <v>0</v>
      </c>
      <c r="AF82" s="31">
        <f t="shared" si="105"/>
        <v>-9.9920072216264089E-16</v>
      </c>
      <c r="AG82" s="31">
        <f t="shared" si="106"/>
        <v>0</v>
      </c>
      <c r="AH82" s="31">
        <f t="shared" si="107"/>
        <v>-9.9920072216264089E-16</v>
      </c>
    </row>
    <row r="83" spans="2:34" x14ac:dyDescent="0.25">
      <c r="B83" s="1"/>
      <c r="C83" s="1"/>
      <c r="D83" s="15" t="s">
        <v>36</v>
      </c>
      <c r="E83" s="38">
        <f>SQRT(E80^2+E81^2+E82^2)</f>
        <v>1</v>
      </c>
      <c r="F83" s="38">
        <f>SQRT(F80^2+F81^2+F82^2)</f>
        <v>0.99999999999999989</v>
      </c>
      <c r="G83" s="38">
        <f t="shared" ref="G83:P83" si="110">SQRT(G80^2+G81^2+G82^2)</f>
        <v>1</v>
      </c>
      <c r="H83" s="38">
        <f t="shared" si="110"/>
        <v>0.99999999999999989</v>
      </c>
      <c r="I83" s="38">
        <f t="shared" si="110"/>
        <v>1</v>
      </c>
      <c r="J83" s="38">
        <f t="shared" si="110"/>
        <v>1</v>
      </c>
      <c r="K83" s="38">
        <f t="shared" si="110"/>
        <v>0.99999999999999989</v>
      </c>
      <c r="L83" s="38">
        <f t="shared" si="110"/>
        <v>0.99999999999999989</v>
      </c>
      <c r="M83" s="38">
        <f t="shared" si="110"/>
        <v>1</v>
      </c>
      <c r="N83" s="38">
        <f t="shared" si="110"/>
        <v>1</v>
      </c>
      <c r="O83" s="38">
        <f t="shared" si="110"/>
        <v>1</v>
      </c>
      <c r="P83" s="38">
        <f t="shared" si="110"/>
        <v>1</v>
      </c>
      <c r="Q83" s="38">
        <f t="shared" ref="Q83" si="111">SQRT(Q80^2+Q81^2+Q82^2)</f>
        <v>1</v>
      </c>
      <c r="W83" s="31"/>
    </row>
    <row r="84" spans="2:34" x14ac:dyDescent="0.25">
      <c r="B84" s="1"/>
      <c r="C84" s="1"/>
      <c r="D84" s="15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2:34" x14ac:dyDescent="0.25">
      <c r="B85" s="1"/>
      <c r="C85" s="1"/>
      <c r="D85" s="15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2:34" x14ac:dyDescent="0.25">
      <c r="B86" s="1"/>
      <c r="C86" s="1"/>
      <c r="D86" s="15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2:34" x14ac:dyDescent="0.25">
      <c r="B87" s="1"/>
      <c r="C87" s="1"/>
      <c r="D87" s="15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9" spans="2:34" x14ac:dyDescent="0.25">
      <c r="B89" s="29"/>
    </row>
  </sheetData>
  <mergeCells count="3">
    <mergeCell ref="B36:E36"/>
    <mergeCell ref="B44:E44"/>
    <mergeCell ref="B4:E4"/>
  </mergeCells>
  <conditionalFormatting sqref="W50:AH8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:Q4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5:Q45">
    <cfRule type="colorScale" priority="2">
      <colorScale>
        <cfvo type="min"/>
        <cfvo type="max"/>
        <color rgb="FFFCFCFF"/>
        <color rgb="FFF8696B"/>
      </colorScale>
    </cfRule>
  </conditionalFormatting>
  <conditionalFormatting sqref="F46:Q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5872-BCD2-439F-B6D2-3D893F17275E}">
  <dimension ref="A1:L15"/>
  <sheetViews>
    <sheetView workbookViewId="0">
      <selection activeCell="M13" sqref="A8:M13"/>
    </sheetView>
  </sheetViews>
  <sheetFormatPr defaultRowHeight="15" x14ac:dyDescent="0.25"/>
  <sheetData>
    <row r="1" spans="1:12" x14ac:dyDescent="0.25">
      <c r="A1" s="51">
        <v>36131.020446968883</v>
      </c>
      <c r="B1" s="51">
        <v>15752.571689873783</v>
      </c>
      <c r="C1" s="51">
        <v>33962.472876474676</v>
      </c>
      <c r="D1" s="51">
        <v>-6868.7903928280484</v>
      </c>
      <c r="E1" s="51">
        <v>7247.3330610839384</v>
      </c>
      <c r="F1" s="51">
        <v>426.50273132798128</v>
      </c>
      <c r="G1" s="51">
        <v>17326.820941174181</v>
      </c>
      <c r="H1" s="51">
        <v>16972.025032437807</v>
      </c>
      <c r="I1" s="51">
        <v>28736.273287837914</v>
      </c>
      <c r="J1" s="51">
        <v>-7639.2931747043458</v>
      </c>
      <c r="K1" s="51">
        <v>2391.908415686542</v>
      </c>
      <c r="L1" s="51">
        <v>12013.885733579984</v>
      </c>
    </row>
    <row r="2" spans="1:12" x14ac:dyDescent="0.25">
      <c r="A2" s="52">
        <v>-21767.106376028125</v>
      </c>
      <c r="B2" s="52">
        <v>17867.394135493829</v>
      </c>
      <c r="C2" s="52">
        <v>-7248.5697127611056</v>
      </c>
      <c r="D2" s="52">
        <v>-5787.3961321636116</v>
      </c>
      <c r="E2" s="52">
        <v>7719.3856337035249</v>
      </c>
      <c r="F2" s="52">
        <v>2153.4063538968467</v>
      </c>
      <c r="G2" s="52">
        <v>18609.495952267211</v>
      </c>
      <c r="H2" s="52">
        <v>-22275.180032833217</v>
      </c>
      <c r="I2" s="52">
        <v>-11018.674466477931</v>
      </c>
      <c r="J2" s="52">
        <v>32483.789599494281</v>
      </c>
      <c r="K2" s="52">
        <v>2713.0281480673289</v>
      </c>
      <c r="L2" s="52">
        <v>13626.780168132667</v>
      </c>
    </row>
    <row r="3" spans="1:12" x14ac:dyDescent="0.25">
      <c r="A3" s="52">
        <v>-21080.178924165561</v>
      </c>
      <c r="B3" s="52">
        <v>-1267.6676899733029</v>
      </c>
      <c r="C3" s="52">
        <v>-15988.633451315936</v>
      </c>
      <c r="D3" s="52">
        <v>5333.5634575186259</v>
      </c>
      <c r="E3" s="52">
        <v>-1778.5012115861266</v>
      </c>
      <c r="F3" s="52">
        <v>3949.7364278875862</v>
      </c>
      <c r="G3" s="52">
        <v>-3884.3101244207987</v>
      </c>
      <c r="H3" s="52">
        <v>-10110.237178514837</v>
      </c>
      <c r="I3" s="52">
        <v>-16037.182881264898</v>
      </c>
      <c r="J3" s="52">
        <v>12531.764983241956</v>
      </c>
      <c r="K3" s="52">
        <v>-192.48571443671918</v>
      </c>
      <c r="L3" s="52">
        <v>-966.80180705230384</v>
      </c>
    </row>
    <row r="4" spans="1:12" x14ac:dyDescent="0.25">
      <c r="A4" s="52">
        <v>14466.336488002555</v>
      </c>
      <c r="B4" s="52">
        <v>-1458.616257900861</v>
      </c>
      <c r="C4" s="52">
        <v>9847.6898784945679</v>
      </c>
      <c r="D4" s="52">
        <v>3460.0164343462329</v>
      </c>
      <c r="E4" s="52">
        <v>-1377.1166135114183</v>
      </c>
      <c r="F4" s="52">
        <v>2313.8707461393474</v>
      </c>
      <c r="G4" s="52">
        <v>-3075.189205034354</v>
      </c>
      <c r="H4" s="52">
        <v>12866.613936927119</v>
      </c>
      <c r="I4" s="52">
        <v>8835.50014756561</v>
      </c>
      <c r="J4" s="52">
        <v>-10973.117935727763</v>
      </c>
      <c r="K4" s="52">
        <v>-221.47980477200562</v>
      </c>
      <c r="L4" s="52">
        <v>-1112.4309983510486</v>
      </c>
    </row>
    <row r="5" spans="1:12" x14ac:dyDescent="0.25">
      <c r="A5" s="52">
        <v>4869.1891517622389</v>
      </c>
      <c r="B5" s="52">
        <v>-1848.1436155866459</v>
      </c>
      <c r="C5" s="52">
        <v>2659.1652134227629</v>
      </c>
      <c r="D5" s="52">
        <v>1852.653138271412</v>
      </c>
      <c r="E5" s="52">
        <v>-1111.994493159388</v>
      </c>
      <c r="F5" s="52">
        <v>822.29297089891577</v>
      </c>
      <c r="G5" s="52">
        <v>-2578.0295286223832</v>
      </c>
      <c r="H5" s="52">
        <v>5081.416107895564</v>
      </c>
      <c r="I5" s="52">
        <v>2610.7461549458299</v>
      </c>
      <c r="J5" s="52">
        <v>-5076.6012379441618</v>
      </c>
      <c r="K5" s="52">
        <v>-280.62657669799546</v>
      </c>
      <c r="L5" s="52">
        <v>-1409.508660174934</v>
      </c>
    </row>
    <row r="6" spans="1:12" x14ac:dyDescent="0.25">
      <c r="A6" s="53">
        <v>-12205.85255264411</v>
      </c>
      <c r="B6" s="53">
        <v>-31996.500957907152</v>
      </c>
      <c r="C6" s="53">
        <v>-24355.718245338539</v>
      </c>
      <c r="D6" s="53">
        <v>-18000.412238748158</v>
      </c>
      <c r="E6" s="53">
        <v>-6732.1310346779646</v>
      </c>
      <c r="F6" s="53">
        <v>-27493.536525156298</v>
      </c>
      <c r="G6" s="53">
        <v>-18552.620589738322</v>
      </c>
      <c r="H6" s="53">
        <v>-17420.829328424559</v>
      </c>
      <c r="I6" s="53">
        <v>-8031.1764147130461</v>
      </c>
      <c r="J6" s="53">
        <v>-24605.12529705085</v>
      </c>
      <c r="K6" s="53">
        <v>-4858.4257491707294</v>
      </c>
      <c r="L6" s="53">
        <v>-24402.511155037999</v>
      </c>
    </row>
    <row r="8" spans="1:12" x14ac:dyDescent="0.25">
      <c r="A8" s="50">
        <f>A1-'Forces_FEA(Matlab)'!F37</f>
        <v>6633.3962182059622</v>
      </c>
      <c r="B8" s="50">
        <f>B1-'Forces_FEA(Matlab)'!G37</f>
        <v>638.2297700783256</v>
      </c>
      <c r="C8" s="50">
        <f>C1-'Forces_FEA(Matlab)'!H37</f>
        <v>2861.8002665285967</v>
      </c>
      <c r="D8" s="50">
        <f>D1-'Forces_FEA(Matlab)'!I37</f>
        <v>-445.38265635295647</v>
      </c>
      <c r="E8" s="50">
        <f>E1-'Forces_FEA(Matlab)'!J37</f>
        <v>1042.5784236274449</v>
      </c>
      <c r="F8" s="50">
        <f>F1-'Forces_FEA(Matlab)'!K37</f>
        <v>-102.5706330098206</v>
      </c>
      <c r="G8" s="50">
        <f>G1-'Forces_FEA(Matlab)'!L37</f>
        <v>6273.2591197025649</v>
      </c>
      <c r="H8" s="50">
        <f>H1-'Forces_FEA(Matlab)'!M37</f>
        <v>1946.6290294126502</v>
      </c>
      <c r="I8" s="50">
        <f>I1-'Forces_FEA(Matlab)'!N37</f>
        <v>3186.3888276788748</v>
      </c>
      <c r="J8" s="50">
        <f>J1-'Forces_FEA(Matlab)'!O37</f>
        <v>-1558.9281955216438</v>
      </c>
      <c r="K8" s="50">
        <f>K1-'Forces_FEA(Matlab)'!P37</f>
        <v>53.100904486117088</v>
      </c>
      <c r="L8" s="50">
        <f>L1-'Forces_FEA(Matlab)'!Q37</f>
        <v>515.82411730951571</v>
      </c>
    </row>
    <row r="9" spans="1:12" x14ac:dyDescent="0.25">
      <c r="A9" s="50">
        <f>A2-'Forces_FEA(Matlab)'!F38</f>
        <v>-6252.1938831003226</v>
      </c>
      <c r="B9" s="50">
        <f>B2-'Forces_FEA(Matlab)'!G38</f>
        <v>851.09790232670275</v>
      </c>
      <c r="C9" s="50">
        <f>C2-'Forces_FEA(Matlab)'!H38</f>
        <v>-2151.7440220140415</v>
      </c>
      <c r="D9" s="50">
        <f>D2-'Forces_FEA(Matlab)'!I38</f>
        <v>-379.74739848631634</v>
      </c>
      <c r="E9" s="50">
        <f>E2-'Forces_FEA(Matlab)'!J38</f>
        <v>1189.8225345335341</v>
      </c>
      <c r="F9" s="50">
        <f>F2-'Forces_FEA(Matlab)'!K38</f>
        <v>37.67876248449511</v>
      </c>
      <c r="G9" s="50">
        <f>G2-'Forces_FEA(Matlab)'!L38</f>
        <v>6545.031119021729</v>
      </c>
      <c r="H9" s="50">
        <f>H2-'Forces_FEA(Matlab)'!M38</f>
        <v>-2663.4511872986732</v>
      </c>
      <c r="I9" s="50">
        <f>I2-'Forces_FEA(Matlab)'!N38</f>
        <v>-1355.6828627766372</v>
      </c>
      <c r="J9" s="50">
        <f>J2-'Forces_FEA(Matlab)'!O38</f>
        <v>3082.0746049052359</v>
      </c>
      <c r="K9" s="50">
        <f>K2-'Forces_FEA(Matlab)'!P38</f>
        <v>79.91043416814864</v>
      </c>
      <c r="L9" s="50">
        <f>L2-'Forces_FEA(Matlab)'!Q38</f>
        <v>681.82870362904214</v>
      </c>
    </row>
    <row r="10" spans="1:12" x14ac:dyDescent="0.25">
      <c r="A10" s="50">
        <f>A3-'Forces_FEA(Matlab)'!F39</f>
        <v>-4485.6609464168214</v>
      </c>
      <c r="B10" s="50">
        <f>B3-'Forces_FEA(Matlab)'!G39</f>
        <v>724.29802295114473</v>
      </c>
      <c r="C10" s="50">
        <f>C3-'Forces_FEA(Matlab)'!H39</f>
        <v>-1429.1262181397706</v>
      </c>
      <c r="D10" s="50">
        <f>D3-'Forces_FEA(Matlab)'!I39</f>
        <v>408.03315657764506</v>
      </c>
      <c r="E10" s="50">
        <f>E3-'Forces_FEA(Matlab)'!J39</f>
        <v>58.911612159905189</v>
      </c>
      <c r="F10" s="50">
        <f>F3-'Forces_FEA(Matlab)'!K39</f>
        <v>620.27443177795749</v>
      </c>
      <c r="G10" s="50">
        <f>G3-'Forces_FEA(Matlab)'!L39</f>
        <v>-1577.6562716531739</v>
      </c>
      <c r="H10" s="50">
        <f>H3-'Forces_FEA(Matlab)'!M39</f>
        <v>-1419.0292807928217</v>
      </c>
      <c r="I10" s="50">
        <f>I3-'Forces_FEA(Matlab)'!N39</f>
        <v>-1709.8591346656322</v>
      </c>
      <c r="J10" s="50">
        <f>J3-'Forces_FEA(Matlab)'!O39</f>
        <v>2277.4388719254839</v>
      </c>
      <c r="K10" s="50">
        <f>K3-'Forces_FEA(Matlab)'!P39</f>
        <v>115.75293704829394</v>
      </c>
      <c r="L10" s="50">
        <f>L3-'Forces_FEA(Matlab)'!Q39</f>
        <v>548.56317716216574</v>
      </c>
    </row>
    <row r="11" spans="1:12" x14ac:dyDescent="0.25">
      <c r="A11" s="50">
        <f>A4-'Forces_FEA(Matlab)'!F40</f>
        <v>5693.5271517620768</v>
      </c>
      <c r="B11" s="50">
        <f>B4-'Forces_FEA(Matlab)'!G40</f>
        <v>413.72792718822825</v>
      </c>
      <c r="C11" s="50">
        <f>C4-'Forces_FEA(Matlab)'!H40</f>
        <v>3470.2481278043733</v>
      </c>
      <c r="D11" s="50">
        <f>D4-'Forces_FEA(Matlab)'!I40</f>
        <v>199.38542040231232</v>
      </c>
      <c r="E11" s="50">
        <f>E4-'Forces_FEA(Matlab)'!J40</f>
        <v>7.7026675080342102</v>
      </c>
      <c r="F11" s="50">
        <f>F4-'Forces_FEA(Matlab)'!K40</f>
        <v>325.29212409872594</v>
      </c>
      <c r="G11" s="50">
        <f>G4-'Forces_FEA(Matlab)'!L40</f>
        <v>-1192.3147704778628</v>
      </c>
      <c r="H11" s="50">
        <f>H4-'Forces_FEA(Matlab)'!M40</f>
        <v>3122.392235489122</v>
      </c>
      <c r="I11" s="50">
        <f>I4-'Forces_FEA(Matlab)'!N40</f>
        <v>2962.731502724725</v>
      </c>
      <c r="J11" s="50">
        <f>J4-'Forces_FEA(Matlab)'!O40</f>
        <v>-2481.6676506811054</v>
      </c>
      <c r="K11" s="50">
        <f>K4-'Forces_FEA(Matlab)'!P40</f>
        <v>68.248498774166393</v>
      </c>
      <c r="L11" s="50">
        <f>L4-'Forces_FEA(Matlab)'!Q40</f>
        <v>311.93328566882838</v>
      </c>
    </row>
    <row r="12" spans="1:12" x14ac:dyDescent="0.25">
      <c r="A12" s="50">
        <f>A5-'Forces_FEA(Matlab)'!F41</f>
        <v>-270.56384451559097</v>
      </c>
      <c r="B12" s="50">
        <f>B5-'Forces_FEA(Matlab)'!G41</f>
        <v>130.9145100612734</v>
      </c>
      <c r="C12" s="50">
        <f>C5-'Forces_FEA(Matlab)'!H41</f>
        <v>-679.32272587155194</v>
      </c>
      <c r="D12" s="50">
        <f>D5-'Forces_FEA(Matlab)'!I41</f>
        <v>292.45433196260069</v>
      </c>
      <c r="E12" s="50">
        <f>E5-'Forces_FEA(Matlab)'!J41</f>
        <v>-119.78159772128879</v>
      </c>
      <c r="F12" s="50">
        <f>F5-'Forces_FEA(Matlab)'!K41</f>
        <v>292.29101664306006</v>
      </c>
      <c r="G12" s="50">
        <f>G5-'Forces_FEA(Matlab)'!L41</f>
        <v>-980.85373011952811</v>
      </c>
      <c r="H12" s="50">
        <f>H5-'Forces_FEA(Matlab)'!M41</f>
        <v>-525.07381549610545</v>
      </c>
      <c r="I12" s="50">
        <f>I5-'Forces_FEA(Matlab)'!N41</f>
        <v>-868.56601568711721</v>
      </c>
      <c r="J12" s="50">
        <f>J5-'Forces_FEA(Matlab)'!O41</f>
        <v>824.140297604843</v>
      </c>
      <c r="K12" s="50">
        <f>K5-'Forces_FEA(Matlab)'!P41</f>
        <v>25.614742568792735</v>
      </c>
      <c r="L12" s="50">
        <f>L5-'Forces_FEA(Matlab)'!Q41</f>
        <v>96.037025613574997</v>
      </c>
    </row>
    <row r="13" spans="1:12" x14ac:dyDescent="0.25">
      <c r="A13" s="50">
        <f>A6-'Forces_FEA(Matlab)'!F42</f>
        <v>-909.0930556096846</v>
      </c>
      <c r="B13" s="50">
        <f>B6-'Forces_FEA(Matlab)'!G42</f>
        <v>-2733.2548716801466</v>
      </c>
      <c r="C13" s="50">
        <f>C6-'Forces_FEA(Matlab)'!H42</f>
        <v>-1856.3861987869896</v>
      </c>
      <c r="D13" s="50">
        <f>D6-'Forces_FEA(Matlab)'!I42</f>
        <v>-1482.0073940235743</v>
      </c>
      <c r="E13" s="50">
        <f>E6-'Forces_FEA(Matlab)'!J42</f>
        <v>-1957.1641025023073</v>
      </c>
      <c r="F13" s="50">
        <f>F6-'Forces_FEA(Matlab)'!K42</f>
        <v>-2339.7366765181032</v>
      </c>
      <c r="G13" s="50">
        <f>G6-'Forces_FEA(Matlab)'!L42</f>
        <v>-3184.4323449447911</v>
      </c>
      <c r="H13" s="50">
        <f>H6-'Forces_FEA(Matlab)'!M42</f>
        <v>-1393.7409448402104</v>
      </c>
      <c r="I13" s="50">
        <f>I6-'Forces_FEA(Matlab)'!N42</f>
        <v>-1789.699634973239</v>
      </c>
      <c r="J13" s="50">
        <f>J6-'Forces_FEA(Matlab)'!O42</f>
        <v>-2295.1680061518382</v>
      </c>
      <c r="K13" s="50">
        <f>K6-'Forces_FEA(Matlab)'!P42</f>
        <v>-330.20347447576387</v>
      </c>
      <c r="L13" s="50">
        <f>L6-'Forces_FEA(Matlab)'!Q42</f>
        <v>-2140.8335790635247</v>
      </c>
    </row>
    <row r="14" spans="1:12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2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62EA-31B8-4A9B-BBEA-F2898D2B217F}">
  <dimension ref="B2:AH89"/>
  <sheetViews>
    <sheetView zoomScale="90" zoomScaleNormal="90" workbookViewId="0"/>
  </sheetViews>
  <sheetFormatPr defaultRowHeight="15" x14ac:dyDescent="0.25"/>
  <cols>
    <col min="1" max="1" width="3.7109375" customWidth="1"/>
    <col min="3" max="3" width="10.7109375" bestFit="1" customWidth="1"/>
    <col min="6" max="17" width="15.7109375" customWidth="1"/>
    <col min="19" max="19" width="9.28515625" bestFit="1" customWidth="1"/>
    <col min="20" max="20" width="9.5703125" bestFit="1" customWidth="1"/>
    <col min="22" max="22" width="26.5703125" bestFit="1" customWidth="1"/>
  </cols>
  <sheetData>
    <row r="2" spans="2:23" x14ac:dyDescent="0.25">
      <c r="B2" s="27" t="s">
        <v>29</v>
      </c>
      <c r="C2" s="43">
        <v>43720</v>
      </c>
      <c r="F2" s="27" t="s">
        <v>30</v>
      </c>
      <c r="G2" s="28" t="s">
        <v>57</v>
      </c>
    </row>
    <row r="4" spans="2:23" ht="15.75" x14ac:dyDescent="0.25">
      <c r="B4" s="56" t="s">
        <v>53</v>
      </c>
      <c r="C4" s="56"/>
      <c r="D4" s="56"/>
      <c r="E4" s="56"/>
    </row>
    <row r="5" spans="2:23" s="7" customFormat="1" ht="30" customHeight="1" x14ac:dyDescent="0.25">
      <c r="E5" s="30" t="s">
        <v>31</v>
      </c>
      <c r="F5" s="26" t="s">
        <v>2</v>
      </c>
      <c r="G5" s="26" t="s">
        <v>3</v>
      </c>
      <c r="H5" s="26" t="s">
        <v>13</v>
      </c>
      <c r="I5" s="26" t="s">
        <v>14</v>
      </c>
      <c r="J5" s="26" t="s">
        <v>15</v>
      </c>
      <c r="K5" s="26" t="s">
        <v>16</v>
      </c>
      <c r="L5" s="26" t="s">
        <v>17</v>
      </c>
      <c r="M5" s="26" t="s">
        <v>18</v>
      </c>
      <c r="N5" s="26" t="s">
        <v>19</v>
      </c>
      <c r="O5" s="26" t="s">
        <v>20</v>
      </c>
      <c r="P5" s="26" t="s">
        <v>4</v>
      </c>
      <c r="Q5" s="26" t="s">
        <v>21</v>
      </c>
      <c r="S5" s="14" t="s">
        <v>23</v>
      </c>
      <c r="T5" s="14" t="s">
        <v>22</v>
      </c>
    </row>
    <row r="6" spans="2:23" x14ac:dyDescent="0.25">
      <c r="B6" s="8" t="s">
        <v>5</v>
      </c>
      <c r="C6" s="9" t="s">
        <v>0</v>
      </c>
      <c r="D6" s="9" t="s">
        <v>6</v>
      </c>
      <c r="E6" s="9">
        <v>-200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2"/>
      <c r="S6" s="2">
        <f t="shared" ref="S6:S29" si="0">MIN(F6:Q6)</f>
        <v>0</v>
      </c>
      <c r="T6" s="3">
        <f t="shared" ref="T6:T29" si="1">MAX(F6:Q6)</f>
        <v>0</v>
      </c>
      <c r="V6" s="39"/>
      <c r="W6" s="28"/>
    </row>
    <row r="7" spans="2:23" x14ac:dyDescent="0.25">
      <c r="B7" s="10" t="s">
        <v>5</v>
      </c>
      <c r="C7" s="11" t="s">
        <v>0</v>
      </c>
      <c r="D7" s="11" t="s">
        <v>7</v>
      </c>
      <c r="E7" s="11">
        <v>-392.863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1"/>
      <c r="S7" s="1">
        <f t="shared" si="0"/>
        <v>0</v>
      </c>
      <c r="T7" s="4">
        <f t="shared" si="1"/>
        <v>0</v>
      </c>
    </row>
    <row r="8" spans="2:23" x14ac:dyDescent="0.25">
      <c r="B8" s="12" t="s">
        <v>5</v>
      </c>
      <c r="C8" s="13" t="s">
        <v>0</v>
      </c>
      <c r="D8" s="13" t="s">
        <v>8</v>
      </c>
      <c r="E8" s="13">
        <v>148.18799999999999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5"/>
      <c r="S8" s="5">
        <f t="shared" si="0"/>
        <v>0</v>
      </c>
      <c r="T8" s="6">
        <f t="shared" si="1"/>
        <v>0</v>
      </c>
    </row>
    <row r="9" spans="2:23" x14ac:dyDescent="0.25">
      <c r="B9" s="8" t="s">
        <v>5</v>
      </c>
      <c r="C9" s="9" t="s">
        <v>9</v>
      </c>
      <c r="D9" s="9" t="s">
        <v>6</v>
      </c>
      <c r="E9" s="9">
        <v>175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2"/>
      <c r="S9" s="2">
        <f t="shared" si="0"/>
        <v>0</v>
      </c>
      <c r="T9" s="3">
        <f t="shared" si="1"/>
        <v>0</v>
      </c>
    </row>
    <row r="10" spans="2:23" x14ac:dyDescent="0.25">
      <c r="B10" s="10" t="s">
        <v>5</v>
      </c>
      <c r="C10" s="11" t="s">
        <v>9</v>
      </c>
      <c r="D10" s="11" t="s">
        <v>7</v>
      </c>
      <c r="E10" s="11">
        <v>-425.67200000000003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1"/>
      <c r="S10" s="1">
        <f t="shared" si="0"/>
        <v>0</v>
      </c>
      <c r="T10" s="4">
        <f t="shared" si="1"/>
        <v>0</v>
      </c>
    </row>
    <row r="11" spans="2:23" x14ac:dyDescent="0.25">
      <c r="B11" s="12" t="s">
        <v>5</v>
      </c>
      <c r="C11" s="13" t="s">
        <v>9</v>
      </c>
      <c r="D11" s="13" t="s">
        <v>8</v>
      </c>
      <c r="E11" s="13">
        <v>150.28700000000001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5"/>
      <c r="S11" s="5">
        <f t="shared" si="0"/>
        <v>0</v>
      </c>
      <c r="T11" s="6">
        <f t="shared" si="1"/>
        <v>0</v>
      </c>
    </row>
    <row r="12" spans="2:23" x14ac:dyDescent="0.25">
      <c r="B12" s="8" t="s">
        <v>5</v>
      </c>
      <c r="C12" s="9" t="s">
        <v>10</v>
      </c>
      <c r="D12" s="9" t="s">
        <v>6</v>
      </c>
      <c r="E12" s="9">
        <v>-1.9510000000000001</v>
      </c>
      <c r="F12" s="42">
        <f>(F6+F9)</f>
        <v>0</v>
      </c>
      <c r="G12" s="42">
        <f t="shared" ref="G12:Q12" si="2">(G6+G9)</f>
        <v>0</v>
      </c>
      <c r="H12" s="42">
        <f t="shared" si="2"/>
        <v>0</v>
      </c>
      <c r="I12" s="42">
        <f t="shared" si="2"/>
        <v>0</v>
      </c>
      <c r="J12" s="42">
        <f t="shared" si="2"/>
        <v>0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0</v>
      </c>
      <c r="P12" s="42">
        <f t="shared" si="2"/>
        <v>0</v>
      </c>
      <c r="Q12" s="42">
        <f t="shared" si="2"/>
        <v>0</v>
      </c>
      <c r="R12" s="2"/>
      <c r="S12" s="2">
        <f t="shared" si="0"/>
        <v>0</v>
      </c>
      <c r="T12" s="3">
        <f t="shared" si="1"/>
        <v>0</v>
      </c>
      <c r="V12" s="35" t="s">
        <v>56</v>
      </c>
    </row>
    <row r="13" spans="2:23" x14ac:dyDescent="0.25">
      <c r="B13" s="10" t="s">
        <v>5</v>
      </c>
      <c r="C13" s="11" t="s">
        <v>10</v>
      </c>
      <c r="D13" s="11" t="s">
        <v>7</v>
      </c>
      <c r="E13" s="11">
        <v>-726.78599999999994</v>
      </c>
      <c r="F13" s="42">
        <f t="shared" ref="F13:Q14" si="3">(F7+F10)</f>
        <v>0</v>
      </c>
      <c r="G13" s="42">
        <f t="shared" si="3"/>
        <v>0</v>
      </c>
      <c r="H13" s="42">
        <f t="shared" si="3"/>
        <v>0</v>
      </c>
      <c r="I13" s="42">
        <f t="shared" si="3"/>
        <v>0</v>
      </c>
      <c r="J13" s="42">
        <f t="shared" si="3"/>
        <v>0</v>
      </c>
      <c r="K13" s="42">
        <f t="shared" si="3"/>
        <v>0</v>
      </c>
      <c r="L13" s="42">
        <f t="shared" si="3"/>
        <v>0</v>
      </c>
      <c r="M13" s="42">
        <f t="shared" si="3"/>
        <v>0</v>
      </c>
      <c r="N13" s="42">
        <f t="shared" si="3"/>
        <v>0</v>
      </c>
      <c r="O13" s="42">
        <f t="shared" si="3"/>
        <v>0</v>
      </c>
      <c r="P13" s="42">
        <f t="shared" si="3"/>
        <v>0</v>
      </c>
      <c r="Q13" s="42">
        <f t="shared" si="3"/>
        <v>0</v>
      </c>
      <c r="R13" s="1"/>
      <c r="S13" s="1">
        <f t="shared" si="0"/>
        <v>0</v>
      </c>
      <c r="T13" s="4">
        <f t="shared" si="1"/>
        <v>0</v>
      </c>
    </row>
    <row r="14" spans="2:23" x14ac:dyDescent="0.25">
      <c r="B14" s="12" t="s">
        <v>5</v>
      </c>
      <c r="C14" s="13" t="s">
        <v>10</v>
      </c>
      <c r="D14" s="13" t="s">
        <v>8</v>
      </c>
      <c r="E14" s="13">
        <v>149.29499999999999</v>
      </c>
      <c r="F14" s="42">
        <f t="shared" si="3"/>
        <v>0</v>
      </c>
      <c r="G14" s="42">
        <f t="shared" si="3"/>
        <v>0</v>
      </c>
      <c r="H14" s="42">
        <f t="shared" si="3"/>
        <v>0</v>
      </c>
      <c r="I14" s="42">
        <f t="shared" si="3"/>
        <v>0</v>
      </c>
      <c r="J14" s="42">
        <f t="shared" si="3"/>
        <v>0</v>
      </c>
      <c r="K14" s="42">
        <f t="shared" si="3"/>
        <v>0</v>
      </c>
      <c r="L14" s="42">
        <f t="shared" si="3"/>
        <v>0</v>
      </c>
      <c r="M14" s="42">
        <f t="shared" si="3"/>
        <v>0</v>
      </c>
      <c r="N14" s="42">
        <f t="shared" si="3"/>
        <v>0</v>
      </c>
      <c r="O14" s="42">
        <f t="shared" si="3"/>
        <v>0</v>
      </c>
      <c r="P14" s="42">
        <f t="shared" si="3"/>
        <v>0</v>
      </c>
      <c r="Q14" s="42">
        <f t="shared" si="3"/>
        <v>0</v>
      </c>
      <c r="R14" s="5"/>
      <c r="S14" s="5">
        <f t="shared" si="0"/>
        <v>0</v>
      </c>
      <c r="T14" s="6">
        <f t="shared" si="1"/>
        <v>0</v>
      </c>
    </row>
    <row r="15" spans="2:23" x14ac:dyDescent="0.25">
      <c r="B15" s="8" t="s">
        <v>11</v>
      </c>
      <c r="C15" s="9" t="s">
        <v>0</v>
      </c>
      <c r="D15" s="9" t="s">
        <v>6</v>
      </c>
      <c r="E15" s="9">
        <v>-65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2"/>
      <c r="S15" s="2">
        <f t="shared" si="0"/>
        <v>0</v>
      </c>
      <c r="T15" s="3">
        <f t="shared" si="1"/>
        <v>0</v>
      </c>
    </row>
    <row r="16" spans="2:23" x14ac:dyDescent="0.25">
      <c r="B16" s="10" t="s">
        <v>11</v>
      </c>
      <c r="C16" s="11" t="s">
        <v>0</v>
      </c>
      <c r="D16" s="11" t="s">
        <v>7</v>
      </c>
      <c r="E16" s="11">
        <v>-404.67399999999998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1"/>
      <c r="S16" s="1">
        <f t="shared" si="0"/>
        <v>0</v>
      </c>
      <c r="T16" s="4">
        <f t="shared" si="1"/>
        <v>0</v>
      </c>
    </row>
    <row r="17" spans="2:20" x14ac:dyDescent="0.25">
      <c r="B17" s="12" t="s">
        <v>11</v>
      </c>
      <c r="C17" s="13" t="s">
        <v>0</v>
      </c>
      <c r="D17" s="13" t="s">
        <v>8</v>
      </c>
      <c r="E17" s="13">
        <v>398.66800000000001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5"/>
      <c r="S17" s="5">
        <f t="shared" si="0"/>
        <v>0</v>
      </c>
      <c r="T17" s="6">
        <f t="shared" si="1"/>
        <v>0</v>
      </c>
    </row>
    <row r="18" spans="2:20" x14ac:dyDescent="0.25">
      <c r="B18" s="8" t="s">
        <v>11</v>
      </c>
      <c r="C18" s="9" t="s">
        <v>9</v>
      </c>
      <c r="D18" s="9" t="s">
        <v>6</v>
      </c>
      <c r="E18" s="9">
        <v>175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2"/>
      <c r="S18" s="2">
        <f t="shared" si="0"/>
        <v>0</v>
      </c>
      <c r="T18" s="3">
        <f t="shared" si="1"/>
        <v>0</v>
      </c>
    </row>
    <row r="19" spans="2:20" x14ac:dyDescent="0.25">
      <c r="B19" s="10" t="s">
        <v>11</v>
      </c>
      <c r="C19" s="11" t="s">
        <v>9</v>
      </c>
      <c r="D19" s="11" t="s">
        <v>7</v>
      </c>
      <c r="E19" s="11">
        <v>-425.67200000000003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1"/>
      <c r="S19" s="1">
        <f t="shared" si="0"/>
        <v>0</v>
      </c>
      <c r="T19" s="4">
        <f t="shared" si="1"/>
        <v>0</v>
      </c>
    </row>
    <row r="20" spans="2:20" x14ac:dyDescent="0.25">
      <c r="B20" s="12" t="s">
        <v>11</v>
      </c>
      <c r="C20" s="13" t="s">
        <v>9</v>
      </c>
      <c r="D20" s="13" t="s">
        <v>8</v>
      </c>
      <c r="E20" s="13">
        <v>365.43900000000002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5"/>
      <c r="S20" s="5">
        <f t="shared" si="0"/>
        <v>0</v>
      </c>
      <c r="T20" s="6">
        <f t="shared" si="1"/>
        <v>0</v>
      </c>
    </row>
    <row r="21" spans="2:20" x14ac:dyDescent="0.25">
      <c r="B21" s="8" t="s">
        <v>11</v>
      </c>
      <c r="C21" s="9" t="s">
        <v>10</v>
      </c>
      <c r="D21" s="9" t="s">
        <v>6</v>
      </c>
      <c r="E21" s="9">
        <v>24.972000000000001</v>
      </c>
      <c r="F21" s="42">
        <f>(F15+F18)</f>
        <v>0</v>
      </c>
      <c r="G21" s="42">
        <f t="shared" ref="G21:Q21" si="4">(G15+G18)</f>
        <v>0</v>
      </c>
      <c r="H21" s="42">
        <f t="shared" si="4"/>
        <v>0</v>
      </c>
      <c r="I21" s="42">
        <f t="shared" si="4"/>
        <v>0</v>
      </c>
      <c r="J21" s="42">
        <f t="shared" si="4"/>
        <v>0</v>
      </c>
      <c r="K21" s="42">
        <f t="shared" si="4"/>
        <v>0</v>
      </c>
      <c r="L21" s="42">
        <f t="shared" si="4"/>
        <v>0</v>
      </c>
      <c r="M21" s="42">
        <f t="shared" si="4"/>
        <v>0</v>
      </c>
      <c r="N21" s="42">
        <f t="shared" si="4"/>
        <v>0</v>
      </c>
      <c r="O21" s="42">
        <f t="shared" si="4"/>
        <v>0</v>
      </c>
      <c r="P21" s="42">
        <f t="shared" si="4"/>
        <v>0</v>
      </c>
      <c r="Q21" s="42">
        <f t="shared" si="4"/>
        <v>0</v>
      </c>
      <c r="R21" s="2"/>
      <c r="S21" s="2">
        <f t="shared" si="0"/>
        <v>0</v>
      </c>
      <c r="T21" s="3">
        <f t="shared" si="1"/>
        <v>0</v>
      </c>
    </row>
    <row r="22" spans="2:20" x14ac:dyDescent="0.25">
      <c r="B22" s="10" t="s">
        <v>11</v>
      </c>
      <c r="C22" s="11" t="s">
        <v>10</v>
      </c>
      <c r="D22" s="11" t="s">
        <v>7</v>
      </c>
      <c r="E22" s="11">
        <v>-672.33699999999999</v>
      </c>
      <c r="F22" s="42">
        <f t="shared" ref="F22:Q23" si="5">(F16+F19)</f>
        <v>0</v>
      </c>
      <c r="G22" s="42">
        <f t="shared" si="5"/>
        <v>0</v>
      </c>
      <c r="H22" s="42">
        <f t="shared" si="5"/>
        <v>0</v>
      </c>
      <c r="I22" s="42">
        <f t="shared" si="5"/>
        <v>0</v>
      </c>
      <c r="J22" s="42">
        <f t="shared" si="5"/>
        <v>0</v>
      </c>
      <c r="K22" s="42">
        <f t="shared" si="5"/>
        <v>0</v>
      </c>
      <c r="L22" s="42">
        <f t="shared" si="5"/>
        <v>0</v>
      </c>
      <c r="M22" s="42">
        <f t="shared" si="5"/>
        <v>0</v>
      </c>
      <c r="N22" s="42">
        <f t="shared" si="5"/>
        <v>0</v>
      </c>
      <c r="O22" s="42">
        <f t="shared" si="5"/>
        <v>0</v>
      </c>
      <c r="P22" s="42">
        <f t="shared" si="5"/>
        <v>0</v>
      </c>
      <c r="Q22" s="42">
        <f t="shared" si="5"/>
        <v>0</v>
      </c>
      <c r="R22" s="1"/>
      <c r="S22" s="1">
        <f t="shared" si="0"/>
        <v>0</v>
      </c>
      <c r="T22" s="4">
        <f t="shared" si="1"/>
        <v>0</v>
      </c>
    </row>
    <row r="23" spans="2:20" x14ac:dyDescent="0.25">
      <c r="B23" s="12" t="s">
        <v>11</v>
      </c>
      <c r="C23" s="13" t="s">
        <v>10</v>
      </c>
      <c r="D23" s="13" t="s">
        <v>8</v>
      </c>
      <c r="E23" s="13">
        <v>405.45499999999998</v>
      </c>
      <c r="F23" s="42">
        <f t="shared" si="5"/>
        <v>0</v>
      </c>
      <c r="G23" s="42">
        <f t="shared" si="5"/>
        <v>0</v>
      </c>
      <c r="H23" s="42">
        <f t="shared" si="5"/>
        <v>0</v>
      </c>
      <c r="I23" s="42">
        <f t="shared" si="5"/>
        <v>0</v>
      </c>
      <c r="J23" s="42">
        <f t="shared" si="5"/>
        <v>0</v>
      </c>
      <c r="K23" s="42">
        <f t="shared" si="5"/>
        <v>0</v>
      </c>
      <c r="L23" s="42">
        <f t="shared" si="5"/>
        <v>0</v>
      </c>
      <c r="M23" s="42">
        <f t="shared" si="5"/>
        <v>0</v>
      </c>
      <c r="N23" s="42">
        <f t="shared" si="5"/>
        <v>0</v>
      </c>
      <c r="O23" s="42">
        <f t="shared" si="5"/>
        <v>0</v>
      </c>
      <c r="P23" s="42">
        <f t="shared" si="5"/>
        <v>0</v>
      </c>
      <c r="Q23" s="42">
        <f t="shared" si="5"/>
        <v>0</v>
      </c>
      <c r="R23" s="5"/>
      <c r="S23" s="5">
        <f t="shared" si="0"/>
        <v>0</v>
      </c>
      <c r="T23" s="6">
        <f t="shared" si="1"/>
        <v>0</v>
      </c>
    </row>
    <row r="24" spans="2:20" x14ac:dyDescent="0.25">
      <c r="B24" s="8" t="s">
        <v>12</v>
      </c>
      <c r="C24" s="9" t="s">
        <v>44</v>
      </c>
      <c r="D24" s="9" t="s">
        <v>6</v>
      </c>
      <c r="E24" s="9">
        <v>-125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2"/>
      <c r="S24" s="2">
        <f t="shared" si="0"/>
        <v>0</v>
      </c>
      <c r="T24" s="3">
        <f t="shared" si="1"/>
        <v>0</v>
      </c>
    </row>
    <row r="25" spans="2:20" x14ac:dyDescent="0.25">
      <c r="B25" s="10" t="s">
        <v>12</v>
      </c>
      <c r="C25" s="9" t="s">
        <v>44</v>
      </c>
      <c r="D25" s="11" t="s">
        <v>7</v>
      </c>
      <c r="E25" s="11">
        <v>-410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1"/>
      <c r="S25" s="1">
        <f t="shared" si="0"/>
        <v>0</v>
      </c>
      <c r="T25" s="4">
        <f t="shared" si="1"/>
        <v>0</v>
      </c>
    </row>
    <row r="26" spans="2:20" x14ac:dyDescent="0.25">
      <c r="B26" s="12" t="s">
        <v>12</v>
      </c>
      <c r="C26" s="9" t="s">
        <v>44</v>
      </c>
      <c r="D26" s="13" t="s">
        <v>8</v>
      </c>
      <c r="E26" s="13">
        <v>396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5"/>
      <c r="S26" s="5">
        <f t="shared" si="0"/>
        <v>0</v>
      </c>
      <c r="T26" s="6">
        <f t="shared" si="1"/>
        <v>0</v>
      </c>
    </row>
    <row r="27" spans="2:20" x14ac:dyDescent="0.25">
      <c r="B27" s="8" t="s">
        <v>1</v>
      </c>
      <c r="C27" s="9" t="s">
        <v>45</v>
      </c>
      <c r="D27" s="9" t="s">
        <v>6</v>
      </c>
      <c r="E27" s="9">
        <v>16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2"/>
      <c r="S27" s="2">
        <f t="shared" si="0"/>
        <v>0</v>
      </c>
      <c r="T27" s="3">
        <f t="shared" si="1"/>
        <v>0</v>
      </c>
    </row>
    <row r="28" spans="2:20" x14ac:dyDescent="0.25">
      <c r="B28" s="10" t="s">
        <v>1</v>
      </c>
      <c r="C28" s="9" t="s">
        <v>45</v>
      </c>
      <c r="D28" s="11" t="s">
        <v>7</v>
      </c>
      <c r="E28" s="11">
        <v>-349.06799999999998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1"/>
      <c r="S28" s="1">
        <f t="shared" si="0"/>
        <v>0</v>
      </c>
      <c r="T28" s="4">
        <f t="shared" si="1"/>
        <v>0</v>
      </c>
    </row>
    <row r="29" spans="2:20" x14ac:dyDescent="0.25">
      <c r="B29" s="12" t="s">
        <v>1</v>
      </c>
      <c r="C29" s="9" t="s">
        <v>45</v>
      </c>
      <c r="D29" s="13" t="s">
        <v>8</v>
      </c>
      <c r="E29" s="13">
        <v>489.37099999999998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5"/>
      <c r="S29" s="5">
        <f t="shared" si="0"/>
        <v>0</v>
      </c>
      <c r="T29" s="6">
        <f t="shared" si="1"/>
        <v>0</v>
      </c>
    </row>
    <row r="31" spans="2:20" x14ac:dyDescent="0.25">
      <c r="B31" s="15" t="s">
        <v>42</v>
      </c>
      <c r="D31" s="15" t="s">
        <v>39</v>
      </c>
      <c r="F31" s="44">
        <f>F12+F21+F24+F27</f>
        <v>0</v>
      </c>
      <c r="G31" s="44">
        <f t="shared" ref="G31:Q33" si="6">G12+G21+G24+G27</f>
        <v>0</v>
      </c>
      <c r="H31" s="44">
        <f t="shared" si="6"/>
        <v>0</v>
      </c>
      <c r="I31" s="44">
        <f t="shared" si="6"/>
        <v>0</v>
      </c>
      <c r="J31" s="44">
        <f t="shared" si="6"/>
        <v>0</v>
      </c>
      <c r="K31" s="44">
        <f t="shared" si="6"/>
        <v>0</v>
      </c>
      <c r="L31" s="44">
        <f t="shared" si="6"/>
        <v>0</v>
      </c>
      <c r="M31" s="44">
        <f t="shared" si="6"/>
        <v>0</v>
      </c>
      <c r="N31" s="44">
        <f t="shared" si="6"/>
        <v>0</v>
      </c>
      <c r="O31" s="44">
        <f t="shared" si="6"/>
        <v>0</v>
      </c>
      <c r="P31" s="44">
        <f t="shared" si="6"/>
        <v>0</v>
      </c>
      <c r="Q31" s="44">
        <f t="shared" si="6"/>
        <v>0</v>
      </c>
    </row>
    <row r="32" spans="2:20" x14ac:dyDescent="0.25">
      <c r="D32" s="15" t="s">
        <v>40</v>
      </c>
      <c r="F32" s="44">
        <f>F13+F22+F25+F28</f>
        <v>0</v>
      </c>
      <c r="G32" s="44">
        <f t="shared" si="6"/>
        <v>0</v>
      </c>
      <c r="H32" s="44">
        <f t="shared" si="6"/>
        <v>0</v>
      </c>
      <c r="I32" s="44">
        <f t="shared" si="6"/>
        <v>0</v>
      </c>
      <c r="J32" s="44">
        <f t="shared" si="6"/>
        <v>0</v>
      </c>
      <c r="K32" s="44">
        <f t="shared" si="6"/>
        <v>0</v>
      </c>
      <c r="L32" s="44">
        <f t="shared" si="6"/>
        <v>0</v>
      </c>
      <c r="M32" s="44">
        <f t="shared" si="6"/>
        <v>0</v>
      </c>
      <c r="N32" s="44">
        <f t="shared" si="6"/>
        <v>0</v>
      </c>
      <c r="O32" s="44">
        <f t="shared" si="6"/>
        <v>0</v>
      </c>
      <c r="P32" s="44">
        <f t="shared" si="6"/>
        <v>0</v>
      </c>
      <c r="Q32" s="44">
        <f t="shared" si="6"/>
        <v>0</v>
      </c>
    </row>
    <row r="33" spans="2:23" x14ac:dyDescent="0.25">
      <c r="D33" s="40" t="s">
        <v>41</v>
      </c>
      <c r="E33" s="41"/>
      <c r="F33" s="44">
        <f>F14+F23+F26+F29</f>
        <v>0</v>
      </c>
      <c r="G33" s="44">
        <f t="shared" si="6"/>
        <v>0</v>
      </c>
      <c r="H33" s="44">
        <f t="shared" si="6"/>
        <v>0</v>
      </c>
      <c r="I33" s="44">
        <f t="shared" si="6"/>
        <v>0</v>
      </c>
      <c r="J33" s="44">
        <f t="shared" si="6"/>
        <v>0</v>
      </c>
      <c r="K33" s="44">
        <f t="shared" si="6"/>
        <v>0</v>
      </c>
      <c r="L33" s="44">
        <f t="shared" si="6"/>
        <v>0</v>
      </c>
      <c r="M33" s="44">
        <f t="shared" si="6"/>
        <v>0</v>
      </c>
      <c r="N33" s="44">
        <f t="shared" si="6"/>
        <v>0</v>
      </c>
      <c r="O33" s="44">
        <f t="shared" si="6"/>
        <v>0</v>
      </c>
      <c r="P33" s="44">
        <f t="shared" si="6"/>
        <v>0</v>
      </c>
      <c r="Q33" s="44">
        <f t="shared" si="6"/>
        <v>0</v>
      </c>
    </row>
    <row r="34" spans="2:23" x14ac:dyDescent="0.25"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2:23" x14ac:dyDescent="0.25">
      <c r="B35" s="29" t="s">
        <v>50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2:23" ht="15.75" x14ac:dyDescent="0.25">
      <c r="B36" s="54" t="s">
        <v>51</v>
      </c>
      <c r="C36" s="54"/>
      <c r="D36" s="54"/>
      <c r="E36" s="54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2:23" x14ac:dyDescent="0.25">
      <c r="B37" s="16" t="s">
        <v>5</v>
      </c>
      <c r="C37" s="17" t="s">
        <v>24</v>
      </c>
      <c r="D37" s="17" t="s">
        <v>25</v>
      </c>
      <c r="E37" s="17"/>
      <c r="F37" s="32">
        <f>SQRT(F6^2+F7^2+F8^2)*SIGN(F7)</f>
        <v>0</v>
      </c>
      <c r="G37" s="32">
        <f t="shared" ref="G37:Q37" si="7">SQRT(G6^2+G7^2+G8^2)*SIGN(G7)</f>
        <v>0</v>
      </c>
      <c r="H37" s="32">
        <f t="shared" si="7"/>
        <v>0</v>
      </c>
      <c r="I37" s="32">
        <f t="shared" si="7"/>
        <v>0</v>
      </c>
      <c r="J37" s="32">
        <f t="shared" si="7"/>
        <v>0</v>
      </c>
      <c r="K37" s="32">
        <f t="shared" si="7"/>
        <v>0</v>
      </c>
      <c r="L37" s="32">
        <f t="shared" si="7"/>
        <v>0</v>
      </c>
      <c r="M37" s="32">
        <f t="shared" si="7"/>
        <v>0</v>
      </c>
      <c r="N37" s="32">
        <f t="shared" si="7"/>
        <v>0</v>
      </c>
      <c r="O37" s="32">
        <f t="shared" si="7"/>
        <v>0</v>
      </c>
      <c r="P37" s="32">
        <f t="shared" si="7"/>
        <v>0</v>
      </c>
      <c r="Q37" s="32">
        <f t="shared" si="7"/>
        <v>0</v>
      </c>
      <c r="R37" s="2"/>
      <c r="S37" s="18">
        <f t="shared" ref="S37:S41" si="8">MIN(F37:Q37)</f>
        <v>0</v>
      </c>
      <c r="T37" s="19">
        <f t="shared" ref="T37:T41" si="9">MAX(F37:Q37)</f>
        <v>0</v>
      </c>
      <c r="V37" s="45" t="s">
        <v>55</v>
      </c>
    </row>
    <row r="38" spans="2:23" x14ac:dyDescent="0.25">
      <c r="B38" s="20" t="s">
        <v>5</v>
      </c>
      <c r="C38" s="15" t="s">
        <v>26</v>
      </c>
      <c r="D38" s="15" t="s">
        <v>25</v>
      </c>
      <c r="E38" s="15"/>
      <c r="F38" s="33">
        <f>SQRT(F9^2+F10^2+F11^2)*SIGN(F10)</f>
        <v>0</v>
      </c>
      <c r="G38" s="33">
        <f t="shared" ref="G38:Q38" si="10">SQRT(G9^2+G10^2+G11^2)*SIGN(G10)</f>
        <v>0</v>
      </c>
      <c r="H38" s="33">
        <f t="shared" si="10"/>
        <v>0</v>
      </c>
      <c r="I38" s="33">
        <f t="shared" si="10"/>
        <v>0</v>
      </c>
      <c r="J38" s="33">
        <f t="shared" si="10"/>
        <v>0</v>
      </c>
      <c r="K38" s="33">
        <f t="shared" si="10"/>
        <v>0</v>
      </c>
      <c r="L38" s="33">
        <f t="shared" si="10"/>
        <v>0</v>
      </c>
      <c r="M38" s="33">
        <f t="shared" si="10"/>
        <v>0</v>
      </c>
      <c r="N38" s="33">
        <f t="shared" si="10"/>
        <v>0</v>
      </c>
      <c r="O38" s="33">
        <f t="shared" si="10"/>
        <v>0</v>
      </c>
      <c r="P38" s="33">
        <f t="shared" si="10"/>
        <v>0</v>
      </c>
      <c r="Q38" s="33">
        <f t="shared" si="10"/>
        <v>0</v>
      </c>
      <c r="R38" s="1"/>
      <c r="S38" s="21">
        <f t="shared" si="8"/>
        <v>0</v>
      </c>
      <c r="T38" s="22">
        <f t="shared" si="9"/>
        <v>0</v>
      </c>
      <c r="V38" s="46" t="s">
        <v>54</v>
      </c>
    </row>
    <row r="39" spans="2:23" x14ac:dyDescent="0.25">
      <c r="B39" s="20" t="s">
        <v>11</v>
      </c>
      <c r="C39" s="15" t="s">
        <v>24</v>
      </c>
      <c r="D39" s="15" t="s">
        <v>25</v>
      </c>
      <c r="E39" s="15"/>
      <c r="F39" s="33">
        <f>SQRT(F15^2+F16^2+F17^2)*SIGN(F16)</f>
        <v>0</v>
      </c>
      <c r="G39" s="33">
        <f t="shared" ref="G39:Q39" si="11">SQRT(G15^2+G16^2+G17^2)*SIGN(G16)</f>
        <v>0</v>
      </c>
      <c r="H39" s="33">
        <f t="shared" si="11"/>
        <v>0</v>
      </c>
      <c r="I39" s="33">
        <f t="shared" si="11"/>
        <v>0</v>
      </c>
      <c r="J39" s="33">
        <f t="shared" si="11"/>
        <v>0</v>
      </c>
      <c r="K39" s="33">
        <f t="shared" si="11"/>
        <v>0</v>
      </c>
      <c r="L39" s="33">
        <f t="shared" si="11"/>
        <v>0</v>
      </c>
      <c r="M39" s="33">
        <f t="shared" si="11"/>
        <v>0</v>
      </c>
      <c r="N39" s="33">
        <f t="shared" si="11"/>
        <v>0</v>
      </c>
      <c r="O39" s="33">
        <f t="shared" si="11"/>
        <v>0</v>
      </c>
      <c r="P39" s="33">
        <f t="shared" si="11"/>
        <v>0</v>
      </c>
      <c r="Q39" s="33">
        <f t="shared" si="11"/>
        <v>0</v>
      </c>
      <c r="R39" s="1"/>
      <c r="S39" s="21">
        <f t="shared" si="8"/>
        <v>0</v>
      </c>
      <c r="T39" s="22">
        <f t="shared" si="9"/>
        <v>0</v>
      </c>
    </row>
    <row r="40" spans="2:23" x14ac:dyDescent="0.25">
      <c r="B40" s="20" t="s">
        <v>11</v>
      </c>
      <c r="C40" s="15" t="s">
        <v>26</v>
      </c>
      <c r="D40" s="15" t="s">
        <v>25</v>
      </c>
      <c r="E40" s="15"/>
      <c r="F40" s="33">
        <f>SQRT(F18^2+F19^2+F20^2)*SIGN(F19)</f>
        <v>0</v>
      </c>
      <c r="G40" s="33">
        <f t="shared" ref="G40:Q40" si="12">SQRT(G18^2+G19^2+G20^2)*SIGN(G19)</f>
        <v>0</v>
      </c>
      <c r="H40" s="33">
        <f t="shared" si="12"/>
        <v>0</v>
      </c>
      <c r="I40" s="33">
        <f t="shared" si="12"/>
        <v>0</v>
      </c>
      <c r="J40" s="33">
        <f t="shared" si="12"/>
        <v>0</v>
      </c>
      <c r="K40" s="33">
        <f t="shared" si="12"/>
        <v>0</v>
      </c>
      <c r="L40" s="33">
        <f t="shared" si="12"/>
        <v>0</v>
      </c>
      <c r="M40" s="33">
        <f t="shared" si="12"/>
        <v>0</v>
      </c>
      <c r="N40" s="33">
        <f t="shared" si="12"/>
        <v>0</v>
      </c>
      <c r="O40" s="33">
        <f t="shared" si="12"/>
        <v>0</v>
      </c>
      <c r="P40" s="33">
        <f t="shared" si="12"/>
        <v>0</v>
      </c>
      <c r="Q40" s="33">
        <f t="shared" si="12"/>
        <v>0</v>
      </c>
      <c r="R40" s="1"/>
      <c r="S40" s="21">
        <f t="shared" si="8"/>
        <v>0</v>
      </c>
      <c r="T40" s="22">
        <f t="shared" si="9"/>
        <v>0</v>
      </c>
    </row>
    <row r="41" spans="2:23" x14ac:dyDescent="0.25">
      <c r="B41" s="20" t="s">
        <v>12</v>
      </c>
      <c r="C41" s="15" t="s">
        <v>27</v>
      </c>
      <c r="D41" s="15" t="s">
        <v>25</v>
      </c>
      <c r="E41" s="15"/>
      <c r="F41" s="33">
        <f>-SQRT(F24^2+F25^2+F26^2)*SIGN(F26)</f>
        <v>0</v>
      </c>
      <c r="G41" s="33">
        <f t="shared" ref="G41:Q41" si="13">-SQRT(G24^2+G25^2+G26^2)*SIGN(G26)</f>
        <v>0</v>
      </c>
      <c r="H41" s="33">
        <f t="shared" si="13"/>
        <v>0</v>
      </c>
      <c r="I41" s="33">
        <f t="shared" si="13"/>
        <v>0</v>
      </c>
      <c r="J41" s="33">
        <f t="shared" si="13"/>
        <v>0</v>
      </c>
      <c r="K41" s="33">
        <f t="shared" si="13"/>
        <v>0</v>
      </c>
      <c r="L41" s="33">
        <f t="shared" si="13"/>
        <v>0</v>
      </c>
      <c r="M41" s="33">
        <f t="shared" si="13"/>
        <v>0</v>
      </c>
      <c r="N41" s="33">
        <f t="shared" si="13"/>
        <v>0</v>
      </c>
      <c r="O41" s="33">
        <f t="shared" si="13"/>
        <v>0</v>
      </c>
      <c r="P41" s="33">
        <f t="shared" si="13"/>
        <v>0</v>
      </c>
      <c r="Q41" s="33">
        <f t="shared" si="13"/>
        <v>0</v>
      </c>
      <c r="R41" s="1"/>
      <c r="S41" s="21">
        <f t="shared" si="8"/>
        <v>0</v>
      </c>
      <c r="T41" s="22">
        <f t="shared" si="9"/>
        <v>0</v>
      </c>
    </row>
    <row r="42" spans="2:23" x14ac:dyDescent="0.25">
      <c r="B42" s="12" t="s">
        <v>1</v>
      </c>
      <c r="C42" s="13" t="s">
        <v>28</v>
      </c>
      <c r="D42" s="23" t="s">
        <v>25</v>
      </c>
      <c r="E42" s="23"/>
      <c r="F42" s="34">
        <f>SQRT(F27^2+F28^2+F29^2)*SIGN(F29)</f>
        <v>0</v>
      </c>
      <c r="G42" s="34">
        <f t="shared" ref="G42:Q42" si="14">SQRT(G27^2+G28^2+G29^2)*SIGN(G29)</f>
        <v>0</v>
      </c>
      <c r="H42" s="34">
        <f t="shared" si="14"/>
        <v>0</v>
      </c>
      <c r="I42" s="34">
        <f t="shared" si="14"/>
        <v>0</v>
      </c>
      <c r="J42" s="34">
        <f t="shared" si="14"/>
        <v>0</v>
      </c>
      <c r="K42" s="34">
        <f t="shared" si="14"/>
        <v>0</v>
      </c>
      <c r="L42" s="34">
        <f t="shared" si="14"/>
        <v>0</v>
      </c>
      <c r="M42" s="34">
        <f t="shared" si="14"/>
        <v>0</v>
      </c>
      <c r="N42" s="34">
        <f t="shared" si="14"/>
        <v>0</v>
      </c>
      <c r="O42" s="34">
        <f t="shared" si="14"/>
        <v>0</v>
      </c>
      <c r="P42" s="34">
        <f t="shared" si="14"/>
        <v>0</v>
      </c>
      <c r="Q42" s="34">
        <f t="shared" si="14"/>
        <v>0</v>
      </c>
      <c r="R42" s="5"/>
      <c r="S42" s="24">
        <f>MIN(F42:Q42)</f>
        <v>0</v>
      </c>
      <c r="T42" s="25">
        <f>MAX(F42:Q42)</f>
        <v>0</v>
      </c>
    </row>
    <row r="44" spans="2:23" ht="15.75" x14ac:dyDescent="0.25">
      <c r="B44" s="55" t="s">
        <v>52</v>
      </c>
      <c r="C44" s="55"/>
      <c r="D44" s="55"/>
      <c r="E44" s="55"/>
    </row>
    <row r="45" spans="2:23" x14ac:dyDescent="0.25">
      <c r="B45" s="16" t="s">
        <v>5</v>
      </c>
      <c r="C45" s="17" t="s">
        <v>27</v>
      </c>
      <c r="D45" s="17" t="s">
        <v>25</v>
      </c>
      <c r="E45" s="17"/>
      <c r="F45" s="32">
        <f t="shared" ref="F45:Q45" si="15">SQRT(F12^2+F13^2+F14^2)</f>
        <v>0</v>
      </c>
      <c r="G45" s="32">
        <f t="shared" si="15"/>
        <v>0</v>
      </c>
      <c r="H45" s="32">
        <f t="shared" si="15"/>
        <v>0</v>
      </c>
      <c r="I45" s="32">
        <f t="shared" si="15"/>
        <v>0</v>
      </c>
      <c r="J45" s="32">
        <f t="shared" si="15"/>
        <v>0</v>
      </c>
      <c r="K45" s="32">
        <f t="shared" si="15"/>
        <v>0</v>
      </c>
      <c r="L45" s="32">
        <f t="shared" si="15"/>
        <v>0</v>
      </c>
      <c r="M45" s="32">
        <f t="shared" si="15"/>
        <v>0</v>
      </c>
      <c r="N45" s="32">
        <f t="shared" si="15"/>
        <v>0</v>
      </c>
      <c r="O45" s="32">
        <f t="shared" si="15"/>
        <v>0</v>
      </c>
      <c r="P45" s="32">
        <f t="shared" si="15"/>
        <v>0</v>
      </c>
      <c r="Q45" s="32">
        <f t="shared" si="15"/>
        <v>0</v>
      </c>
      <c r="R45" s="2"/>
      <c r="S45" s="18">
        <f>MIN(F45:Q45)</f>
        <v>0</v>
      </c>
      <c r="T45" s="19">
        <f>MAX(F45:Q45)</f>
        <v>0</v>
      </c>
    </row>
    <row r="46" spans="2:23" x14ac:dyDescent="0.25">
      <c r="B46" s="37" t="s">
        <v>11</v>
      </c>
      <c r="C46" s="23" t="s">
        <v>27</v>
      </c>
      <c r="D46" s="23" t="s">
        <v>25</v>
      </c>
      <c r="E46" s="23"/>
      <c r="F46" s="34">
        <f t="shared" ref="F46:Q46" si="16">SQRT(F21^2+F22^2+F23^2)</f>
        <v>0</v>
      </c>
      <c r="G46" s="34">
        <f t="shared" si="16"/>
        <v>0</v>
      </c>
      <c r="H46" s="34">
        <f t="shared" si="16"/>
        <v>0</v>
      </c>
      <c r="I46" s="34">
        <f t="shared" si="16"/>
        <v>0</v>
      </c>
      <c r="J46" s="34">
        <f t="shared" si="16"/>
        <v>0</v>
      </c>
      <c r="K46" s="34">
        <f t="shared" si="16"/>
        <v>0</v>
      </c>
      <c r="L46" s="34">
        <f t="shared" si="16"/>
        <v>0</v>
      </c>
      <c r="M46" s="34">
        <f t="shared" si="16"/>
        <v>0</v>
      </c>
      <c r="N46" s="34">
        <f t="shared" si="16"/>
        <v>0</v>
      </c>
      <c r="O46" s="34">
        <f t="shared" si="16"/>
        <v>0</v>
      </c>
      <c r="P46" s="34">
        <f t="shared" si="16"/>
        <v>0</v>
      </c>
      <c r="Q46" s="34">
        <f t="shared" si="16"/>
        <v>0</v>
      </c>
      <c r="R46" s="5"/>
      <c r="S46" s="24">
        <f>MIN(F46:Q46)</f>
        <v>0</v>
      </c>
      <c r="T46" s="25">
        <f>MAX(F46:Q46)</f>
        <v>0</v>
      </c>
    </row>
    <row r="48" spans="2:23" x14ac:dyDescent="0.25">
      <c r="B48" s="29" t="s">
        <v>38</v>
      </c>
      <c r="W48" s="27" t="s">
        <v>43</v>
      </c>
    </row>
    <row r="49" spans="2:34" x14ac:dyDescent="0.25">
      <c r="B49" s="15" t="s">
        <v>5</v>
      </c>
      <c r="C49" s="15" t="s">
        <v>32</v>
      </c>
      <c r="D49" s="15" t="s">
        <v>25</v>
      </c>
      <c r="E49" s="1">
        <f>SQRT((E6-E12)^2+(E7-E13)^2+(E8-E14)^2)</f>
        <v>388.23858872992002</v>
      </c>
      <c r="F49" s="21">
        <f t="shared" ref="F49:Q49" si="17">SQRT(F6^2+F7^2+F8^2)</f>
        <v>0</v>
      </c>
      <c r="G49" s="21">
        <f t="shared" si="17"/>
        <v>0</v>
      </c>
      <c r="H49" s="21">
        <f t="shared" si="17"/>
        <v>0</v>
      </c>
      <c r="I49" s="21">
        <f t="shared" si="17"/>
        <v>0</v>
      </c>
      <c r="J49" s="21">
        <f t="shared" si="17"/>
        <v>0</v>
      </c>
      <c r="K49" s="21">
        <f t="shared" si="17"/>
        <v>0</v>
      </c>
      <c r="L49" s="21">
        <f t="shared" si="17"/>
        <v>0</v>
      </c>
      <c r="M49" s="21">
        <f t="shared" si="17"/>
        <v>0</v>
      </c>
      <c r="N49" s="21">
        <f t="shared" si="17"/>
        <v>0</v>
      </c>
      <c r="O49" s="21">
        <f t="shared" si="17"/>
        <v>0</v>
      </c>
      <c r="P49" s="21">
        <f t="shared" si="17"/>
        <v>0</v>
      </c>
      <c r="Q49" s="21">
        <f t="shared" si="17"/>
        <v>0</v>
      </c>
      <c r="R49" s="1"/>
      <c r="S49" s="1"/>
      <c r="T49" s="1"/>
    </row>
    <row r="50" spans="2:34" x14ac:dyDescent="0.25">
      <c r="B50" s="15"/>
      <c r="C50" s="15"/>
      <c r="D50" s="15" t="s">
        <v>33</v>
      </c>
      <c r="E50" s="38">
        <f>(E6-E12)/$E$49</f>
        <v>-0.51012188316441087</v>
      </c>
      <c r="F50" s="38" t="e">
        <f t="shared" ref="F50:Q50" si="18">F6/F$49</f>
        <v>#DIV/0!</v>
      </c>
      <c r="G50" s="38" t="e">
        <f t="shared" si="18"/>
        <v>#DIV/0!</v>
      </c>
      <c r="H50" s="38" t="e">
        <f t="shared" si="18"/>
        <v>#DIV/0!</v>
      </c>
      <c r="I50" s="38" t="e">
        <f t="shared" si="18"/>
        <v>#DIV/0!</v>
      </c>
      <c r="J50" s="38" t="e">
        <f t="shared" si="18"/>
        <v>#DIV/0!</v>
      </c>
      <c r="K50" s="38" t="e">
        <f t="shared" si="18"/>
        <v>#DIV/0!</v>
      </c>
      <c r="L50" s="38" t="e">
        <f t="shared" si="18"/>
        <v>#DIV/0!</v>
      </c>
      <c r="M50" s="38" t="e">
        <f t="shared" si="18"/>
        <v>#DIV/0!</v>
      </c>
      <c r="N50" s="38" t="e">
        <f t="shared" si="18"/>
        <v>#DIV/0!</v>
      </c>
      <c r="O50" s="38" t="e">
        <f t="shared" si="18"/>
        <v>#DIV/0!</v>
      </c>
      <c r="P50" s="38" t="e">
        <f t="shared" si="18"/>
        <v>#DIV/0!</v>
      </c>
      <c r="Q50" s="38" t="e">
        <f t="shared" si="18"/>
        <v>#DIV/0!</v>
      </c>
      <c r="R50" s="1"/>
      <c r="S50" s="1"/>
      <c r="T50" s="1"/>
      <c r="W50" s="31" t="e">
        <f>ABS(F50)-ABS($E50)</f>
        <v>#DIV/0!</v>
      </c>
      <c r="X50" s="31" t="e">
        <f t="shared" ref="X50:AH52" si="19">ABS(G50)-ABS($E50)</f>
        <v>#DIV/0!</v>
      </c>
      <c r="Y50" s="31" t="e">
        <f t="shared" si="19"/>
        <v>#DIV/0!</v>
      </c>
      <c r="Z50" s="31" t="e">
        <f t="shared" si="19"/>
        <v>#DIV/0!</v>
      </c>
      <c r="AA50" s="31" t="e">
        <f t="shared" si="19"/>
        <v>#DIV/0!</v>
      </c>
      <c r="AB50" s="31" t="e">
        <f t="shared" si="19"/>
        <v>#DIV/0!</v>
      </c>
      <c r="AC50" s="31" t="e">
        <f t="shared" si="19"/>
        <v>#DIV/0!</v>
      </c>
      <c r="AD50" s="31" t="e">
        <f t="shared" si="19"/>
        <v>#DIV/0!</v>
      </c>
      <c r="AE50" s="31" t="e">
        <f t="shared" si="19"/>
        <v>#DIV/0!</v>
      </c>
      <c r="AF50" s="31" t="e">
        <f t="shared" si="19"/>
        <v>#DIV/0!</v>
      </c>
      <c r="AG50" s="31" t="e">
        <f t="shared" si="19"/>
        <v>#DIV/0!</v>
      </c>
      <c r="AH50" s="31" t="e">
        <f t="shared" si="19"/>
        <v>#DIV/0!</v>
      </c>
    </row>
    <row r="51" spans="2:34" x14ac:dyDescent="0.25">
      <c r="B51" s="1"/>
      <c r="C51" s="15"/>
      <c r="D51" s="15" t="s">
        <v>34</v>
      </c>
      <c r="E51" s="38">
        <f>(E7-E13)/$E$49</f>
        <v>0.8600973980777965</v>
      </c>
      <c r="F51" s="38" t="e">
        <f t="shared" ref="F51:Q51" si="20">F7/F$49</f>
        <v>#DIV/0!</v>
      </c>
      <c r="G51" s="38" t="e">
        <f t="shared" si="20"/>
        <v>#DIV/0!</v>
      </c>
      <c r="H51" s="38" t="e">
        <f t="shared" si="20"/>
        <v>#DIV/0!</v>
      </c>
      <c r="I51" s="38" t="e">
        <f t="shared" si="20"/>
        <v>#DIV/0!</v>
      </c>
      <c r="J51" s="38" t="e">
        <f t="shared" si="20"/>
        <v>#DIV/0!</v>
      </c>
      <c r="K51" s="38" t="e">
        <f t="shared" si="20"/>
        <v>#DIV/0!</v>
      </c>
      <c r="L51" s="38" t="e">
        <f t="shared" si="20"/>
        <v>#DIV/0!</v>
      </c>
      <c r="M51" s="38" t="e">
        <f t="shared" si="20"/>
        <v>#DIV/0!</v>
      </c>
      <c r="N51" s="38" t="e">
        <f t="shared" si="20"/>
        <v>#DIV/0!</v>
      </c>
      <c r="O51" s="38" t="e">
        <f t="shared" si="20"/>
        <v>#DIV/0!</v>
      </c>
      <c r="P51" s="38" t="e">
        <f t="shared" si="20"/>
        <v>#DIV/0!</v>
      </c>
      <c r="Q51" s="38" t="e">
        <f t="shared" si="20"/>
        <v>#DIV/0!</v>
      </c>
      <c r="R51" s="1"/>
      <c r="S51" s="1"/>
      <c r="T51" s="1"/>
      <c r="W51" s="31" t="e">
        <f t="shared" ref="W51:AH82" si="21">ABS(F51)-ABS($E51)</f>
        <v>#DIV/0!</v>
      </c>
      <c r="X51" s="31" t="e">
        <f t="shared" si="19"/>
        <v>#DIV/0!</v>
      </c>
      <c r="Y51" s="31" t="e">
        <f t="shared" si="19"/>
        <v>#DIV/0!</v>
      </c>
      <c r="Z51" s="31" t="e">
        <f t="shared" si="19"/>
        <v>#DIV/0!</v>
      </c>
      <c r="AA51" s="31" t="e">
        <f t="shared" si="19"/>
        <v>#DIV/0!</v>
      </c>
      <c r="AB51" s="31" t="e">
        <f t="shared" si="19"/>
        <v>#DIV/0!</v>
      </c>
      <c r="AC51" s="31" t="e">
        <f t="shared" si="19"/>
        <v>#DIV/0!</v>
      </c>
      <c r="AD51" s="31" t="e">
        <f t="shared" si="19"/>
        <v>#DIV/0!</v>
      </c>
      <c r="AE51" s="31" t="e">
        <f t="shared" si="19"/>
        <v>#DIV/0!</v>
      </c>
      <c r="AF51" s="31" t="e">
        <f t="shared" si="19"/>
        <v>#DIV/0!</v>
      </c>
      <c r="AG51" s="31" t="e">
        <f t="shared" si="19"/>
        <v>#DIV/0!</v>
      </c>
      <c r="AH51" s="31" t="e">
        <f t="shared" si="19"/>
        <v>#DIV/0!</v>
      </c>
    </row>
    <row r="52" spans="2:34" x14ac:dyDescent="0.25">
      <c r="B52" s="1"/>
      <c r="C52" s="1"/>
      <c r="D52" s="15" t="s">
        <v>35</v>
      </c>
      <c r="E52" s="38">
        <f>(E8-E14)/$E$49</f>
        <v>-2.851339439547801E-3</v>
      </c>
      <c r="F52" s="38" t="e">
        <f t="shared" ref="F52:Q52" si="22">F8/F$49</f>
        <v>#DIV/0!</v>
      </c>
      <c r="G52" s="38" t="e">
        <f t="shared" si="22"/>
        <v>#DIV/0!</v>
      </c>
      <c r="H52" s="38" t="e">
        <f t="shared" si="22"/>
        <v>#DIV/0!</v>
      </c>
      <c r="I52" s="38" t="e">
        <f t="shared" si="22"/>
        <v>#DIV/0!</v>
      </c>
      <c r="J52" s="38" t="e">
        <f t="shared" si="22"/>
        <v>#DIV/0!</v>
      </c>
      <c r="K52" s="38" t="e">
        <f t="shared" si="22"/>
        <v>#DIV/0!</v>
      </c>
      <c r="L52" s="38" t="e">
        <f t="shared" si="22"/>
        <v>#DIV/0!</v>
      </c>
      <c r="M52" s="38" t="e">
        <f t="shared" si="22"/>
        <v>#DIV/0!</v>
      </c>
      <c r="N52" s="38" t="e">
        <f t="shared" si="22"/>
        <v>#DIV/0!</v>
      </c>
      <c r="O52" s="38" t="e">
        <f t="shared" si="22"/>
        <v>#DIV/0!</v>
      </c>
      <c r="P52" s="38" t="e">
        <f t="shared" si="22"/>
        <v>#DIV/0!</v>
      </c>
      <c r="Q52" s="38" t="e">
        <f t="shared" si="22"/>
        <v>#DIV/0!</v>
      </c>
      <c r="R52" s="1"/>
      <c r="S52" s="1"/>
      <c r="T52" s="1"/>
      <c r="W52" s="31" t="e">
        <f t="shared" si="21"/>
        <v>#DIV/0!</v>
      </c>
      <c r="X52" s="31" t="e">
        <f t="shared" si="19"/>
        <v>#DIV/0!</v>
      </c>
      <c r="Y52" s="31" t="e">
        <f t="shared" si="19"/>
        <v>#DIV/0!</v>
      </c>
      <c r="Z52" s="31" t="e">
        <f t="shared" si="19"/>
        <v>#DIV/0!</v>
      </c>
      <c r="AA52" s="31" t="e">
        <f t="shared" si="19"/>
        <v>#DIV/0!</v>
      </c>
      <c r="AB52" s="31" t="e">
        <f t="shared" si="19"/>
        <v>#DIV/0!</v>
      </c>
      <c r="AC52" s="31" t="e">
        <f t="shared" si="19"/>
        <v>#DIV/0!</v>
      </c>
      <c r="AD52" s="31" t="e">
        <f t="shared" si="19"/>
        <v>#DIV/0!</v>
      </c>
      <c r="AE52" s="31" t="e">
        <f t="shared" si="19"/>
        <v>#DIV/0!</v>
      </c>
      <c r="AF52" s="31" t="e">
        <f t="shared" si="19"/>
        <v>#DIV/0!</v>
      </c>
      <c r="AG52" s="31" t="e">
        <f t="shared" si="19"/>
        <v>#DIV/0!</v>
      </c>
      <c r="AH52" s="31" t="e">
        <f t="shared" si="19"/>
        <v>#DIV/0!</v>
      </c>
    </row>
    <row r="53" spans="2:34" x14ac:dyDescent="0.25">
      <c r="B53" s="1"/>
      <c r="C53" s="1"/>
      <c r="D53" s="15" t="s">
        <v>36</v>
      </c>
      <c r="E53" s="38">
        <f>SQRT(E50^2+E51^2+E52^2)</f>
        <v>1</v>
      </c>
      <c r="F53" s="38" t="e">
        <f>SQRT(F50^2+F51^2+F52^2)</f>
        <v>#DIV/0!</v>
      </c>
      <c r="G53" s="38" t="e">
        <f t="shared" ref="G53:Q53" si="23">SQRT(G50^2+G51^2+G52^2)</f>
        <v>#DIV/0!</v>
      </c>
      <c r="H53" s="38" t="e">
        <f t="shared" si="23"/>
        <v>#DIV/0!</v>
      </c>
      <c r="I53" s="38" t="e">
        <f t="shared" si="23"/>
        <v>#DIV/0!</v>
      </c>
      <c r="J53" s="38" t="e">
        <f t="shared" si="23"/>
        <v>#DIV/0!</v>
      </c>
      <c r="K53" s="38" t="e">
        <f t="shared" si="23"/>
        <v>#DIV/0!</v>
      </c>
      <c r="L53" s="38" t="e">
        <f t="shared" si="23"/>
        <v>#DIV/0!</v>
      </c>
      <c r="M53" s="38" t="e">
        <f t="shared" si="23"/>
        <v>#DIV/0!</v>
      </c>
      <c r="N53" s="38" t="e">
        <f t="shared" si="23"/>
        <v>#DIV/0!</v>
      </c>
      <c r="O53" s="38" t="e">
        <f t="shared" si="23"/>
        <v>#DIV/0!</v>
      </c>
      <c r="P53" s="38" t="e">
        <f t="shared" si="23"/>
        <v>#DIV/0!</v>
      </c>
      <c r="Q53" s="38" t="e">
        <f t="shared" si="23"/>
        <v>#DIV/0!</v>
      </c>
      <c r="R53" s="1"/>
      <c r="S53" s="1"/>
      <c r="T53" s="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</row>
    <row r="54" spans="2:34" x14ac:dyDescent="0.25">
      <c r="B54" s="1"/>
      <c r="C54" s="1"/>
      <c r="D54" s="15"/>
      <c r="E54" s="38"/>
      <c r="F54" s="38"/>
      <c r="G54" s="38"/>
      <c r="H54" s="38"/>
      <c r="I54" s="38"/>
      <c r="J54" s="38"/>
      <c r="K54" s="1"/>
      <c r="L54" s="1"/>
      <c r="M54" s="1"/>
      <c r="N54" s="1"/>
      <c r="O54" s="1"/>
      <c r="P54" s="1"/>
      <c r="Q54" s="1"/>
      <c r="R54" s="1"/>
      <c r="S54" s="1"/>
      <c r="T54" s="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</row>
    <row r="55" spans="2:34" x14ac:dyDescent="0.25">
      <c r="B55" s="15" t="s">
        <v>5</v>
      </c>
      <c r="C55" s="15" t="s">
        <v>37</v>
      </c>
      <c r="D55" s="15" t="s">
        <v>25</v>
      </c>
      <c r="E55" s="1">
        <f>SQRT((E9-E12)^2+(E10-E13)^2+(E11-E14)^2)</f>
        <v>349.25961899566914</v>
      </c>
      <c r="F55" s="21">
        <f t="shared" ref="F55:Q55" si="24">SQRT(F9^2+F10^2+F11^2)</f>
        <v>0</v>
      </c>
      <c r="G55" s="21">
        <f t="shared" si="24"/>
        <v>0</v>
      </c>
      <c r="H55" s="21">
        <f t="shared" si="24"/>
        <v>0</v>
      </c>
      <c r="I55" s="21">
        <f t="shared" si="24"/>
        <v>0</v>
      </c>
      <c r="J55" s="21">
        <f t="shared" si="24"/>
        <v>0</v>
      </c>
      <c r="K55" s="21">
        <f t="shared" si="24"/>
        <v>0</v>
      </c>
      <c r="L55" s="21">
        <f t="shared" si="24"/>
        <v>0</v>
      </c>
      <c r="M55" s="21">
        <f t="shared" si="24"/>
        <v>0</v>
      </c>
      <c r="N55" s="21">
        <f t="shared" si="24"/>
        <v>0</v>
      </c>
      <c r="O55" s="21">
        <f t="shared" si="24"/>
        <v>0</v>
      </c>
      <c r="P55" s="21">
        <f t="shared" si="24"/>
        <v>0</v>
      </c>
      <c r="Q55" s="21">
        <f t="shared" si="24"/>
        <v>0</v>
      </c>
      <c r="R55" s="1"/>
      <c r="S55" s="1"/>
      <c r="T55" s="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</row>
    <row r="56" spans="2:34" x14ac:dyDescent="0.25">
      <c r="B56" s="15"/>
      <c r="C56" s="15"/>
      <c r="D56" s="15" t="s">
        <v>33</v>
      </c>
      <c r="E56" s="38">
        <f>(E9-E12)/$E$55</f>
        <v>0.50664603170798916</v>
      </c>
      <c r="F56" s="38" t="e">
        <f t="shared" ref="F56:Q56" si="25">F9/F$55</f>
        <v>#DIV/0!</v>
      </c>
      <c r="G56" s="38" t="e">
        <f t="shared" si="25"/>
        <v>#DIV/0!</v>
      </c>
      <c r="H56" s="38" t="e">
        <f t="shared" si="25"/>
        <v>#DIV/0!</v>
      </c>
      <c r="I56" s="38" t="e">
        <f t="shared" si="25"/>
        <v>#DIV/0!</v>
      </c>
      <c r="J56" s="38" t="e">
        <f t="shared" si="25"/>
        <v>#DIV/0!</v>
      </c>
      <c r="K56" s="38" t="e">
        <f t="shared" si="25"/>
        <v>#DIV/0!</v>
      </c>
      <c r="L56" s="38" t="e">
        <f t="shared" si="25"/>
        <v>#DIV/0!</v>
      </c>
      <c r="M56" s="38" t="e">
        <f t="shared" si="25"/>
        <v>#DIV/0!</v>
      </c>
      <c r="N56" s="38" t="e">
        <f t="shared" si="25"/>
        <v>#DIV/0!</v>
      </c>
      <c r="O56" s="38" t="e">
        <f t="shared" si="25"/>
        <v>#DIV/0!</v>
      </c>
      <c r="P56" s="38" t="e">
        <f t="shared" si="25"/>
        <v>#DIV/0!</v>
      </c>
      <c r="Q56" s="38" t="e">
        <f t="shared" si="25"/>
        <v>#DIV/0!</v>
      </c>
      <c r="R56" s="1"/>
      <c r="S56" s="1"/>
      <c r="T56" s="1"/>
      <c r="W56" s="31" t="e">
        <f t="shared" si="21"/>
        <v>#DIV/0!</v>
      </c>
      <c r="X56" s="31" t="e">
        <f t="shared" si="21"/>
        <v>#DIV/0!</v>
      </c>
      <c r="Y56" s="31" t="e">
        <f t="shared" si="21"/>
        <v>#DIV/0!</v>
      </c>
      <c r="Z56" s="31" t="e">
        <f t="shared" si="21"/>
        <v>#DIV/0!</v>
      </c>
      <c r="AA56" s="31" t="e">
        <f t="shared" si="21"/>
        <v>#DIV/0!</v>
      </c>
      <c r="AB56" s="31" t="e">
        <f t="shared" si="21"/>
        <v>#DIV/0!</v>
      </c>
      <c r="AC56" s="31" t="e">
        <f t="shared" si="21"/>
        <v>#DIV/0!</v>
      </c>
      <c r="AD56" s="31" t="e">
        <f t="shared" si="21"/>
        <v>#DIV/0!</v>
      </c>
      <c r="AE56" s="31" t="e">
        <f t="shared" si="21"/>
        <v>#DIV/0!</v>
      </c>
      <c r="AF56" s="31" t="e">
        <f t="shared" si="21"/>
        <v>#DIV/0!</v>
      </c>
      <c r="AG56" s="31" t="e">
        <f t="shared" si="21"/>
        <v>#DIV/0!</v>
      </c>
      <c r="AH56" s="31" t="e">
        <f t="shared" si="21"/>
        <v>#DIV/0!</v>
      </c>
    </row>
    <row r="57" spans="2:34" x14ac:dyDescent="0.25">
      <c r="B57" s="1"/>
      <c r="C57" s="15"/>
      <c r="D57" s="15" t="s">
        <v>34</v>
      </c>
      <c r="E57" s="38">
        <f>(E10-E13)/$E$55</f>
        <v>0.86214948314346573</v>
      </c>
      <c r="F57" s="38" t="e">
        <f t="shared" ref="F57:Q57" si="26">F10/F$55</f>
        <v>#DIV/0!</v>
      </c>
      <c r="G57" s="38" t="e">
        <f t="shared" si="26"/>
        <v>#DIV/0!</v>
      </c>
      <c r="H57" s="38" t="e">
        <f t="shared" si="26"/>
        <v>#DIV/0!</v>
      </c>
      <c r="I57" s="38" t="e">
        <f t="shared" si="26"/>
        <v>#DIV/0!</v>
      </c>
      <c r="J57" s="38" t="e">
        <f t="shared" si="26"/>
        <v>#DIV/0!</v>
      </c>
      <c r="K57" s="38" t="e">
        <f t="shared" si="26"/>
        <v>#DIV/0!</v>
      </c>
      <c r="L57" s="38" t="e">
        <f t="shared" si="26"/>
        <v>#DIV/0!</v>
      </c>
      <c r="M57" s="38" t="e">
        <f t="shared" si="26"/>
        <v>#DIV/0!</v>
      </c>
      <c r="N57" s="38" t="e">
        <f t="shared" si="26"/>
        <v>#DIV/0!</v>
      </c>
      <c r="O57" s="38" t="e">
        <f t="shared" si="26"/>
        <v>#DIV/0!</v>
      </c>
      <c r="P57" s="38" t="e">
        <f t="shared" si="26"/>
        <v>#DIV/0!</v>
      </c>
      <c r="Q57" s="38" t="e">
        <f t="shared" si="26"/>
        <v>#DIV/0!</v>
      </c>
      <c r="R57" s="1"/>
      <c r="S57" s="1"/>
      <c r="T57" s="1"/>
      <c r="W57" s="31" t="e">
        <f t="shared" si="21"/>
        <v>#DIV/0!</v>
      </c>
      <c r="X57" s="31" t="e">
        <f t="shared" si="21"/>
        <v>#DIV/0!</v>
      </c>
      <c r="Y57" s="31" t="e">
        <f t="shared" si="21"/>
        <v>#DIV/0!</v>
      </c>
      <c r="Z57" s="31" t="e">
        <f t="shared" si="21"/>
        <v>#DIV/0!</v>
      </c>
      <c r="AA57" s="31" t="e">
        <f t="shared" si="21"/>
        <v>#DIV/0!</v>
      </c>
      <c r="AB57" s="31" t="e">
        <f t="shared" si="21"/>
        <v>#DIV/0!</v>
      </c>
      <c r="AC57" s="31" t="e">
        <f t="shared" si="21"/>
        <v>#DIV/0!</v>
      </c>
      <c r="AD57" s="31" t="e">
        <f t="shared" si="21"/>
        <v>#DIV/0!</v>
      </c>
      <c r="AE57" s="31" t="e">
        <f t="shared" si="21"/>
        <v>#DIV/0!</v>
      </c>
      <c r="AF57" s="31" t="e">
        <f t="shared" si="21"/>
        <v>#DIV/0!</v>
      </c>
      <c r="AG57" s="31" t="e">
        <f t="shared" si="21"/>
        <v>#DIV/0!</v>
      </c>
      <c r="AH57" s="31" t="e">
        <f t="shared" si="21"/>
        <v>#DIV/0!</v>
      </c>
    </row>
    <row r="58" spans="2:34" x14ac:dyDescent="0.25">
      <c r="B58" s="1"/>
      <c r="C58" s="1"/>
      <c r="D58" s="15" t="s">
        <v>35</v>
      </c>
      <c r="E58" s="38">
        <f>(E11-E14)/$E$55</f>
        <v>2.8402939992107118E-3</v>
      </c>
      <c r="F58" s="38" t="e">
        <f t="shared" ref="F58:Q58" si="27">F11/F$55</f>
        <v>#DIV/0!</v>
      </c>
      <c r="G58" s="38" t="e">
        <f t="shared" si="27"/>
        <v>#DIV/0!</v>
      </c>
      <c r="H58" s="38" t="e">
        <f t="shared" si="27"/>
        <v>#DIV/0!</v>
      </c>
      <c r="I58" s="38" t="e">
        <f t="shared" si="27"/>
        <v>#DIV/0!</v>
      </c>
      <c r="J58" s="38" t="e">
        <f t="shared" si="27"/>
        <v>#DIV/0!</v>
      </c>
      <c r="K58" s="38" t="e">
        <f t="shared" si="27"/>
        <v>#DIV/0!</v>
      </c>
      <c r="L58" s="38" t="e">
        <f t="shared" si="27"/>
        <v>#DIV/0!</v>
      </c>
      <c r="M58" s="38" t="e">
        <f t="shared" si="27"/>
        <v>#DIV/0!</v>
      </c>
      <c r="N58" s="38" t="e">
        <f t="shared" si="27"/>
        <v>#DIV/0!</v>
      </c>
      <c r="O58" s="38" t="e">
        <f t="shared" si="27"/>
        <v>#DIV/0!</v>
      </c>
      <c r="P58" s="38" t="e">
        <f t="shared" si="27"/>
        <v>#DIV/0!</v>
      </c>
      <c r="Q58" s="38" t="e">
        <f t="shared" si="27"/>
        <v>#DIV/0!</v>
      </c>
      <c r="R58" s="1"/>
      <c r="S58" s="1"/>
      <c r="T58" s="1"/>
      <c r="W58" s="31" t="e">
        <f t="shared" si="21"/>
        <v>#DIV/0!</v>
      </c>
      <c r="X58" s="31" t="e">
        <f t="shared" si="21"/>
        <v>#DIV/0!</v>
      </c>
      <c r="Y58" s="31" t="e">
        <f t="shared" si="21"/>
        <v>#DIV/0!</v>
      </c>
      <c r="Z58" s="31" t="e">
        <f t="shared" si="21"/>
        <v>#DIV/0!</v>
      </c>
      <c r="AA58" s="31" t="e">
        <f t="shared" si="21"/>
        <v>#DIV/0!</v>
      </c>
      <c r="AB58" s="31" t="e">
        <f t="shared" si="21"/>
        <v>#DIV/0!</v>
      </c>
      <c r="AC58" s="31" t="e">
        <f t="shared" si="21"/>
        <v>#DIV/0!</v>
      </c>
      <c r="AD58" s="31" t="e">
        <f t="shared" si="21"/>
        <v>#DIV/0!</v>
      </c>
      <c r="AE58" s="31" t="e">
        <f t="shared" si="21"/>
        <v>#DIV/0!</v>
      </c>
      <c r="AF58" s="31" t="e">
        <f t="shared" si="21"/>
        <v>#DIV/0!</v>
      </c>
      <c r="AG58" s="31" t="e">
        <f t="shared" si="21"/>
        <v>#DIV/0!</v>
      </c>
      <c r="AH58" s="31" t="e">
        <f t="shared" si="21"/>
        <v>#DIV/0!</v>
      </c>
    </row>
    <row r="59" spans="2:34" x14ac:dyDescent="0.25">
      <c r="B59" s="1"/>
      <c r="C59" s="1"/>
      <c r="D59" s="15" t="s">
        <v>36</v>
      </c>
      <c r="E59" s="38">
        <f>SQRT(E56^2+E57^2+E58^2)</f>
        <v>0.99999999999999989</v>
      </c>
      <c r="F59" s="38" t="e">
        <f>SQRT(F56^2+F57^2+F58^2)</f>
        <v>#DIV/0!</v>
      </c>
      <c r="G59" s="38" t="e">
        <f t="shared" ref="G59:Q59" si="28">SQRT(G56^2+G57^2+G58^2)</f>
        <v>#DIV/0!</v>
      </c>
      <c r="H59" s="38" t="e">
        <f t="shared" si="28"/>
        <v>#DIV/0!</v>
      </c>
      <c r="I59" s="38" t="e">
        <f t="shared" si="28"/>
        <v>#DIV/0!</v>
      </c>
      <c r="J59" s="38" t="e">
        <f t="shared" si="28"/>
        <v>#DIV/0!</v>
      </c>
      <c r="K59" s="38" t="e">
        <f t="shared" si="28"/>
        <v>#DIV/0!</v>
      </c>
      <c r="L59" s="38" t="e">
        <f t="shared" si="28"/>
        <v>#DIV/0!</v>
      </c>
      <c r="M59" s="38" t="e">
        <f t="shared" si="28"/>
        <v>#DIV/0!</v>
      </c>
      <c r="N59" s="38" t="e">
        <f t="shared" si="28"/>
        <v>#DIV/0!</v>
      </c>
      <c r="O59" s="38" t="e">
        <f t="shared" si="28"/>
        <v>#DIV/0!</v>
      </c>
      <c r="P59" s="38" t="e">
        <f t="shared" si="28"/>
        <v>#DIV/0!</v>
      </c>
      <c r="Q59" s="38" t="e">
        <f t="shared" si="28"/>
        <v>#DIV/0!</v>
      </c>
      <c r="R59" s="1"/>
      <c r="S59" s="1"/>
      <c r="T59" s="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</row>
    <row r="60" spans="2:34" x14ac:dyDescent="0.25">
      <c r="B60" s="1"/>
      <c r="C60" s="1"/>
      <c r="D60" s="15"/>
      <c r="E60" s="38"/>
      <c r="F60" s="38"/>
      <c r="G60" s="38"/>
      <c r="H60" s="38"/>
      <c r="I60" s="38"/>
      <c r="J60" s="38"/>
      <c r="K60" s="1"/>
      <c r="L60" s="1"/>
      <c r="M60" s="1"/>
      <c r="N60" s="1"/>
      <c r="O60" s="1"/>
      <c r="P60" s="1"/>
      <c r="Q60" s="1"/>
      <c r="R60" s="1"/>
      <c r="S60" s="1"/>
      <c r="T60" s="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2:34" x14ac:dyDescent="0.25">
      <c r="B61" s="15" t="s">
        <v>11</v>
      </c>
      <c r="C61" s="15" t="s">
        <v>32</v>
      </c>
      <c r="D61" s="15" t="s">
        <v>25</v>
      </c>
      <c r="E61" s="1">
        <f>SQRT((E15-E21)^2+(E16-E22)^2+(E17-E23)^2)</f>
        <v>282.46151193038673</v>
      </c>
      <c r="F61" s="21">
        <f t="shared" ref="F61:Q61" si="29">SQRT(F15^2+F16^2+F17^2)</f>
        <v>0</v>
      </c>
      <c r="G61" s="21">
        <f t="shared" si="29"/>
        <v>0</v>
      </c>
      <c r="H61" s="21">
        <f t="shared" si="29"/>
        <v>0</v>
      </c>
      <c r="I61" s="21">
        <f t="shared" si="29"/>
        <v>0</v>
      </c>
      <c r="J61" s="21">
        <f t="shared" si="29"/>
        <v>0</v>
      </c>
      <c r="K61" s="21">
        <f t="shared" si="29"/>
        <v>0</v>
      </c>
      <c r="L61" s="21">
        <f t="shared" si="29"/>
        <v>0</v>
      </c>
      <c r="M61" s="21">
        <f t="shared" si="29"/>
        <v>0</v>
      </c>
      <c r="N61" s="21">
        <f t="shared" si="29"/>
        <v>0</v>
      </c>
      <c r="O61" s="21">
        <f t="shared" si="29"/>
        <v>0</v>
      </c>
      <c r="P61" s="21">
        <f t="shared" si="29"/>
        <v>0</v>
      </c>
      <c r="Q61" s="21">
        <f t="shared" si="29"/>
        <v>0</v>
      </c>
      <c r="R61" s="1"/>
      <c r="S61" s="1"/>
      <c r="T61" s="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2:34" x14ac:dyDescent="0.25">
      <c r="B62" s="15"/>
      <c r="C62" s="15"/>
      <c r="D62" s="15" t="s">
        <v>33</v>
      </c>
      <c r="E62" s="38">
        <f>(E15-E21)/E$61</f>
        <v>-0.3185283523589359</v>
      </c>
      <c r="F62" s="38" t="e">
        <f t="shared" ref="F62:Q62" si="30">F15/F$61</f>
        <v>#DIV/0!</v>
      </c>
      <c r="G62" s="38" t="e">
        <f t="shared" si="30"/>
        <v>#DIV/0!</v>
      </c>
      <c r="H62" s="38" t="e">
        <f t="shared" si="30"/>
        <v>#DIV/0!</v>
      </c>
      <c r="I62" s="38" t="e">
        <f t="shared" si="30"/>
        <v>#DIV/0!</v>
      </c>
      <c r="J62" s="38" t="e">
        <f t="shared" si="30"/>
        <v>#DIV/0!</v>
      </c>
      <c r="K62" s="38" t="e">
        <f t="shared" si="30"/>
        <v>#DIV/0!</v>
      </c>
      <c r="L62" s="38" t="e">
        <f t="shared" si="30"/>
        <v>#DIV/0!</v>
      </c>
      <c r="M62" s="38" t="e">
        <f t="shared" si="30"/>
        <v>#DIV/0!</v>
      </c>
      <c r="N62" s="38" t="e">
        <f t="shared" si="30"/>
        <v>#DIV/0!</v>
      </c>
      <c r="O62" s="38" t="e">
        <f t="shared" si="30"/>
        <v>#DIV/0!</v>
      </c>
      <c r="P62" s="38" t="e">
        <f t="shared" si="30"/>
        <v>#DIV/0!</v>
      </c>
      <c r="Q62" s="38" t="e">
        <f t="shared" si="30"/>
        <v>#DIV/0!</v>
      </c>
      <c r="R62" s="1"/>
      <c r="S62" s="1"/>
      <c r="T62" s="1"/>
      <c r="W62" s="31" t="e">
        <f t="shared" si="21"/>
        <v>#DIV/0!</v>
      </c>
      <c r="X62" s="31" t="e">
        <f t="shared" si="21"/>
        <v>#DIV/0!</v>
      </c>
      <c r="Y62" s="31" t="e">
        <f t="shared" si="21"/>
        <v>#DIV/0!</v>
      </c>
      <c r="Z62" s="31" t="e">
        <f t="shared" si="21"/>
        <v>#DIV/0!</v>
      </c>
      <c r="AA62" s="31" t="e">
        <f t="shared" si="21"/>
        <v>#DIV/0!</v>
      </c>
      <c r="AB62" s="31" t="e">
        <f t="shared" si="21"/>
        <v>#DIV/0!</v>
      </c>
      <c r="AC62" s="31" t="e">
        <f t="shared" si="21"/>
        <v>#DIV/0!</v>
      </c>
      <c r="AD62" s="31" t="e">
        <f t="shared" si="21"/>
        <v>#DIV/0!</v>
      </c>
      <c r="AE62" s="31" t="e">
        <f t="shared" si="21"/>
        <v>#DIV/0!</v>
      </c>
      <c r="AF62" s="31" t="e">
        <f t="shared" si="21"/>
        <v>#DIV/0!</v>
      </c>
      <c r="AG62" s="31" t="e">
        <f t="shared" si="21"/>
        <v>#DIV/0!</v>
      </c>
      <c r="AH62" s="31" t="e">
        <f t="shared" si="21"/>
        <v>#DIV/0!</v>
      </c>
    </row>
    <row r="63" spans="2:34" x14ac:dyDescent="0.25">
      <c r="B63" s="1"/>
      <c r="C63" s="15"/>
      <c r="D63" s="15" t="s">
        <v>34</v>
      </c>
      <c r="E63" s="38">
        <f>(E16-E22)/E$61</f>
        <v>0.94760874913806359</v>
      </c>
      <c r="F63" s="38" t="e">
        <f t="shared" ref="F63:Q63" si="31">F16/F$61</f>
        <v>#DIV/0!</v>
      </c>
      <c r="G63" s="38" t="e">
        <f t="shared" si="31"/>
        <v>#DIV/0!</v>
      </c>
      <c r="H63" s="38" t="e">
        <f t="shared" si="31"/>
        <v>#DIV/0!</v>
      </c>
      <c r="I63" s="38" t="e">
        <f t="shared" si="31"/>
        <v>#DIV/0!</v>
      </c>
      <c r="J63" s="38" t="e">
        <f t="shared" si="31"/>
        <v>#DIV/0!</v>
      </c>
      <c r="K63" s="38" t="e">
        <f t="shared" si="31"/>
        <v>#DIV/0!</v>
      </c>
      <c r="L63" s="38" t="e">
        <f t="shared" si="31"/>
        <v>#DIV/0!</v>
      </c>
      <c r="M63" s="38" t="e">
        <f t="shared" si="31"/>
        <v>#DIV/0!</v>
      </c>
      <c r="N63" s="38" t="e">
        <f t="shared" si="31"/>
        <v>#DIV/0!</v>
      </c>
      <c r="O63" s="38" t="e">
        <f t="shared" si="31"/>
        <v>#DIV/0!</v>
      </c>
      <c r="P63" s="38" t="e">
        <f t="shared" si="31"/>
        <v>#DIV/0!</v>
      </c>
      <c r="Q63" s="38" t="e">
        <f t="shared" si="31"/>
        <v>#DIV/0!</v>
      </c>
      <c r="R63" s="1"/>
      <c r="S63" s="1"/>
      <c r="T63" s="1"/>
      <c r="W63" s="31" t="e">
        <f t="shared" si="21"/>
        <v>#DIV/0!</v>
      </c>
      <c r="X63" s="31" t="e">
        <f t="shared" si="21"/>
        <v>#DIV/0!</v>
      </c>
      <c r="Y63" s="31" t="e">
        <f t="shared" si="21"/>
        <v>#DIV/0!</v>
      </c>
      <c r="Z63" s="31" t="e">
        <f t="shared" si="21"/>
        <v>#DIV/0!</v>
      </c>
      <c r="AA63" s="31" t="e">
        <f t="shared" si="21"/>
        <v>#DIV/0!</v>
      </c>
      <c r="AB63" s="31" t="e">
        <f t="shared" si="21"/>
        <v>#DIV/0!</v>
      </c>
      <c r="AC63" s="31" t="e">
        <f t="shared" si="21"/>
        <v>#DIV/0!</v>
      </c>
      <c r="AD63" s="31" t="e">
        <f t="shared" si="21"/>
        <v>#DIV/0!</v>
      </c>
      <c r="AE63" s="31" t="e">
        <f t="shared" si="21"/>
        <v>#DIV/0!</v>
      </c>
      <c r="AF63" s="31" t="e">
        <f t="shared" si="21"/>
        <v>#DIV/0!</v>
      </c>
      <c r="AG63" s="31" t="e">
        <f t="shared" si="21"/>
        <v>#DIV/0!</v>
      </c>
      <c r="AH63" s="31" t="e">
        <f t="shared" si="21"/>
        <v>#DIV/0!</v>
      </c>
    </row>
    <row r="64" spans="2:34" x14ac:dyDescent="0.25">
      <c r="B64" s="1"/>
      <c r="C64" s="1"/>
      <c r="D64" s="15" t="s">
        <v>35</v>
      </c>
      <c r="E64" s="38">
        <f>(E17-E23)/E$61</f>
        <v>-2.4028052365848162E-2</v>
      </c>
      <c r="F64" s="38" t="e">
        <f t="shared" ref="F64:Q64" si="32">F17/F$61</f>
        <v>#DIV/0!</v>
      </c>
      <c r="G64" s="38" t="e">
        <f t="shared" si="32"/>
        <v>#DIV/0!</v>
      </c>
      <c r="H64" s="38" t="e">
        <f t="shared" si="32"/>
        <v>#DIV/0!</v>
      </c>
      <c r="I64" s="38" t="e">
        <f t="shared" si="32"/>
        <v>#DIV/0!</v>
      </c>
      <c r="J64" s="38" t="e">
        <f t="shared" si="32"/>
        <v>#DIV/0!</v>
      </c>
      <c r="K64" s="38" t="e">
        <f t="shared" si="32"/>
        <v>#DIV/0!</v>
      </c>
      <c r="L64" s="38" t="e">
        <f t="shared" si="32"/>
        <v>#DIV/0!</v>
      </c>
      <c r="M64" s="38" t="e">
        <f t="shared" si="32"/>
        <v>#DIV/0!</v>
      </c>
      <c r="N64" s="38" t="e">
        <f t="shared" si="32"/>
        <v>#DIV/0!</v>
      </c>
      <c r="O64" s="38" t="e">
        <f t="shared" si="32"/>
        <v>#DIV/0!</v>
      </c>
      <c r="P64" s="38" t="e">
        <f t="shared" si="32"/>
        <v>#DIV/0!</v>
      </c>
      <c r="Q64" s="38" t="e">
        <f t="shared" si="32"/>
        <v>#DIV/0!</v>
      </c>
      <c r="R64" s="1"/>
      <c r="S64" s="1"/>
      <c r="T64" s="1"/>
      <c r="W64" s="31" t="e">
        <f t="shared" si="21"/>
        <v>#DIV/0!</v>
      </c>
      <c r="X64" s="31" t="e">
        <f t="shared" si="21"/>
        <v>#DIV/0!</v>
      </c>
      <c r="Y64" s="31" t="e">
        <f t="shared" si="21"/>
        <v>#DIV/0!</v>
      </c>
      <c r="Z64" s="31" t="e">
        <f t="shared" si="21"/>
        <v>#DIV/0!</v>
      </c>
      <c r="AA64" s="31" t="e">
        <f t="shared" si="21"/>
        <v>#DIV/0!</v>
      </c>
      <c r="AB64" s="31" t="e">
        <f t="shared" si="21"/>
        <v>#DIV/0!</v>
      </c>
      <c r="AC64" s="31" t="e">
        <f t="shared" si="21"/>
        <v>#DIV/0!</v>
      </c>
      <c r="AD64" s="31" t="e">
        <f t="shared" si="21"/>
        <v>#DIV/0!</v>
      </c>
      <c r="AE64" s="31" t="e">
        <f t="shared" si="21"/>
        <v>#DIV/0!</v>
      </c>
      <c r="AF64" s="31" t="e">
        <f t="shared" si="21"/>
        <v>#DIV/0!</v>
      </c>
      <c r="AG64" s="31" t="e">
        <f t="shared" si="21"/>
        <v>#DIV/0!</v>
      </c>
      <c r="AH64" s="31" t="e">
        <f t="shared" si="21"/>
        <v>#DIV/0!</v>
      </c>
    </row>
    <row r="65" spans="2:34" x14ac:dyDescent="0.25">
      <c r="B65" s="1"/>
      <c r="C65" s="1"/>
      <c r="D65" s="15" t="s">
        <v>36</v>
      </c>
      <c r="E65" s="38">
        <f>SQRT(E62^2+E63^2+E64^2)</f>
        <v>1</v>
      </c>
      <c r="F65" s="38" t="e">
        <f>SQRT(F62^2+F63^2+F64^2)</f>
        <v>#DIV/0!</v>
      </c>
      <c r="G65" s="38" t="e">
        <f t="shared" ref="G65:Q65" si="33">SQRT(G62^2+G63^2+G64^2)</f>
        <v>#DIV/0!</v>
      </c>
      <c r="H65" s="38" t="e">
        <f t="shared" si="33"/>
        <v>#DIV/0!</v>
      </c>
      <c r="I65" s="38" t="e">
        <f t="shared" si="33"/>
        <v>#DIV/0!</v>
      </c>
      <c r="J65" s="38" t="e">
        <f t="shared" si="33"/>
        <v>#DIV/0!</v>
      </c>
      <c r="K65" s="38" t="e">
        <f t="shared" si="33"/>
        <v>#DIV/0!</v>
      </c>
      <c r="L65" s="38" t="e">
        <f t="shared" si="33"/>
        <v>#DIV/0!</v>
      </c>
      <c r="M65" s="38" t="e">
        <f t="shared" si="33"/>
        <v>#DIV/0!</v>
      </c>
      <c r="N65" s="38" t="e">
        <f t="shared" si="33"/>
        <v>#DIV/0!</v>
      </c>
      <c r="O65" s="38" t="e">
        <f t="shared" si="33"/>
        <v>#DIV/0!</v>
      </c>
      <c r="P65" s="38" t="e">
        <f t="shared" si="33"/>
        <v>#DIV/0!</v>
      </c>
      <c r="Q65" s="38" t="e">
        <f t="shared" si="33"/>
        <v>#DIV/0!</v>
      </c>
      <c r="R65" s="1"/>
      <c r="S65" s="1"/>
      <c r="T65" s="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spans="2:34" x14ac:dyDescent="0.25">
      <c r="D66" s="15"/>
      <c r="E66" s="31"/>
      <c r="F66" s="31"/>
      <c r="G66" s="31"/>
      <c r="H66" s="31"/>
      <c r="I66" s="31"/>
      <c r="J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15" t="s">
        <v>11</v>
      </c>
      <c r="C67" s="15" t="s">
        <v>37</v>
      </c>
      <c r="D67" s="15" t="s">
        <v>25</v>
      </c>
      <c r="E67" s="1">
        <f>SQRT((E18-E21)^2+(E19-E22)^2+(E20-E23)^2)</f>
        <v>291.46749950037309</v>
      </c>
      <c r="F67" s="21">
        <f t="shared" ref="F67:Q67" si="34">SQRT(F18^2+F19^2+F20^2)</f>
        <v>0</v>
      </c>
      <c r="G67" s="21">
        <f t="shared" si="34"/>
        <v>0</v>
      </c>
      <c r="H67" s="21">
        <f t="shared" si="34"/>
        <v>0</v>
      </c>
      <c r="I67" s="21">
        <f t="shared" si="34"/>
        <v>0</v>
      </c>
      <c r="J67" s="21">
        <f t="shared" si="34"/>
        <v>0</v>
      </c>
      <c r="K67" s="21">
        <f t="shared" si="34"/>
        <v>0</v>
      </c>
      <c r="L67" s="21">
        <f t="shared" si="34"/>
        <v>0</v>
      </c>
      <c r="M67" s="21">
        <f t="shared" si="34"/>
        <v>0</v>
      </c>
      <c r="N67" s="21">
        <f t="shared" si="34"/>
        <v>0</v>
      </c>
      <c r="O67" s="21">
        <f t="shared" si="34"/>
        <v>0</v>
      </c>
      <c r="P67" s="21">
        <f t="shared" si="34"/>
        <v>0</v>
      </c>
      <c r="Q67" s="21">
        <f t="shared" si="34"/>
        <v>0</v>
      </c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x14ac:dyDescent="0.25">
      <c r="B68" s="15"/>
      <c r="C68" s="15"/>
      <c r="D68" s="15" t="s">
        <v>33</v>
      </c>
      <c r="E68" s="38">
        <f>(E18-E21)/E$67</f>
        <v>0.51473320441275461</v>
      </c>
      <c r="F68" s="38" t="e">
        <f t="shared" ref="F68:Q68" si="35">F18/F$67</f>
        <v>#DIV/0!</v>
      </c>
      <c r="G68" s="38" t="e">
        <f t="shared" si="35"/>
        <v>#DIV/0!</v>
      </c>
      <c r="H68" s="38" t="e">
        <f t="shared" si="35"/>
        <v>#DIV/0!</v>
      </c>
      <c r="I68" s="38" t="e">
        <f t="shared" si="35"/>
        <v>#DIV/0!</v>
      </c>
      <c r="J68" s="38" t="e">
        <f t="shared" si="35"/>
        <v>#DIV/0!</v>
      </c>
      <c r="K68" s="38" t="e">
        <f t="shared" si="35"/>
        <v>#DIV/0!</v>
      </c>
      <c r="L68" s="38" t="e">
        <f t="shared" si="35"/>
        <v>#DIV/0!</v>
      </c>
      <c r="M68" s="38" t="e">
        <f t="shared" si="35"/>
        <v>#DIV/0!</v>
      </c>
      <c r="N68" s="38" t="e">
        <f t="shared" si="35"/>
        <v>#DIV/0!</v>
      </c>
      <c r="O68" s="38" t="e">
        <f t="shared" si="35"/>
        <v>#DIV/0!</v>
      </c>
      <c r="P68" s="38" t="e">
        <f t="shared" si="35"/>
        <v>#DIV/0!</v>
      </c>
      <c r="Q68" s="38" t="e">
        <f t="shared" si="35"/>
        <v>#DIV/0!</v>
      </c>
      <c r="W68" s="31" t="e">
        <f t="shared" si="21"/>
        <v>#DIV/0!</v>
      </c>
      <c r="X68" s="31" t="e">
        <f t="shared" si="21"/>
        <v>#DIV/0!</v>
      </c>
      <c r="Y68" s="31" t="e">
        <f t="shared" si="21"/>
        <v>#DIV/0!</v>
      </c>
      <c r="Z68" s="31" t="e">
        <f t="shared" si="21"/>
        <v>#DIV/0!</v>
      </c>
      <c r="AA68" s="31" t="e">
        <f t="shared" si="21"/>
        <v>#DIV/0!</v>
      </c>
      <c r="AB68" s="31" t="e">
        <f t="shared" si="21"/>
        <v>#DIV/0!</v>
      </c>
      <c r="AC68" s="31" t="e">
        <f t="shared" si="21"/>
        <v>#DIV/0!</v>
      </c>
      <c r="AD68" s="31" t="e">
        <f t="shared" si="21"/>
        <v>#DIV/0!</v>
      </c>
      <c r="AE68" s="31" t="e">
        <f t="shared" si="21"/>
        <v>#DIV/0!</v>
      </c>
      <c r="AF68" s="31" t="e">
        <f t="shared" si="21"/>
        <v>#DIV/0!</v>
      </c>
      <c r="AG68" s="31" t="e">
        <f t="shared" si="21"/>
        <v>#DIV/0!</v>
      </c>
      <c r="AH68" s="31" t="e">
        <f t="shared" si="21"/>
        <v>#DIV/0!</v>
      </c>
    </row>
    <row r="69" spans="2:34" x14ac:dyDescent="0.25">
      <c r="B69" s="1"/>
      <c r="C69" s="15"/>
      <c r="D69" s="15" t="s">
        <v>34</v>
      </c>
      <c r="E69" s="38">
        <f>(E19-E22)/E$67</f>
        <v>0.84628646563622856</v>
      </c>
      <c r="F69" s="38" t="e">
        <f t="shared" ref="F69:Q69" si="36">F19/F$67</f>
        <v>#DIV/0!</v>
      </c>
      <c r="G69" s="38" t="e">
        <f t="shared" si="36"/>
        <v>#DIV/0!</v>
      </c>
      <c r="H69" s="38" t="e">
        <f t="shared" si="36"/>
        <v>#DIV/0!</v>
      </c>
      <c r="I69" s="38" t="e">
        <f t="shared" si="36"/>
        <v>#DIV/0!</v>
      </c>
      <c r="J69" s="38" t="e">
        <f t="shared" si="36"/>
        <v>#DIV/0!</v>
      </c>
      <c r="K69" s="38" t="e">
        <f t="shared" si="36"/>
        <v>#DIV/0!</v>
      </c>
      <c r="L69" s="38" t="e">
        <f t="shared" si="36"/>
        <v>#DIV/0!</v>
      </c>
      <c r="M69" s="38" t="e">
        <f t="shared" si="36"/>
        <v>#DIV/0!</v>
      </c>
      <c r="N69" s="38" t="e">
        <f t="shared" si="36"/>
        <v>#DIV/0!</v>
      </c>
      <c r="O69" s="38" t="e">
        <f t="shared" si="36"/>
        <v>#DIV/0!</v>
      </c>
      <c r="P69" s="38" t="e">
        <f t="shared" si="36"/>
        <v>#DIV/0!</v>
      </c>
      <c r="Q69" s="38" t="e">
        <f t="shared" si="36"/>
        <v>#DIV/0!</v>
      </c>
      <c r="W69" s="31" t="e">
        <f t="shared" si="21"/>
        <v>#DIV/0!</v>
      </c>
      <c r="X69" s="31" t="e">
        <f t="shared" si="21"/>
        <v>#DIV/0!</v>
      </c>
      <c r="Y69" s="31" t="e">
        <f t="shared" si="21"/>
        <v>#DIV/0!</v>
      </c>
      <c r="Z69" s="31" t="e">
        <f t="shared" si="21"/>
        <v>#DIV/0!</v>
      </c>
      <c r="AA69" s="31" t="e">
        <f t="shared" si="21"/>
        <v>#DIV/0!</v>
      </c>
      <c r="AB69" s="31" t="e">
        <f t="shared" si="21"/>
        <v>#DIV/0!</v>
      </c>
      <c r="AC69" s="31" t="e">
        <f t="shared" si="21"/>
        <v>#DIV/0!</v>
      </c>
      <c r="AD69" s="31" t="e">
        <f t="shared" si="21"/>
        <v>#DIV/0!</v>
      </c>
      <c r="AE69" s="31" t="e">
        <f t="shared" si="21"/>
        <v>#DIV/0!</v>
      </c>
      <c r="AF69" s="31" t="e">
        <f t="shared" si="21"/>
        <v>#DIV/0!</v>
      </c>
      <c r="AG69" s="31" t="e">
        <f t="shared" si="21"/>
        <v>#DIV/0!</v>
      </c>
      <c r="AH69" s="31" t="e">
        <f t="shared" si="21"/>
        <v>#DIV/0!</v>
      </c>
    </row>
    <row r="70" spans="2:34" x14ac:dyDescent="0.25">
      <c r="B70" s="1"/>
      <c r="C70" s="1"/>
      <c r="D70" s="15" t="s">
        <v>35</v>
      </c>
      <c r="E70" s="38">
        <f>(E20-E23)/E$67</f>
        <v>-0.13729146497840916</v>
      </c>
      <c r="F70" s="38" t="e">
        <f t="shared" ref="F70:Q70" si="37">F20/F$67</f>
        <v>#DIV/0!</v>
      </c>
      <c r="G70" s="38" t="e">
        <f t="shared" si="37"/>
        <v>#DIV/0!</v>
      </c>
      <c r="H70" s="38" t="e">
        <f t="shared" si="37"/>
        <v>#DIV/0!</v>
      </c>
      <c r="I70" s="38" t="e">
        <f t="shared" si="37"/>
        <v>#DIV/0!</v>
      </c>
      <c r="J70" s="38" t="e">
        <f t="shared" si="37"/>
        <v>#DIV/0!</v>
      </c>
      <c r="K70" s="38" t="e">
        <f t="shared" si="37"/>
        <v>#DIV/0!</v>
      </c>
      <c r="L70" s="38" t="e">
        <f t="shared" si="37"/>
        <v>#DIV/0!</v>
      </c>
      <c r="M70" s="38" t="e">
        <f t="shared" si="37"/>
        <v>#DIV/0!</v>
      </c>
      <c r="N70" s="38" t="e">
        <f t="shared" si="37"/>
        <v>#DIV/0!</v>
      </c>
      <c r="O70" s="38" t="e">
        <f t="shared" si="37"/>
        <v>#DIV/0!</v>
      </c>
      <c r="P70" s="38" t="e">
        <f t="shared" si="37"/>
        <v>#DIV/0!</v>
      </c>
      <c r="Q70" s="38" t="e">
        <f t="shared" si="37"/>
        <v>#DIV/0!</v>
      </c>
      <c r="W70" s="31" t="e">
        <f t="shared" si="21"/>
        <v>#DIV/0!</v>
      </c>
      <c r="X70" s="31" t="e">
        <f t="shared" si="21"/>
        <v>#DIV/0!</v>
      </c>
      <c r="Y70" s="31" t="e">
        <f t="shared" si="21"/>
        <v>#DIV/0!</v>
      </c>
      <c r="Z70" s="31" t="e">
        <f t="shared" si="21"/>
        <v>#DIV/0!</v>
      </c>
      <c r="AA70" s="31" t="e">
        <f t="shared" si="21"/>
        <v>#DIV/0!</v>
      </c>
      <c r="AB70" s="31" t="e">
        <f t="shared" si="21"/>
        <v>#DIV/0!</v>
      </c>
      <c r="AC70" s="31" t="e">
        <f t="shared" si="21"/>
        <v>#DIV/0!</v>
      </c>
      <c r="AD70" s="31" t="e">
        <f t="shared" si="21"/>
        <v>#DIV/0!</v>
      </c>
      <c r="AE70" s="31" t="e">
        <f t="shared" si="21"/>
        <v>#DIV/0!</v>
      </c>
      <c r="AF70" s="31" t="e">
        <f t="shared" si="21"/>
        <v>#DIV/0!</v>
      </c>
      <c r="AG70" s="31" t="e">
        <f t="shared" si="21"/>
        <v>#DIV/0!</v>
      </c>
      <c r="AH70" s="31" t="e">
        <f t="shared" si="21"/>
        <v>#DIV/0!</v>
      </c>
    </row>
    <row r="71" spans="2:34" x14ac:dyDescent="0.25">
      <c r="B71" s="1"/>
      <c r="C71" s="1"/>
      <c r="D71" s="15" t="s">
        <v>36</v>
      </c>
      <c r="E71" s="38">
        <f>SQRT(E68^2+E69^2+E70^2)</f>
        <v>0.99999999999999989</v>
      </c>
      <c r="F71" s="38" t="e">
        <f>SQRT(F68^2+F69^2+F70^2)</f>
        <v>#DIV/0!</v>
      </c>
      <c r="G71" s="38" t="e">
        <f t="shared" ref="G71:Q71" si="38">SQRT(G68^2+G69^2+G70^2)</f>
        <v>#DIV/0!</v>
      </c>
      <c r="H71" s="38" t="e">
        <f t="shared" si="38"/>
        <v>#DIV/0!</v>
      </c>
      <c r="I71" s="38" t="e">
        <f t="shared" si="38"/>
        <v>#DIV/0!</v>
      </c>
      <c r="J71" s="38" t="e">
        <f t="shared" si="38"/>
        <v>#DIV/0!</v>
      </c>
      <c r="K71" s="38" t="e">
        <f t="shared" si="38"/>
        <v>#DIV/0!</v>
      </c>
      <c r="L71" s="38" t="e">
        <f t="shared" si="38"/>
        <v>#DIV/0!</v>
      </c>
      <c r="M71" s="38" t="e">
        <f t="shared" si="38"/>
        <v>#DIV/0!</v>
      </c>
      <c r="N71" s="38" t="e">
        <f t="shared" si="38"/>
        <v>#DIV/0!</v>
      </c>
      <c r="O71" s="38" t="e">
        <f t="shared" si="38"/>
        <v>#DIV/0!</v>
      </c>
      <c r="P71" s="38" t="e">
        <f t="shared" si="38"/>
        <v>#DIV/0!</v>
      </c>
      <c r="Q71" s="38" t="e">
        <f t="shared" si="38"/>
        <v>#DIV/0!</v>
      </c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</row>
    <row r="72" spans="2:34" x14ac:dyDescent="0.25">
      <c r="D72" s="15"/>
      <c r="E72" s="31"/>
      <c r="F72" s="31"/>
      <c r="G72" s="31"/>
      <c r="H72" s="31"/>
      <c r="I72" s="31"/>
      <c r="J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25">
      <c r="B73" s="15" t="s">
        <v>12</v>
      </c>
      <c r="C73" s="15"/>
      <c r="D73" s="15" t="s">
        <v>25</v>
      </c>
      <c r="E73" s="1">
        <f>SQRT((E24-C74)^2+(E25-C75)^2+(E26-C76)^2)</f>
        <v>299.53378236519501</v>
      </c>
      <c r="F73" s="21">
        <f t="shared" ref="F73:Q73" si="39">SQRT(F24^2+F25^2+F26^2)</f>
        <v>0</v>
      </c>
      <c r="G73" s="21">
        <f t="shared" si="39"/>
        <v>0</v>
      </c>
      <c r="H73" s="21">
        <f t="shared" si="39"/>
        <v>0</v>
      </c>
      <c r="I73" s="21">
        <f t="shared" si="39"/>
        <v>0</v>
      </c>
      <c r="J73" s="21">
        <f t="shared" si="39"/>
        <v>0</v>
      </c>
      <c r="K73" s="21">
        <f t="shared" si="39"/>
        <v>0</v>
      </c>
      <c r="L73" s="21">
        <f t="shared" si="39"/>
        <v>0</v>
      </c>
      <c r="M73" s="21">
        <f t="shared" si="39"/>
        <v>0</v>
      </c>
      <c r="N73" s="21">
        <f t="shared" si="39"/>
        <v>0</v>
      </c>
      <c r="O73" s="21">
        <f t="shared" si="39"/>
        <v>0</v>
      </c>
      <c r="P73" s="21">
        <f t="shared" si="39"/>
        <v>0</v>
      </c>
      <c r="Q73" s="21">
        <f t="shared" si="39"/>
        <v>0</v>
      </c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15" t="s">
        <v>46</v>
      </c>
      <c r="C74" s="15">
        <v>-96.304000000000002</v>
      </c>
      <c r="D74" s="15" t="s">
        <v>33</v>
      </c>
      <c r="E74" s="38">
        <f>(E24-C74)/E$73</f>
        <v>-9.5802215607899296E-2</v>
      </c>
      <c r="F74" s="38" t="e">
        <f t="shared" ref="F74:Q74" si="40">F24/F$73</f>
        <v>#DIV/0!</v>
      </c>
      <c r="G74" s="38" t="e">
        <f t="shared" si="40"/>
        <v>#DIV/0!</v>
      </c>
      <c r="H74" s="38" t="e">
        <f t="shared" si="40"/>
        <v>#DIV/0!</v>
      </c>
      <c r="I74" s="38" t="e">
        <f t="shared" si="40"/>
        <v>#DIV/0!</v>
      </c>
      <c r="J74" s="38" t="e">
        <f t="shared" si="40"/>
        <v>#DIV/0!</v>
      </c>
      <c r="K74" s="38" t="e">
        <f t="shared" si="40"/>
        <v>#DIV/0!</v>
      </c>
      <c r="L74" s="38" t="e">
        <f t="shared" si="40"/>
        <v>#DIV/0!</v>
      </c>
      <c r="M74" s="38" t="e">
        <f t="shared" si="40"/>
        <v>#DIV/0!</v>
      </c>
      <c r="N74" s="38" t="e">
        <f t="shared" si="40"/>
        <v>#DIV/0!</v>
      </c>
      <c r="O74" s="38" t="e">
        <f t="shared" si="40"/>
        <v>#DIV/0!</v>
      </c>
      <c r="P74" s="38" t="e">
        <f t="shared" si="40"/>
        <v>#DIV/0!</v>
      </c>
      <c r="Q74" s="38" t="e">
        <f t="shared" si="40"/>
        <v>#DIV/0!</v>
      </c>
      <c r="W74" s="31" t="e">
        <f t="shared" si="21"/>
        <v>#DIV/0!</v>
      </c>
      <c r="X74" s="31" t="e">
        <f t="shared" si="21"/>
        <v>#DIV/0!</v>
      </c>
      <c r="Y74" s="31" t="e">
        <f t="shared" si="21"/>
        <v>#DIV/0!</v>
      </c>
      <c r="Z74" s="31" t="e">
        <f t="shared" si="21"/>
        <v>#DIV/0!</v>
      </c>
      <c r="AA74" s="31" t="e">
        <f t="shared" si="21"/>
        <v>#DIV/0!</v>
      </c>
      <c r="AB74" s="31" t="e">
        <f t="shared" si="21"/>
        <v>#DIV/0!</v>
      </c>
      <c r="AC74" s="31" t="e">
        <f t="shared" si="21"/>
        <v>#DIV/0!</v>
      </c>
      <c r="AD74" s="31" t="e">
        <f t="shared" si="21"/>
        <v>#DIV/0!</v>
      </c>
      <c r="AE74" s="31" t="e">
        <f t="shared" si="21"/>
        <v>#DIV/0!</v>
      </c>
      <c r="AF74" s="31" t="e">
        <f t="shared" si="21"/>
        <v>#DIV/0!</v>
      </c>
      <c r="AG74" s="31" t="e">
        <f t="shared" si="21"/>
        <v>#DIV/0!</v>
      </c>
      <c r="AH74" s="31" t="e">
        <f t="shared" si="21"/>
        <v>#DIV/0!</v>
      </c>
    </row>
    <row r="75" spans="2:34" x14ac:dyDescent="0.25">
      <c r="B75" s="15" t="s">
        <v>47</v>
      </c>
      <c r="C75" s="15">
        <v>-707.649</v>
      </c>
      <c r="D75" s="15" t="s">
        <v>34</v>
      </c>
      <c r="E75" s="38">
        <f>(E25-C75)/E$73</f>
        <v>0.99370761337732161</v>
      </c>
      <c r="F75" s="38" t="e">
        <f t="shared" ref="F75:Q75" si="41">F25/F$73</f>
        <v>#DIV/0!</v>
      </c>
      <c r="G75" s="38" t="e">
        <f t="shared" si="41"/>
        <v>#DIV/0!</v>
      </c>
      <c r="H75" s="38" t="e">
        <f t="shared" si="41"/>
        <v>#DIV/0!</v>
      </c>
      <c r="I75" s="38" t="e">
        <f t="shared" si="41"/>
        <v>#DIV/0!</v>
      </c>
      <c r="J75" s="38" t="e">
        <f t="shared" si="41"/>
        <v>#DIV/0!</v>
      </c>
      <c r="K75" s="38" t="e">
        <f t="shared" si="41"/>
        <v>#DIV/0!</v>
      </c>
      <c r="L75" s="38" t="e">
        <f t="shared" si="41"/>
        <v>#DIV/0!</v>
      </c>
      <c r="M75" s="38" t="e">
        <f t="shared" si="41"/>
        <v>#DIV/0!</v>
      </c>
      <c r="N75" s="38" t="e">
        <f t="shared" si="41"/>
        <v>#DIV/0!</v>
      </c>
      <c r="O75" s="38" t="e">
        <f t="shared" si="41"/>
        <v>#DIV/0!</v>
      </c>
      <c r="P75" s="38" t="e">
        <f t="shared" si="41"/>
        <v>#DIV/0!</v>
      </c>
      <c r="Q75" s="38" t="e">
        <f t="shared" si="41"/>
        <v>#DIV/0!</v>
      </c>
      <c r="W75" s="31" t="e">
        <f t="shared" si="21"/>
        <v>#DIV/0!</v>
      </c>
      <c r="X75" s="31" t="e">
        <f t="shared" si="21"/>
        <v>#DIV/0!</v>
      </c>
      <c r="Y75" s="31" t="e">
        <f t="shared" si="21"/>
        <v>#DIV/0!</v>
      </c>
      <c r="Z75" s="31" t="e">
        <f t="shared" si="21"/>
        <v>#DIV/0!</v>
      </c>
      <c r="AA75" s="31" t="e">
        <f t="shared" si="21"/>
        <v>#DIV/0!</v>
      </c>
      <c r="AB75" s="31" t="e">
        <f t="shared" si="21"/>
        <v>#DIV/0!</v>
      </c>
      <c r="AC75" s="31" t="e">
        <f t="shared" si="21"/>
        <v>#DIV/0!</v>
      </c>
      <c r="AD75" s="31" t="e">
        <f t="shared" si="21"/>
        <v>#DIV/0!</v>
      </c>
      <c r="AE75" s="31" t="e">
        <f t="shared" si="21"/>
        <v>#DIV/0!</v>
      </c>
      <c r="AF75" s="31" t="e">
        <f t="shared" si="21"/>
        <v>#DIV/0!</v>
      </c>
      <c r="AG75" s="31" t="e">
        <f t="shared" si="21"/>
        <v>#DIV/0!</v>
      </c>
      <c r="AH75" s="31" t="e">
        <f t="shared" si="21"/>
        <v>#DIV/0!</v>
      </c>
    </row>
    <row r="76" spans="2:34" x14ac:dyDescent="0.25">
      <c r="B76" s="15" t="s">
        <v>48</v>
      </c>
      <c r="C76" s="11">
        <v>413.38099999999997</v>
      </c>
      <c r="D76" s="15" t="s">
        <v>35</v>
      </c>
      <c r="E76" s="38">
        <f>(E26-C76)/E$73</f>
        <v>-5.8026843792894314E-2</v>
      </c>
      <c r="F76" s="38" t="e">
        <f t="shared" ref="F76:Q76" si="42">F26/F$73</f>
        <v>#DIV/0!</v>
      </c>
      <c r="G76" s="38" t="e">
        <f t="shared" si="42"/>
        <v>#DIV/0!</v>
      </c>
      <c r="H76" s="38" t="e">
        <f t="shared" si="42"/>
        <v>#DIV/0!</v>
      </c>
      <c r="I76" s="38" t="e">
        <f t="shared" si="42"/>
        <v>#DIV/0!</v>
      </c>
      <c r="J76" s="38" t="e">
        <f t="shared" si="42"/>
        <v>#DIV/0!</v>
      </c>
      <c r="K76" s="38" t="e">
        <f t="shared" si="42"/>
        <v>#DIV/0!</v>
      </c>
      <c r="L76" s="38" t="e">
        <f t="shared" si="42"/>
        <v>#DIV/0!</v>
      </c>
      <c r="M76" s="38" t="e">
        <f t="shared" si="42"/>
        <v>#DIV/0!</v>
      </c>
      <c r="N76" s="38" t="e">
        <f t="shared" si="42"/>
        <v>#DIV/0!</v>
      </c>
      <c r="O76" s="38" t="e">
        <f t="shared" si="42"/>
        <v>#DIV/0!</v>
      </c>
      <c r="P76" s="38" t="e">
        <f t="shared" si="42"/>
        <v>#DIV/0!</v>
      </c>
      <c r="Q76" s="38" t="e">
        <f t="shared" si="42"/>
        <v>#DIV/0!</v>
      </c>
      <c r="W76" s="31" t="e">
        <f t="shared" si="21"/>
        <v>#DIV/0!</v>
      </c>
      <c r="X76" s="31" t="e">
        <f t="shared" si="21"/>
        <v>#DIV/0!</v>
      </c>
      <c r="Y76" s="31" t="e">
        <f t="shared" si="21"/>
        <v>#DIV/0!</v>
      </c>
      <c r="Z76" s="31" t="e">
        <f t="shared" si="21"/>
        <v>#DIV/0!</v>
      </c>
      <c r="AA76" s="31" t="e">
        <f t="shared" si="21"/>
        <v>#DIV/0!</v>
      </c>
      <c r="AB76" s="31" t="e">
        <f t="shared" si="21"/>
        <v>#DIV/0!</v>
      </c>
      <c r="AC76" s="31" t="e">
        <f t="shared" si="21"/>
        <v>#DIV/0!</v>
      </c>
      <c r="AD76" s="31" t="e">
        <f t="shared" si="21"/>
        <v>#DIV/0!</v>
      </c>
      <c r="AE76" s="31" t="e">
        <f t="shared" si="21"/>
        <v>#DIV/0!</v>
      </c>
      <c r="AF76" s="31" t="e">
        <f t="shared" si="21"/>
        <v>#DIV/0!</v>
      </c>
      <c r="AG76" s="31" t="e">
        <f t="shared" si="21"/>
        <v>#DIV/0!</v>
      </c>
      <c r="AH76" s="31" t="e">
        <f t="shared" si="21"/>
        <v>#DIV/0!</v>
      </c>
    </row>
    <row r="77" spans="2:34" x14ac:dyDescent="0.25">
      <c r="B77" s="1"/>
      <c r="C77" s="1"/>
      <c r="D77" s="15" t="s">
        <v>36</v>
      </c>
      <c r="E77" s="38">
        <f>SQRT(E74^2+E75^2+E76^2)</f>
        <v>0.99999999999999989</v>
      </c>
      <c r="F77" s="38" t="e">
        <f>SQRT(F74^2+F75^2+F76^2)</f>
        <v>#DIV/0!</v>
      </c>
      <c r="G77" s="38" t="e">
        <f t="shared" ref="G77:Q77" si="43">SQRT(G74^2+G75^2+G76^2)</f>
        <v>#DIV/0!</v>
      </c>
      <c r="H77" s="38" t="e">
        <f t="shared" si="43"/>
        <v>#DIV/0!</v>
      </c>
      <c r="I77" s="38" t="e">
        <f t="shared" si="43"/>
        <v>#DIV/0!</v>
      </c>
      <c r="J77" s="38" t="e">
        <f t="shared" si="43"/>
        <v>#DIV/0!</v>
      </c>
      <c r="K77" s="38" t="e">
        <f t="shared" si="43"/>
        <v>#DIV/0!</v>
      </c>
      <c r="L77" s="38" t="e">
        <f t="shared" si="43"/>
        <v>#DIV/0!</v>
      </c>
      <c r="M77" s="38" t="e">
        <f t="shared" si="43"/>
        <v>#DIV/0!</v>
      </c>
      <c r="N77" s="38" t="e">
        <f t="shared" si="43"/>
        <v>#DIV/0!</v>
      </c>
      <c r="O77" s="38" t="e">
        <f t="shared" si="43"/>
        <v>#DIV/0!</v>
      </c>
      <c r="P77" s="38" t="e">
        <f t="shared" si="43"/>
        <v>#DIV/0!</v>
      </c>
      <c r="Q77" s="38" t="e">
        <f t="shared" si="43"/>
        <v>#DIV/0!</v>
      </c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</row>
    <row r="78" spans="2:34" x14ac:dyDescent="0.25">
      <c r="B78" s="1"/>
      <c r="C78" s="1"/>
      <c r="D78" s="15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2:34" x14ac:dyDescent="0.25">
      <c r="B79" s="15" t="s">
        <v>1</v>
      </c>
      <c r="C79" s="15"/>
      <c r="D79" s="15" t="s">
        <v>25</v>
      </c>
      <c r="E79" s="1">
        <f>SQRT((E27-C80)^2+(E28-C81)^2+(E29-C82)^2)</f>
        <v>440.78564597999332</v>
      </c>
      <c r="F79" s="21">
        <f t="shared" ref="F79:Q79" si="44">SQRT(F27^2+F28^2+F29^2)</f>
        <v>0</v>
      </c>
      <c r="G79" s="21">
        <f t="shared" si="44"/>
        <v>0</v>
      </c>
      <c r="H79" s="21">
        <f t="shared" si="44"/>
        <v>0</v>
      </c>
      <c r="I79" s="21">
        <f t="shared" si="44"/>
        <v>0</v>
      </c>
      <c r="J79" s="21">
        <f t="shared" si="44"/>
        <v>0</v>
      </c>
      <c r="K79" s="21">
        <f t="shared" si="44"/>
        <v>0</v>
      </c>
      <c r="L79" s="21">
        <f t="shared" si="44"/>
        <v>0</v>
      </c>
      <c r="M79" s="21">
        <f t="shared" si="44"/>
        <v>0</v>
      </c>
      <c r="N79" s="21">
        <f t="shared" si="44"/>
        <v>0</v>
      </c>
      <c r="O79" s="21">
        <f t="shared" si="44"/>
        <v>0</v>
      </c>
      <c r="P79" s="21">
        <f t="shared" si="44"/>
        <v>0</v>
      </c>
      <c r="Q79" s="21">
        <f t="shared" si="44"/>
        <v>0</v>
      </c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25">
      <c r="B80" s="15" t="s">
        <v>49</v>
      </c>
      <c r="C80" s="15">
        <v>4.335</v>
      </c>
      <c r="D80" s="15" t="s">
        <v>33</v>
      </c>
      <c r="E80" s="38">
        <f>(E27-C80)/E$79</f>
        <v>2.6464110404651103E-2</v>
      </c>
      <c r="F80" s="38" t="e">
        <f t="shared" ref="F80:Q80" si="45">F27/F$79</f>
        <v>#DIV/0!</v>
      </c>
      <c r="G80" s="38" t="e">
        <f t="shared" si="45"/>
        <v>#DIV/0!</v>
      </c>
      <c r="H80" s="38" t="e">
        <f t="shared" si="45"/>
        <v>#DIV/0!</v>
      </c>
      <c r="I80" s="38" t="e">
        <f t="shared" si="45"/>
        <v>#DIV/0!</v>
      </c>
      <c r="J80" s="38" t="e">
        <f t="shared" si="45"/>
        <v>#DIV/0!</v>
      </c>
      <c r="K80" s="38" t="e">
        <f t="shared" si="45"/>
        <v>#DIV/0!</v>
      </c>
      <c r="L80" s="38" t="e">
        <f t="shared" si="45"/>
        <v>#DIV/0!</v>
      </c>
      <c r="M80" s="38" t="e">
        <f t="shared" si="45"/>
        <v>#DIV/0!</v>
      </c>
      <c r="N80" s="38" t="e">
        <f t="shared" si="45"/>
        <v>#DIV/0!</v>
      </c>
      <c r="O80" s="38" t="e">
        <f t="shared" si="45"/>
        <v>#DIV/0!</v>
      </c>
      <c r="P80" s="38" t="e">
        <f t="shared" si="45"/>
        <v>#DIV/0!</v>
      </c>
      <c r="Q80" s="38" t="e">
        <f t="shared" si="45"/>
        <v>#DIV/0!</v>
      </c>
      <c r="W80" s="31" t="e">
        <f t="shared" si="21"/>
        <v>#DIV/0!</v>
      </c>
      <c r="X80" s="31" t="e">
        <f t="shared" si="21"/>
        <v>#DIV/0!</v>
      </c>
      <c r="Y80" s="31" t="e">
        <f t="shared" si="21"/>
        <v>#DIV/0!</v>
      </c>
      <c r="Z80" s="31" t="e">
        <f t="shared" si="21"/>
        <v>#DIV/0!</v>
      </c>
      <c r="AA80" s="31" t="e">
        <f t="shared" si="21"/>
        <v>#DIV/0!</v>
      </c>
      <c r="AB80" s="31" t="e">
        <f t="shared" si="21"/>
        <v>#DIV/0!</v>
      </c>
      <c r="AC80" s="31" t="e">
        <f t="shared" si="21"/>
        <v>#DIV/0!</v>
      </c>
      <c r="AD80" s="31" t="e">
        <f t="shared" si="21"/>
        <v>#DIV/0!</v>
      </c>
      <c r="AE80" s="31" t="e">
        <f t="shared" si="21"/>
        <v>#DIV/0!</v>
      </c>
      <c r="AF80" s="31" t="e">
        <f t="shared" si="21"/>
        <v>#DIV/0!</v>
      </c>
      <c r="AG80" s="31" t="e">
        <f t="shared" si="21"/>
        <v>#DIV/0!</v>
      </c>
      <c r="AH80" s="31" t="e">
        <f t="shared" si="21"/>
        <v>#DIV/0!</v>
      </c>
    </row>
    <row r="81" spans="2:34" x14ac:dyDescent="0.25">
      <c r="B81" s="15" t="s">
        <v>47</v>
      </c>
      <c r="C81" s="15">
        <v>-689.07399999999996</v>
      </c>
      <c r="D81" s="15" t="s">
        <v>34</v>
      </c>
      <c r="E81" s="38">
        <f>(E28-C81)/E$79</f>
        <v>0.7713635938485901</v>
      </c>
      <c r="F81" s="38" t="e">
        <f t="shared" ref="F81:Q81" si="46">F28/F$79</f>
        <v>#DIV/0!</v>
      </c>
      <c r="G81" s="38" t="e">
        <f t="shared" si="46"/>
        <v>#DIV/0!</v>
      </c>
      <c r="H81" s="38" t="e">
        <f t="shared" si="46"/>
        <v>#DIV/0!</v>
      </c>
      <c r="I81" s="38" t="e">
        <f t="shared" si="46"/>
        <v>#DIV/0!</v>
      </c>
      <c r="J81" s="38" t="e">
        <f t="shared" si="46"/>
        <v>#DIV/0!</v>
      </c>
      <c r="K81" s="38" t="e">
        <f t="shared" si="46"/>
        <v>#DIV/0!</v>
      </c>
      <c r="L81" s="38" t="e">
        <f t="shared" si="46"/>
        <v>#DIV/0!</v>
      </c>
      <c r="M81" s="38" t="e">
        <f t="shared" si="46"/>
        <v>#DIV/0!</v>
      </c>
      <c r="N81" s="38" t="e">
        <f t="shared" si="46"/>
        <v>#DIV/0!</v>
      </c>
      <c r="O81" s="38" t="e">
        <f t="shared" si="46"/>
        <v>#DIV/0!</v>
      </c>
      <c r="P81" s="38" t="e">
        <f t="shared" si="46"/>
        <v>#DIV/0!</v>
      </c>
      <c r="Q81" s="38" t="e">
        <f t="shared" si="46"/>
        <v>#DIV/0!</v>
      </c>
      <c r="W81" s="31" t="e">
        <f t="shared" si="21"/>
        <v>#DIV/0!</v>
      </c>
      <c r="X81" s="31" t="e">
        <f t="shared" si="21"/>
        <v>#DIV/0!</v>
      </c>
      <c r="Y81" s="31" t="e">
        <f t="shared" si="21"/>
        <v>#DIV/0!</v>
      </c>
      <c r="Z81" s="31" t="e">
        <f t="shared" si="21"/>
        <v>#DIV/0!</v>
      </c>
      <c r="AA81" s="31" t="e">
        <f t="shared" si="21"/>
        <v>#DIV/0!</v>
      </c>
      <c r="AB81" s="31" t="e">
        <f t="shared" si="21"/>
        <v>#DIV/0!</v>
      </c>
      <c r="AC81" s="31" t="e">
        <f t="shared" si="21"/>
        <v>#DIV/0!</v>
      </c>
      <c r="AD81" s="31" t="e">
        <f t="shared" si="21"/>
        <v>#DIV/0!</v>
      </c>
      <c r="AE81" s="31" t="e">
        <f t="shared" si="21"/>
        <v>#DIV/0!</v>
      </c>
      <c r="AF81" s="31" t="e">
        <f t="shared" si="21"/>
        <v>#DIV/0!</v>
      </c>
      <c r="AG81" s="31" t="e">
        <f t="shared" si="21"/>
        <v>#DIV/0!</v>
      </c>
      <c r="AH81" s="31" t="e">
        <f t="shared" si="21"/>
        <v>#DIV/0!</v>
      </c>
    </row>
    <row r="82" spans="2:34" x14ac:dyDescent="0.25">
      <c r="B82" s="15" t="s">
        <v>48</v>
      </c>
      <c r="C82" s="11">
        <v>209.1</v>
      </c>
      <c r="D82" s="15" t="s">
        <v>35</v>
      </c>
      <c r="E82" s="38">
        <f>(E29-C82)/E$79</f>
        <v>0.63584420807732267</v>
      </c>
      <c r="F82" s="38" t="e">
        <f t="shared" ref="F82:Q82" si="47">F29/F$79</f>
        <v>#DIV/0!</v>
      </c>
      <c r="G82" s="38" t="e">
        <f t="shared" si="47"/>
        <v>#DIV/0!</v>
      </c>
      <c r="H82" s="38" t="e">
        <f t="shared" si="47"/>
        <v>#DIV/0!</v>
      </c>
      <c r="I82" s="38" t="e">
        <f t="shared" si="47"/>
        <v>#DIV/0!</v>
      </c>
      <c r="J82" s="38" t="e">
        <f t="shared" si="47"/>
        <v>#DIV/0!</v>
      </c>
      <c r="K82" s="38" t="e">
        <f t="shared" si="47"/>
        <v>#DIV/0!</v>
      </c>
      <c r="L82" s="38" t="e">
        <f t="shared" si="47"/>
        <v>#DIV/0!</v>
      </c>
      <c r="M82" s="38" t="e">
        <f t="shared" si="47"/>
        <v>#DIV/0!</v>
      </c>
      <c r="N82" s="38" t="e">
        <f t="shared" si="47"/>
        <v>#DIV/0!</v>
      </c>
      <c r="O82" s="38" t="e">
        <f t="shared" si="47"/>
        <v>#DIV/0!</v>
      </c>
      <c r="P82" s="38" t="e">
        <f t="shared" si="47"/>
        <v>#DIV/0!</v>
      </c>
      <c r="Q82" s="38" t="e">
        <f t="shared" si="47"/>
        <v>#DIV/0!</v>
      </c>
      <c r="W82" s="31" t="e">
        <f t="shared" si="21"/>
        <v>#DIV/0!</v>
      </c>
      <c r="X82" s="31" t="e">
        <f t="shared" si="21"/>
        <v>#DIV/0!</v>
      </c>
      <c r="Y82" s="31" t="e">
        <f t="shared" si="21"/>
        <v>#DIV/0!</v>
      </c>
      <c r="Z82" s="31" t="e">
        <f t="shared" si="21"/>
        <v>#DIV/0!</v>
      </c>
      <c r="AA82" s="31" t="e">
        <f t="shared" si="21"/>
        <v>#DIV/0!</v>
      </c>
      <c r="AB82" s="31" t="e">
        <f t="shared" si="21"/>
        <v>#DIV/0!</v>
      </c>
      <c r="AC82" s="31" t="e">
        <f t="shared" si="21"/>
        <v>#DIV/0!</v>
      </c>
      <c r="AD82" s="31" t="e">
        <f t="shared" si="21"/>
        <v>#DIV/0!</v>
      </c>
      <c r="AE82" s="31" t="e">
        <f t="shared" si="21"/>
        <v>#DIV/0!</v>
      </c>
      <c r="AF82" s="31" t="e">
        <f t="shared" si="21"/>
        <v>#DIV/0!</v>
      </c>
      <c r="AG82" s="31" t="e">
        <f t="shared" si="21"/>
        <v>#DIV/0!</v>
      </c>
      <c r="AH82" s="31" t="e">
        <f t="shared" si="21"/>
        <v>#DIV/0!</v>
      </c>
    </row>
    <row r="83" spans="2:34" x14ac:dyDescent="0.25">
      <c r="B83" s="1"/>
      <c r="C83" s="1"/>
      <c r="D83" s="15" t="s">
        <v>36</v>
      </c>
      <c r="E83" s="38">
        <f>SQRT(E80^2+E81^2+E82^2)</f>
        <v>0.99999999999999989</v>
      </c>
      <c r="F83" s="38" t="e">
        <f>SQRT(F80^2+F81^2+F82^2)</f>
        <v>#DIV/0!</v>
      </c>
      <c r="G83" s="38" t="e">
        <f t="shared" ref="G83:Q83" si="48">SQRT(G80^2+G81^2+G82^2)</f>
        <v>#DIV/0!</v>
      </c>
      <c r="H83" s="38" t="e">
        <f t="shared" si="48"/>
        <v>#DIV/0!</v>
      </c>
      <c r="I83" s="38" t="e">
        <f t="shared" si="48"/>
        <v>#DIV/0!</v>
      </c>
      <c r="J83" s="38" t="e">
        <f t="shared" si="48"/>
        <v>#DIV/0!</v>
      </c>
      <c r="K83" s="38" t="e">
        <f t="shared" si="48"/>
        <v>#DIV/0!</v>
      </c>
      <c r="L83" s="38" t="e">
        <f t="shared" si="48"/>
        <v>#DIV/0!</v>
      </c>
      <c r="M83" s="38" t="e">
        <f t="shared" si="48"/>
        <v>#DIV/0!</v>
      </c>
      <c r="N83" s="38" t="e">
        <f t="shared" si="48"/>
        <v>#DIV/0!</v>
      </c>
      <c r="O83" s="38" t="e">
        <f t="shared" si="48"/>
        <v>#DIV/0!</v>
      </c>
      <c r="P83" s="38" t="e">
        <f t="shared" si="48"/>
        <v>#DIV/0!</v>
      </c>
      <c r="Q83" s="38" t="e">
        <f t="shared" si="48"/>
        <v>#DIV/0!</v>
      </c>
      <c r="W83" s="31"/>
    </row>
    <row r="84" spans="2:34" x14ac:dyDescent="0.25">
      <c r="B84" s="1"/>
      <c r="C84" s="1"/>
      <c r="D84" s="15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2:34" x14ac:dyDescent="0.25">
      <c r="B85" s="1"/>
      <c r="C85" s="1"/>
      <c r="D85" s="15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2:34" x14ac:dyDescent="0.25">
      <c r="B86" s="1"/>
      <c r="C86" s="1"/>
      <c r="D86" s="15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2:34" x14ac:dyDescent="0.25">
      <c r="B87" s="1"/>
      <c r="C87" s="1"/>
      <c r="D87" s="15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9" spans="2:34" x14ac:dyDescent="0.25">
      <c r="B89" s="29"/>
    </row>
  </sheetData>
  <mergeCells count="3">
    <mergeCell ref="B4:E4"/>
    <mergeCell ref="B36:E36"/>
    <mergeCell ref="B44:E44"/>
  </mergeCells>
  <conditionalFormatting sqref="W50:AH8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:Q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Forces_FEA(Matlab)</vt:lpstr>
      <vt:lpstr>Sheet2</vt:lpstr>
      <vt:lpstr>Forces_FEA(Altair)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Stefano.Rapisarda</cp:lastModifiedBy>
  <dcterms:created xsi:type="dcterms:W3CDTF">2015-06-05T18:17:20Z</dcterms:created>
  <dcterms:modified xsi:type="dcterms:W3CDTF">2020-05-13T14:08:43Z</dcterms:modified>
</cp:coreProperties>
</file>