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\\pe.local\Shares\P074\Documents\Vehicle Dynamics\20200214_RearSuspensionLinkLoads\"/>
    </mc:Choice>
  </mc:AlternateContent>
  <xr:revisionPtr revIDLastSave="0" documentId="13_ncr:1_{C922C7A2-79D1-4E15-ACA3-E098C7D9C37D}" xr6:coauthVersionLast="45" xr6:coauthVersionMax="45" xr10:uidLastSave="{00000000-0000-0000-0000-000000000000}"/>
  <bookViews>
    <workbookView xWindow="3585" yWindow="1500" windowWidth="25200" windowHeight="13665" xr2:uid="{00000000-000D-0000-FFFF-FFFF00000000}"/>
  </bookViews>
  <sheets>
    <sheet name="Forces_FEA(Matlab)" sheetId="10" r:id="rId1"/>
    <sheet name="Forces_FEA(Altair)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2" i="11" l="1"/>
  <c r="AG82" i="11" s="1"/>
  <c r="H82" i="11"/>
  <c r="Y82" i="11" s="1"/>
  <c r="P81" i="11"/>
  <c r="AG81" i="11" s="1"/>
  <c r="M81" i="11"/>
  <c r="AD81" i="11" s="1"/>
  <c r="E81" i="11"/>
  <c r="J80" i="11"/>
  <c r="AA80" i="11" s="1"/>
  <c r="E80" i="11"/>
  <c r="E83" i="11" s="1"/>
  <c r="Q79" i="11"/>
  <c r="Q82" i="11" s="1"/>
  <c r="AH82" i="11" s="1"/>
  <c r="P79" i="11"/>
  <c r="P80" i="11" s="1"/>
  <c r="O79" i="11"/>
  <c r="O82" i="11" s="1"/>
  <c r="AF82" i="11" s="1"/>
  <c r="N79" i="11"/>
  <c r="N82" i="11" s="1"/>
  <c r="AE82" i="11" s="1"/>
  <c r="M79" i="11"/>
  <c r="M82" i="11" s="1"/>
  <c r="L79" i="11"/>
  <c r="L82" i="11" s="1"/>
  <c r="K79" i="11"/>
  <c r="K80" i="11" s="1"/>
  <c r="J79" i="11"/>
  <c r="J81" i="11" s="1"/>
  <c r="AA81" i="11" s="1"/>
  <c r="I79" i="11"/>
  <c r="I82" i="11" s="1"/>
  <c r="Z82" i="11" s="1"/>
  <c r="H79" i="11"/>
  <c r="H80" i="11" s="1"/>
  <c r="G79" i="11"/>
  <c r="G82" i="11" s="1"/>
  <c r="X82" i="11" s="1"/>
  <c r="F79" i="11"/>
  <c r="F82" i="11" s="1"/>
  <c r="W82" i="11" s="1"/>
  <c r="E79" i="11"/>
  <c r="E82" i="11" s="1"/>
  <c r="Q76" i="11"/>
  <c r="O76" i="11"/>
  <c r="AF76" i="11" s="1"/>
  <c r="E76" i="11"/>
  <c r="P75" i="11"/>
  <c r="AG75" i="11" s="1"/>
  <c r="M75" i="11"/>
  <c r="AD75" i="11" s="1"/>
  <c r="E75" i="11"/>
  <c r="Q74" i="11"/>
  <c r="AH74" i="11" s="1"/>
  <c r="O74" i="11"/>
  <c r="J74" i="11"/>
  <c r="I74" i="11"/>
  <c r="Z74" i="11" s="1"/>
  <c r="Q73" i="11"/>
  <c r="Q75" i="11" s="1"/>
  <c r="P73" i="11"/>
  <c r="P74" i="11" s="1"/>
  <c r="O73" i="11"/>
  <c r="O75" i="11" s="1"/>
  <c r="AF75" i="11" s="1"/>
  <c r="N73" i="11"/>
  <c r="N76" i="11" s="1"/>
  <c r="AE76" i="11" s="1"/>
  <c r="M73" i="11"/>
  <c r="M74" i="11" s="1"/>
  <c r="L73" i="11"/>
  <c r="L76" i="11" s="1"/>
  <c r="AC76" i="11" s="1"/>
  <c r="K73" i="11"/>
  <c r="K76" i="11" s="1"/>
  <c r="AB76" i="11" s="1"/>
  <c r="J73" i="11"/>
  <c r="J76" i="11" s="1"/>
  <c r="AA76" i="11" s="1"/>
  <c r="I73" i="11"/>
  <c r="I76" i="11" s="1"/>
  <c r="H73" i="11"/>
  <c r="H74" i="11" s="1"/>
  <c r="G73" i="11"/>
  <c r="G75" i="11" s="1"/>
  <c r="X75" i="11" s="1"/>
  <c r="F73" i="11"/>
  <c r="F76" i="11" s="1"/>
  <c r="W76" i="11" s="1"/>
  <c r="E73" i="11"/>
  <c r="E74" i="11" s="1"/>
  <c r="N70" i="11"/>
  <c r="L70" i="11"/>
  <c r="F70" i="11"/>
  <c r="M69" i="11"/>
  <c r="AD69" i="11" s="1"/>
  <c r="E69" i="11"/>
  <c r="N68" i="11"/>
  <c r="F68" i="11"/>
  <c r="Q67" i="11"/>
  <c r="Q70" i="11" s="1"/>
  <c r="P67" i="11"/>
  <c r="P70" i="11" s="1"/>
  <c r="O67" i="11"/>
  <c r="O70" i="11" s="1"/>
  <c r="N67" i="11"/>
  <c r="N69" i="11" s="1"/>
  <c r="M67" i="11"/>
  <c r="M68" i="11" s="1"/>
  <c r="L67" i="11"/>
  <c r="L69" i="11" s="1"/>
  <c r="AC69" i="11" s="1"/>
  <c r="K67" i="11"/>
  <c r="K70" i="11" s="1"/>
  <c r="J67" i="11"/>
  <c r="J68" i="11" s="1"/>
  <c r="I67" i="11"/>
  <c r="I70" i="11" s="1"/>
  <c r="H67" i="11"/>
  <c r="H70" i="11" s="1"/>
  <c r="G67" i="11"/>
  <c r="G70" i="11" s="1"/>
  <c r="F67" i="11"/>
  <c r="F69" i="11" s="1"/>
  <c r="W69" i="11" s="1"/>
  <c r="E67" i="11"/>
  <c r="E68" i="11" s="1"/>
  <c r="K64" i="11"/>
  <c r="G64" i="11"/>
  <c r="O63" i="11"/>
  <c r="Q62" i="11"/>
  <c r="AH62" i="11" s="1"/>
  <c r="K62" i="11"/>
  <c r="AB62" i="11" s="1"/>
  <c r="E62" i="11"/>
  <c r="Q61" i="11"/>
  <c r="Q63" i="11" s="1"/>
  <c r="P61" i="11"/>
  <c r="P64" i="11" s="1"/>
  <c r="AG64" i="11" s="1"/>
  <c r="O61" i="11"/>
  <c r="O62" i="11" s="1"/>
  <c r="N61" i="11"/>
  <c r="N64" i="11" s="1"/>
  <c r="AE64" i="11" s="1"/>
  <c r="M61" i="11"/>
  <c r="M64" i="11" s="1"/>
  <c r="L61" i="11"/>
  <c r="L64" i="11" s="1"/>
  <c r="AC64" i="11" s="1"/>
  <c r="K61" i="11"/>
  <c r="K63" i="11" s="1"/>
  <c r="J61" i="11"/>
  <c r="J62" i="11" s="1"/>
  <c r="I61" i="11"/>
  <c r="I63" i="11" s="1"/>
  <c r="H61" i="11"/>
  <c r="H64" i="11" s="1"/>
  <c r="Y64" i="11" s="1"/>
  <c r="G61" i="11"/>
  <c r="G62" i="11" s="1"/>
  <c r="F61" i="11"/>
  <c r="F64" i="11" s="1"/>
  <c r="W64" i="11" s="1"/>
  <c r="E61" i="11"/>
  <c r="E64" i="11" s="1"/>
  <c r="AB64" i="11" s="1"/>
  <c r="N58" i="11"/>
  <c r="AE58" i="11" s="1"/>
  <c r="O57" i="11"/>
  <c r="G57" i="11"/>
  <c r="F56" i="11"/>
  <c r="Q55" i="11"/>
  <c r="Q56" i="11" s="1"/>
  <c r="P55" i="11"/>
  <c r="P58" i="11" s="1"/>
  <c r="O55" i="11"/>
  <c r="O56" i="11" s="1"/>
  <c r="N55" i="11"/>
  <c r="N57" i="11" s="1"/>
  <c r="M55" i="11"/>
  <c r="M58" i="11" s="1"/>
  <c r="L55" i="11"/>
  <c r="L56" i="11" s="1"/>
  <c r="K55" i="11"/>
  <c r="K58" i="11" s="1"/>
  <c r="J55" i="11"/>
  <c r="J58" i="11" s="1"/>
  <c r="AA58" i="11" s="1"/>
  <c r="I55" i="11"/>
  <c r="I58" i="11" s="1"/>
  <c r="H55" i="11"/>
  <c r="H58" i="11" s="1"/>
  <c r="Y58" i="11" s="1"/>
  <c r="G55" i="11"/>
  <c r="G56" i="11" s="1"/>
  <c r="F55" i="11"/>
  <c r="F57" i="11" s="1"/>
  <c r="E55" i="11"/>
  <c r="E58" i="11" s="1"/>
  <c r="K52" i="11"/>
  <c r="AB52" i="11" s="1"/>
  <c r="F52" i="11"/>
  <c r="N51" i="11"/>
  <c r="G51" i="11"/>
  <c r="F51" i="11"/>
  <c r="O50" i="11"/>
  <c r="K50" i="11"/>
  <c r="AB50" i="11" s="1"/>
  <c r="G50" i="11"/>
  <c r="E50" i="11"/>
  <c r="AF50" i="11" s="1"/>
  <c r="Q49" i="11"/>
  <c r="Q50" i="11" s="1"/>
  <c r="P49" i="11"/>
  <c r="P52" i="11" s="1"/>
  <c r="AG52" i="11" s="1"/>
  <c r="O49" i="11"/>
  <c r="O52" i="11" s="1"/>
  <c r="N49" i="11"/>
  <c r="N50" i="11" s="1"/>
  <c r="M49" i="11"/>
  <c r="M52" i="11" s="1"/>
  <c r="L49" i="11"/>
  <c r="L50" i="11" s="1"/>
  <c r="K49" i="11"/>
  <c r="K51" i="11" s="1"/>
  <c r="J49" i="11"/>
  <c r="J52" i="11" s="1"/>
  <c r="AA52" i="11" s="1"/>
  <c r="I49" i="11"/>
  <c r="I50" i="11" s="1"/>
  <c r="H49" i="11"/>
  <c r="H52" i="11" s="1"/>
  <c r="Y52" i="11" s="1"/>
  <c r="G49" i="11"/>
  <c r="G52" i="11" s="1"/>
  <c r="X52" i="11" s="1"/>
  <c r="F49" i="11"/>
  <c r="F50" i="11" s="1"/>
  <c r="F53" i="11" s="1"/>
  <c r="E49" i="11"/>
  <c r="E52" i="11" s="1"/>
  <c r="Q42" i="11"/>
  <c r="P42" i="11"/>
  <c r="O42" i="11"/>
  <c r="N42" i="11"/>
  <c r="M42" i="11"/>
  <c r="L42" i="11"/>
  <c r="K42" i="11"/>
  <c r="J42" i="11"/>
  <c r="I42" i="11"/>
  <c r="H42" i="11"/>
  <c r="G42" i="11"/>
  <c r="F42" i="11"/>
  <c r="S42" i="11" s="1"/>
  <c r="Q41" i="11"/>
  <c r="P41" i="11"/>
  <c r="O41" i="11"/>
  <c r="N41" i="11"/>
  <c r="M41" i="11"/>
  <c r="L41" i="11"/>
  <c r="K41" i="11"/>
  <c r="J41" i="11"/>
  <c r="I41" i="11"/>
  <c r="H41" i="11"/>
  <c r="G41" i="11"/>
  <c r="F41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S38" i="11" s="1"/>
  <c r="Q37" i="11"/>
  <c r="P37" i="11"/>
  <c r="O37" i="11"/>
  <c r="N37" i="11"/>
  <c r="M37" i="11"/>
  <c r="L37" i="11"/>
  <c r="K37" i="11"/>
  <c r="J37" i="11"/>
  <c r="I37" i="11"/>
  <c r="H37" i="11"/>
  <c r="G37" i="11"/>
  <c r="F37" i="11"/>
  <c r="I32" i="11"/>
  <c r="T29" i="11"/>
  <c r="S29" i="11"/>
  <c r="T28" i="11"/>
  <c r="S28" i="11"/>
  <c r="T27" i="11"/>
  <c r="S27" i="11"/>
  <c r="T26" i="11"/>
  <c r="S26" i="11"/>
  <c r="T25" i="11"/>
  <c r="S25" i="11"/>
  <c r="T24" i="11"/>
  <c r="S24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S23" i="11" s="1"/>
  <c r="Q22" i="11"/>
  <c r="P22" i="11"/>
  <c r="O22" i="11"/>
  <c r="N22" i="11"/>
  <c r="M22" i="11"/>
  <c r="L22" i="11"/>
  <c r="K22" i="11"/>
  <c r="K32" i="11" s="1"/>
  <c r="J22" i="11"/>
  <c r="I22" i="11"/>
  <c r="H22" i="11"/>
  <c r="G22" i="11"/>
  <c r="F22" i="11"/>
  <c r="Q21" i="11"/>
  <c r="P21" i="11"/>
  <c r="P46" i="11" s="1"/>
  <c r="O21" i="11"/>
  <c r="O46" i="11" s="1"/>
  <c r="N21" i="11"/>
  <c r="N46" i="11" s="1"/>
  <c r="M21" i="11"/>
  <c r="M31" i="11" s="1"/>
  <c r="L21" i="11"/>
  <c r="L46" i="11" s="1"/>
  <c r="K21" i="11"/>
  <c r="J21" i="11"/>
  <c r="I21" i="11"/>
  <c r="H21" i="11"/>
  <c r="H46" i="11" s="1"/>
  <c r="G21" i="11"/>
  <c r="G46" i="11" s="1"/>
  <c r="F21" i="11"/>
  <c r="F46" i="11" s="1"/>
  <c r="T20" i="11"/>
  <c r="S20" i="11"/>
  <c r="T19" i="11"/>
  <c r="S19" i="11"/>
  <c r="T18" i="11"/>
  <c r="S18" i="11"/>
  <c r="T17" i="11"/>
  <c r="S17" i="11"/>
  <c r="T16" i="11"/>
  <c r="S16" i="11"/>
  <c r="T15" i="11"/>
  <c r="S15" i="11"/>
  <c r="Q14" i="11"/>
  <c r="Q33" i="11" s="1"/>
  <c r="P14" i="11"/>
  <c r="P33" i="11" s="1"/>
  <c r="O14" i="11"/>
  <c r="O33" i="11" s="1"/>
  <c r="N14" i="11"/>
  <c r="M14" i="11"/>
  <c r="M33" i="11" s="1"/>
  <c r="L14" i="11"/>
  <c r="L33" i="11" s="1"/>
  <c r="K14" i="11"/>
  <c r="K33" i="11" s="1"/>
  <c r="J14" i="11"/>
  <c r="J33" i="11" s="1"/>
  <c r="I14" i="11"/>
  <c r="I33" i="11" s="1"/>
  <c r="H14" i="11"/>
  <c r="H33" i="11" s="1"/>
  <c r="G14" i="11"/>
  <c r="F14" i="11"/>
  <c r="F33" i="11" s="1"/>
  <c r="Q13" i="11"/>
  <c r="Q32" i="11" s="1"/>
  <c r="P13" i="11"/>
  <c r="P32" i="11" s="1"/>
  <c r="O13" i="11"/>
  <c r="O32" i="11" s="1"/>
  <c r="N13" i="11"/>
  <c r="N32" i="11" s="1"/>
  <c r="M13" i="11"/>
  <c r="M32" i="11" s="1"/>
  <c r="L13" i="11"/>
  <c r="L32" i="11" s="1"/>
  <c r="K13" i="11"/>
  <c r="J13" i="11"/>
  <c r="J32" i="11" s="1"/>
  <c r="I13" i="11"/>
  <c r="H13" i="11"/>
  <c r="G13" i="11"/>
  <c r="G32" i="11" s="1"/>
  <c r="F13" i="11"/>
  <c r="S13" i="11" s="1"/>
  <c r="Q12" i="11"/>
  <c r="P12" i="11"/>
  <c r="P45" i="11" s="1"/>
  <c r="O12" i="11"/>
  <c r="O31" i="11" s="1"/>
  <c r="N12" i="11"/>
  <c r="M12" i="11"/>
  <c r="L12" i="11"/>
  <c r="L45" i="11" s="1"/>
  <c r="K12" i="11"/>
  <c r="K45" i="11" s="1"/>
  <c r="J12" i="11"/>
  <c r="J31" i="11" s="1"/>
  <c r="I12" i="11"/>
  <c r="H12" i="11"/>
  <c r="H45" i="11" s="1"/>
  <c r="G12" i="11"/>
  <c r="G31" i="11" s="1"/>
  <c r="F12" i="11"/>
  <c r="T11" i="11"/>
  <c r="S11" i="11"/>
  <c r="T10" i="11"/>
  <c r="S10" i="11"/>
  <c r="T9" i="11"/>
  <c r="S9" i="11"/>
  <c r="T8" i="11"/>
  <c r="S8" i="11"/>
  <c r="T7" i="11"/>
  <c r="S7" i="11"/>
  <c r="T6" i="11"/>
  <c r="S6" i="11"/>
  <c r="G42" i="10"/>
  <c r="H42" i="10"/>
  <c r="I42" i="10"/>
  <c r="J42" i="10"/>
  <c r="K42" i="10"/>
  <c r="L42" i="10"/>
  <c r="M42" i="10"/>
  <c r="N42" i="10"/>
  <c r="O42" i="10"/>
  <c r="P42" i="10"/>
  <c r="Q42" i="10"/>
  <c r="F42" i="10"/>
  <c r="G74" i="11" l="1"/>
  <c r="X74" i="11" s="1"/>
  <c r="J75" i="11"/>
  <c r="AA75" i="11" s="1"/>
  <c r="M76" i="11"/>
  <c r="AD76" i="11" s="1"/>
  <c r="L81" i="11"/>
  <c r="L83" i="11" s="1"/>
  <c r="T41" i="11"/>
  <c r="L80" i="11"/>
  <c r="AC80" i="11" s="1"/>
  <c r="AC82" i="11"/>
  <c r="M80" i="11"/>
  <c r="AD80" i="11" s="1"/>
  <c r="S41" i="11"/>
  <c r="AH75" i="11"/>
  <c r="AH76" i="11"/>
  <c r="AC81" i="11"/>
  <c r="J82" i="11"/>
  <c r="AA82" i="11" s="1"/>
  <c r="T42" i="11"/>
  <c r="H75" i="11"/>
  <c r="Y75" i="11" s="1"/>
  <c r="G76" i="11"/>
  <c r="X76" i="11" s="1"/>
  <c r="H81" i="11"/>
  <c r="Y81" i="11" s="1"/>
  <c r="I75" i="11"/>
  <c r="I77" i="11" s="1"/>
  <c r="K81" i="11"/>
  <c r="AB81" i="11" s="1"/>
  <c r="AF69" i="11"/>
  <c r="T23" i="11"/>
  <c r="S39" i="11"/>
  <c r="T40" i="11"/>
  <c r="I62" i="11"/>
  <c r="Z62" i="11" s="1"/>
  <c r="L63" i="11"/>
  <c r="O68" i="11"/>
  <c r="O71" i="11" s="1"/>
  <c r="J70" i="11"/>
  <c r="N33" i="11"/>
  <c r="L62" i="11"/>
  <c r="G69" i="11"/>
  <c r="T39" i="11"/>
  <c r="M62" i="11"/>
  <c r="AD62" i="11" s="1"/>
  <c r="I64" i="11"/>
  <c r="Z64" i="11" s="1"/>
  <c r="J69" i="11"/>
  <c r="AA69" i="11" s="1"/>
  <c r="Q46" i="11"/>
  <c r="J46" i="11"/>
  <c r="O64" i="11"/>
  <c r="AF64" i="11" s="1"/>
  <c r="G68" i="11"/>
  <c r="I46" i="11"/>
  <c r="K46" i="11"/>
  <c r="S22" i="11"/>
  <c r="G63" i="11"/>
  <c r="G65" i="11" s="1"/>
  <c r="Q64" i="11"/>
  <c r="AH64" i="11" s="1"/>
  <c r="L68" i="11"/>
  <c r="AC68" i="11" s="1"/>
  <c r="O69" i="11"/>
  <c r="S40" i="11"/>
  <c r="J63" i="11"/>
  <c r="Q59" i="11"/>
  <c r="I57" i="11"/>
  <c r="Q58" i="11"/>
  <c r="AH58" i="11" s="1"/>
  <c r="M45" i="11"/>
  <c r="T13" i="11"/>
  <c r="T38" i="11"/>
  <c r="I51" i="11"/>
  <c r="N52" i="11"/>
  <c r="N53" i="11" s="1"/>
  <c r="H56" i="11"/>
  <c r="Y56" i="11" s="1"/>
  <c r="L57" i="11"/>
  <c r="I52" i="11"/>
  <c r="Z52" i="11" s="1"/>
  <c r="F45" i="11"/>
  <c r="T45" i="11" s="1"/>
  <c r="L51" i="11"/>
  <c r="S37" i="11"/>
  <c r="J56" i="11"/>
  <c r="Q57" i="11"/>
  <c r="Q52" i="11"/>
  <c r="AH52" i="11" s="1"/>
  <c r="I56" i="11"/>
  <c r="I59" i="11" s="1"/>
  <c r="G45" i="11"/>
  <c r="M50" i="11"/>
  <c r="AD50" i="11" s="1"/>
  <c r="O51" i="11"/>
  <c r="N56" i="11"/>
  <c r="N59" i="11" s="1"/>
  <c r="F58" i="11"/>
  <c r="W58" i="11" s="1"/>
  <c r="N45" i="11"/>
  <c r="I45" i="11"/>
  <c r="Q45" i="11"/>
  <c r="Q51" i="11"/>
  <c r="Q53" i="11" s="1"/>
  <c r="P56" i="11"/>
  <c r="T37" i="11"/>
  <c r="J45" i="11"/>
  <c r="T12" i="11"/>
  <c r="F32" i="11"/>
  <c r="O53" i="11"/>
  <c r="L58" i="11"/>
  <c r="AF70" i="11"/>
  <c r="AC70" i="11"/>
  <c r="AB80" i="11"/>
  <c r="AE52" i="11"/>
  <c r="AB58" i="11"/>
  <c r="AC57" i="11"/>
  <c r="AD64" i="11"/>
  <c r="L65" i="11"/>
  <c r="X64" i="11"/>
  <c r="AC50" i="11"/>
  <c r="G53" i="11"/>
  <c r="L59" i="11"/>
  <c r="AC56" i="11"/>
  <c r="AF57" i="11"/>
  <c r="E77" i="11"/>
  <c r="AA74" i="11"/>
  <c r="M77" i="11"/>
  <c r="AD74" i="11"/>
  <c r="AF74" i="11"/>
  <c r="AD82" i="11"/>
  <c r="AH50" i="11"/>
  <c r="AD52" i="11"/>
  <c r="AD58" i="11"/>
  <c r="X62" i="11"/>
  <c r="O65" i="11"/>
  <c r="AF62" i="11"/>
  <c r="AA68" i="11"/>
  <c r="W68" i="11"/>
  <c r="G71" i="11"/>
  <c r="AB63" i="11"/>
  <c r="AF52" i="11"/>
  <c r="AG56" i="11"/>
  <c r="Z58" i="11"/>
  <c r="Y74" i="11"/>
  <c r="AG74" i="11"/>
  <c r="Y80" i="11"/>
  <c r="P83" i="11"/>
  <c r="AG80" i="11"/>
  <c r="I53" i="11"/>
  <c r="Z50" i="11"/>
  <c r="W52" i="11"/>
  <c r="AG58" i="11"/>
  <c r="AC58" i="11"/>
  <c r="AA62" i="11"/>
  <c r="X68" i="11"/>
  <c r="E71" i="11"/>
  <c r="AD68" i="11"/>
  <c r="AE68" i="11"/>
  <c r="H31" i="11"/>
  <c r="P31" i="11"/>
  <c r="E51" i="11"/>
  <c r="M51" i="11"/>
  <c r="AD51" i="11" s="1"/>
  <c r="L52" i="11"/>
  <c r="AC52" i="11" s="1"/>
  <c r="K53" i="11"/>
  <c r="H57" i="11"/>
  <c r="P57" i="11"/>
  <c r="P59" i="11" s="1"/>
  <c r="G58" i="11"/>
  <c r="X58" i="11" s="1"/>
  <c r="O58" i="11"/>
  <c r="AF58" i="11" s="1"/>
  <c r="F59" i="11"/>
  <c r="J64" i="11"/>
  <c r="AA64" i="11" s="1"/>
  <c r="Q65" i="11"/>
  <c r="E70" i="11"/>
  <c r="Y70" i="11" s="1"/>
  <c r="M70" i="11"/>
  <c r="M71" i="11" s="1"/>
  <c r="H76" i="11"/>
  <c r="Y76" i="11" s="1"/>
  <c r="P76" i="11"/>
  <c r="AG76" i="11" s="1"/>
  <c r="O77" i="11"/>
  <c r="K82" i="11"/>
  <c r="AB82" i="11" s="1"/>
  <c r="J83" i="11"/>
  <c r="G33" i="11"/>
  <c r="I31" i="11"/>
  <c r="Q31" i="11"/>
  <c r="H68" i="11"/>
  <c r="P68" i="11"/>
  <c r="K74" i="11"/>
  <c r="F80" i="11"/>
  <c r="N80" i="11"/>
  <c r="O45" i="11"/>
  <c r="H50" i="11"/>
  <c r="P50" i="11"/>
  <c r="E53" i="11"/>
  <c r="M53" i="11"/>
  <c r="K56" i="11"/>
  <c r="J57" i="11"/>
  <c r="J59" i="11" s="1"/>
  <c r="H59" i="11"/>
  <c r="F62" i="11"/>
  <c r="N62" i="11"/>
  <c r="E63" i="11"/>
  <c r="AC63" i="11" s="1"/>
  <c r="M63" i="11"/>
  <c r="AD63" i="11" s="1"/>
  <c r="K65" i="11"/>
  <c r="I68" i="11"/>
  <c r="Q68" i="11"/>
  <c r="H69" i="11"/>
  <c r="Y69" i="11" s="1"/>
  <c r="P69" i="11"/>
  <c r="AG69" i="11" s="1"/>
  <c r="F71" i="11"/>
  <c r="N71" i="11"/>
  <c r="L74" i="11"/>
  <c r="K75" i="11"/>
  <c r="AB75" i="11" s="1"/>
  <c r="Q77" i="11"/>
  <c r="G80" i="11"/>
  <c r="O80" i="11"/>
  <c r="F81" i="11"/>
  <c r="W81" i="11" s="1"/>
  <c r="N81" i="11"/>
  <c r="AE81" i="11" s="1"/>
  <c r="S14" i="11"/>
  <c r="T14" i="11"/>
  <c r="T22" i="11"/>
  <c r="K31" i="11"/>
  <c r="M46" i="11"/>
  <c r="T46" i="11" s="1"/>
  <c r="H51" i="11"/>
  <c r="Y51" i="11" s="1"/>
  <c r="P51" i="11"/>
  <c r="AG51" i="11" s="1"/>
  <c r="K57" i="11"/>
  <c r="AB57" i="11" s="1"/>
  <c r="F63" i="11"/>
  <c r="N63" i="11"/>
  <c r="I69" i="11"/>
  <c r="Z69" i="11" s="1"/>
  <c r="Q69" i="11"/>
  <c r="AH69" i="11" s="1"/>
  <c r="L75" i="11"/>
  <c r="AC75" i="11" s="1"/>
  <c r="G81" i="11"/>
  <c r="X81" i="11" s="1"/>
  <c r="O81" i="11"/>
  <c r="AF81" i="11" s="1"/>
  <c r="S21" i="11"/>
  <c r="L31" i="11"/>
  <c r="H32" i="11"/>
  <c r="J50" i="11"/>
  <c r="W50" i="11"/>
  <c r="AE50" i="11"/>
  <c r="E56" i="11"/>
  <c r="M56" i="11"/>
  <c r="H62" i="11"/>
  <c r="P62" i="11"/>
  <c r="AC62" i="11"/>
  <c r="K68" i="11"/>
  <c r="AE69" i="11"/>
  <c r="F74" i="11"/>
  <c r="N74" i="11"/>
  <c r="Z75" i="11"/>
  <c r="I80" i="11"/>
  <c r="Q80" i="11"/>
  <c r="X50" i="11"/>
  <c r="J51" i="11"/>
  <c r="AA51" i="11" s="1"/>
  <c r="E57" i="11"/>
  <c r="X57" i="11" s="1"/>
  <c r="M57" i="11"/>
  <c r="H63" i="11"/>
  <c r="P63" i="11"/>
  <c r="AG63" i="11" s="1"/>
  <c r="K69" i="11"/>
  <c r="AB69" i="11" s="1"/>
  <c r="X69" i="11"/>
  <c r="F75" i="11"/>
  <c r="W75" i="11" s="1"/>
  <c r="N75" i="11"/>
  <c r="AE75" i="11" s="1"/>
  <c r="Z76" i="11"/>
  <c r="I81" i="11"/>
  <c r="Z81" i="11" s="1"/>
  <c r="Q81" i="11"/>
  <c r="AH81" i="11" s="1"/>
  <c r="T21" i="11"/>
  <c r="S12" i="11"/>
  <c r="F31" i="11"/>
  <c r="N31" i="11"/>
  <c r="G37" i="10"/>
  <c r="H37" i="10"/>
  <c r="I37" i="10"/>
  <c r="J37" i="10"/>
  <c r="K37" i="10"/>
  <c r="L37" i="10"/>
  <c r="M37" i="10"/>
  <c r="N37" i="10"/>
  <c r="O37" i="10"/>
  <c r="P37" i="10"/>
  <c r="Q37" i="10"/>
  <c r="G38" i="10"/>
  <c r="H38" i="10"/>
  <c r="I38" i="10"/>
  <c r="J38" i="10"/>
  <c r="K38" i="10"/>
  <c r="L38" i="10"/>
  <c r="M38" i="10"/>
  <c r="N38" i="10"/>
  <c r="O38" i="10"/>
  <c r="P38" i="10"/>
  <c r="Q38" i="10"/>
  <c r="G39" i="10"/>
  <c r="H39" i="10"/>
  <c r="I39" i="10"/>
  <c r="J39" i="10"/>
  <c r="K39" i="10"/>
  <c r="L39" i="10"/>
  <c r="M39" i="10"/>
  <c r="N39" i="10"/>
  <c r="O39" i="10"/>
  <c r="P39" i="10"/>
  <c r="Q39" i="10"/>
  <c r="G40" i="10"/>
  <c r="H40" i="10"/>
  <c r="I40" i="10"/>
  <c r="J40" i="10"/>
  <c r="K40" i="10"/>
  <c r="L40" i="10"/>
  <c r="M40" i="10"/>
  <c r="N40" i="10"/>
  <c r="O40" i="10"/>
  <c r="P40" i="10"/>
  <c r="Q40" i="10"/>
  <c r="G41" i="10"/>
  <c r="H41" i="10"/>
  <c r="I41" i="10"/>
  <c r="J41" i="10"/>
  <c r="K41" i="10"/>
  <c r="L41" i="10"/>
  <c r="M41" i="10"/>
  <c r="N41" i="10"/>
  <c r="O41" i="10"/>
  <c r="P41" i="10"/>
  <c r="Q41" i="10"/>
  <c r="F41" i="10"/>
  <c r="F40" i="10"/>
  <c r="F39" i="10"/>
  <c r="F38" i="10"/>
  <c r="F37" i="10"/>
  <c r="G21" i="10"/>
  <c r="H21" i="10"/>
  <c r="I21" i="10"/>
  <c r="J21" i="10"/>
  <c r="K21" i="10"/>
  <c r="L21" i="10"/>
  <c r="M21" i="10"/>
  <c r="N21" i="10"/>
  <c r="O21" i="10"/>
  <c r="P21" i="10"/>
  <c r="Q21" i="10"/>
  <c r="G22" i="10"/>
  <c r="H22" i="10"/>
  <c r="I22" i="10"/>
  <c r="J22" i="10"/>
  <c r="K22" i="10"/>
  <c r="L22" i="10"/>
  <c r="M22" i="10"/>
  <c r="N22" i="10"/>
  <c r="O22" i="10"/>
  <c r="P22" i="10"/>
  <c r="Q22" i="10"/>
  <c r="G23" i="10"/>
  <c r="H23" i="10"/>
  <c r="I23" i="10"/>
  <c r="J23" i="10"/>
  <c r="K23" i="10"/>
  <c r="L23" i="10"/>
  <c r="S42" i="10" s="1"/>
  <c r="M23" i="10"/>
  <c r="N23" i="10"/>
  <c r="O23" i="10"/>
  <c r="P23" i="10"/>
  <c r="Q23" i="10"/>
  <c r="F22" i="10"/>
  <c r="F23" i="10"/>
  <c r="F21" i="10"/>
  <c r="G12" i="10"/>
  <c r="H12" i="10"/>
  <c r="I12" i="10"/>
  <c r="J12" i="10"/>
  <c r="K12" i="10"/>
  <c r="L12" i="10"/>
  <c r="M12" i="10"/>
  <c r="N12" i="10"/>
  <c r="O12" i="10"/>
  <c r="P12" i="10"/>
  <c r="Q12" i="10"/>
  <c r="G13" i="10"/>
  <c r="H13" i="10"/>
  <c r="I13" i="10"/>
  <c r="J13" i="10"/>
  <c r="K13" i="10"/>
  <c r="L13" i="10"/>
  <c r="M13" i="10"/>
  <c r="N13" i="10"/>
  <c r="O13" i="10"/>
  <c r="P13" i="10"/>
  <c r="Q13" i="10"/>
  <c r="G14" i="10"/>
  <c r="H14" i="10"/>
  <c r="I14" i="10"/>
  <c r="J14" i="10"/>
  <c r="K14" i="10"/>
  <c r="L14" i="10"/>
  <c r="M14" i="10"/>
  <c r="N14" i="10"/>
  <c r="O14" i="10"/>
  <c r="P14" i="10"/>
  <c r="Q14" i="10"/>
  <c r="F13" i="10"/>
  <c r="F14" i="10"/>
  <c r="F12" i="10"/>
  <c r="G33" i="10" l="1"/>
  <c r="G77" i="11"/>
  <c r="P77" i="11"/>
  <c r="M83" i="11"/>
  <c r="H83" i="11"/>
  <c r="J77" i="11"/>
  <c r="L71" i="11"/>
  <c r="I65" i="11"/>
  <c r="J71" i="11"/>
  <c r="AF68" i="11"/>
  <c r="S45" i="11"/>
  <c r="O59" i="11"/>
  <c r="I83" i="11"/>
  <c r="Z80" i="11"/>
  <c r="AC74" i="11"/>
  <c r="L77" i="11"/>
  <c r="AB68" i="11"/>
  <c r="K71" i="11"/>
  <c r="Z68" i="11"/>
  <c r="I71" i="11"/>
  <c r="W80" i="11"/>
  <c r="F83" i="11"/>
  <c r="AH80" i="11"/>
  <c r="Q83" i="11"/>
  <c r="AG62" i="11"/>
  <c r="P65" i="11"/>
  <c r="W63" i="11"/>
  <c r="AB56" i="11"/>
  <c r="K59" i="11"/>
  <c r="AB74" i="11"/>
  <c r="K77" i="11"/>
  <c r="Z63" i="11"/>
  <c r="M65" i="11"/>
  <c r="AE51" i="11"/>
  <c r="W51" i="11"/>
  <c r="H77" i="11"/>
  <c r="AB70" i="11"/>
  <c r="S46" i="11"/>
  <c r="X70" i="11"/>
  <c r="H65" i="11"/>
  <c r="Y62" i="11"/>
  <c r="AG68" i="11"/>
  <c r="P71" i="11"/>
  <c r="M59" i="11"/>
  <c r="AD56" i="11"/>
  <c r="Y68" i="11"/>
  <c r="H71" i="11"/>
  <c r="Y63" i="11"/>
  <c r="N77" i="11"/>
  <c r="AE74" i="11"/>
  <c r="AA56" i="11"/>
  <c r="AH56" i="11"/>
  <c r="Z56" i="11"/>
  <c r="E59" i="11"/>
  <c r="AE62" i="11"/>
  <c r="N65" i="11"/>
  <c r="AG50" i="11"/>
  <c r="P53" i="11"/>
  <c r="AD57" i="11"/>
  <c r="F77" i="11"/>
  <c r="W74" i="11"/>
  <c r="AF80" i="11"/>
  <c r="O83" i="11"/>
  <c r="W62" i="11"/>
  <c r="F65" i="11"/>
  <c r="Y50" i="11"/>
  <c r="H53" i="11"/>
  <c r="AA63" i="11"/>
  <c r="AF56" i="11"/>
  <c r="AE56" i="11"/>
  <c r="AG70" i="11"/>
  <c r="AF63" i="11"/>
  <c r="AH57" i="11"/>
  <c r="Z57" i="11"/>
  <c r="X80" i="11"/>
  <c r="G83" i="11"/>
  <c r="AD70" i="11"/>
  <c r="E65" i="11"/>
  <c r="G59" i="11"/>
  <c r="AE57" i="11"/>
  <c r="AC51" i="11"/>
  <c r="Z51" i="11"/>
  <c r="W56" i="11"/>
  <c r="AA50" i="11"/>
  <c r="J53" i="11"/>
  <c r="AH68" i="11"/>
  <c r="Q71" i="11"/>
  <c r="AE80" i="11"/>
  <c r="N83" i="11"/>
  <c r="AE70" i="11"/>
  <c r="W70" i="11"/>
  <c r="AG57" i="11"/>
  <c r="J65" i="11"/>
  <c r="X63" i="11"/>
  <c r="X56" i="11"/>
  <c r="W57" i="11"/>
  <c r="AH70" i="11"/>
  <c r="AB51" i="11"/>
  <c r="X51" i="11"/>
  <c r="AE63" i="11"/>
  <c r="AA57" i="11"/>
  <c r="Y57" i="11"/>
  <c r="AH63" i="11"/>
  <c r="AH51" i="11"/>
  <c r="AF51" i="11"/>
  <c r="Z70" i="11"/>
  <c r="L53" i="11"/>
  <c r="K83" i="11"/>
  <c r="AA70" i="11"/>
  <c r="T42" i="10"/>
  <c r="L33" i="10"/>
  <c r="G32" i="10"/>
  <c r="Q33" i="10"/>
  <c r="G31" i="10"/>
  <c r="Q32" i="10"/>
  <c r="Q31" i="10"/>
  <c r="P32" i="10"/>
  <c r="P31" i="10"/>
  <c r="O33" i="10"/>
  <c r="O32" i="10"/>
  <c r="O31" i="10"/>
  <c r="N33" i="10"/>
  <c r="N32" i="10"/>
  <c r="M33" i="10"/>
  <c r="M32" i="10"/>
  <c r="M31" i="10"/>
  <c r="L32" i="10"/>
  <c r="L31" i="10"/>
  <c r="K33" i="10"/>
  <c r="K31" i="10"/>
  <c r="J33" i="10"/>
  <c r="J32" i="10"/>
  <c r="J31" i="10"/>
  <c r="I33" i="10"/>
  <c r="I32" i="10"/>
  <c r="I31" i="10"/>
  <c r="H32" i="10"/>
  <c r="H31" i="10"/>
  <c r="F33" i="10"/>
  <c r="P33" i="10"/>
  <c r="H33" i="10"/>
  <c r="K32" i="10"/>
  <c r="N31" i="10"/>
  <c r="F32" i="10"/>
  <c r="F31" i="10"/>
  <c r="F79" i="10"/>
  <c r="F80" i="10" s="1"/>
  <c r="E79" i="10"/>
  <c r="E82" i="10" s="1"/>
  <c r="G79" i="10"/>
  <c r="G82" i="10" s="1"/>
  <c r="E73" i="10"/>
  <c r="E67" i="10"/>
  <c r="E68" i="10" s="1"/>
  <c r="Q61" i="10"/>
  <c r="Q62" i="10" s="1"/>
  <c r="Q67" i="10"/>
  <c r="Q70" i="10" s="1"/>
  <c r="Q73" i="10"/>
  <c r="Q74" i="10" s="1"/>
  <c r="Q79" i="10"/>
  <c r="Q80" i="10" s="1"/>
  <c r="H79" i="10"/>
  <c r="H80" i="10" s="1"/>
  <c r="I79" i="10"/>
  <c r="I80" i="10" s="1"/>
  <c r="J79" i="10"/>
  <c r="J81" i="10" s="1"/>
  <c r="K79" i="10"/>
  <c r="K81" i="10" s="1"/>
  <c r="L79" i="10"/>
  <c r="L80" i="10" s="1"/>
  <c r="M79" i="10"/>
  <c r="M82" i="10" s="1"/>
  <c r="N79" i="10"/>
  <c r="N81" i="10" s="1"/>
  <c r="O79" i="10"/>
  <c r="O81" i="10" s="1"/>
  <c r="P79" i="10"/>
  <c r="P80" i="10" s="1"/>
  <c r="G73" i="10"/>
  <c r="G74" i="10" s="1"/>
  <c r="H73" i="10"/>
  <c r="H76" i="10" s="1"/>
  <c r="I73" i="10"/>
  <c r="I76" i="10" s="1"/>
  <c r="J73" i="10"/>
  <c r="J76" i="10" s="1"/>
  <c r="K73" i="10"/>
  <c r="K76" i="10" s="1"/>
  <c r="L73" i="10"/>
  <c r="L75" i="10" s="1"/>
  <c r="M73" i="10"/>
  <c r="M74" i="10" s="1"/>
  <c r="N73" i="10"/>
  <c r="N74" i="10" s="1"/>
  <c r="O73" i="10"/>
  <c r="O74" i="10" s="1"/>
  <c r="P73" i="10"/>
  <c r="P76" i="10" s="1"/>
  <c r="F73" i="10"/>
  <c r="F75" i="10" s="1"/>
  <c r="P67" i="10"/>
  <c r="P69" i="10" s="1"/>
  <c r="G67" i="10"/>
  <c r="G70" i="10" s="1"/>
  <c r="H67" i="10"/>
  <c r="H70" i="10" s="1"/>
  <c r="I67" i="10"/>
  <c r="I68" i="10" s="1"/>
  <c r="J67" i="10"/>
  <c r="J68" i="10" s="1"/>
  <c r="K67" i="10"/>
  <c r="K68" i="10" s="1"/>
  <c r="L67" i="10"/>
  <c r="L68" i="10" s="1"/>
  <c r="M67" i="10"/>
  <c r="M68" i="10" s="1"/>
  <c r="N67" i="10"/>
  <c r="N70" i="10" s="1"/>
  <c r="O67" i="10"/>
  <c r="F67" i="10"/>
  <c r="F69" i="10" s="1"/>
  <c r="F55" i="10"/>
  <c r="F57" i="10" s="1"/>
  <c r="F49" i="10"/>
  <c r="F61" i="10"/>
  <c r="F63" i="10" s="1"/>
  <c r="E61" i="10"/>
  <c r="E64" i="10" s="1"/>
  <c r="P61" i="10"/>
  <c r="P62" i="10" s="1"/>
  <c r="O61" i="10"/>
  <c r="O62" i="10" s="1"/>
  <c r="N61" i="10"/>
  <c r="N63" i="10" s="1"/>
  <c r="M61" i="10"/>
  <c r="M63" i="10" s="1"/>
  <c r="L61" i="10"/>
  <c r="L64" i="10" s="1"/>
  <c r="K61" i="10"/>
  <c r="K64" i="10" s="1"/>
  <c r="J61" i="10"/>
  <c r="J62" i="10" s="1"/>
  <c r="I61" i="10"/>
  <c r="I62" i="10" s="1"/>
  <c r="H61" i="10"/>
  <c r="H62" i="10" s="1"/>
  <c r="G61" i="10"/>
  <c r="G62" i="10" s="1"/>
  <c r="M75" i="10" l="1"/>
  <c r="E75" i="10"/>
  <c r="W75" i="10" s="1"/>
  <c r="E74" i="10"/>
  <c r="AD74" i="10" s="1"/>
  <c r="I74" i="10"/>
  <c r="L82" i="10"/>
  <c r="AC82" i="10" s="1"/>
  <c r="AB64" i="10"/>
  <c r="P74" i="10"/>
  <c r="K82" i="10"/>
  <c r="AB82" i="10" s="1"/>
  <c r="H75" i="10"/>
  <c r="L81" i="10"/>
  <c r="P75" i="10"/>
  <c r="H74" i="10"/>
  <c r="O80" i="10"/>
  <c r="J80" i="10"/>
  <c r="AC64" i="10"/>
  <c r="O82" i="10"/>
  <c r="AF82" i="10" s="1"/>
  <c r="E80" i="10"/>
  <c r="E81" i="10"/>
  <c r="AB81" i="10" s="1"/>
  <c r="K80" i="10"/>
  <c r="N82" i="10"/>
  <c r="AE82" i="10" s="1"/>
  <c r="P81" i="10"/>
  <c r="H81" i="10"/>
  <c r="M81" i="10"/>
  <c r="Q69" i="10"/>
  <c r="G80" i="10"/>
  <c r="G81" i="10"/>
  <c r="E69" i="10"/>
  <c r="AG69" i="10" s="1"/>
  <c r="F81" i="10"/>
  <c r="F74" i="10"/>
  <c r="AC68" i="10"/>
  <c r="AB68" i="10"/>
  <c r="AD82" i="10"/>
  <c r="F76" i="10"/>
  <c r="F82" i="10"/>
  <c r="W82" i="10" s="1"/>
  <c r="J82" i="10"/>
  <c r="N80" i="10"/>
  <c r="F56" i="10"/>
  <c r="I82" i="10"/>
  <c r="Z82" i="10" s="1"/>
  <c r="M80" i="10"/>
  <c r="Q76" i="10"/>
  <c r="M76" i="10"/>
  <c r="P82" i="10"/>
  <c r="H82" i="10"/>
  <c r="Y82" i="10" s="1"/>
  <c r="Q75" i="10"/>
  <c r="I81" i="10"/>
  <c r="X82" i="10"/>
  <c r="E62" i="10"/>
  <c r="Y62" i="10" s="1"/>
  <c r="E76" i="10"/>
  <c r="AG76" i="10" s="1"/>
  <c r="E63" i="10"/>
  <c r="AD63" i="10" s="1"/>
  <c r="Q64" i="10"/>
  <c r="AH64" i="10" s="1"/>
  <c r="Q82" i="10"/>
  <c r="AH82" i="10" s="1"/>
  <c r="Q63" i="10"/>
  <c r="Q81" i="10"/>
  <c r="Q68" i="10"/>
  <c r="J69" i="10"/>
  <c r="K69" i="10"/>
  <c r="E70" i="10"/>
  <c r="Y70" i="10" s="1"/>
  <c r="L76" i="10"/>
  <c r="L74" i="10"/>
  <c r="Z68" i="10"/>
  <c r="O64" i="10"/>
  <c r="AF64" i="10" s="1"/>
  <c r="F70" i="10"/>
  <c r="F68" i="10"/>
  <c r="W68" i="10" s="1"/>
  <c r="K63" i="10"/>
  <c r="H68" i="10"/>
  <c r="Y68" i="10" s="1"/>
  <c r="K75" i="10"/>
  <c r="M70" i="10"/>
  <c r="I75" i="10"/>
  <c r="P68" i="10"/>
  <c r="AG68" i="10" s="1"/>
  <c r="F62" i="10"/>
  <c r="F64" i="10"/>
  <c r="W64" i="10" s="1"/>
  <c r="M69" i="10"/>
  <c r="O76" i="10"/>
  <c r="G76" i="10"/>
  <c r="K74" i="10"/>
  <c r="J75" i="10"/>
  <c r="N76" i="10"/>
  <c r="J74" i="10"/>
  <c r="O75" i="10"/>
  <c r="G75" i="10"/>
  <c r="N75" i="10"/>
  <c r="K70" i="10"/>
  <c r="I64" i="10"/>
  <c r="Z64" i="10" s="1"/>
  <c r="J70" i="10"/>
  <c r="H69" i="10"/>
  <c r="N64" i="10"/>
  <c r="AE64" i="10" s="1"/>
  <c r="I69" i="10"/>
  <c r="G64" i="10"/>
  <c r="X64" i="10" s="1"/>
  <c r="I70" i="10"/>
  <c r="G69" i="10"/>
  <c r="I63" i="10"/>
  <c r="M62" i="10"/>
  <c r="P63" i="10"/>
  <c r="L70" i="10"/>
  <c r="J64" i="10"/>
  <c r="AA64" i="10" s="1"/>
  <c r="L63" i="10"/>
  <c r="N62" i="10"/>
  <c r="P64" i="10"/>
  <c r="AG64" i="10" s="1"/>
  <c r="H64" i="10"/>
  <c r="Y64" i="10" s="1"/>
  <c r="J63" i="10"/>
  <c r="L62" i="10"/>
  <c r="O70" i="10"/>
  <c r="O69" i="10"/>
  <c r="O68" i="10"/>
  <c r="AF68" i="10" s="1"/>
  <c r="K62" i="10"/>
  <c r="M64" i="10"/>
  <c r="AD64" i="10" s="1"/>
  <c r="O63" i="10"/>
  <c r="G63" i="10"/>
  <c r="G68" i="10"/>
  <c r="X68" i="10" s="1"/>
  <c r="H63" i="10"/>
  <c r="L69" i="10"/>
  <c r="P70" i="10"/>
  <c r="N69" i="10"/>
  <c r="N68" i="10"/>
  <c r="AE68" i="10" s="1"/>
  <c r="AC69" i="10" l="1"/>
  <c r="AA69" i="10"/>
  <c r="AF69" i="10"/>
  <c r="Y69" i="10"/>
  <c r="Z69" i="10"/>
  <c r="AD69" i="10"/>
  <c r="AB69" i="10"/>
  <c r="X69" i="10"/>
  <c r="AE69" i="10"/>
  <c r="AC63" i="10"/>
  <c r="W69" i="10"/>
  <c r="AH69" i="10"/>
  <c r="AB63" i="10"/>
  <c r="Y63" i="10"/>
  <c r="AA70" i="10"/>
  <c r="X63" i="10"/>
  <c r="AF63" i="10"/>
  <c r="AG63" i="10"/>
  <c r="AA63" i="10"/>
  <c r="K83" i="10"/>
  <c r="H77" i="10"/>
  <c r="O83" i="10"/>
  <c r="L83" i="10"/>
  <c r="X75" i="10"/>
  <c r="Y75" i="10"/>
  <c r="AB75" i="10"/>
  <c r="AH75" i="10"/>
  <c r="AC75" i="10"/>
  <c r="AE75" i="10"/>
  <c r="AD75" i="10"/>
  <c r="AG75" i="10"/>
  <c r="AA75" i="10"/>
  <c r="AC62" i="10"/>
  <c r="AD62" i="10"/>
  <c r="E65" i="10"/>
  <c r="P77" i="10"/>
  <c r="AG62" i="10"/>
  <c r="M71" i="10"/>
  <c r="AE62" i="10"/>
  <c r="W62" i="10"/>
  <c r="W63" i="10"/>
  <c r="G83" i="10"/>
  <c r="F77" i="10"/>
  <c r="W81" i="10"/>
  <c r="AE81" i="10"/>
  <c r="Y81" i="10"/>
  <c r="AF81" i="10"/>
  <c r="AC81" i="10"/>
  <c r="AG81" i="10"/>
  <c r="X81" i="10"/>
  <c r="E83" i="10"/>
  <c r="AD81" i="10"/>
  <c r="AA81" i="10"/>
  <c r="AB80" i="10"/>
  <c r="Q77" i="10"/>
  <c r="AH80" i="10"/>
  <c r="AA80" i="10"/>
  <c r="AB74" i="10"/>
  <c r="AF76" i="10"/>
  <c r="AH74" i="10"/>
  <c r="AC74" i="10"/>
  <c r="AD76" i="10"/>
  <c r="Y74" i="10"/>
  <c r="AE74" i="10"/>
  <c r="AC76" i="10"/>
  <c r="X76" i="10"/>
  <c r="AA74" i="10"/>
  <c r="AE76" i="10"/>
  <c r="Z80" i="10"/>
  <c r="AF80" i="10"/>
  <c r="F83" i="10"/>
  <c r="I77" i="10"/>
  <c r="Z75" i="10"/>
  <c r="K71" i="10"/>
  <c r="AB70" i="10"/>
  <c r="E71" i="10"/>
  <c r="M77" i="10"/>
  <c r="Q83" i="10"/>
  <c r="AH81" i="10"/>
  <c r="P83" i="10"/>
  <c r="AG82" i="10"/>
  <c r="N83" i="10"/>
  <c r="AE80" i="10"/>
  <c r="AA68" i="10"/>
  <c r="W74" i="10"/>
  <c r="AE70" i="10"/>
  <c r="I83" i="10"/>
  <c r="Z81" i="10"/>
  <c r="AH76" i="10"/>
  <c r="X74" i="10"/>
  <c r="AA76" i="10"/>
  <c r="AD68" i="10"/>
  <c r="Y80" i="10"/>
  <c r="AB76" i="10"/>
  <c r="J83" i="10"/>
  <c r="AA82" i="10"/>
  <c r="J71" i="10"/>
  <c r="K65" i="10"/>
  <c r="AB62" i="10"/>
  <c r="I71" i="10"/>
  <c r="Z70" i="10"/>
  <c r="L77" i="10"/>
  <c r="F71" i="10"/>
  <c r="W70" i="10"/>
  <c r="M83" i="10"/>
  <c r="AD80" i="10"/>
  <c r="W76" i="10"/>
  <c r="AF74" i="10"/>
  <c r="AG74" i="10"/>
  <c r="H83" i="10"/>
  <c r="X70" i="10"/>
  <c r="Q65" i="10"/>
  <c r="AH63" i="10"/>
  <c r="Y76" i="10"/>
  <c r="AE63" i="10"/>
  <c r="AG80" i="10"/>
  <c r="AC80" i="10"/>
  <c r="I65" i="10"/>
  <c r="Z63" i="10"/>
  <c r="AG70" i="10"/>
  <c r="W80" i="10"/>
  <c r="AH70" i="10"/>
  <c r="Z76" i="10"/>
  <c r="Z74" i="10"/>
  <c r="AD70" i="10"/>
  <c r="AF70" i="10"/>
  <c r="AC70" i="10"/>
  <c r="O77" i="10"/>
  <c r="AF75" i="10"/>
  <c r="Q71" i="10"/>
  <c r="AH68" i="10"/>
  <c r="X62" i="10"/>
  <c r="AF62" i="10"/>
  <c r="AH62" i="10"/>
  <c r="AA62" i="10"/>
  <c r="Z62" i="10"/>
  <c r="X80" i="10"/>
  <c r="G71" i="10"/>
  <c r="G65" i="10"/>
  <c r="O65" i="10"/>
  <c r="L71" i="10"/>
  <c r="G77" i="10"/>
  <c r="H71" i="10"/>
  <c r="F65" i="10"/>
  <c r="K77" i="10"/>
  <c r="P71" i="10"/>
  <c r="O71" i="10"/>
  <c r="N77" i="10"/>
  <c r="J65" i="10"/>
  <c r="P65" i="10"/>
  <c r="N65" i="10"/>
  <c r="E77" i="10"/>
  <c r="J77" i="10"/>
  <c r="M65" i="10"/>
  <c r="H65" i="10"/>
  <c r="N71" i="10"/>
  <c r="L65" i="10"/>
  <c r="Q55" i="10"/>
  <c r="Q58" i="10" s="1"/>
  <c r="P55" i="10"/>
  <c r="P57" i="10" s="1"/>
  <c r="O55" i="10"/>
  <c r="O56" i="10" s="1"/>
  <c r="N55" i="10"/>
  <c r="N57" i="10" s="1"/>
  <c r="M55" i="10"/>
  <c r="M58" i="10" s="1"/>
  <c r="L55" i="10"/>
  <c r="L56" i="10" s="1"/>
  <c r="K55" i="10"/>
  <c r="K57" i="10" s="1"/>
  <c r="J55" i="10"/>
  <c r="J58" i="10" s="1"/>
  <c r="I55" i="10"/>
  <c r="I58" i="10" s="1"/>
  <c r="H55" i="10"/>
  <c r="H57" i="10" s="1"/>
  <c r="G55" i="10"/>
  <c r="G56" i="10" s="1"/>
  <c r="E55" i="10"/>
  <c r="E58" i="10" s="1"/>
  <c r="Q49" i="10"/>
  <c r="Q51" i="10" s="1"/>
  <c r="P49" i="10"/>
  <c r="P50" i="10" s="1"/>
  <c r="O49" i="10"/>
  <c r="O51" i="10" s="1"/>
  <c r="N49" i="10"/>
  <c r="N52" i="10" s="1"/>
  <c r="M49" i="10"/>
  <c r="M50" i="10" s="1"/>
  <c r="L49" i="10"/>
  <c r="L51" i="10" s="1"/>
  <c r="K49" i="10"/>
  <c r="K52" i="10" s="1"/>
  <c r="J49" i="10"/>
  <c r="J52" i="10" s="1"/>
  <c r="I49" i="10"/>
  <c r="I51" i="10" s="1"/>
  <c r="H49" i="10"/>
  <c r="H50" i="10" s="1"/>
  <c r="G49" i="10"/>
  <c r="G51" i="10" s="1"/>
  <c r="F52" i="10"/>
  <c r="E49" i="10"/>
  <c r="E50" i="10" s="1"/>
  <c r="T29" i="10"/>
  <c r="S29" i="10"/>
  <c r="T28" i="10"/>
  <c r="S28" i="10"/>
  <c r="T27" i="10"/>
  <c r="S27" i="10"/>
  <c r="T26" i="10"/>
  <c r="S26" i="10"/>
  <c r="T25" i="10"/>
  <c r="S25" i="10"/>
  <c r="T24" i="10"/>
  <c r="S24" i="10"/>
  <c r="T20" i="10"/>
  <c r="S20" i="10"/>
  <c r="T19" i="10"/>
  <c r="S19" i="10"/>
  <c r="T18" i="10"/>
  <c r="S18" i="10"/>
  <c r="T17" i="10"/>
  <c r="S17" i="10"/>
  <c r="T16" i="10"/>
  <c r="S16" i="10"/>
  <c r="T15" i="10"/>
  <c r="S15" i="10"/>
  <c r="T11" i="10"/>
  <c r="S11" i="10"/>
  <c r="T10" i="10"/>
  <c r="S10" i="10"/>
  <c r="T9" i="10"/>
  <c r="S9" i="10"/>
  <c r="T8" i="10"/>
  <c r="S8" i="10"/>
  <c r="T7" i="10"/>
  <c r="S7" i="10"/>
  <c r="T6" i="10"/>
  <c r="S6" i="10"/>
  <c r="AA58" i="10" l="1"/>
  <c r="AD50" i="10"/>
  <c r="Z58" i="10"/>
  <c r="AH58" i="10"/>
  <c r="Y50" i="10"/>
  <c r="AG50" i="10"/>
  <c r="AD58" i="10"/>
  <c r="H46" i="10"/>
  <c r="E52" i="10"/>
  <c r="AB52" i="10" s="1"/>
  <c r="P46" i="10"/>
  <c r="G46" i="10"/>
  <c r="O46" i="10"/>
  <c r="K46" i="10"/>
  <c r="L46" i="10"/>
  <c r="M46" i="10"/>
  <c r="T39" i="10"/>
  <c r="N46" i="10"/>
  <c r="L45" i="10"/>
  <c r="P56" i="10"/>
  <c r="Q57" i="10"/>
  <c r="P58" i="10"/>
  <c r="AG58" i="10" s="1"/>
  <c r="G45" i="10"/>
  <c r="O45" i="10"/>
  <c r="I45" i="10"/>
  <c r="Q45" i="10"/>
  <c r="T37" i="10"/>
  <c r="M52" i="10"/>
  <c r="T40" i="10"/>
  <c r="S21" i="10"/>
  <c r="T23" i="10"/>
  <c r="S40" i="10"/>
  <c r="I46" i="10"/>
  <c r="J46" i="10"/>
  <c r="S22" i="10"/>
  <c r="S39" i="10"/>
  <c r="Q46" i="10"/>
  <c r="T22" i="10"/>
  <c r="I57" i="10"/>
  <c r="G50" i="10"/>
  <c r="X50" i="10" s="1"/>
  <c r="G52" i="10"/>
  <c r="J57" i="10"/>
  <c r="M45" i="10"/>
  <c r="K50" i="10"/>
  <c r="AB50" i="10" s="1"/>
  <c r="F58" i="10"/>
  <c r="W58" i="10" s="1"/>
  <c r="F45" i="10"/>
  <c r="N45" i="10"/>
  <c r="S14" i="10"/>
  <c r="S38" i="10"/>
  <c r="O50" i="10"/>
  <c r="AF50" i="10" s="1"/>
  <c r="O52" i="10"/>
  <c r="H56" i="10"/>
  <c r="H58" i="10"/>
  <c r="Y58" i="10" s="1"/>
  <c r="T13" i="10"/>
  <c r="T14" i="10"/>
  <c r="T38" i="10"/>
  <c r="Q50" i="10"/>
  <c r="AH50" i="10" s="1"/>
  <c r="Q52" i="10"/>
  <c r="J56" i="10"/>
  <c r="L58" i="10"/>
  <c r="AC58" i="10" s="1"/>
  <c r="I52" i="10"/>
  <c r="H45" i="10"/>
  <c r="P45" i="10"/>
  <c r="J51" i="10"/>
  <c r="N56" i="10"/>
  <c r="N58" i="10"/>
  <c r="AE58" i="10" s="1"/>
  <c r="I50" i="10"/>
  <c r="Z50" i="10" s="1"/>
  <c r="K51" i="10"/>
  <c r="S12" i="10"/>
  <c r="J45" i="10"/>
  <c r="J50" i="10"/>
  <c r="AA50" i="10" s="1"/>
  <c r="E51" i="10"/>
  <c r="X51" i="10" s="1"/>
  <c r="M51" i="10"/>
  <c r="H52" i="10"/>
  <c r="P52" i="10"/>
  <c r="I56" i="10"/>
  <c r="Q56" i="10"/>
  <c r="L57" i="10"/>
  <c r="G58" i="10"/>
  <c r="X58" i="10" s="1"/>
  <c r="O58" i="10"/>
  <c r="AF58" i="10" s="1"/>
  <c r="T12" i="10"/>
  <c r="K45" i="10"/>
  <c r="F51" i="10"/>
  <c r="N51" i="10"/>
  <c r="E57" i="10"/>
  <c r="W57" i="10" s="1"/>
  <c r="M57" i="10"/>
  <c r="S23" i="10"/>
  <c r="S37" i="10"/>
  <c r="F46" i="10"/>
  <c r="L50" i="10"/>
  <c r="AC50" i="10" s="1"/>
  <c r="K56" i="10"/>
  <c r="H51" i="10"/>
  <c r="P51" i="10"/>
  <c r="G57" i="10"/>
  <c r="O57" i="10"/>
  <c r="F50" i="10"/>
  <c r="W50" i="10" s="1"/>
  <c r="N50" i="10"/>
  <c r="AE50" i="10" s="1"/>
  <c r="L52" i="10"/>
  <c r="E56" i="10"/>
  <c r="W56" i="10" s="1"/>
  <c r="M56" i="10"/>
  <c r="K58" i="10"/>
  <c r="AB58" i="10" s="1"/>
  <c r="S13" i="10"/>
  <c r="T21" i="10"/>
  <c r="AD56" i="10" l="1"/>
  <c r="X52" i="10"/>
  <c r="AD51" i="10"/>
  <c r="Y52" i="10"/>
  <c r="AH52" i="10"/>
  <c r="Z52" i="10"/>
  <c r="AE51" i="10"/>
  <c r="AB51" i="10"/>
  <c r="AG51" i="10"/>
  <c r="Y51" i="10"/>
  <c r="AA52" i="10"/>
  <c r="AF57" i="10"/>
  <c r="AF51" i="10"/>
  <c r="X57" i="10"/>
  <c r="AC52" i="10"/>
  <c r="AB56" i="10"/>
  <c r="W51" i="10"/>
  <c r="AG52" i="10"/>
  <c r="AA56" i="10"/>
  <c r="AF52" i="10"/>
  <c r="AD52" i="10"/>
  <c r="AG56" i="10"/>
  <c r="AA57" i="10"/>
  <c r="Z56" i="10"/>
  <c r="Y56" i="10"/>
  <c r="AH57" i="10"/>
  <c r="AE57" i="10"/>
  <c r="AB57" i="10"/>
  <c r="AE56" i="10"/>
  <c r="Y57" i="10"/>
  <c r="AE52" i="10"/>
  <c r="AG57" i="10"/>
  <c r="AA51" i="10"/>
  <c r="AC51" i="10"/>
  <c r="AH51" i="10"/>
  <c r="Z57" i="10"/>
  <c r="AF56" i="10"/>
  <c r="Z51" i="10"/>
  <c r="AD57" i="10"/>
  <c r="AC57" i="10"/>
  <c r="X56" i="10"/>
  <c r="W52" i="10"/>
  <c r="AH56" i="10"/>
  <c r="AC56" i="10"/>
  <c r="E53" i="10"/>
  <c r="P59" i="10"/>
  <c r="F53" i="10"/>
  <c r="J59" i="10"/>
  <c r="M53" i="10"/>
  <c r="I53" i="10"/>
  <c r="E59" i="10"/>
  <c r="N59" i="10"/>
  <c r="L59" i="10"/>
  <c r="Q59" i="10"/>
  <c r="Q53" i="10"/>
  <c r="M59" i="10"/>
  <c r="G59" i="10"/>
  <c r="G53" i="10"/>
  <c r="J53" i="10"/>
  <c r="F59" i="10"/>
  <c r="I59" i="10"/>
  <c r="O53" i="10"/>
  <c r="K53" i="10"/>
  <c r="P53" i="10"/>
  <c r="T41" i="10"/>
  <c r="H59" i="10"/>
  <c r="O59" i="10"/>
  <c r="K59" i="10"/>
  <c r="H53" i="10"/>
  <c r="S45" i="10"/>
  <c r="T45" i="10"/>
  <c r="S41" i="10"/>
  <c r="L53" i="10"/>
  <c r="N53" i="10"/>
  <c r="T46" i="10"/>
  <c r="S46" i="10"/>
</calcChain>
</file>

<file path=xl/sharedStrings.xml><?xml version="1.0" encoding="utf-8"?>
<sst xmlns="http://schemas.openxmlformats.org/spreadsheetml/2006/main" count="347" uniqueCount="60">
  <si>
    <t>Front</t>
  </si>
  <si>
    <t>Pushrod</t>
  </si>
  <si>
    <t>Brake</t>
  </si>
  <si>
    <t>Bump</t>
  </si>
  <si>
    <t>Acceleration</t>
  </si>
  <si>
    <t>LCA</t>
  </si>
  <si>
    <t>X</t>
  </si>
  <si>
    <t>Y</t>
  </si>
  <si>
    <t>Z</t>
  </si>
  <si>
    <t>Rear</t>
  </si>
  <si>
    <t>Outer</t>
  </si>
  <si>
    <t>UCA</t>
  </si>
  <si>
    <t>TROD</t>
  </si>
  <si>
    <t>Brake + Bump</t>
  </si>
  <si>
    <t>Lateral (Outer)</t>
  </si>
  <si>
    <t>Lateral (Inner)</t>
  </si>
  <si>
    <t>Lateral + Bump (Outer)</t>
  </si>
  <si>
    <t>Lateral + Bump (Inner)</t>
  </si>
  <si>
    <t>Lateral + Brake (Outer)</t>
  </si>
  <si>
    <t>Lateral + Brake (Inner)</t>
  </si>
  <si>
    <t>Reverse Brake</t>
  </si>
  <si>
    <t>Acceleration + Bump</t>
  </si>
  <si>
    <t>Max</t>
  </si>
  <si>
    <t>Min</t>
  </si>
  <si>
    <t xml:space="preserve">Front </t>
  </si>
  <si>
    <t>Mag</t>
  </si>
  <si>
    <t xml:space="preserve">Rear </t>
  </si>
  <si>
    <t xml:space="preserve">Outer </t>
  </si>
  <si>
    <t>Lower</t>
  </si>
  <si>
    <t>Date</t>
  </si>
  <si>
    <t>Notes</t>
  </si>
  <si>
    <t>Coord</t>
  </si>
  <si>
    <t>front link</t>
  </si>
  <si>
    <t>u</t>
  </si>
  <si>
    <t>v</t>
  </si>
  <si>
    <t>w</t>
  </si>
  <si>
    <t>check 1</t>
  </si>
  <si>
    <t>rear link</t>
  </si>
  <si>
    <t>Force direction matching link direction - Checks</t>
  </si>
  <si>
    <t>Fx</t>
  </si>
  <si>
    <t>Fy</t>
  </si>
  <si>
    <t>Fz</t>
  </si>
  <si>
    <t>Sum check (upright)</t>
  </si>
  <si>
    <t>CHECKS</t>
  </si>
  <si>
    <t>Inner</t>
  </si>
  <si>
    <t>Upper</t>
  </si>
  <si>
    <t>outer x</t>
  </si>
  <si>
    <t>y</t>
  </si>
  <si>
    <t>z</t>
  </si>
  <si>
    <t>lower x</t>
  </si>
  <si>
    <t>Sign of Fy applied to magnitude, Negative -&gt; Compression of the link, Positive -&gt; Tension of the link (had to reverse tierod sign)</t>
  </si>
  <si>
    <t>Link Loads</t>
  </si>
  <si>
    <t>Outer ball joints loads</t>
  </si>
  <si>
    <t>Reaction forces from FEA</t>
  </si>
  <si>
    <t>Red, maximum compression</t>
  </si>
  <si>
    <t>Blue, maximum tension</t>
  </si>
  <si>
    <t>SUM CALCULATED IN EXCEL</t>
  </si>
  <si>
    <t>Forces from FEA (Altair beams model), Front Suspension V03, CPL V03</t>
  </si>
  <si>
    <t>Forces from FEA (Matlab Truss Model), Rear Suspension Mick V05mod (rocker points proposal), CPL V04 Balanced</t>
  </si>
  <si>
    <t>13/05/2020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</si>
</sst>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top" wrapText="1"/>
    </xf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0" xfId="0" applyFont="1" applyAlignment="1">
      <alignment horizontal="left" vertical="top" wrapText="1"/>
    </xf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1" fontId="0" fillId="0" borderId="2" xfId="0" applyNumberFormat="1" applyBorder="1"/>
    <xf numFmtId="1" fontId="0" fillId="0" borderId="3" xfId="0" applyNumberFormat="1" applyBorder="1"/>
    <xf numFmtId="0" fontId="1" fillId="0" borderId="4" xfId="0" applyFont="1" applyFill="1" applyBorder="1"/>
    <xf numFmtId="1" fontId="0" fillId="0" borderId="0" xfId="0" applyNumberFormat="1" applyBorder="1"/>
    <xf numFmtId="1" fontId="0" fillId="0" borderId="5" xfId="0" applyNumberFormat="1" applyBorder="1"/>
    <xf numFmtId="0" fontId="1" fillId="0" borderId="7" xfId="0" applyFont="1" applyFill="1" applyBorder="1"/>
    <xf numFmtId="1" fontId="0" fillId="0" borderId="7" xfId="0" applyNumberFormat="1" applyBorder="1"/>
    <xf numFmtId="1" fontId="0" fillId="0" borderId="8" xfId="0" applyNumberFormat="1" applyBorder="1"/>
    <xf numFmtId="0" fontId="1" fillId="0" borderId="10" xfId="0" applyFont="1" applyBorder="1" applyAlignment="1">
      <alignment horizontal="left" vertical="top" wrapText="1"/>
    </xf>
    <xf numFmtId="0" fontId="1" fillId="0" borderId="0" xfId="0" applyFont="1"/>
    <xf numFmtId="0" fontId="3" fillId="0" borderId="0" xfId="0" applyFont="1"/>
    <xf numFmtId="0" fontId="4" fillId="0" borderId="0" xfId="0" applyFont="1" applyFill="1" applyBorder="1"/>
    <xf numFmtId="0" fontId="1" fillId="0" borderId="0" xfId="0" applyFont="1" applyAlignment="1">
      <alignment horizontal="left" vertical="top" wrapText="1"/>
    </xf>
    <xf numFmtId="164" fontId="0" fillId="0" borderId="0" xfId="0" applyNumberFormat="1"/>
    <xf numFmtId="1" fontId="0" fillId="0" borderId="11" xfId="0" applyNumberFormat="1" applyFill="1" applyBorder="1"/>
    <xf numFmtId="1" fontId="0" fillId="0" borderId="10" xfId="0" applyNumberFormat="1" applyFill="1" applyBorder="1"/>
    <xf numFmtId="1" fontId="0" fillId="0" borderId="9" xfId="0" applyNumberFormat="1" applyFill="1" applyBorder="1"/>
    <xf numFmtId="0" fontId="5" fillId="2" borderId="0" xfId="0" applyFont="1" applyFill="1"/>
    <xf numFmtId="0" fontId="0" fillId="0" borderId="0" xfId="0" applyFill="1" applyBorder="1"/>
    <xf numFmtId="0" fontId="1" fillId="0" borderId="6" xfId="0" applyFont="1" applyFill="1" applyBorder="1"/>
    <xf numFmtId="164" fontId="0" fillId="0" borderId="0" xfId="0" applyNumberFormat="1" applyBorder="1"/>
    <xf numFmtId="0" fontId="4" fillId="0" borderId="0" xfId="0" applyFont="1"/>
    <xf numFmtId="0" fontId="7" fillId="0" borderId="0" xfId="0" applyFont="1" applyFill="1" applyBorder="1"/>
    <xf numFmtId="0" fontId="8" fillId="0" borderId="0" xfId="0" applyFont="1" applyFill="1"/>
    <xf numFmtId="1" fontId="6" fillId="2" borderId="11" xfId="0" applyNumberFormat="1" applyFont="1" applyFill="1" applyBorder="1"/>
    <xf numFmtId="14" fontId="1" fillId="0" borderId="0" xfId="0" applyNumberFormat="1" applyFont="1"/>
    <xf numFmtId="1" fontId="0" fillId="0" borderId="0" xfId="0" applyNumberFormat="1" applyFill="1" applyBorder="1"/>
    <xf numFmtId="0" fontId="9" fillId="3" borderId="0" xfId="0" applyFont="1" applyFill="1"/>
    <xf numFmtId="0" fontId="9" fillId="4" borderId="0" xfId="0" applyFont="1" applyFill="1"/>
    <xf numFmtId="0" fontId="1" fillId="5" borderId="2" xfId="0" applyFont="1" applyFill="1" applyBorder="1"/>
    <xf numFmtId="0" fontId="1" fillId="5" borderId="0" xfId="0" applyFont="1" applyFill="1" applyBorder="1"/>
    <xf numFmtId="0" fontId="1" fillId="5" borderId="7" xfId="0" applyFont="1" applyFill="1" applyBorder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84</xdr:row>
      <xdr:rowOff>0</xdr:rowOff>
    </xdr:from>
    <xdr:to>
      <xdr:col>13</xdr:col>
      <xdr:colOff>868464</xdr:colOff>
      <xdr:row>121</xdr:row>
      <xdr:rowOff>75309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B21B2-4E00-4799-BA27-F132D84C9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417" y="16224250"/>
          <a:ext cx="11885714" cy="71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243416</xdr:colOff>
      <xdr:row>85</xdr:row>
      <xdr:rowOff>0</xdr:rowOff>
    </xdr:from>
    <xdr:to>
      <xdr:col>12</xdr:col>
      <xdr:colOff>1037166</xdr:colOff>
      <xdr:row>118</xdr:row>
      <xdr:rowOff>181631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E6E794-C7F8-479B-9EB7-64BF90EEE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16" y="16411575"/>
          <a:ext cx="10918825" cy="6468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8101-FDD4-4132-8357-EEDBFEA70A9A}">
  <dimension ref="B2:AH89"/>
  <sheetViews>
    <sheetView tabSelected="1" zoomScale="90" zoomScaleNormal="90" workbookViewId="0"/>
  </sheetViews>
  <sheetFormatPr defaultRowHeight="15" x14ac:dyDescent="0.25"/>
  <cols>
    <col min="1" max="1" width="3.7109375" customWidth="1"/>
    <col min="3" max="3" width="11.85546875" customWidth="1"/>
    <col min="6" max="17" width="15.7109375" customWidth="1"/>
    <col min="19" max="19" width="9.28515625" bestFit="1" customWidth="1"/>
    <col min="20" max="20" width="9.5703125" bestFit="1" customWidth="1"/>
    <col min="22" max="22" width="26.5703125" bestFit="1" customWidth="1"/>
  </cols>
  <sheetData>
    <row r="2" spans="2:23" x14ac:dyDescent="0.25">
      <c r="B2" s="27" t="s">
        <v>29</v>
      </c>
      <c r="C2" s="43" t="s">
        <v>59</v>
      </c>
      <c r="F2" s="27" t="s">
        <v>30</v>
      </c>
      <c r="G2" s="28" t="s">
        <v>58</v>
      </c>
    </row>
    <row r="4" spans="2:23" ht="15.75" x14ac:dyDescent="0.25">
      <c r="B4" s="52" t="s">
        <v>53</v>
      </c>
      <c r="C4" s="52"/>
      <c r="D4" s="52"/>
      <c r="E4" s="52"/>
    </row>
    <row r="5" spans="2:23" s="7" customFormat="1" ht="30" customHeight="1" x14ac:dyDescent="0.25">
      <c r="E5" s="30" t="s">
        <v>31</v>
      </c>
      <c r="F5" s="26" t="s">
        <v>2</v>
      </c>
      <c r="G5" s="26" t="s">
        <v>3</v>
      </c>
      <c r="H5" s="26" t="s">
        <v>13</v>
      </c>
      <c r="I5" s="26" t="s">
        <v>14</v>
      </c>
      <c r="J5" s="26" t="s">
        <v>15</v>
      </c>
      <c r="K5" s="26" t="s">
        <v>16</v>
      </c>
      <c r="L5" s="26" t="s">
        <v>17</v>
      </c>
      <c r="M5" s="26" t="s">
        <v>18</v>
      </c>
      <c r="N5" s="26" t="s">
        <v>19</v>
      </c>
      <c r="O5" s="26" t="s">
        <v>20</v>
      </c>
      <c r="P5" s="26" t="s">
        <v>4</v>
      </c>
      <c r="Q5" s="26" t="s">
        <v>21</v>
      </c>
      <c r="S5" s="14" t="s">
        <v>23</v>
      </c>
      <c r="T5" s="14" t="s">
        <v>22</v>
      </c>
    </row>
    <row r="6" spans="2:23" x14ac:dyDescent="0.25">
      <c r="B6" s="8" t="s">
        <v>5</v>
      </c>
      <c r="C6" s="9" t="s">
        <v>0</v>
      </c>
      <c r="D6" s="9" t="s">
        <v>6</v>
      </c>
      <c r="E6" s="47">
        <v>2725</v>
      </c>
      <c r="F6" s="32">
        <v>-23019.7745706163</v>
      </c>
      <c r="G6" s="32">
        <v>-20236.300903228199</v>
      </c>
      <c r="H6" s="32">
        <v>-27745.287473707798</v>
      </c>
      <c r="I6" s="32">
        <v>-4545.2729036834698</v>
      </c>
      <c r="J6" s="32">
        <v>-8709.6462787567398</v>
      </c>
      <c r="K6" s="32">
        <v>-11417.560847349499</v>
      </c>
      <c r="L6" s="32">
        <v>-14887.6504102033</v>
      </c>
      <c r="M6" s="32">
        <v>-17174.419126404999</v>
      </c>
      <c r="N6" s="32">
        <v>-20644.508689258801</v>
      </c>
      <c r="O6" s="32">
        <v>-4498.38339155634</v>
      </c>
      <c r="P6" s="32">
        <v>0</v>
      </c>
      <c r="Q6" s="32">
        <v>-14198.5545547483</v>
      </c>
      <c r="R6" s="2"/>
      <c r="S6" s="2">
        <f t="shared" ref="S6:S29" si="0">MIN(F6:Q6)</f>
        <v>-27745.287473707798</v>
      </c>
      <c r="T6" s="3">
        <f t="shared" ref="T6:T29" si="1">MAX(F6:Q6)</f>
        <v>0</v>
      </c>
      <c r="V6" s="39"/>
      <c r="W6" s="28"/>
    </row>
    <row r="7" spans="2:23" x14ac:dyDescent="0.25">
      <c r="B7" s="10" t="s">
        <v>5</v>
      </c>
      <c r="C7" s="11" t="s">
        <v>0</v>
      </c>
      <c r="D7" s="11" t="s">
        <v>7</v>
      </c>
      <c r="E7" s="48">
        <v>-198</v>
      </c>
      <c r="F7" s="33">
        <v>31268.582019499401</v>
      </c>
      <c r="G7" s="33">
        <v>27487.690316982898</v>
      </c>
      <c r="H7" s="33">
        <v>37687.414981622598</v>
      </c>
      <c r="I7" s="33">
        <v>6174.0065331156602</v>
      </c>
      <c r="J7" s="33">
        <v>11830.623631552</v>
      </c>
      <c r="K7" s="33">
        <v>15508.880711354999</v>
      </c>
      <c r="L7" s="33">
        <v>20222.427309226801</v>
      </c>
      <c r="M7" s="33">
        <v>23328.6269352409</v>
      </c>
      <c r="N7" s="33">
        <v>28042.173533112698</v>
      </c>
      <c r="O7" s="33">
        <v>6110.3148339939398</v>
      </c>
      <c r="P7" s="33">
        <v>0</v>
      </c>
      <c r="Q7" s="33">
        <v>19286.403795638798</v>
      </c>
      <c r="R7" s="1"/>
      <c r="S7" s="1">
        <f t="shared" si="0"/>
        <v>0</v>
      </c>
      <c r="T7" s="4">
        <f t="shared" si="1"/>
        <v>37687.414981622598</v>
      </c>
    </row>
    <row r="8" spans="2:23" x14ac:dyDescent="0.25">
      <c r="B8" s="12" t="s">
        <v>5</v>
      </c>
      <c r="C8" s="13" t="s">
        <v>0</v>
      </c>
      <c r="D8" s="13" t="s">
        <v>8</v>
      </c>
      <c r="E8" s="49">
        <v>151.70599999999999</v>
      </c>
      <c r="F8" s="34">
        <v>2647.46689890574</v>
      </c>
      <c r="G8" s="34">
        <v>2327.34411161345</v>
      </c>
      <c r="H8" s="34">
        <v>3190.9404656389202</v>
      </c>
      <c r="I8" s="34">
        <v>522.74445703544495</v>
      </c>
      <c r="J8" s="34">
        <v>1001.68227770654</v>
      </c>
      <c r="K8" s="34">
        <v>1313.1151357226599</v>
      </c>
      <c r="L8" s="34">
        <v>1712.20450237617</v>
      </c>
      <c r="M8" s="34">
        <v>1975.2020596730599</v>
      </c>
      <c r="N8" s="34">
        <v>2374.2914263265702</v>
      </c>
      <c r="O8" s="34">
        <v>517.35177037461006</v>
      </c>
      <c r="P8" s="34">
        <v>0</v>
      </c>
      <c r="Q8" s="34">
        <v>1632.95270684299</v>
      </c>
      <c r="R8" s="5"/>
      <c r="S8" s="5">
        <f t="shared" si="0"/>
        <v>0</v>
      </c>
      <c r="T8" s="6">
        <f t="shared" si="1"/>
        <v>3190.9404656389202</v>
      </c>
    </row>
    <row r="9" spans="2:23" x14ac:dyDescent="0.25">
      <c r="B9" s="8" t="s">
        <v>5</v>
      </c>
      <c r="C9" s="9" t="s">
        <v>9</v>
      </c>
      <c r="D9" s="9" t="s">
        <v>6</v>
      </c>
      <c r="E9" s="47">
        <v>3212.5</v>
      </c>
      <c r="F9" s="32">
        <v>-738.202081958745</v>
      </c>
      <c r="G9" s="32">
        <v>11299.338121332001</v>
      </c>
      <c r="H9" s="32">
        <v>4121.5980055899499</v>
      </c>
      <c r="I9" s="32">
        <v>369.06910750371799</v>
      </c>
      <c r="J9" s="32">
        <v>6444.2264100416396</v>
      </c>
      <c r="K9" s="32">
        <v>4224.6261011173501</v>
      </c>
      <c r="L9" s="32">
        <v>9287.1065738565503</v>
      </c>
      <c r="M9" s="32">
        <v>-3058.9632497186099</v>
      </c>
      <c r="N9" s="32">
        <v>2003.5172230206099</v>
      </c>
      <c r="O9" s="32">
        <v>12175.720174671</v>
      </c>
      <c r="P9" s="32">
        <v>0</v>
      </c>
      <c r="Q9" s="32">
        <v>9915.7105086456504</v>
      </c>
      <c r="R9" s="2"/>
      <c r="S9" s="2">
        <f t="shared" si="0"/>
        <v>-3058.9632497186099</v>
      </c>
      <c r="T9" s="3">
        <f t="shared" si="1"/>
        <v>12175.720174671</v>
      </c>
    </row>
    <row r="10" spans="2:23" x14ac:dyDescent="0.25">
      <c r="B10" s="10" t="s">
        <v>5</v>
      </c>
      <c r="C10" s="11" t="s">
        <v>9</v>
      </c>
      <c r="D10" s="11" t="s">
        <v>7</v>
      </c>
      <c r="E10" s="48">
        <v>-132.88</v>
      </c>
      <c r="F10" s="33">
        <v>-3206.24646313731</v>
      </c>
      <c r="G10" s="33">
        <v>49076.619766750999</v>
      </c>
      <c r="H10" s="33">
        <v>17901.4112136236</v>
      </c>
      <c r="I10" s="33">
        <v>1602.9845343258901</v>
      </c>
      <c r="J10" s="33">
        <v>27989.325199446899</v>
      </c>
      <c r="K10" s="33">
        <v>18348.895005611801</v>
      </c>
      <c r="L10" s="33">
        <v>40336.858067640802</v>
      </c>
      <c r="M10" s="33">
        <v>-13286.0504460423</v>
      </c>
      <c r="N10" s="33">
        <v>8701.9126159867792</v>
      </c>
      <c r="O10" s="33">
        <v>52883.025800474701</v>
      </c>
      <c r="P10" s="33">
        <v>0</v>
      </c>
      <c r="Q10" s="33">
        <v>43067.084914582199</v>
      </c>
      <c r="R10" s="1"/>
      <c r="S10" s="1">
        <f t="shared" si="0"/>
        <v>-13286.0504460423</v>
      </c>
      <c r="T10" s="4">
        <f t="shared" si="1"/>
        <v>52883.025800474701</v>
      </c>
    </row>
    <row r="11" spans="2:23" x14ac:dyDescent="0.25">
      <c r="B11" s="12" t="s">
        <v>5</v>
      </c>
      <c r="C11" s="13" t="s">
        <v>9</v>
      </c>
      <c r="D11" s="13" t="s">
        <v>8</v>
      </c>
      <c r="E11" s="49">
        <v>124.346</v>
      </c>
      <c r="F11" s="34">
        <v>-81.227055466584204</v>
      </c>
      <c r="G11" s="34">
        <v>1243.3072010333501</v>
      </c>
      <c r="H11" s="34">
        <v>453.51439394846801</v>
      </c>
      <c r="I11" s="34">
        <v>40.610013977016301</v>
      </c>
      <c r="J11" s="34">
        <v>709.08163068135502</v>
      </c>
      <c r="K11" s="34">
        <v>464.85094939113901</v>
      </c>
      <c r="L11" s="34">
        <v>1021.89405751484</v>
      </c>
      <c r="M11" s="34">
        <v>-336.58883336639201</v>
      </c>
      <c r="N11" s="34">
        <v>220.45427475731</v>
      </c>
      <c r="O11" s="34">
        <v>1339.7387004780601</v>
      </c>
      <c r="P11" s="34">
        <v>0</v>
      </c>
      <c r="Q11" s="34">
        <v>1091.0616309008999</v>
      </c>
      <c r="R11" s="5"/>
      <c r="S11" s="5">
        <f t="shared" si="0"/>
        <v>-336.58883336639201</v>
      </c>
      <c r="T11" s="6">
        <f t="shared" si="1"/>
        <v>1339.7387004780601</v>
      </c>
    </row>
    <row r="12" spans="2:23" x14ac:dyDescent="0.25">
      <c r="B12" s="8" t="s">
        <v>5</v>
      </c>
      <c r="C12" s="9" t="s">
        <v>10</v>
      </c>
      <c r="D12" s="9" t="s">
        <v>6</v>
      </c>
      <c r="E12" s="47">
        <v>3084.9389999999999</v>
      </c>
      <c r="F12" s="42">
        <f>(F6+F9)</f>
        <v>-23757.976652575046</v>
      </c>
      <c r="G12" s="42">
        <f t="shared" ref="G12:Q12" si="2">(G6+G9)</f>
        <v>-8936.9627818961981</v>
      </c>
      <c r="H12" s="42">
        <f t="shared" si="2"/>
        <v>-23623.689468117849</v>
      </c>
      <c r="I12" s="42">
        <f t="shared" si="2"/>
        <v>-4176.2037961797523</v>
      </c>
      <c r="J12" s="42">
        <f t="shared" si="2"/>
        <v>-2265.4198687151002</v>
      </c>
      <c r="K12" s="42">
        <f t="shared" si="2"/>
        <v>-7192.9347462321493</v>
      </c>
      <c r="L12" s="42">
        <f t="shared" si="2"/>
        <v>-5600.5438363467492</v>
      </c>
      <c r="M12" s="42">
        <f t="shared" si="2"/>
        <v>-20233.382376123609</v>
      </c>
      <c r="N12" s="42">
        <f t="shared" si="2"/>
        <v>-18640.991466238193</v>
      </c>
      <c r="O12" s="42">
        <f t="shared" si="2"/>
        <v>7677.3367831146597</v>
      </c>
      <c r="P12" s="42">
        <f t="shared" si="2"/>
        <v>0</v>
      </c>
      <c r="Q12" s="42">
        <f t="shared" si="2"/>
        <v>-4282.8440461026494</v>
      </c>
      <c r="R12" s="2"/>
      <c r="S12" s="2">
        <f t="shared" si="0"/>
        <v>-23757.976652575046</v>
      </c>
      <c r="T12" s="3">
        <f t="shared" si="1"/>
        <v>7677.3367831146597</v>
      </c>
      <c r="V12" s="35" t="s">
        <v>56</v>
      </c>
    </row>
    <row r="13" spans="2:23" x14ac:dyDescent="0.25">
      <c r="B13" s="10" t="s">
        <v>5</v>
      </c>
      <c r="C13" s="11" t="s">
        <v>10</v>
      </c>
      <c r="D13" s="11" t="s">
        <v>7</v>
      </c>
      <c r="E13" s="48">
        <v>-686.91800000000001</v>
      </c>
      <c r="F13" s="42">
        <f t="shared" ref="F13:Q14" si="3">(F7+F10)</f>
        <v>28062.33555636209</v>
      </c>
      <c r="G13" s="42">
        <f t="shared" si="3"/>
        <v>76564.310083733901</v>
      </c>
      <c r="H13" s="42">
        <f t="shared" si="3"/>
        <v>55588.826195246198</v>
      </c>
      <c r="I13" s="42">
        <f t="shared" si="3"/>
        <v>7776.9910674415505</v>
      </c>
      <c r="J13" s="42">
        <f t="shared" si="3"/>
        <v>39819.948830998896</v>
      </c>
      <c r="K13" s="42">
        <f t="shared" si="3"/>
        <v>33857.775716966804</v>
      </c>
      <c r="L13" s="42">
        <f t="shared" si="3"/>
        <v>60559.2853768676</v>
      </c>
      <c r="M13" s="42">
        <f t="shared" si="3"/>
        <v>10042.5764891986</v>
      </c>
      <c r="N13" s="42">
        <f t="shared" si="3"/>
        <v>36744.086149099479</v>
      </c>
      <c r="O13" s="42">
        <f t="shared" si="3"/>
        <v>58993.340634468637</v>
      </c>
      <c r="P13" s="42">
        <f t="shared" si="3"/>
        <v>0</v>
      </c>
      <c r="Q13" s="42">
        <f t="shared" si="3"/>
        <v>62353.488710220998</v>
      </c>
      <c r="R13" s="1"/>
      <c r="S13" s="1">
        <f t="shared" si="0"/>
        <v>0</v>
      </c>
      <c r="T13" s="4">
        <f t="shared" si="1"/>
        <v>76564.310083733901</v>
      </c>
    </row>
    <row r="14" spans="2:23" x14ac:dyDescent="0.25">
      <c r="B14" s="12" t="s">
        <v>5</v>
      </c>
      <c r="C14" s="13" t="s">
        <v>10</v>
      </c>
      <c r="D14" s="13" t="s">
        <v>8</v>
      </c>
      <c r="E14" s="49">
        <v>110.31</v>
      </c>
      <c r="F14" s="42">
        <f t="shared" si="3"/>
        <v>2566.2398434391557</v>
      </c>
      <c r="G14" s="42">
        <f t="shared" si="3"/>
        <v>3570.6513126467999</v>
      </c>
      <c r="H14" s="42">
        <f t="shared" si="3"/>
        <v>3644.454859587388</v>
      </c>
      <c r="I14" s="42">
        <f t="shared" si="3"/>
        <v>563.3544710124612</v>
      </c>
      <c r="J14" s="42">
        <f t="shared" si="3"/>
        <v>1710.7639083878951</v>
      </c>
      <c r="K14" s="42">
        <f t="shared" si="3"/>
        <v>1777.966085113799</v>
      </c>
      <c r="L14" s="42">
        <f t="shared" si="3"/>
        <v>2734.0985598910102</v>
      </c>
      <c r="M14" s="42">
        <f t="shared" si="3"/>
        <v>1638.6132263066679</v>
      </c>
      <c r="N14" s="42">
        <f t="shared" si="3"/>
        <v>2594.7457010838802</v>
      </c>
      <c r="O14" s="42">
        <f t="shared" si="3"/>
        <v>1857.09047085267</v>
      </c>
      <c r="P14" s="42">
        <f t="shared" si="3"/>
        <v>0</v>
      </c>
      <c r="Q14" s="42">
        <f t="shared" si="3"/>
        <v>2724.0143377438899</v>
      </c>
      <c r="R14" s="5"/>
      <c r="S14" s="5">
        <f t="shared" si="0"/>
        <v>0</v>
      </c>
      <c r="T14" s="6">
        <f t="shared" si="1"/>
        <v>3644.454859587388</v>
      </c>
    </row>
    <row r="15" spans="2:23" x14ac:dyDescent="0.25">
      <c r="B15" s="8" t="s">
        <v>11</v>
      </c>
      <c r="C15" s="9" t="s">
        <v>0</v>
      </c>
      <c r="D15" s="9" t="s">
        <v>6</v>
      </c>
      <c r="E15" s="47">
        <v>2648</v>
      </c>
      <c r="F15" s="32">
        <v>12427.6926791812</v>
      </c>
      <c r="G15" s="32">
        <v>2898.7736292314198</v>
      </c>
      <c r="H15" s="32">
        <v>10699.5849252836</v>
      </c>
      <c r="I15" s="32">
        <v>5240.4358167857899</v>
      </c>
      <c r="J15" s="32">
        <v>572.26968861429202</v>
      </c>
      <c r="K15" s="32">
        <v>3968.4247080610498</v>
      </c>
      <c r="L15" s="32">
        <v>78.314567358725995</v>
      </c>
      <c r="M15" s="32">
        <v>12288.379535308401</v>
      </c>
      <c r="N15" s="32">
        <v>8398.2693946060808</v>
      </c>
      <c r="O15" s="32">
        <v>-8091.7038238573396</v>
      </c>
      <c r="P15" s="32">
        <v>0</v>
      </c>
      <c r="Q15" s="32">
        <v>10671.292400054001</v>
      </c>
      <c r="R15" s="2"/>
      <c r="S15" s="2">
        <f t="shared" si="0"/>
        <v>-8091.7038238573396</v>
      </c>
      <c r="T15" s="3">
        <f t="shared" si="1"/>
        <v>12427.6926791812</v>
      </c>
    </row>
    <row r="16" spans="2:23" x14ac:dyDescent="0.25">
      <c r="B16" s="10" t="s">
        <v>11</v>
      </c>
      <c r="C16" s="11" t="s">
        <v>0</v>
      </c>
      <c r="D16" s="11" t="s">
        <v>7</v>
      </c>
      <c r="E16" s="48">
        <v>-310</v>
      </c>
      <c r="F16" s="33">
        <v>-9823.3548251747598</v>
      </c>
      <c r="G16" s="33">
        <v>-2291.3088256118699</v>
      </c>
      <c r="H16" s="33">
        <v>-8457.38802177051</v>
      </c>
      <c r="I16" s="33">
        <v>-4142.25406081035</v>
      </c>
      <c r="J16" s="33">
        <v>-452.34528661685903</v>
      </c>
      <c r="K16" s="33">
        <v>-3136.8046354717799</v>
      </c>
      <c r="L16" s="33">
        <v>-61.9030260084837</v>
      </c>
      <c r="M16" s="33">
        <v>-9713.2360380916507</v>
      </c>
      <c r="N16" s="33">
        <v>-6638.33442862837</v>
      </c>
      <c r="O16" s="33">
        <v>6396.0125064189497</v>
      </c>
      <c r="P16" s="33">
        <v>0</v>
      </c>
      <c r="Q16" s="33">
        <v>-8435.0244566739693</v>
      </c>
      <c r="R16" s="1"/>
      <c r="S16" s="1">
        <f t="shared" si="0"/>
        <v>-9823.3548251747598</v>
      </c>
      <c r="T16" s="4">
        <f t="shared" si="1"/>
        <v>6396.0125064189497</v>
      </c>
    </row>
    <row r="17" spans="2:20" x14ac:dyDescent="0.25">
      <c r="B17" s="12" t="s">
        <v>11</v>
      </c>
      <c r="C17" s="13" t="s">
        <v>0</v>
      </c>
      <c r="D17" s="13" t="s">
        <v>8</v>
      </c>
      <c r="E17" s="49">
        <v>289.077</v>
      </c>
      <c r="F17" s="34">
        <v>388.52736852236302</v>
      </c>
      <c r="G17" s="34">
        <v>90.624456138507398</v>
      </c>
      <c r="H17" s="34">
        <v>334.50147848167398</v>
      </c>
      <c r="I17" s="34">
        <v>163.83191879349499</v>
      </c>
      <c r="J17" s="34">
        <v>17.890886260399</v>
      </c>
      <c r="K17" s="34">
        <v>124.06499330201299</v>
      </c>
      <c r="L17" s="34">
        <v>2.4483509174494902</v>
      </c>
      <c r="M17" s="34">
        <v>384.17201708370499</v>
      </c>
      <c r="N17" s="34">
        <v>262.55537469914202</v>
      </c>
      <c r="O17" s="34">
        <v>-252.97120509040201</v>
      </c>
      <c r="P17" s="34">
        <v>0</v>
      </c>
      <c r="Q17" s="34">
        <v>333.61696832680701</v>
      </c>
      <c r="R17" s="5"/>
      <c r="S17" s="5">
        <f t="shared" si="0"/>
        <v>-252.97120509040201</v>
      </c>
      <c r="T17" s="6">
        <f t="shared" si="1"/>
        <v>388.52736852236302</v>
      </c>
    </row>
    <row r="18" spans="2:20" x14ac:dyDescent="0.25">
      <c r="B18" s="8" t="s">
        <v>11</v>
      </c>
      <c r="C18" s="9" t="s">
        <v>9</v>
      </c>
      <c r="D18" s="9" t="s">
        <v>6</v>
      </c>
      <c r="E18" s="47">
        <v>3005.1</v>
      </c>
      <c r="F18" s="32">
        <v>-63.825598178596003</v>
      </c>
      <c r="G18" s="32">
        <v>4768.1888978637799</v>
      </c>
      <c r="H18" s="32">
        <v>1980.62283742215</v>
      </c>
      <c r="I18" s="32">
        <v>-407.056987149073</v>
      </c>
      <c r="J18" s="32">
        <v>2937.33772930543</v>
      </c>
      <c r="K18" s="32">
        <v>1384.4172531817501</v>
      </c>
      <c r="L18" s="32">
        <v>4171.342089793</v>
      </c>
      <c r="M18" s="32">
        <v>-1514.4440629538999</v>
      </c>
      <c r="N18" s="32">
        <v>1272.48077365734</v>
      </c>
      <c r="O18" s="32">
        <v>5045.8510985069897</v>
      </c>
      <c r="P18" s="32">
        <v>0</v>
      </c>
      <c r="Q18" s="32">
        <v>3775.0729313770398</v>
      </c>
      <c r="R18" s="2"/>
      <c r="S18" s="2">
        <f t="shared" si="0"/>
        <v>-1514.4440629538999</v>
      </c>
      <c r="T18" s="3">
        <f t="shared" si="1"/>
        <v>5045.8510985069897</v>
      </c>
    </row>
    <row r="19" spans="2:20" x14ac:dyDescent="0.25">
      <c r="B19" s="10" t="s">
        <v>11</v>
      </c>
      <c r="C19" s="11" t="s">
        <v>9</v>
      </c>
      <c r="D19" s="11" t="s">
        <v>7</v>
      </c>
      <c r="E19" s="48">
        <v>-198.62899999999999</v>
      </c>
      <c r="F19" s="33">
        <v>437.57118916471399</v>
      </c>
      <c r="G19" s="33">
        <v>-32689.424709534898</v>
      </c>
      <c r="H19" s="33">
        <v>-13578.619158923</v>
      </c>
      <c r="I19" s="33">
        <v>2790.67356997144</v>
      </c>
      <c r="J19" s="33">
        <v>-20137.5999578423</v>
      </c>
      <c r="K19" s="33">
        <v>-9491.19351893573</v>
      </c>
      <c r="L19" s="33">
        <v>-28597.603010881699</v>
      </c>
      <c r="M19" s="33">
        <v>10382.6224659248</v>
      </c>
      <c r="N19" s="33">
        <v>-8723.7870260212203</v>
      </c>
      <c r="O19" s="33">
        <v>-34593.002314582503</v>
      </c>
      <c r="P19" s="33">
        <v>0</v>
      </c>
      <c r="Q19" s="33">
        <v>-25880.887902436101</v>
      </c>
      <c r="R19" s="1"/>
      <c r="S19" s="1">
        <f t="shared" si="0"/>
        <v>-34593.002314582503</v>
      </c>
      <c r="T19" s="4">
        <f t="shared" si="1"/>
        <v>10382.6224659248</v>
      </c>
    </row>
    <row r="20" spans="2:20" x14ac:dyDescent="0.25">
      <c r="B20" s="12" t="s">
        <v>11</v>
      </c>
      <c r="C20" s="13" t="s">
        <v>9</v>
      </c>
      <c r="D20" s="13" t="s">
        <v>8</v>
      </c>
      <c r="E20" s="49">
        <v>279.72500000000002</v>
      </c>
      <c r="F20" s="34">
        <v>-22.171773666200998</v>
      </c>
      <c r="G20" s="34">
        <v>1656.37625119166</v>
      </c>
      <c r="H20" s="34">
        <v>688.029920950421</v>
      </c>
      <c r="I20" s="34">
        <v>-141.40369453429599</v>
      </c>
      <c r="J20" s="34">
        <v>1020.37410026488</v>
      </c>
      <c r="K20" s="34">
        <v>480.91967600897601</v>
      </c>
      <c r="L20" s="34">
        <v>1449.04325754057</v>
      </c>
      <c r="M20" s="34">
        <v>-526.08846532042298</v>
      </c>
      <c r="N20" s="34">
        <v>442.03511621116701</v>
      </c>
      <c r="O20" s="34">
        <v>1752.8307090268099</v>
      </c>
      <c r="P20" s="34">
        <v>0</v>
      </c>
      <c r="Q20" s="34">
        <v>1311.3870452680301</v>
      </c>
      <c r="R20" s="5"/>
      <c r="S20" s="5">
        <f t="shared" si="0"/>
        <v>-526.08846532042298</v>
      </c>
      <c r="T20" s="6">
        <f t="shared" si="1"/>
        <v>1752.8307090268099</v>
      </c>
    </row>
    <row r="21" spans="2:20" x14ac:dyDescent="0.25">
      <c r="B21" s="8" t="s">
        <v>11</v>
      </c>
      <c r="C21" s="9" t="s">
        <v>10</v>
      </c>
      <c r="D21" s="9" t="s">
        <v>6</v>
      </c>
      <c r="E21" s="47">
        <v>3070</v>
      </c>
      <c r="F21" s="42">
        <f>(F15+F18)</f>
        <v>12363.867081002605</v>
      </c>
      <c r="G21" s="42">
        <f t="shared" ref="G21:Q21" si="4">(G15+G18)</f>
        <v>7666.9625270952001</v>
      </c>
      <c r="H21" s="42">
        <f t="shared" si="4"/>
        <v>12680.20776270575</v>
      </c>
      <c r="I21" s="42">
        <f t="shared" si="4"/>
        <v>4833.3788296367165</v>
      </c>
      <c r="J21" s="42">
        <f t="shared" si="4"/>
        <v>3509.6074179197221</v>
      </c>
      <c r="K21" s="42">
        <f t="shared" si="4"/>
        <v>5352.8419612427997</v>
      </c>
      <c r="L21" s="42">
        <f t="shared" si="4"/>
        <v>4249.656657151726</v>
      </c>
      <c r="M21" s="42">
        <f t="shared" si="4"/>
        <v>10773.9354723545</v>
      </c>
      <c r="N21" s="42">
        <f t="shared" si="4"/>
        <v>9670.7501682634211</v>
      </c>
      <c r="O21" s="42">
        <f t="shared" si="4"/>
        <v>-3045.8527253503498</v>
      </c>
      <c r="P21" s="42">
        <f t="shared" si="4"/>
        <v>0</v>
      </c>
      <c r="Q21" s="42">
        <f t="shared" si="4"/>
        <v>14446.36533143104</v>
      </c>
      <c r="R21" s="2"/>
      <c r="S21" s="2">
        <f t="shared" si="0"/>
        <v>-3045.8527253503498</v>
      </c>
      <c r="T21" s="3">
        <f t="shared" si="1"/>
        <v>14446.36533143104</v>
      </c>
    </row>
    <row r="22" spans="2:20" x14ac:dyDescent="0.25">
      <c r="B22" s="10" t="s">
        <v>11</v>
      </c>
      <c r="C22" s="11" t="s">
        <v>10</v>
      </c>
      <c r="D22" s="11" t="s">
        <v>7</v>
      </c>
      <c r="E22" s="48">
        <v>-643.56600000000003</v>
      </c>
      <c r="F22" s="42">
        <f t="shared" ref="F22:Q23" si="5">(F16+F19)</f>
        <v>-9385.7836360100464</v>
      </c>
      <c r="G22" s="42">
        <f t="shared" si="5"/>
        <v>-34980.73353514677</v>
      </c>
      <c r="H22" s="42">
        <f t="shared" si="5"/>
        <v>-22036.007180693508</v>
      </c>
      <c r="I22" s="42">
        <f t="shared" si="5"/>
        <v>-1351.58049083891</v>
      </c>
      <c r="J22" s="42">
        <f t="shared" si="5"/>
        <v>-20589.945244459159</v>
      </c>
      <c r="K22" s="42">
        <f t="shared" si="5"/>
        <v>-12627.998154407509</v>
      </c>
      <c r="L22" s="42">
        <f t="shared" si="5"/>
        <v>-28659.506036890183</v>
      </c>
      <c r="M22" s="42">
        <f t="shared" si="5"/>
        <v>669.38642783314936</v>
      </c>
      <c r="N22" s="42">
        <f t="shared" si="5"/>
        <v>-15362.12145464959</v>
      </c>
      <c r="O22" s="42">
        <f t="shared" si="5"/>
        <v>-28196.989808163555</v>
      </c>
      <c r="P22" s="42">
        <f t="shared" si="5"/>
        <v>0</v>
      </c>
      <c r="Q22" s="42">
        <f t="shared" si="5"/>
        <v>-34315.912359110072</v>
      </c>
      <c r="R22" s="1"/>
      <c r="S22" s="1">
        <f t="shared" si="0"/>
        <v>-34980.73353514677</v>
      </c>
      <c r="T22" s="4">
        <f t="shared" si="1"/>
        <v>669.38642783314936</v>
      </c>
    </row>
    <row r="23" spans="2:20" x14ac:dyDescent="0.25">
      <c r="B23" s="12" t="s">
        <v>11</v>
      </c>
      <c r="C23" s="13" t="s">
        <v>10</v>
      </c>
      <c r="D23" s="13" t="s">
        <v>8</v>
      </c>
      <c r="E23" s="49">
        <v>302.27</v>
      </c>
      <c r="F23" s="42">
        <f t="shared" si="5"/>
        <v>366.35559485616204</v>
      </c>
      <c r="G23" s="42">
        <f t="shared" si="5"/>
        <v>1747.0007073301674</v>
      </c>
      <c r="H23" s="42">
        <f t="shared" si="5"/>
        <v>1022.531399432095</v>
      </c>
      <c r="I23" s="42">
        <f t="shared" si="5"/>
        <v>22.428224259198998</v>
      </c>
      <c r="J23" s="42">
        <f t="shared" si="5"/>
        <v>1038.264986525279</v>
      </c>
      <c r="K23" s="42">
        <f t="shared" si="5"/>
        <v>604.98466931098903</v>
      </c>
      <c r="L23" s="42">
        <f t="shared" si="5"/>
        <v>1451.4916084580195</v>
      </c>
      <c r="M23" s="42">
        <f t="shared" si="5"/>
        <v>-141.916448236718</v>
      </c>
      <c r="N23" s="42">
        <f t="shared" si="5"/>
        <v>704.59049091030897</v>
      </c>
      <c r="O23" s="42">
        <f t="shared" si="5"/>
        <v>1499.8595039364079</v>
      </c>
      <c r="P23" s="42">
        <f t="shared" si="5"/>
        <v>0</v>
      </c>
      <c r="Q23" s="42">
        <f t="shared" si="5"/>
        <v>1645.004013594837</v>
      </c>
      <c r="R23" s="5"/>
      <c r="S23" s="5">
        <f t="shared" si="0"/>
        <v>-141.916448236718</v>
      </c>
      <c r="T23" s="6">
        <f t="shared" si="1"/>
        <v>1747.0007073301674</v>
      </c>
    </row>
    <row r="24" spans="2:20" x14ac:dyDescent="0.25">
      <c r="B24" s="8" t="s">
        <v>12</v>
      </c>
      <c r="C24" s="9" t="s">
        <v>44</v>
      </c>
      <c r="D24" s="9" t="s">
        <v>6</v>
      </c>
      <c r="E24" s="47">
        <v>3267.5</v>
      </c>
      <c r="F24" s="32">
        <v>166.29298525884599</v>
      </c>
      <c r="G24" s="32">
        <v>-227.07644191874701</v>
      </c>
      <c r="H24" s="32">
        <v>83.322869134047195</v>
      </c>
      <c r="I24" s="32">
        <v>-3.9987432985898002</v>
      </c>
      <c r="J24" s="32">
        <v>-225.535090566018</v>
      </c>
      <c r="K24" s="32">
        <v>-3.8191035428856099</v>
      </c>
      <c r="L24" s="32">
        <v>-188.42976733664199</v>
      </c>
      <c r="M24" s="32">
        <v>240.38458053706299</v>
      </c>
      <c r="N24" s="32">
        <v>55.773916743306799</v>
      </c>
      <c r="O24" s="32">
        <v>-255.40183515807101</v>
      </c>
      <c r="P24" s="32">
        <v>0</v>
      </c>
      <c r="Q24" s="32">
        <v>-652.32304924873802</v>
      </c>
      <c r="R24" s="2"/>
      <c r="S24" s="2">
        <f t="shared" si="0"/>
        <v>-652.32304924873802</v>
      </c>
      <c r="T24" s="3">
        <f t="shared" si="1"/>
        <v>240.38458053706299</v>
      </c>
    </row>
    <row r="25" spans="2:20" x14ac:dyDescent="0.25">
      <c r="B25" s="10" t="s">
        <v>12</v>
      </c>
      <c r="C25" s="9" t="s">
        <v>44</v>
      </c>
      <c r="D25" s="11" t="s">
        <v>7</v>
      </c>
      <c r="E25" s="48">
        <v>-136</v>
      </c>
      <c r="F25" s="33">
        <v>-2422.1366392573</v>
      </c>
      <c r="G25" s="33">
        <v>3307.4766745419201</v>
      </c>
      <c r="H25" s="33">
        <v>-1213.6373275365299</v>
      </c>
      <c r="I25" s="33">
        <v>58.243603236917799</v>
      </c>
      <c r="J25" s="33">
        <v>3285.0261569834001</v>
      </c>
      <c r="K25" s="33">
        <v>55.627064520742401</v>
      </c>
      <c r="L25" s="33">
        <v>2744.5694277626098</v>
      </c>
      <c r="M25" s="33">
        <v>-3501.3160604761101</v>
      </c>
      <c r="N25" s="33">
        <v>-812.37369723424899</v>
      </c>
      <c r="O25" s="33">
        <v>3720.0495361063799</v>
      </c>
      <c r="P25" s="33">
        <v>0</v>
      </c>
      <c r="Q25" s="33">
        <v>9501.3963202236591</v>
      </c>
      <c r="R25" s="1"/>
      <c r="S25" s="1">
        <f t="shared" si="0"/>
        <v>-3501.3160604761101</v>
      </c>
      <c r="T25" s="4">
        <f t="shared" si="1"/>
        <v>9501.3963202236591</v>
      </c>
    </row>
    <row r="26" spans="2:20" x14ac:dyDescent="0.25">
      <c r="B26" s="12" t="s">
        <v>12</v>
      </c>
      <c r="C26" s="9" t="s">
        <v>44</v>
      </c>
      <c r="D26" s="13" t="s">
        <v>8</v>
      </c>
      <c r="E26" s="49">
        <v>238</v>
      </c>
      <c r="F26" s="34">
        <v>59.517538600950701</v>
      </c>
      <c r="G26" s="34">
        <v>-81.272405304580502</v>
      </c>
      <c r="H26" s="34">
        <v>29.821895808222699</v>
      </c>
      <c r="I26" s="34">
        <v>-1.43118098612914</v>
      </c>
      <c r="J26" s="34">
        <v>-80.720743798889998</v>
      </c>
      <c r="K26" s="34">
        <v>-1.3668865357183499</v>
      </c>
      <c r="L26" s="34">
        <v>-67.440463189532906</v>
      </c>
      <c r="M26" s="34">
        <v>86.035490486372694</v>
      </c>
      <c r="N26" s="34">
        <v>19.961913832558299</v>
      </c>
      <c r="O26" s="34">
        <v>-91.410281432574905</v>
      </c>
      <c r="P26" s="34">
        <v>0</v>
      </c>
      <c r="Q26" s="34">
        <v>-233.47143719573299</v>
      </c>
      <c r="R26" s="5"/>
      <c r="S26" s="5">
        <f t="shared" si="0"/>
        <v>-233.47143719573299</v>
      </c>
      <c r="T26" s="6">
        <f t="shared" si="1"/>
        <v>86.035490486372694</v>
      </c>
    </row>
    <row r="27" spans="2:20" x14ac:dyDescent="0.25">
      <c r="B27" s="8" t="s">
        <v>1</v>
      </c>
      <c r="C27" s="9" t="s">
        <v>45</v>
      </c>
      <c r="D27" s="9" t="s">
        <v>6</v>
      </c>
      <c r="E27" s="47">
        <v>3054.7530000000002</v>
      </c>
      <c r="F27" s="32">
        <v>1386.8165863136201</v>
      </c>
      <c r="G27" s="32">
        <v>3830.07669671952</v>
      </c>
      <c r="H27" s="32">
        <v>2759.1588362779298</v>
      </c>
      <c r="I27" s="32">
        <v>1679.8237098416</v>
      </c>
      <c r="J27" s="32">
        <v>1314.34754136129</v>
      </c>
      <c r="K27" s="32">
        <v>2754.91188853215</v>
      </c>
      <c r="L27" s="32">
        <v>2450.31694653152</v>
      </c>
      <c r="M27" s="32">
        <v>1554.06232323206</v>
      </c>
      <c r="N27" s="32">
        <v>1249.46738123143</v>
      </c>
      <c r="O27" s="32">
        <v>2944.9177773935698</v>
      </c>
      <c r="P27" s="32">
        <v>0</v>
      </c>
      <c r="Q27" s="32">
        <v>3202.8017639200998</v>
      </c>
      <c r="R27" s="2"/>
      <c r="S27" s="2">
        <f t="shared" si="0"/>
        <v>0</v>
      </c>
      <c r="T27" s="3">
        <f t="shared" si="1"/>
        <v>3830.07669671952</v>
      </c>
    </row>
    <row r="28" spans="2:20" x14ac:dyDescent="0.25">
      <c r="B28" s="10" t="s">
        <v>1</v>
      </c>
      <c r="C28" s="9" t="s">
        <v>45</v>
      </c>
      <c r="D28" s="11" t="s">
        <v>7</v>
      </c>
      <c r="E28" s="48">
        <v>-161.72200000000001</v>
      </c>
      <c r="F28" s="33">
        <v>-16254.4152810946</v>
      </c>
      <c r="G28" s="33">
        <v>-44891.053223128401</v>
      </c>
      <c r="H28" s="33">
        <v>-32339.181687015702</v>
      </c>
      <c r="I28" s="33">
        <v>-19688.654179839399</v>
      </c>
      <c r="J28" s="33">
        <v>-15405.0297435228</v>
      </c>
      <c r="K28" s="33">
        <v>-32289.404627079799</v>
      </c>
      <c r="L28" s="33">
        <v>-28719.348767739601</v>
      </c>
      <c r="M28" s="33">
        <v>-18214.646856555599</v>
      </c>
      <c r="N28" s="33">
        <v>-14644.5909972153</v>
      </c>
      <c r="O28" s="33">
        <v>-34516.400362410997</v>
      </c>
      <c r="P28" s="33">
        <v>0</v>
      </c>
      <c r="Q28" s="33">
        <v>-37538.972671333802</v>
      </c>
      <c r="R28" s="1"/>
      <c r="S28" s="1">
        <f t="shared" si="0"/>
        <v>-44891.053223128401</v>
      </c>
      <c r="T28" s="4">
        <f t="shared" si="1"/>
        <v>0</v>
      </c>
    </row>
    <row r="29" spans="2:20" x14ac:dyDescent="0.25">
      <c r="B29" s="12" t="s">
        <v>1</v>
      </c>
      <c r="C29" s="9" t="s">
        <v>45</v>
      </c>
      <c r="D29" s="13" t="s">
        <v>8</v>
      </c>
      <c r="E29" s="49">
        <v>359.46100000000001</v>
      </c>
      <c r="F29" s="34">
        <v>-10196.1129768969</v>
      </c>
      <c r="G29" s="34">
        <v>-28159.379614674501</v>
      </c>
      <c r="H29" s="34">
        <v>-20285.808154829101</v>
      </c>
      <c r="I29" s="34">
        <v>-12350.3515142858</v>
      </c>
      <c r="J29" s="34">
        <v>-9663.3081511153596</v>
      </c>
      <c r="K29" s="34">
        <v>-20254.58386789</v>
      </c>
      <c r="L29" s="34">
        <v>-18015.1497051611</v>
      </c>
      <c r="M29" s="34">
        <v>-11425.7322685565</v>
      </c>
      <c r="N29" s="34">
        <v>-9186.29810582762</v>
      </c>
      <c r="O29" s="34">
        <v>-21651.539693358201</v>
      </c>
      <c r="P29" s="34">
        <v>0</v>
      </c>
      <c r="Q29" s="34">
        <v>-23547.546914144699</v>
      </c>
      <c r="R29" s="5"/>
      <c r="S29" s="5">
        <f t="shared" si="0"/>
        <v>-28159.379614674501</v>
      </c>
      <c r="T29" s="6">
        <f t="shared" si="1"/>
        <v>0</v>
      </c>
    </row>
    <row r="31" spans="2:20" x14ac:dyDescent="0.25">
      <c r="B31" s="15" t="s">
        <v>42</v>
      </c>
      <c r="D31" s="15" t="s">
        <v>39</v>
      </c>
      <c r="F31" s="44">
        <f>F12+F21+F24+F27</f>
        <v>-9840.9999999999745</v>
      </c>
      <c r="G31" s="44">
        <f t="shared" ref="G31:Q31" si="6">G12+G21+G24+G27</f>
        <v>2332.9999999997754</v>
      </c>
      <c r="H31" s="44">
        <f t="shared" si="6"/>
        <v>-8101.0000000001237</v>
      </c>
      <c r="I31" s="44">
        <f t="shared" si="6"/>
        <v>2332.9999999999745</v>
      </c>
      <c r="J31" s="44">
        <f t="shared" si="6"/>
        <v>2332.999999999894</v>
      </c>
      <c r="K31" s="44">
        <f t="shared" si="6"/>
        <v>910.99999999991473</v>
      </c>
      <c r="L31" s="44">
        <f t="shared" si="6"/>
        <v>910.99999999985471</v>
      </c>
      <c r="M31" s="44">
        <f t="shared" si="6"/>
        <v>-7664.9999999999854</v>
      </c>
      <c r="N31" s="44">
        <f t="shared" si="6"/>
        <v>-7665.0000000000346</v>
      </c>
      <c r="O31" s="44">
        <f t="shared" si="6"/>
        <v>7320.999999999809</v>
      </c>
      <c r="P31" s="44">
        <f t="shared" si="6"/>
        <v>0</v>
      </c>
      <c r="Q31" s="44">
        <f t="shared" si="6"/>
        <v>12713.999999999753</v>
      </c>
    </row>
    <row r="32" spans="2:20" x14ac:dyDescent="0.25">
      <c r="D32" s="15" t="s">
        <v>40</v>
      </c>
      <c r="F32" s="44">
        <f>F13+F22+F25+F28</f>
        <v>1.4551915228366852E-10</v>
      </c>
      <c r="G32" s="44">
        <f t="shared" ref="G32:Q32" si="7">G13+G22+G25+G28</f>
        <v>6.4756022766232491E-10</v>
      </c>
      <c r="H32" s="44">
        <f t="shared" si="7"/>
        <v>4.5838532969355583E-10</v>
      </c>
      <c r="I32" s="44">
        <f t="shared" si="7"/>
        <v>-13204.99999999984</v>
      </c>
      <c r="J32" s="44">
        <f t="shared" si="7"/>
        <v>7110.0000000003365</v>
      </c>
      <c r="K32" s="44">
        <f t="shared" si="7"/>
        <v>-11003.99999999976</v>
      </c>
      <c r="L32" s="44">
        <f t="shared" si="7"/>
        <v>5925.0000000004256</v>
      </c>
      <c r="M32" s="44">
        <f t="shared" si="7"/>
        <v>-11003.99999999996</v>
      </c>
      <c r="N32" s="44">
        <f t="shared" si="7"/>
        <v>5925.0000000003402</v>
      </c>
      <c r="O32" s="44">
        <f t="shared" si="7"/>
        <v>4.6566128730773926E-10</v>
      </c>
      <c r="P32" s="44">
        <f t="shared" si="7"/>
        <v>0</v>
      </c>
      <c r="Q32" s="44">
        <f t="shared" si="7"/>
        <v>7.8580342233181E-10</v>
      </c>
    </row>
    <row r="33" spans="2:23" x14ac:dyDescent="0.25">
      <c r="D33" s="40" t="s">
        <v>41</v>
      </c>
      <c r="E33" s="41"/>
      <c r="F33" s="44">
        <f>F14+F23+F26+F29</f>
        <v>-7204.0000000006321</v>
      </c>
      <c r="G33" s="44">
        <f t="shared" ref="G33:Q33" si="8">G14+G23+G26+G29</f>
        <v>-22923.000000002114</v>
      </c>
      <c r="H33" s="44">
        <f t="shared" si="8"/>
        <v>-15589.000000001397</v>
      </c>
      <c r="I33" s="44">
        <f t="shared" si="8"/>
        <v>-11766.000000000269</v>
      </c>
      <c r="J33" s="44">
        <f t="shared" si="8"/>
        <v>-6995.000000001075</v>
      </c>
      <c r="K33" s="44">
        <f t="shared" si="8"/>
        <v>-17873.000000000931</v>
      </c>
      <c r="L33" s="44">
        <f t="shared" si="8"/>
        <v>-13897.000000001604</v>
      </c>
      <c r="M33" s="44">
        <f t="shared" si="8"/>
        <v>-9843.0000000001764</v>
      </c>
      <c r="N33" s="44">
        <f t="shared" si="8"/>
        <v>-5867.0000000008731</v>
      </c>
      <c r="O33" s="44">
        <f t="shared" si="8"/>
        <v>-18386.000000001699</v>
      </c>
      <c r="P33" s="44">
        <f t="shared" si="8"/>
        <v>0</v>
      </c>
      <c r="Q33" s="44">
        <f t="shared" si="8"/>
        <v>-19412.000000001706</v>
      </c>
    </row>
    <row r="34" spans="2:23" x14ac:dyDescent="0.25"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</row>
    <row r="35" spans="2:23" x14ac:dyDescent="0.25">
      <c r="B35" s="29" t="s">
        <v>50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</row>
    <row r="36" spans="2:23" ht="15.75" x14ac:dyDescent="0.25">
      <c r="B36" s="50" t="s">
        <v>51</v>
      </c>
      <c r="C36" s="50"/>
      <c r="D36" s="50"/>
      <c r="E36" s="50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</row>
    <row r="37" spans="2:23" x14ac:dyDescent="0.25">
      <c r="B37" s="16" t="s">
        <v>5</v>
      </c>
      <c r="C37" s="17" t="s">
        <v>24</v>
      </c>
      <c r="D37" s="17" t="s">
        <v>25</v>
      </c>
      <c r="E37" s="17"/>
      <c r="F37" s="32">
        <f>SQRT(F6^2+F7^2+F8^2)*SIGN(F7)</f>
        <v>38918.41882416288</v>
      </c>
      <c r="G37" s="32">
        <f t="shared" ref="G37:Q37" si="9">SQRT(G6^2+G7^2+G8^2)*SIGN(G7)</f>
        <v>34212.534600964769</v>
      </c>
      <c r="H37" s="32">
        <f t="shared" si="9"/>
        <v>46907.614798143069</v>
      </c>
      <c r="I37" s="32">
        <f t="shared" si="9"/>
        <v>7684.4729296989071</v>
      </c>
      <c r="J37" s="32">
        <f t="shared" si="9"/>
        <v>14724.977460015656</v>
      </c>
      <c r="K37" s="32">
        <f t="shared" si="9"/>
        <v>19303.11757156422</v>
      </c>
      <c r="L37" s="32">
        <f t="shared" si="9"/>
        <v>25169.830060438344</v>
      </c>
      <c r="M37" s="32">
        <f t="shared" si="9"/>
        <v>29035.95926070998</v>
      </c>
      <c r="N37" s="32">
        <f t="shared" si="9"/>
        <v>34902.671749584108</v>
      </c>
      <c r="O37" s="32">
        <f t="shared" si="9"/>
        <v>7605.1991007642964</v>
      </c>
      <c r="P37" s="32">
        <f t="shared" si="9"/>
        <v>0</v>
      </c>
      <c r="Q37" s="32">
        <f t="shared" si="9"/>
        <v>24004.8090464261</v>
      </c>
      <c r="R37" s="2"/>
      <c r="S37" s="18">
        <f t="shared" ref="S37:S41" si="10">MIN(F37:Q37)</f>
        <v>0</v>
      </c>
      <c r="T37" s="19">
        <f t="shared" ref="T37:T41" si="11">MAX(F37:Q37)</f>
        <v>46907.614798143069</v>
      </c>
      <c r="V37" s="45" t="s">
        <v>55</v>
      </c>
    </row>
    <row r="38" spans="2:23" x14ac:dyDescent="0.25">
      <c r="B38" s="20" t="s">
        <v>5</v>
      </c>
      <c r="C38" s="15" t="s">
        <v>26</v>
      </c>
      <c r="D38" s="15" t="s">
        <v>25</v>
      </c>
      <c r="E38" s="15"/>
      <c r="F38" s="33">
        <f>SQRT(F9^2+F10^2+F11^2)*SIGN(F10)</f>
        <v>-3291.1330162618019</v>
      </c>
      <c r="G38" s="33">
        <f t="shared" ref="G38:Q38" si="12">SQRT(G9^2+G10^2+G11^2)*SIGN(G10)</f>
        <v>50375.941306407192</v>
      </c>
      <c r="H38" s="33">
        <f t="shared" si="12"/>
        <v>18375.357652694824</v>
      </c>
      <c r="I38" s="33">
        <f t="shared" si="12"/>
        <v>1645.4241388276748</v>
      </c>
      <c r="J38" s="33">
        <f t="shared" si="12"/>
        <v>28730.352867711896</v>
      </c>
      <c r="K38" s="33">
        <f t="shared" si="12"/>
        <v>18834.68874248676</v>
      </c>
      <c r="L38" s="33">
        <f t="shared" si="12"/>
        <v>41404.791205221074</v>
      </c>
      <c r="M38" s="33">
        <f t="shared" si="12"/>
        <v>-13637.803513053588</v>
      </c>
      <c r="N38" s="33">
        <f t="shared" si="12"/>
        <v>8932.2989496808077</v>
      </c>
      <c r="O38" s="33">
        <f t="shared" si="12"/>
        <v>54283.123338392405</v>
      </c>
      <c r="P38" s="33">
        <f t="shared" si="12"/>
        <v>0</v>
      </c>
      <c r="Q38" s="33">
        <f t="shared" si="12"/>
        <v>44207.30181105293</v>
      </c>
      <c r="R38" s="1"/>
      <c r="S38" s="21">
        <f t="shared" si="10"/>
        <v>-13637.803513053588</v>
      </c>
      <c r="T38" s="22">
        <f t="shared" si="11"/>
        <v>54283.123338392405</v>
      </c>
      <c r="V38" s="46" t="s">
        <v>54</v>
      </c>
    </row>
    <row r="39" spans="2:23" x14ac:dyDescent="0.25">
      <c r="B39" s="20" t="s">
        <v>11</v>
      </c>
      <c r="C39" s="15" t="s">
        <v>24</v>
      </c>
      <c r="D39" s="15" t="s">
        <v>25</v>
      </c>
      <c r="E39" s="15"/>
      <c r="F39" s="33">
        <f>SQRT(F15^2+F16^2+F17^2)*SIGN(F16)</f>
        <v>-15846.034168382608</v>
      </c>
      <c r="G39" s="33">
        <f t="shared" ref="G39:Q39" si="13">SQRT(G15^2+G16^2+G17^2)*SIGN(G16)</f>
        <v>-3696.1057181721335</v>
      </c>
      <c r="H39" s="33">
        <f t="shared" si="13"/>
        <v>-13642.595829359227</v>
      </c>
      <c r="I39" s="33">
        <f t="shared" si="13"/>
        <v>-6681.8618028036717</v>
      </c>
      <c r="J39" s="33">
        <f t="shared" si="13"/>
        <v>-729.6772839018422</v>
      </c>
      <c r="K39" s="33">
        <f t="shared" si="13"/>
        <v>-5059.9733306836415</v>
      </c>
      <c r="L39" s="33">
        <f t="shared" si="13"/>
        <v>-99.855648372069652</v>
      </c>
      <c r="M39" s="33">
        <f t="shared" si="13"/>
        <v>-15668.401771533012</v>
      </c>
      <c r="N39" s="33">
        <f t="shared" si="13"/>
        <v>-10708.284089221454</v>
      </c>
      <c r="O39" s="33">
        <f t="shared" si="13"/>
        <v>10317.395077532894</v>
      </c>
      <c r="P39" s="33">
        <f t="shared" si="13"/>
        <v>0</v>
      </c>
      <c r="Q39" s="33">
        <f t="shared" si="13"/>
        <v>-13606.521206895384</v>
      </c>
      <c r="R39" s="1"/>
      <c r="S39" s="21">
        <f t="shared" si="10"/>
        <v>-15846.034168382608</v>
      </c>
      <c r="T39" s="22">
        <f t="shared" si="11"/>
        <v>10317.395077532894</v>
      </c>
    </row>
    <row r="40" spans="2:23" x14ac:dyDescent="0.25">
      <c r="B40" s="20" t="s">
        <v>11</v>
      </c>
      <c r="C40" s="15" t="s">
        <v>26</v>
      </c>
      <c r="D40" s="15" t="s">
        <v>25</v>
      </c>
      <c r="E40" s="15"/>
      <c r="F40" s="33">
        <f>SQRT(F18^2+F19^2+F20^2)*SIGN(F19)</f>
        <v>442.75708929093702</v>
      </c>
      <c r="G40" s="33">
        <f t="shared" ref="G40:Q40" si="14">SQRT(G18^2+G19^2+G20^2)*SIGN(G19)</f>
        <v>-33076.84530742879</v>
      </c>
      <c r="H40" s="33">
        <f t="shared" si="14"/>
        <v>-13739.546945198446</v>
      </c>
      <c r="I40" s="33">
        <f t="shared" si="14"/>
        <v>2823.7473983612576</v>
      </c>
      <c r="J40" s="33">
        <f t="shared" si="14"/>
        <v>-20376.261882459763</v>
      </c>
      <c r="K40" s="33">
        <f t="shared" si="14"/>
        <v>-9603.6789450484794</v>
      </c>
      <c r="L40" s="33">
        <f t="shared" si="14"/>
        <v>-28936.529148470665</v>
      </c>
      <c r="M40" s="33">
        <f t="shared" si="14"/>
        <v>10505.672713495595</v>
      </c>
      <c r="N40" s="33">
        <f t="shared" si="14"/>
        <v>-8827.1774899266402</v>
      </c>
      <c r="O40" s="33">
        <f t="shared" si="14"/>
        <v>-35002.983271994432</v>
      </c>
      <c r="P40" s="33">
        <f t="shared" si="14"/>
        <v>0</v>
      </c>
      <c r="Q40" s="33">
        <f t="shared" si="14"/>
        <v>-26187.616734597592</v>
      </c>
      <c r="R40" s="1"/>
      <c r="S40" s="21">
        <f t="shared" si="10"/>
        <v>-35002.983271994432</v>
      </c>
      <c r="T40" s="22">
        <f t="shared" si="11"/>
        <v>10505.672713495595</v>
      </c>
    </row>
    <row r="41" spans="2:23" x14ac:dyDescent="0.25">
      <c r="B41" s="20" t="s">
        <v>12</v>
      </c>
      <c r="C41" s="15" t="s">
        <v>27</v>
      </c>
      <c r="D41" s="15" t="s">
        <v>25</v>
      </c>
      <c r="E41" s="15"/>
      <c r="F41" s="33">
        <f>-SQRT(F24^2+F25^2+F26^2)*SIGN(F26)</f>
        <v>-2428.567807078909</v>
      </c>
      <c r="G41" s="33">
        <f t="shared" ref="G41:Q41" si="15">-SQRT(G24^2+G25^2+G26^2)*SIGN(G26)</f>
        <v>3316.2585645539384</v>
      </c>
      <c r="H41" s="33">
        <f t="shared" si="15"/>
        <v>-1216.8597325823287</v>
      </c>
      <c r="I41" s="33">
        <f t="shared" si="15"/>
        <v>58.398249502896711</v>
      </c>
      <c r="J41" s="33">
        <f t="shared" si="15"/>
        <v>3293.7484372096778</v>
      </c>
      <c r="K41" s="33">
        <f t="shared" si="15"/>
        <v>55.774763449678993</v>
      </c>
      <c r="L41" s="33">
        <f t="shared" si="15"/>
        <v>2751.856707225676</v>
      </c>
      <c r="M41" s="33">
        <f t="shared" si="15"/>
        <v>-3510.6126256724988</v>
      </c>
      <c r="N41" s="33">
        <f t="shared" si="15"/>
        <v>-814.53068189650844</v>
      </c>
      <c r="O41" s="33">
        <f t="shared" si="15"/>
        <v>3729.9268743554458</v>
      </c>
      <c r="P41" s="33">
        <f t="shared" si="15"/>
        <v>0</v>
      </c>
      <c r="Q41" s="33">
        <f t="shared" si="15"/>
        <v>9526.6240771076464</v>
      </c>
      <c r="R41" s="1"/>
      <c r="S41" s="21">
        <f t="shared" si="10"/>
        <v>-3510.6126256724988</v>
      </c>
      <c r="T41" s="22">
        <f t="shared" si="11"/>
        <v>9526.6240771076464</v>
      </c>
    </row>
    <row r="42" spans="2:23" x14ac:dyDescent="0.25">
      <c r="B42" s="12" t="s">
        <v>1</v>
      </c>
      <c r="C42" s="13" t="s">
        <v>28</v>
      </c>
      <c r="D42" s="23" t="s">
        <v>25</v>
      </c>
      <c r="E42" s="23"/>
      <c r="F42" s="34">
        <f>SQRT(F27^2+F28^2+F29^2)*SIGN(F29)</f>
        <v>-19237.723259575225</v>
      </c>
      <c r="G42" s="34">
        <f t="shared" ref="G42:Q42" si="16">SQRT(G27^2+G28^2+G29^2)*SIGN(G29)</f>
        <v>-53130.281452932722</v>
      </c>
      <c r="H42" s="34">
        <f t="shared" si="16"/>
        <v>-38274.660575427093</v>
      </c>
      <c r="I42" s="34">
        <f t="shared" si="16"/>
        <v>-23302.276576246259</v>
      </c>
      <c r="J42" s="34">
        <f t="shared" si="16"/>
        <v>-18232.442932358714</v>
      </c>
      <c r="K42" s="34">
        <f t="shared" si="16"/>
        <v>-38215.747517826312</v>
      </c>
      <c r="L42" s="34">
        <f t="shared" si="16"/>
        <v>-33990.44962457678</v>
      </c>
      <c r="M42" s="34">
        <f t="shared" si="16"/>
        <v>-21557.732433775436</v>
      </c>
      <c r="N42" s="34">
        <f t="shared" si="16"/>
        <v>-17332.434540525832</v>
      </c>
      <c r="O42" s="34">
        <f t="shared" si="16"/>
        <v>-40851.48229607979</v>
      </c>
      <c r="P42" s="34">
        <f t="shared" si="16"/>
        <v>0</v>
      </c>
      <c r="Q42" s="34">
        <f t="shared" si="16"/>
        <v>-44428.812431033548</v>
      </c>
      <c r="R42" s="5"/>
      <c r="S42" s="24">
        <f>MIN(F42:Q42)</f>
        <v>-53130.281452932722</v>
      </c>
      <c r="T42" s="25">
        <f>MAX(F42:Q42)</f>
        <v>0</v>
      </c>
    </row>
    <row r="44" spans="2:23" ht="15.75" x14ac:dyDescent="0.25">
      <c r="B44" s="51" t="s">
        <v>52</v>
      </c>
      <c r="C44" s="51"/>
      <c r="D44" s="51"/>
      <c r="E44" s="51"/>
    </row>
    <row r="45" spans="2:23" x14ac:dyDescent="0.25">
      <c r="B45" s="16" t="s">
        <v>5</v>
      </c>
      <c r="C45" s="17" t="s">
        <v>27</v>
      </c>
      <c r="D45" s="17" t="s">
        <v>25</v>
      </c>
      <c r="E45" s="17"/>
      <c r="F45" s="32">
        <f t="shared" ref="F45:Q45" si="17">SQRT(F12^2+F13^2+F14^2)</f>
        <v>36858.129611202727</v>
      </c>
      <c r="G45" s="32">
        <f t="shared" si="17"/>
        <v>77166.783224128638</v>
      </c>
      <c r="H45" s="32">
        <f t="shared" si="17"/>
        <v>60510.150826740813</v>
      </c>
      <c r="I45" s="32">
        <f t="shared" si="17"/>
        <v>8845.3172057479987</v>
      </c>
      <c r="J45" s="32">
        <f t="shared" si="17"/>
        <v>39921.011575800308</v>
      </c>
      <c r="K45" s="32">
        <f t="shared" si="17"/>
        <v>34659.031292922708</v>
      </c>
      <c r="L45" s="32">
        <f t="shared" si="17"/>
        <v>60879.129687890003</v>
      </c>
      <c r="M45" s="32">
        <f t="shared" si="17"/>
        <v>22647.917304362913</v>
      </c>
      <c r="N45" s="32">
        <f t="shared" si="17"/>
        <v>41283.739353771023</v>
      </c>
      <c r="O45" s="32">
        <f t="shared" si="17"/>
        <v>59519.782629918482</v>
      </c>
      <c r="P45" s="32">
        <f t="shared" si="17"/>
        <v>0</v>
      </c>
      <c r="Q45" s="32">
        <f t="shared" si="17"/>
        <v>62559.735945503548</v>
      </c>
      <c r="R45" s="2"/>
      <c r="S45" s="18">
        <f>MIN(F45:Q45)</f>
        <v>0</v>
      </c>
      <c r="T45" s="19">
        <f>MAX(F45:Q45)</f>
        <v>77166.783224128638</v>
      </c>
    </row>
    <row r="46" spans="2:23" x14ac:dyDescent="0.25">
      <c r="B46" s="37" t="s">
        <v>11</v>
      </c>
      <c r="C46" s="23" t="s">
        <v>27</v>
      </c>
      <c r="D46" s="23" t="s">
        <v>25</v>
      </c>
      <c r="E46" s="23"/>
      <c r="F46" s="34">
        <f t="shared" ref="F46:Q46" si="18">SQRT(F21^2+F22^2+F23^2)</f>
        <v>15527.149129205151</v>
      </c>
      <c r="G46" s="34">
        <f t="shared" si="18"/>
        <v>35853.67546738041</v>
      </c>
      <c r="H46" s="34">
        <f t="shared" si="18"/>
        <v>25444.426734272944</v>
      </c>
      <c r="I46" s="34">
        <f t="shared" si="18"/>
        <v>5018.8468555276886</v>
      </c>
      <c r="J46" s="34">
        <f t="shared" si="18"/>
        <v>20912.703880177422</v>
      </c>
      <c r="K46" s="34">
        <f t="shared" si="18"/>
        <v>13728.993440884966</v>
      </c>
      <c r="L46" s="34">
        <f t="shared" si="18"/>
        <v>29009.200193587603</v>
      </c>
      <c r="M46" s="34">
        <f t="shared" si="18"/>
        <v>10795.642826182513</v>
      </c>
      <c r="N46" s="34">
        <f t="shared" si="18"/>
        <v>18166.304857186929</v>
      </c>
      <c r="O46" s="34">
        <f t="shared" si="18"/>
        <v>28400.651957265909</v>
      </c>
      <c r="P46" s="34">
        <f t="shared" si="18"/>
        <v>0</v>
      </c>
      <c r="Q46" s="34">
        <f t="shared" si="18"/>
        <v>37269.093771274333</v>
      </c>
      <c r="R46" s="5"/>
      <c r="S46" s="24">
        <f>MIN(F46:Q46)</f>
        <v>0</v>
      </c>
      <c r="T46" s="25">
        <f>MAX(F46:Q46)</f>
        <v>37269.093771274333</v>
      </c>
    </row>
    <row r="48" spans="2:23" x14ac:dyDescent="0.25">
      <c r="B48" s="29" t="s">
        <v>38</v>
      </c>
      <c r="W48" s="27" t="s">
        <v>43</v>
      </c>
    </row>
    <row r="49" spans="2:34" x14ac:dyDescent="0.25">
      <c r="B49" s="15" t="s">
        <v>5</v>
      </c>
      <c r="C49" s="15" t="s">
        <v>32</v>
      </c>
      <c r="D49" s="15" t="s">
        <v>25</v>
      </c>
      <c r="E49" s="1">
        <f>SQRT((E6-E12)^2+(E7-E13)^2+(E8-E14)^2)</f>
        <v>608.53144804603141</v>
      </c>
      <c r="F49" s="21">
        <f t="shared" ref="F49:Q49" si="19">SQRT(F6^2+F7^2+F8^2)</f>
        <v>38918.41882416288</v>
      </c>
      <c r="G49" s="21">
        <f t="shared" si="19"/>
        <v>34212.534600964769</v>
      </c>
      <c r="H49" s="21">
        <f t="shared" si="19"/>
        <v>46907.614798143069</v>
      </c>
      <c r="I49" s="21">
        <f t="shared" si="19"/>
        <v>7684.4729296989071</v>
      </c>
      <c r="J49" s="21">
        <f t="shared" si="19"/>
        <v>14724.977460015656</v>
      </c>
      <c r="K49" s="21">
        <f t="shared" si="19"/>
        <v>19303.11757156422</v>
      </c>
      <c r="L49" s="21">
        <f t="shared" si="19"/>
        <v>25169.830060438344</v>
      </c>
      <c r="M49" s="21">
        <f t="shared" si="19"/>
        <v>29035.95926070998</v>
      </c>
      <c r="N49" s="21">
        <f t="shared" si="19"/>
        <v>34902.671749584108</v>
      </c>
      <c r="O49" s="21">
        <f t="shared" si="19"/>
        <v>7605.1991007642964</v>
      </c>
      <c r="P49" s="21">
        <f t="shared" si="19"/>
        <v>0</v>
      </c>
      <c r="Q49" s="21">
        <f t="shared" si="19"/>
        <v>24004.8090464261</v>
      </c>
      <c r="R49" s="1"/>
      <c r="S49" s="1"/>
      <c r="T49" s="1"/>
    </row>
    <row r="50" spans="2:34" x14ac:dyDescent="0.25">
      <c r="B50" s="15"/>
      <c r="C50" s="15"/>
      <c r="D50" s="15" t="s">
        <v>33</v>
      </c>
      <c r="E50" s="38">
        <f>(E6-E12)/$E$49</f>
        <v>-0.59148791924517408</v>
      </c>
      <c r="F50" s="38">
        <f t="shared" ref="F50:Q50" si="20">F6/F$49</f>
        <v>-0.59148791924517363</v>
      </c>
      <c r="G50" s="38">
        <f t="shared" si="20"/>
        <v>-0.59148791924517485</v>
      </c>
      <c r="H50" s="38">
        <f t="shared" si="20"/>
        <v>-0.59148791924517441</v>
      </c>
      <c r="I50" s="38">
        <f t="shared" si="20"/>
        <v>-0.59148791924517363</v>
      </c>
      <c r="J50" s="38">
        <f t="shared" si="20"/>
        <v>-0.59148791924517341</v>
      </c>
      <c r="K50" s="38">
        <f t="shared" si="20"/>
        <v>-0.59148791924517519</v>
      </c>
      <c r="L50" s="38">
        <f t="shared" si="20"/>
        <v>-0.59148791924517363</v>
      </c>
      <c r="M50" s="38">
        <f t="shared" si="20"/>
        <v>-0.59148791924517441</v>
      </c>
      <c r="N50" s="38">
        <f t="shared" si="20"/>
        <v>-0.59148791924517341</v>
      </c>
      <c r="O50" s="38">
        <f t="shared" si="20"/>
        <v>-0.59148791924517374</v>
      </c>
      <c r="P50" s="38" t="e">
        <f t="shared" si="20"/>
        <v>#DIV/0!</v>
      </c>
      <c r="Q50" s="38">
        <f t="shared" si="20"/>
        <v>-0.59148791924517385</v>
      </c>
      <c r="R50" s="1"/>
      <c r="S50" s="1"/>
      <c r="T50" s="1"/>
      <c r="W50" s="31">
        <f>ABS(F50)-ABS($E50)</f>
        <v>0</v>
      </c>
      <c r="X50" s="31">
        <f t="shared" ref="X50:AH52" si="21">ABS(G50)-ABS($E50)</f>
        <v>0</v>
      </c>
      <c r="Y50" s="31">
        <f t="shared" si="21"/>
        <v>0</v>
      </c>
      <c r="Z50" s="31">
        <f t="shared" si="21"/>
        <v>0</v>
      </c>
      <c r="AA50" s="31">
        <f t="shared" si="21"/>
        <v>0</v>
      </c>
      <c r="AB50" s="31">
        <f t="shared" si="21"/>
        <v>1.1102230246251565E-15</v>
      </c>
      <c r="AC50" s="31">
        <f t="shared" si="21"/>
        <v>0</v>
      </c>
      <c r="AD50" s="31">
        <f t="shared" si="21"/>
        <v>0</v>
      </c>
      <c r="AE50" s="31">
        <f t="shared" si="21"/>
        <v>0</v>
      </c>
      <c r="AF50" s="31">
        <f t="shared" si="21"/>
        <v>0</v>
      </c>
      <c r="AG50" s="31" t="e">
        <f t="shared" si="21"/>
        <v>#DIV/0!</v>
      </c>
      <c r="AH50" s="31">
        <f t="shared" si="21"/>
        <v>0</v>
      </c>
    </row>
    <row r="51" spans="2:34" x14ac:dyDescent="0.25">
      <c r="B51" s="1"/>
      <c r="C51" s="15"/>
      <c r="D51" s="15" t="s">
        <v>34</v>
      </c>
      <c r="E51" s="38">
        <f>(E7-E13)/$E$49</f>
        <v>0.8034391674742446</v>
      </c>
      <c r="F51" s="38">
        <f t="shared" ref="F51:Q51" si="22">F7/F$49</f>
        <v>0.80343916747424482</v>
      </c>
      <c r="G51" s="38">
        <f t="shared" si="22"/>
        <v>0.80343916747424393</v>
      </c>
      <c r="H51" s="38">
        <f t="shared" si="22"/>
        <v>0.80343916747424404</v>
      </c>
      <c r="I51" s="38">
        <f t="shared" si="22"/>
        <v>0.80343916747424471</v>
      </c>
      <c r="J51" s="38">
        <f t="shared" si="22"/>
        <v>0.80343916747424493</v>
      </c>
      <c r="K51" s="38">
        <f t="shared" si="22"/>
        <v>0.8034391674742436</v>
      </c>
      <c r="L51" s="38">
        <f t="shared" si="22"/>
        <v>0.80343916747424471</v>
      </c>
      <c r="M51" s="38">
        <f t="shared" si="22"/>
        <v>0.80343916747424426</v>
      </c>
      <c r="N51" s="38">
        <f t="shared" si="22"/>
        <v>0.80343916747424482</v>
      </c>
      <c r="O51" s="38">
        <f t="shared" si="22"/>
        <v>0.8034391674742446</v>
      </c>
      <c r="P51" s="38" t="e">
        <f t="shared" si="22"/>
        <v>#DIV/0!</v>
      </c>
      <c r="Q51" s="38">
        <f t="shared" si="22"/>
        <v>0.80343916747424449</v>
      </c>
      <c r="R51" s="1"/>
      <c r="S51" s="1"/>
      <c r="T51" s="1"/>
      <c r="W51" s="31">
        <f t="shared" ref="W51:W82" si="23">ABS(F51)-ABS($E51)</f>
        <v>0</v>
      </c>
      <c r="X51" s="31">
        <f t="shared" si="21"/>
        <v>0</v>
      </c>
      <c r="Y51" s="31">
        <f t="shared" si="21"/>
        <v>0</v>
      </c>
      <c r="Z51" s="31">
        <f t="shared" si="21"/>
        <v>0</v>
      </c>
      <c r="AA51" s="31">
        <f t="shared" si="21"/>
        <v>0</v>
      </c>
      <c r="AB51" s="31">
        <f t="shared" si="21"/>
        <v>-9.9920072216264089E-16</v>
      </c>
      <c r="AC51" s="31">
        <f t="shared" si="21"/>
        <v>0</v>
      </c>
      <c r="AD51" s="31">
        <f t="shared" si="21"/>
        <v>0</v>
      </c>
      <c r="AE51" s="31">
        <f t="shared" si="21"/>
        <v>0</v>
      </c>
      <c r="AF51" s="31">
        <f t="shared" si="21"/>
        <v>0</v>
      </c>
      <c r="AG51" s="31" t="e">
        <f t="shared" si="21"/>
        <v>#DIV/0!</v>
      </c>
      <c r="AH51" s="31">
        <f t="shared" si="21"/>
        <v>0</v>
      </c>
    </row>
    <row r="52" spans="2:34" x14ac:dyDescent="0.25">
      <c r="B52" s="1"/>
      <c r="C52" s="1"/>
      <c r="D52" s="15" t="s">
        <v>35</v>
      </c>
      <c r="E52" s="38">
        <f>(E8-E14)/$E$49</f>
        <v>6.8026065264039814E-2</v>
      </c>
      <c r="F52" s="38">
        <f t="shared" ref="F52:Q52" si="24">F8/F$49</f>
        <v>6.8026065264039814E-2</v>
      </c>
      <c r="G52" s="38">
        <f t="shared" si="24"/>
        <v>6.8026065264039814E-2</v>
      </c>
      <c r="H52" s="38">
        <f t="shared" si="24"/>
        <v>6.8026065264039814E-2</v>
      </c>
      <c r="I52" s="38">
        <f t="shared" si="24"/>
        <v>6.8026065264039801E-2</v>
      </c>
      <c r="J52" s="38">
        <f t="shared" si="24"/>
        <v>6.8026065264039801E-2</v>
      </c>
      <c r="K52" s="38">
        <f t="shared" si="24"/>
        <v>6.8026065264039745E-2</v>
      </c>
      <c r="L52" s="38">
        <f t="shared" si="24"/>
        <v>6.8026065264039814E-2</v>
      </c>
      <c r="M52" s="38">
        <f t="shared" si="24"/>
        <v>6.802606526403987E-2</v>
      </c>
      <c r="N52" s="38">
        <f t="shared" si="24"/>
        <v>6.8026065264039898E-2</v>
      </c>
      <c r="O52" s="38">
        <f t="shared" si="24"/>
        <v>6.8026065264039967E-2</v>
      </c>
      <c r="P52" s="38" t="e">
        <f t="shared" si="24"/>
        <v>#DIV/0!</v>
      </c>
      <c r="Q52" s="38">
        <f t="shared" si="24"/>
        <v>6.8026065264039592E-2</v>
      </c>
      <c r="R52" s="1"/>
      <c r="S52" s="1"/>
      <c r="T52" s="1"/>
      <c r="W52" s="31">
        <f t="shared" si="23"/>
        <v>0</v>
      </c>
      <c r="X52" s="31">
        <f t="shared" si="21"/>
        <v>0</v>
      </c>
      <c r="Y52" s="31">
        <f t="shared" si="21"/>
        <v>0</v>
      </c>
      <c r="Z52" s="31">
        <f t="shared" si="21"/>
        <v>0</v>
      </c>
      <c r="AA52" s="31">
        <f t="shared" si="21"/>
        <v>0</v>
      </c>
      <c r="AB52" s="31">
        <f t="shared" si="21"/>
        <v>0</v>
      </c>
      <c r="AC52" s="31">
        <f t="shared" si="21"/>
        <v>0</v>
      </c>
      <c r="AD52" s="31">
        <f t="shared" si="21"/>
        <v>0</v>
      </c>
      <c r="AE52" s="31">
        <f t="shared" si="21"/>
        <v>0</v>
      </c>
      <c r="AF52" s="31">
        <f t="shared" si="21"/>
        <v>1.5265566588595902E-16</v>
      </c>
      <c r="AG52" s="31" t="e">
        <f t="shared" si="21"/>
        <v>#DIV/0!</v>
      </c>
      <c r="AH52" s="31">
        <f t="shared" si="21"/>
        <v>-2.2204460492503131E-16</v>
      </c>
    </row>
    <row r="53" spans="2:34" x14ac:dyDescent="0.25">
      <c r="B53" s="1"/>
      <c r="C53" s="1"/>
      <c r="D53" s="15" t="s">
        <v>36</v>
      </c>
      <c r="E53" s="38">
        <f>SQRT(E50^2+E51^2+E52^2)</f>
        <v>1</v>
      </c>
      <c r="F53" s="38">
        <f>SQRT(F50^2+F51^2+F52^2)</f>
        <v>1</v>
      </c>
      <c r="G53" s="38">
        <f t="shared" ref="G53:Q53" si="25">SQRT(G50^2+G51^2+G52^2)</f>
        <v>1</v>
      </c>
      <c r="H53" s="38">
        <f t="shared" si="25"/>
        <v>0.99999999999999989</v>
      </c>
      <c r="I53" s="38">
        <f t="shared" si="25"/>
        <v>1</v>
      </c>
      <c r="J53" s="38">
        <f t="shared" si="25"/>
        <v>1</v>
      </c>
      <c r="K53" s="38">
        <f t="shared" si="25"/>
        <v>1</v>
      </c>
      <c r="L53" s="38">
        <f t="shared" si="25"/>
        <v>1</v>
      </c>
      <c r="M53" s="38">
        <f t="shared" si="25"/>
        <v>1</v>
      </c>
      <c r="N53" s="38">
        <f t="shared" si="25"/>
        <v>1</v>
      </c>
      <c r="O53" s="38">
        <f t="shared" si="25"/>
        <v>1</v>
      </c>
      <c r="P53" s="38" t="e">
        <f t="shared" si="25"/>
        <v>#DIV/0!</v>
      </c>
      <c r="Q53" s="38">
        <f t="shared" si="25"/>
        <v>0.99999999999999989</v>
      </c>
      <c r="R53" s="1"/>
      <c r="S53" s="1"/>
      <c r="T53" s="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</row>
    <row r="54" spans="2:34" x14ac:dyDescent="0.25">
      <c r="B54" s="1"/>
      <c r="C54" s="1"/>
      <c r="D54" s="15"/>
      <c r="E54" s="38"/>
      <c r="F54" s="38"/>
      <c r="G54" s="38"/>
      <c r="H54" s="38"/>
      <c r="I54" s="38"/>
      <c r="J54" s="38"/>
      <c r="K54" s="1"/>
      <c r="L54" s="1"/>
      <c r="M54" s="1"/>
      <c r="N54" s="1"/>
      <c r="O54" s="1"/>
      <c r="P54" s="1"/>
      <c r="Q54" s="1"/>
      <c r="R54" s="1"/>
      <c r="S54" s="1"/>
      <c r="T54" s="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</row>
    <row r="55" spans="2:34" x14ac:dyDescent="0.25">
      <c r="B55" s="15" t="s">
        <v>5</v>
      </c>
      <c r="C55" s="15" t="s">
        <v>37</v>
      </c>
      <c r="D55" s="15" t="s">
        <v>25</v>
      </c>
      <c r="E55" s="1">
        <f>SQRT((E9-E12)^2+(E10-E13)^2+(E11-E14)^2)</f>
        <v>568.70635961012431</v>
      </c>
      <c r="F55" s="21">
        <f t="shared" ref="F55:Q55" si="26">SQRT(F9^2+F10^2+F11^2)</f>
        <v>3291.1330162618019</v>
      </c>
      <c r="G55" s="21">
        <f t="shared" si="26"/>
        <v>50375.941306407192</v>
      </c>
      <c r="H55" s="21">
        <f t="shared" si="26"/>
        <v>18375.357652694824</v>
      </c>
      <c r="I55" s="21">
        <f t="shared" si="26"/>
        <v>1645.4241388276748</v>
      </c>
      <c r="J55" s="21">
        <f t="shared" si="26"/>
        <v>28730.352867711896</v>
      </c>
      <c r="K55" s="21">
        <f t="shared" si="26"/>
        <v>18834.68874248676</v>
      </c>
      <c r="L55" s="21">
        <f t="shared" si="26"/>
        <v>41404.791205221074</v>
      </c>
      <c r="M55" s="21">
        <f t="shared" si="26"/>
        <v>13637.803513053588</v>
      </c>
      <c r="N55" s="21">
        <f t="shared" si="26"/>
        <v>8932.2989496808077</v>
      </c>
      <c r="O55" s="21">
        <f t="shared" si="26"/>
        <v>54283.123338392405</v>
      </c>
      <c r="P55" s="21">
        <f t="shared" si="26"/>
        <v>0</v>
      </c>
      <c r="Q55" s="21">
        <f t="shared" si="26"/>
        <v>44207.30181105293</v>
      </c>
      <c r="R55" s="1"/>
      <c r="S55" s="1"/>
      <c r="T55" s="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</row>
    <row r="56" spans="2:34" x14ac:dyDescent="0.25">
      <c r="B56" s="15"/>
      <c r="C56" s="15"/>
      <c r="D56" s="15" t="s">
        <v>33</v>
      </c>
      <c r="E56" s="38">
        <f>(E9-E12)/$E$55</f>
        <v>0.2243002875639537</v>
      </c>
      <c r="F56" s="38">
        <f t="shared" ref="F56:Q56" si="27">F9/F$55</f>
        <v>-0.22430028756395387</v>
      </c>
      <c r="G56" s="38">
        <f t="shared" si="27"/>
        <v>0.22430028756395398</v>
      </c>
      <c r="H56" s="38">
        <f t="shared" si="27"/>
        <v>0.2243002875639539</v>
      </c>
      <c r="I56" s="38">
        <f t="shared" si="27"/>
        <v>0.22430028756395348</v>
      </c>
      <c r="J56" s="38">
        <f t="shared" si="27"/>
        <v>0.22430028756395368</v>
      </c>
      <c r="K56" s="38">
        <f t="shared" si="27"/>
        <v>0.22430028756395415</v>
      </c>
      <c r="L56" s="38">
        <f t="shared" si="27"/>
        <v>0.22430028756395376</v>
      </c>
      <c r="M56" s="38">
        <f t="shared" si="27"/>
        <v>-0.22430028756395312</v>
      </c>
      <c r="N56" s="38">
        <f t="shared" si="27"/>
        <v>0.22430028756395404</v>
      </c>
      <c r="O56" s="38">
        <f t="shared" si="27"/>
        <v>0.22430028756395401</v>
      </c>
      <c r="P56" s="38" t="e">
        <f t="shared" si="27"/>
        <v>#DIV/0!</v>
      </c>
      <c r="Q56" s="38">
        <f t="shared" si="27"/>
        <v>0.2243002875639534</v>
      </c>
      <c r="R56" s="1"/>
      <c r="S56" s="1"/>
      <c r="T56" s="1"/>
      <c r="W56" s="31">
        <f t="shared" si="23"/>
        <v>0</v>
      </c>
      <c r="X56" s="31">
        <f t="shared" ref="X56:X58" si="28">ABS(G56)-ABS($E56)</f>
        <v>2.7755575615628914E-16</v>
      </c>
      <c r="Y56" s="31">
        <f t="shared" ref="Y56:Y58" si="29">ABS(H56)-ABS($E56)</f>
        <v>0</v>
      </c>
      <c r="Z56" s="31">
        <f t="shared" ref="Z56:Z58" si="30">ABS(I56)-ABS($E56)</f>
        <v>-2.2204460492503131E-16</v>
      </c>
      <c r="AA56" s="31">
        <f t="shared" ref="AA56:AA58" si="31">ABS(J56)-ABS($E56)</f>
        <v>0</v>
      </c>
      <c r="AB56" s="31">
        <f t="shared" ref="AB56:AB58" si="32">ABS(K56)-ABS($E56)</f>
        <v>4.4408920985006262E-16</v>
      </c>
      <c r="AC56" s="31">
        <f t="shared" ref="AC56:AC58" si="33">ABS(L56)-ABS($E56)</f>
        <v>0</v>
      </c>
      <c r="AD56" s="31">
        <f t="shared" ref="AD56:AD58" si="34">ABS(M56)-ABS($E56)</f>
        <v>-5.8286708792820718E-16</v>
      </c>
      <c r="AE56" s="31">
        <f t="shared" ref="AE56:AE58" si="35">ABS(N56)-ABS($E56)</f>
        <v>3.3306690738754696E-16</v>
      </c>
      <c r="AF56" s="31">
        <f t="shared" ref="AF56:AF58" si="36">ABS(O56)-ABS($E56)</f>
        <v>3.0531133177191805E-16</v>
      </c>
      <c r="AG56" s="31" t="e">
        <f t="shared" ref="AG56:AG58" si="37">ABS(P56)-ABS($E56)</f>
        <v>#DIV/0!</v>
      </c>
      <c r="AH56" s="31">
        <f t="shared" ref="AH56:AH58" si="38">ABS(Q56)-ABS($E56)</f>
        <v>-3.0531133177191805E-16</v>
      </c>
    </row>
    <row r="57" spans="2:34" x14ac:dyDescent="0.25">
      <c r="B57" s="1"/>
      <c r="C57" s="15"/>
      <c r="D57" s="15" t="s">
        <v>34</v>
      </c>
      <c r="E57" s="38">
        <f>(E10-E13)/$E$55</f>
        <v>0.97420749854075805</v>
      </c>
      <c r="F57" s="38">
        <f t="shared" ref="F57:Q57" si="39">F10/F$55</f>
        <v>-0.97420749854075805</v>
      </c>
      <c r="G57" s="38">
        <f t="shared" si="39"/>
        <v>0.97420749854075805</v>
      </c>
      <c r="H57" s="38">
        <f t="shared" si="39"/>
        <v>0.97420749854075805</v>
      </c>
      <c r="I57" s="38">
        <f t="shared" si="39"/>
        <v>0.97420749854075805</v>
      </c>
      <c r="J57" s="38">
        <f t="shared" si="39"/>
        <v>0.97420749854075805</v>
      </c>
      <c r="K57" s="38">
        <f t="shared" si="39"/>
        <v>0.97420749854075794</v>
      </c>
      <c r="L57" s="38">
        <f t="shared" si="39"/>
        <v>0.97420749854075805</v>
      </c>
      <c r="M57" s="38">
        <f t="shared" si="39"/>
        <v>-0.97420749854075817</v>
      </c>
      <c r="N57" s="38">
        <f t="shared" si="39"/>
        <v>0.97420749854075794</v>
      </c>
      <c r="O57" s="38">
        <f t="shared" si="39"/>
        <v>0.97420749854075794</v>
      </c>
      <c r="P57" s="38" t="e">
        <f t="shared" si="39"/>
        <v>#DIV/0!</v>
      </c>
      <c r="Q57" s="38">
        <f t="shared" si="39"/>
        <v>0.97420749854075805</v>
      </c>
      <c r="R57" s="1"/>
      <c r="S57" s="1"/>
      <c r="T57" s="1"/>
      <c r="W57" s="31">
        <f t="shared" si="23"/>
        <v>0</v>
      </c>
      <c r="X57" s="31">
        <f t="shared" si="28"/>
        <v>0</v>
      </c>
      <c r="Y57" s="31">
        <f t="shared" si="29"/>
        <v>0</v>
      </c>
      <c r="Z57" s="31">
        <f t="shared" si="30"/>
        <v>0</v>
      </c>
      <c r="AA57" s="31">
        <f t="shared" si="31"/>
        <v>0</v>
      </c>
      <c r="AB57" s="31">
        <f t="shared" si="32"/>
        <v>0</v>
      </c>
      <c r="AC57" s="31">
        <f t="shared" si="33"/>
        <v>0</v>
      </c>
      <c r="AD57" s="31">
        <f t="shared" si="34"/>
        <v>0</v>
      </c>
      <c r="AE57" s="31">
        <f t="shared" si="35"/>
        <v>0</v>
      </c>
      <c r="AF57" s="31">
        <f t="shared" si="36"/>
        <v>0</v>
      </c>
      <c r="AG57" s="31" t="e">
        <f t="shared" si="37"/>
        <v>#DIV/0!</v>
      </c>
      <c r="AH57" s="31">
        <f t="shared" si="38"/>
        <v>0</v>
      </c>
    </row>
    <row r="58" spans="2:34" x14ac:dyDescent="0.25">
      <c r="B58" s="1"/>
      <c r="C58" s="1"/>
      <c r="D58" s="15" t="s">
        <v>35</v>
      </c>
      <c r="E58" s="38">
        <f>(E11-E14)/$E$55</f>
        <v>2.4680575067988264E-2</v>
      </c>
      <c r="F58" s="38">
        <f t="shared" ref="F58:Q58" si="40">F11/F$55</f>
        <v>-2.4680575067988313E-2</v>
      </c>
      <c r="G58" s="38">
        <f t="shared" si="40"/>
        <v>2.4680575067988198E-2</v>
      </c>
      <c r="H58" s="38">
        <f t="shared" si="40"/>
        <v>2.4680575067988306E-2</v>
      </c>
      <c r="I58" s="38">
        <f t="shared" si="40"/>
        <v>2.4680575067988222E-2</v>
      </c>
      <c r="J58" s="38">
        <f t="shared" si="40"/>
        <v>2.4680575067988254E-2</v>
      </c>
      <c r="K58" s="38">
        <f t="shared" si="40"/>
        <v>2.468057506798832E-2</v>
      </c>
      <c r="L58" s="38">
        <f t="shared" si="40"/>
        <v>2.4680575067988288E-2</v>
      </c>
      <c r="M58" s="38">
        <f t="shared" si="40"/>
        <v>-2.4680575067988181E-2</v>
      </c>
      <c r="N58" s="38">
        <f t="shared" si="40"/>
        <v>2.4680575067988274E-2</v>
      </c>
      <c r="O58" s="38">
        <f t="shared" si="40"/>
        <v>2.4680575067988274E-2</v>
      </c>
      <c r="P58" s="38" t="e">
        <f t="shared" si="40"/>
        <v>#DIV/0!</v>
      </c>
      <c r="Q58" s="38">
        <f t="shared" si="40"/>
        <v>2.4680575067988139E-2</v>
      </c>
      <c r="R58" s="1"/>
      <c r="S58" s="1"/>
      <c r="T58" s="1"/>
      <c r="W58" s="31">
        <f t="shared" si="23"/>
        <v>4.8572257327350599E-17</v>
      </c>
      <c r="X58" s="31">
        <f t="shared" si="28"/>
        <v>-6.591949208711867E-17</v>
      </c>
      <c r="Y58" s="31">
        <f t="shared" si="29"/>
        <v>4.163336342344337E-17</v>
      </c>
      <c r="Z58" s="31">
        <f t="shared" si="30"/>
        <v>-4.163336342344337E-17</v>
      </c>
      <c r="AA58" s="31">
        <f t="shared" si="31"/>
        <v>0</v>
      </c>
      <c r="AB58" s="31">
        <f t="shared" si="32"/>
        <v>5.5511151231257827E-17</v>
      </c>
      <c r="AC58" s="31">
        <f t="shared" si="33"/>
        <v>0</v>
      </c>
      <c r="AD58" s="31">
        <f t="shared" si="34"/>
        <v>-8.3266726846886741E-17</v>
      </c>
      <c r="AE58" s="31">
        <f t="shared" si="35"/>
        <v>0</v>
      </c>
      <c r="AF58" s="31">
        <f t="shared" si="36"/>
        <v>0</v>
      </c>
      <c r="AG58" s="31" t="e">
        <f t="shared" si="37"/>
        <v>#DIV/0!</v>
      </c>
      <c r="AH58" s="31">
        <f t="shared" si="38"/>
        <v>-1.2490009027033011E-16</v>
      </c>
    </row>
    <row r="59" spans="2:34" x14ac:dyDescent="0.25">
      <c r="B59" s="1"/>
      <c r="C59" s="1"/>
      <c r="D59" s="15" t="s">
        <v>36</v>
      </c>
      <c r="E59" s="38">
        <f>SQRT(E56^2+E57^2+E58^2)</f>
        <v>1</v>
      </c>
      <c r="F59" s="38">
        <f>SQRT(F56^2+F57^2+F58^2)</f>
        <v>1</v>
      </c>
      <c r="G59" s="38">
        <f t="shared" ref="G59:Q59" si="41">SQRT(G56^2+G57^2+G58^2)</f>
        <v>1</v>
      </c>
      <c r="H59" s="38">
        <f t="shared" si="41"/>
        <v>1</v>
      </c>
      <c r="I59" s="38">
        <f t="shared" si="41"/>
        <v>1</v>
      </c>
      <c r="J59" s="38">
        <f t="shared" si="41"/>
        <v>1</v>
      </c>
      <c r="K59" s="38">
        <f t="shared" si="41"/>
        <v>1</v>
      </c>
      <c r="L59" s="38">
        <f t="shared" si="41"/>
        <v>1</v>
      </c>
      <c r="M59" s="38">
        <f t="shared" si="41"/>
        <v>1</v>
      </c>
      <c r="N59" s="38">
        <f t="shared" si="41"/>
        <v>1</v>
      </c>
      <c r="O59" s="38">
        <f t="shared" si="41"/>
        <v>1</v>
      </c>
      <c r="P59" s="38" t="e">
        <f t="shared" si="41"/>
        <v>#DIV/0!</v>
      </c>
      <c r="Q59" s="38">
        <f t="shared" si="41"/>
        <v>1</v>
      </c>
      <c r="R59" s="1"/>
      <c r="S59" s="1"/>
      <c r="T59" s="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</row>
    <row r="60" spans="2:34" x14ac:dyDescent="0.25">
      <c r="B60" s="1"/>
      <c r="C60" s="1"/>
      <c r="D60" s="15"/>
      <c r="E60" s="38"/>
      <c r="F60" s="38"/>
      <c r="G60" s="38"/>
      <c r="H60" s="38"/>
      <c r="I60" s="38"/>
      <c r="J60" s="38"/>
      <c r="K60" s="1"/>
      <c r="L60" s="1"/>
      <c r="M60" s="1"/>
      <c r="N60" s="1"/>
      <c r="O60" s="1"/>
      <c r="P60" s="1"/>
      <c r="Q60" s="1"/>
      <c r="R60" s="1"/>
      <c r="S60" s="1"/>
      <c r="T60" s="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</row>
    <row r="61" spans="2:34" x14ac:dyDescent="0.25">
      <c r="B61" s="15" t="s">
        <v>11</v>
      </c>
      <c r="C61" s="15" t="s">
        <v>32</v>
      </c>
      <c r="D61" s="15" t="s">
        <v>25</v>
      </c>
      <c r="E61" s="1">
        <f>SQRT((E15-E21)^2+(E16-E22)^2+(E17-E23)^2)</f>
        <v>538.07465244610808</v>
      </c>
      <c r="F61" s="21">
        <f t="shared" ref="F61:Q61" si="42">SQRT(F15^2+F16^2+F17^2)</f>
        <v>15846.034168382608</v>
      </c>
      <c r="G61" s="21">
        <f t="shared" si="42"/>
        <v>3696.1057181721335</v>
      </c>
      <c r="H61" s="21">
        <f t="shared" si="42"/>
        <v>13642.595829359227</v>
      </c>
      <c r="I61" s="21">
        <f t="shared" si="42"/>
        <v>6681.8618028036717</v>
      </c>
      <c r="J61" s="21">
        <f t="shared" si="42"/>
        <v>729.6772839018422</v>
      </c>
      <c r="K61" s="21">
        <f t="shared" si="42"/>
        <v>5059.9733306836415</v>
      </c>
      <c r="L61" s="21">
        <f t="shared" si="42"/>
        <v>99.855648372069652</v>
      </c>
      <c r="M61" s="21">
        <f t="shared" si="42"/>
        <v>15668.401771533012</v>
      </c>
      <c r="N61" s="21">
        <f t="shared" si="42"/>
        <v>10708.284089221454</v>
      </c>
      <c r="O61" s="21">
        <f t="shared" si="42"/>
        <v>10317.395077532894</v>
      </c>
      <c r="P61" s="21">
        <f t="shared" si="42"/>
        <v>0</v>
      </c>
      <c r="Q61" s="21">
        <f t="shared" si="42"/>
        <v>13606.521206895384</v>
      </c>
      <c r="R61" s="1"/>
      <c r="S61" s="1"/>
      <c r="T61" s="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</row>
    <row r="62" spans="2:34" x14ac:dyDescent="0.25">
      <c r="B62" s="15"/>
      <c r="C62" s="15"/>
      <c r="D62" s="15" t="s">
        <v>33</v>
      </c>
      <c r="E62" s="38">
        <f>(E15-E21)/E$61</f>
        <v>-0.78427779134655717</v>
      </c>
      <c r="F62" s="38">
        <f t="shared" ref="F62:Q62" si="43">F15/F$61</f>
        <v>0.78427779134655773</v>
      </c>
      <c r="G62" s="38">
        <f t="shared" si="43"/>
        <v>0.78427779134655673</v>
      </c>
      <c r="H62" s="38">
        <f t="shared" si="43"/>
        <v>0.78427779134655662</v>
      </c>
      <c r="I62" s="38">
        <f t="shared" si="43"/>
        <v>0.7842777913465574</v>
      </c>
      <c r="J62" s="38">
        <f t="shared" si="43"/>
        <v>0.78427779134655784</v>
      </c>
      <c r="K62" s="38">
        <f t="shared" si="43"/>
        <v>0.7842777913465574</v>
      </c>
      <c r="L62" s="38">
        <f t="shared" si="43"/>
        <v>0.78427779134656495</v>
      </c>
      <c r="M62" s="38">
        <f t="shared" si="43"/>
        <v>0.78427779134655762</v>
      </c>
      <c r="N62" s="38">
        <f t="shared" si="43"/>
        <v>0.78427779134655717</v>
      </c>
      <c r="O62" s="38">
        <f t="shared" si="43"/>
        <v>-0.78427779134655717</v>
      </c>
      <c r="P62" s="38" t="e">
        <f t="shared" si="43"/>
        <v>#DIV/0!</v>
      </c>
      <c r="Q62" s="38">
        <f t="shared" si="43"/>
        <v>0.78427779134655695</v>
      </c>
      <c r="R62" s="1"/>
      <c r="S62" s="1"/>
      <c r="T62" s="1"/>
      <c r="W62" s="31">
        <f t="shared" si="23"/>
        <v>0</v>
      </c>
      <c r="X62" s="31">
        <f t="shared" ref="X62:X64" si="44">ABS(G62)-ABS($E62)</f>
        <v>0</v>
      </c>
      <c r="Y62" s="31">
        <f t="shared" ref="Y62:Y64" si="45">ABS(H62)-ABS($E62)</f>
        <v>0</v>
      </c>
      <c r="Z62" s="31">
        <f t="shared" ref="Z62:Z64" si="46">ABS(I62)-ABS($E62)</f>
        <v>0</v>
      </c>
      <c r="AA62" s="31">
        <f t="shared" ref="AA62:AA64" si="47">ABS(J62)-ABS($E62)</f>
        <v>0</v>
      </c>
      <c r="AB62" s="31">
        <f t="shared" ref="AB62:AB64" si="48">ABS(K62)-ABS($E62)</f>
        <v>0</v>
      </c>
      <c r="AC62" s="31">
        <f t="shared" ref="AC62:AC64" si="49">ABS(L62)-ABS($E62)</f>
        <v>7.7715611723760958E-15</v>
      </c>
      <c r="AD62" s="31">
        <f t="shared" ref="AD62:AD64" si="50">ABS(M62)-ABS($E62)</f>
        <v>0</v>
      </c>
      <c r="AE62" s="31">
        <f t="shared" ref="AE62:AE64" si="51">ABS(N62)-ABS($E62)</f>
        <v>0</v>
      </c>
      <c r="AF62" s="31">
        <f t="shared" ref="AF62:AF64" si="52">ABS(O62)-ABS($E62)</f>
        <v>0</v>
      </c>
      <c r="AG62" s="31" t="e">
        <f t="shared" ref="AG62:AG64" si="53">ABS(P62)-ABS($E62)</f>
        <v>#DIV/0!</v>
      </c>
      <c r="AH62" s="31">
        <f t="shared" ref="AH62:AH64" si="54">ABS(Q62)-ABS($E62)</f>
        <v>0</v>
      </c>
    </row>
    <row r="63" spans="2:34" x14ac:dyDescent="0.25">
      <c r="B63" s="1"/>
      <c r="C63" s="15"/>
      <c r="D63" s="15" t="s">
        <v>34</v>
      </c>
      <c r="E63" s="38">
        <f>(E16-E22)/E$61</f>
        <v>0.61992513210498978</v>
      </c>
      <c r="F63" s="38">
        <f t="shared" ref="F63:Q63" si="55">F16/F$61</f>
        <v>-0.61992513210498912</v>
      </c>
      <c r="G63" s="38">
        <f t="shared" si="55"/>
        <v>-0.61992513210499034</v>
      </c>
      <c r="H63" s="38">
        <f t="shared" si="55"/>
        <v>-0.61992513210499045</v>
      </c>
      <c r="I63" s="38">
        <f t="shared" si="55"/>
        <v>-0.61992513210498956</v>
      </c>
      <c r="J63" s="38">
        <f t="shared" si="55"/>
        <v>-0.6199251321049889</v>
      </c>
      <c r="K63" s="38">
        <f t="shared" si="55"/>
        <v>-0.61992513210498945</v>
      </c>
      <c r="L63" s="38">
        <f t="shared" si="55"/>
        <v>-0.6199251321049799</v>
      </c>
      <c r="M63" s="38">
        <f t="shared" si="55"/>
        <v>-0.61992513210498934</v>
      </c>
      <c r="N63" s="38">
        <f t="shared" si="55"/>
        <v>-0.61992513210498978</v>
      </c>
      <c r="O63" s="38">
        <f t="shared" si="55"/>
        <v>0.61992513210498967</v>
      </c>
      <c r="P63" s="38" t="e">
        <f t="shared" si="55"/>
        <v>#DIV/0!</v>
      </c>
      <c r="Q63" s="38">
        <f t="shared" si="55"/>
        <v>-0.61992513210499001</v>
      </c>
      <c r="R63" s="1"/>
      <c r="S63" s="1"/>
      <c r="T63" s="1"/>
      <c r="W63" s="31">
        <f t="shared" si="23"/>
        <v>0</v>
      </c>
      <c r="X63" s="31">
        <f t="shared" si="44"/>
        <v>0</v>
      </c>
      <c r="Y63" s="31">
        <f t="shared" si="45"/>
        <v>0</v>
      </c>
      <c r="Z63" s="31">
        <f t="shared" si="46"/>
        <v>0</v>
      </c>
      <c r="AA63" s="31">
        <f t="shared" si="47"/>
        <v>-8.8817841970012523E-16</v>
      </c>
      <c r="AB63" s="31">
        <f t="shared" si="48"/>
        <v>0</v>
      </c>
      <c r="AC63" s="31">
        <f t="shared" si="49"/>
        <v>-9.8809849191638932E-15</v>
      </c>
      <c r="AD63" s="31">
        <f t="shared" si="50"/>
        <v>0</v>
      </c>
      <c r="AE63" s="31">
        <f t="shared" si="51"/>
        <v>0</v>
      </c>
      <c r="AF63" s="31">
        <f t="shared" si="52"/>
        <v>0</v>
      </c>
      <c r="AG63" s="31" t="e">
        <f t="shared" si="53"/>
        <v>#DIV/0!</v>
      </c>
      <c r="AH63" s="31">
        <f t="shared" si="54"/>
        <v>0</v>
      </c>
    </row>
    <row r="64" spans="2:34" x14ac:dyDescent="0.25">
      <c r="B64" s="1"/>
      <c r="C64" s="1"/>
      <c r="D64" s="15" t="s">
        <v>35</v>
      </c>
      <c r="E64" s="38">
        <f>(E17-E23)/E$61</f>
        <v>-2.4518902609561886E-2</v>
      </c>
      <c r="F64" s="38">
        <f t="shared" ref="F64:Q64" si="56">F17/F$61</f>
        <v>2.4518902609561879E-2</v>
      </c>
      <c r="G64" s="38">
        <f t="shared" si="56"/>
        <v>2.4518902609561903E-2</v>
      </c>
      <c r="H64" s="38">
        <f t="shared" si="56"/>
        <v>2.4518902609561882E-2</v>
      </c>
      <c r="I64" s="38">
        <f t="shared" si="56"/>
        <v>2.451890260956191E-2</v>
      </c>
      <c r="J64" s="38">
        <f t="shared" si="56"/>
        <v>2.4518902609562014E-2</v>
      </c>
      <c r="K64" s="38">
        <f t="shared" si="56"/>
        <v>2.4518902609561948E-2</v>
      </c>
      <c r="L64" s="38">
        <f t="shared" si="56"/>
        <v>2.4518902609562462E-2</v>
      </c>
      <c r="M64" s="38">
        <f t="shared" si="56"/>
        <v>2.4518902609561896E-2</v>
      </c>
      <c r="N64" s="38">
        <f t="shared" si="56"/>
        <v>2.4518902609561896E-2</v>
      </c>
      <c r="O64" s="38">
        <f t="shared" si="56"/>
        <v>-2.4518902609561865E-2</v>
      </c>
      <c r="P64" s="38" t="e">
        <f t="shared" si="56"/>
        <v>#DIV/0!</v>
      </c>
      <c r="Q64" s="38">
        <f t="shared" si="56"/>
        <v>2.4518902609561931E-2</v>
      </c>
      <c r="R64" s="1"/>
      <c r="S64" s="1"/>
      <c r="T64" s="1"/>
      <c r="W64" s="31">
        <f t="shared" si="23"/>
        <v>0</v>
      </c>
      <c r="X64" s="31">
        <f t="shared" si="44"/>
        <v>0</v>
      </c>
      <c r="Y64" s="31">
        <f t="shared" si="45"/>
        <v>0</v>
      </c>
      <c r="Z64" s="31">
        <f t="shared" si="46"/>
        <v>0</v>
      </c>
      <c r="AA64" s="31">
        <f t="shared" si="47"/>
        <v>1.2836953722228372E-16</v>
      </c>
      <c r="AB64" s="31">
        <f t="shared" si="48"/>
        <v>6.2450045135165055E-17</v>
      </c>
      <c r="AC64" s="31">
        <f t="shared" si="49"/>
        <v>5.7592819402429996E-16</v>
      </c>
      <c r="AD64" s="31">
        <f t="shared" si="50"/>
        <v>0</v>
      </c>
      <c r="AE64" s="31">
        <f t="shared" si="51"/>
        <v>0</v>
      </c>
      <c r="AF64" s="31">
        <f t="shared" si="52"/>
        <v>0</v>
      </c>
      <c r="AG64" s="31" t="e">
        <f t="shared" si="53"/>
        <v>#DIV/0!</v>
      </c>
      <c r="AH64" s="31">
        <f t="shared" si="54"/>
        <v>4.5102810375396984E-17</v>
      </c>
    </row>
    <row r="65" spans="2:34" x14ac:dyDescent="0.25">
      <c r="B65" s="1"/>
      <c r="C65" s="1"/>
      <c r="D65" s="15" t="s">
        <v>36</v>
      </c>
      <c r="E65" s="38">
        <f>SQRT(E62^2+E63^2+E64^2)</f>
        <v>1</v>
      </c>
      <c r="F65" s="38">
        <f>SQRT(F62^2+F63^2+F64^2)</f>
        <v>1</v>
      </c>
      <c r="G65" s="38">
        <f t="shared" ref="G65:P65" si="57">SQRT(G62^2+G63^2+G64^2)</f>
        <v>1</v>
      </c>
      <c r="H65" s="38">
        <f t="shared" si="57"/>
        <v>1</v>
      </c>
      <c r="I65" s="38">
        <f t="shared" si="57"/>
        <v>1</v>
      </c>
      <c r="J65" s="38">
        <f t="shared" si="57"/>
        <v>1</v>
      </c>
      <c r="K65" s="38">
        <f t="shared" si="57"/>
        <v>1</v>
      </c>
      <c r="L65" s="38">
        <f t="shared" si="57"/>
        <v>1</v>
      </c>
      <c r="M65" s="38">
        <f t="shared" si="57"/>
        <v>1</v>
      </c>
      <c r="N65" s="38">
        <f t="shared" si="57"/>
        <v>1</v>
      </c>
      <c r="O65" s="38">
        <f t="shared" si="57"/>
        <v>1</v>
      </c>
      <c r="P65" s="38" t="e">
        <f t="shared" si="57"/>
        <v>#DIV/0!</v>
      </c>
      <c r="Q65" s="38">
        <f t="shared" ref="Q65" si="58">SQRT(Q62^2+Q63^2+Q64^2)</f>
        <v>1</v>
      </c>
      <c r="R65" s="1"/>
      <c r="S65" s="1"/>
      <c r="T65" s="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</row>
    <row r="66" spans="2:34" x14ac:dyDescent="0.25">
      <c r="D66" s="15"/>
      <c r="E66" s="31"/>
      <c r="F66" s="31"/>
      <c r="G66" s="31"/>
      <c r="H66" s="31"/>
      <c r="I66" s="31"/>
      <c r="J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spans="2:34" x14ac:dyDescent="0.25">
      <c r="B67" s="15" t="s">
        <v>11</v>
      </c>
      <c r="C67" s="15" t="s">
        <v>37</v>
      </c>
      <c r="D67" s="15" t="s">
        <v>25</v>
      </c>
      <c r="E67" s="1">
        <f>SQRT((E18-E21)^2+(E19-E22)^2+(E20-E23)^2)</f>
        <v>450.21019645716598</v>
      </c>
      <c r="F67" s="21">
        <f t="shared" ref="F67:Q67" si="59">SQRT(F18^2+F19^2+F20^2)</f>
        <v>442.75708929093702</v>
      </c>
      <c r="G67" s="21">
        <f t="shared" si="59"/>
        <v>33076.84530742879</v>
      </c>
      <c r="H67" s="21">
        <f t="shared" si="59"/>
        <v>13739.546945198446</v>
      </c>
      <c r="I67" s="21">
        <f t="shared" si="59"/>
        <v>2823.7473983612576</v>
      </c>
      <c r="J67" s="21">
        <f t="shared" si="59"/>
        <v>20376.261882459763</v>
      </c>
      <c r="K67" s="21">
        <f t="shared" si="59"/>
        <v>9603.6789450484794</v>
      </c>
      <c r="L67" s="21">
        <f t="shared" si="59"/>
        <v>28936.529148470665</v>
      </c>
      <c r="M67" s="21">
        <f t="shared" si="59"/>
        <v>10505.672713495595</v>
      </c>
      <c r="N67" s="21">
        <f t="shared" si="59"/>
        <v>8827.1774899266402</v>
      </c>
      <c r="O67" s="21">
        <f t="shared" si="59"/>
        <v>35002.983271994432</v>
      </c>
      <c r="P67" s="21">
        <f t="shared" si="59"/>
        <v>0</v>
      </c>
      <c r="Q67" s="21">
        <f t="shared" si="59"/>
        <v>26187.616734597592</v>
      </c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</row>
    <row r="68" spans="2:34" x14ac:dyDescent="0.25">
      <c r="B68" s="15"/>
      <c r="C68" s="15"/>
      <c r="D68" s="15" t="s">
        <v>33</v>
      </c>
      <c r="E68" s="38">
        <f>(E18-E21)/E$67</f>
        <v>-0.14415488700770646</v>
      </c>
      <c r="F68" s="38">
        <f t="shared" ref="F68:Q68" si="60">F18/F$67</f>
        <v>-0.1441548870077064</v>
      </c>
      <c r="G68" s="38">
        <f t="shared" si="60"/>
        <v>0.14415488700770637</v>
      </c>
      <c r="H68" s="38">
        <f t="shared" si="60"/>
        <v>0.14415488700770571</v>
      </c>
      <c r="I68" s="38">
        <f t="shared" si="60"/>
        <v>-0.14415488700770676</v>
      </c>
      <c r="J68" s="38">
        <f t="shared" si="60"/>
        <v>0.14415488700770679</v>
      </c>
      <c r="K68" s="38">
        <f t="shared" si="60"/>
        <v>0.14415488700770615</v>
      </c>
      <c r="L68" s="38">
        <f t="shared" si="60"/>
        <v>0.14415488700770671</v>
      </c>
      <c r="M68" s="38">
        <f t="shared" si="60"/>
        <v>-0.14415488700770623</v>
      </c>
      <c r="N68" s="38">
        <f t="shared" si="60"/>
        <v>0.14415488700770593</v>
      </c>
      <c r="O68" s="38">
        <f t="shared" si="60"/>
        <v>0.14415488700770626</v>
      </c>
      <c r="P68" s="38" t="e">
        <f t="shared" si="60"/>
        <v>#DIV/0!</v>
      </c>
      <c r="Q68" s="38">
        <f t="shared" si="60"/>
        <v>0.14415488700770651</v>
      </c>
      <c r="W68" s="31">
        <f t="shared" si="23"/>
        <v>0</v>
      </c>
      <c r="X68" s="31">
        <f t="shared" ref="X68:X70" si="61">ABS(G68)-ABS($E68)</f>
        <v>0</v>
      </c>
      <c r="Y68" s="31">
        <f t="shared" ref="Y68:Y70" si="62">ABS(H68)-ABS($E68)</f>
        <v>-7.4940054162198066E-16</v>
      </c>
      <c r="Z68" s="31">
        <f t="shared" ref="Z68:Z70" si="63">ABS(I68)-ABS($E68)</f>
        <v>3.0531133177191805E-16</v>
      </c>
      <c r="AA68" s="31">
        <f t="shared" ref="AA68:AA70" si="64">ABS(J68)-ABS($E68)</f>
        <v>3.3306690738754696E-16</v>
      </c>
      <c r="AB68" s="31">
        <f t="shared" ref="AB68:AB70" si="65">ABS(K68)-ABS($E68)</f>
        <v>-3.0531133177191805E-16</v>
      </c>
      <c r="AC68" s="31">
        <f t="shared" ref="AC68:AC70" si="66">ABS(L68)-ABS($E68)</f>
        <v>2.4980018054066022E-16</v>
      </c>
      <c r="AD68" s="31">
        <f t="shared" ref="AD68:AD70" si="67">ABS(M68)-ABS($E68)</f>
        <v>-2.2204460492503131E-16</v>
      </c>
      <c r="AE68" s="31">
        <f t="shared" ref="AE68:AE70" si="68">ABS(N68)-ABS($E68)</f>
        <v>-5.2735593669694936E-16</v>
      </c>
      <c r="AF68" s="31">
        <f t="shared" ref="AF68:AF70" si="69">ABS(O68)-ABS($E68)</f>
        <v>0</v>
      </c>
      <c r="AG68" s="31" t="e">
        <f t="shared" ref="AG68:AG70" si="70">ABS(P68)-ABS($E68)</f>
        <v>#DIV/0!</v>
      </c>
      <c r="AH68" s="31">
        <f t="shared" ref="AH68:AH70" si="71">ABS(Q68)-ABS($E68)</f>
        <v>0</v>
      </c>
    </row>
    <row r="69" spans="2:34" x14ac:dyDescent="0.25">
      <c r="B69" s="1"/>
      <c r="C69" s="15"/>
      <c r="D69" s="15" t="s">
        <v>34</v>
      </c>
      <c r="E69" s="38">
        <f>(E19-E22)/E$67</f>
        <v>0.9882872567110601</v>
      </c>
      <c r="F69" s="38">
        <f t="shared" ref="F69:Q69" si="72">F19/F$67</f>
        <v>0.98828725671105999</v>
      </c>
      <c r="G69" s="38">
        <f t="shared" si="72"/>
        <v>-0.98828725671105999</v>
      </c>
      <c r="H69" s="38">
        <f t="shared" si="72"/>
        <v>-0.98828725671106021</v>
      </c>
      <c r="I69" s="38">
        <f t="shared" si="72"/>
        <v>0.98828725671105999</v>
      </c>
      <c r="J69" s="38">
        <f t="shared" si="72"/>
        <v>-0.9882872567110601</v>
      </c>
      <c r="K69" s="38">
        <f t="shared" si="72"/>
        <v>-0.98828725671106021</v>
      </c>
      <c r="L69" s="38">
        <f t="shared" si="72"/>
        <v>-0.98828725671105999</v>
      </c>
      <c r="M69" s="38">
        <f t="shared" si="72"/>
        <v>0.9882872567110601</v>
      </c>
      <c r="N69" s="38">
        <f t="shared" si="72"/>
        <v>-0.9882872567110601</v>
      </c>
      <c r="O69" s="38">
        <f t="shared" si="72"/>
        <v>-0.9882872567110601</v>
      </c>
      <c r="P69" s="38" t="e">
        <f t="shared" si="72"/>
        <v>#DIV/0!</v>
      </c>
      <c r="Q69" s="38">
        <f t="shared" si="72"/>
        <v>-0.98828725671105999</v>
      </c>
      <c r="W69" s="31">
        <f t="shared" si="23"/>
        <v>0</v>
      </c>
      <c r="X69" s="31">
        <f t="shared" si="61"/>
        <v>0</v>
      </c>
      <c r="Y69" s="31">
        <f t="shared" si="62"/>
        <v>0</v>
      </c>
      <c r="Z69" s="31">
        <f t="shared" si="63"/>
        <v>0</v>
      </c>
      <c r="AA69" s="31">
        <f t="shared" si="64"/>
        <v>0</v>
      </c>
      <c r="AB69" s="31">
        <f t="shared" si="65"/>
        <v>0</v>
      </c>
      <c r="AC69" s="31">
        <f t="shared" si="66"/>
        <v>0</v>
      </c>
      <c r="AD69" s="31">
        <f t="shared" si="67"/>
        <v>0</v>
      </c>
      <c r="AE69" s="31">
        <f t="shared" si="68"/>
        <v>0</v>
      </c>
      <c r="AF69" s="31">
        <f t="shared" si="69"/>
        <v>0</v>
      </c>
      <c r="AG69" s="31" t="e">
        <f t="shared" si="70"/>
        <v>#DIV/0!</v>
      </c>
      <c r="AH69" s="31">
        <f t="shared" si="71"/>
        <v>0</v>
      </c>
    </row>
    <row r="70" spans="2:34" x14ac:dyDescent="0.25">
      <c r="B70" s="1"/>
      <c r="C70" s="1"/>
      <c r="D70" s="15" t="s">
        <v>35</v>
      </c>
      <c r="E70" s="38">
        <f>(E20-E23)/E$67</f>
        <v>-5.0076609053755494E-2</v>
      </c>
      <c r="F70" s="38">
        <f t="shared" ref="F70:Q70" si="73">F20/F$67</f>
        <v>-5.0076609053755564E-2</v>
      </c>
      <c r="G70" s="38">
        <f t="shared" si="73"/>
        <v>5.0076609053755543E-2</v>
      </c>
      <c r="H70" s="38">
        <f t="shared" si="73"/>
        <v>5.0076609053755335E-2</v>
      </c>
      <c r="I70" s="38">
        <f t="shared" si="73"/>
        <v>-5.0076609053755536E-2</v>
      </c>
      <c r="J70" s="38">
        <f t="shared" si="73"/>
        <v>5.0076609053755612E-2</v>
      </c>
      <c r="K70" s="38">
        <f t="shared" si="73"/>
        <v>5.0076609053755529E-2</v>
      </c>
      <c r="L70" s="38">
        <f t="shared" si="73"/>
        <v>5.007660905375564E-2</v>
      </c>
      <c r="M70" s="38">
        <f t="shared" si="73"/>
        <v>-5.0076609053755251E-2</v>
      </c>
      <c r="N70" s="38">
        <f t="shared" si="73"/>
        <v>5.0076609053755487E-2</v>
      </c>
      <c r="O70" s="38">
        <f t="shared" si="73"/>
        <v>5.0076609053755536E-2</v>
      </c>
      <c r="P70" s="38" t="e">
        <f t="shared" si="73"/>
        <v>#DIV/0!</v>
      </c>
      <c r="Q70" s="38">
        <f t="shared" si="73"/>
        <v>5.007660905375555E-2</v>
      </c>
      <c r="W70" s="31">
        <f t="shared" si="23"/>
        <v>6.9388939039072284E-17</v>
      </c>
      <c r="X70" s="31">
        <f t="shared" si="61"/>
        <v>0</v>
      </c>
      <c r="Y70" s="31">
        <f t="shared" si="62"/>
        <v>-1.5959455978986625E-16</v>
      </c>
      <c r="Z70" s="31">
        <f t="shared" si="63"/>
        <v>0</v>
      </c>
      <c r="AA70" s="31">
        <f t="shared" si="64"/>
        <v>1.1796119636642288E-16</v>
      </c>
      <c r="AB70" s="31">
        <f t="shared" si="65"/>
        <v>0</v>
      </c>
      <c r="AC70" s="31">
        <f t="shared" si="66"/>
        <v>1.457167719820518E-16</v>
      </c>
      <c r="AD70" s="31">
        <f t="shared" si="67"/>
        <v>-2.4286128663675299E-16</v>
      </c>
      <c r="AE70" s="31">
        <f t="shared" si="68"/>
        <v>0</v>
      </c>
      <c r="AF70" s="31">
        <f t="shared" si="69"/>
        <v>0</v>
      </c>
      <c r="AG70" s="31" t="e">
        <f t="shared" si="70"/>
        <v>#DIV/0!</v>
      </c>
      <c r="AH70" s="31">
        <f t="shared" si="71"/>
        <v>5.5511151231257827E-17</v>
      </c>
    </row>
    <row r="71" spans="2:34" x14ac:dyDescent="0.25">
      <c r="B71" s="1"/>
      <c r="C71" s="1"/>
      <c r="D71" s="15" t="s">
        <v>36</v>
      </c>
      <c r="E71" s="38">
        <f>SQRT(E68^2+E69^2+E70^2)</f>
        <v>1</v>
      </c>
      <c r="F71" s="38">
        <f>SQRT(F68^2+F69^2+F70^2)</f>
        <v>1</v>
      </c>
      <c r="G71" s="38">
        <f t="shared" ref="G71:P71" si="74">SQRT(G68^2+G69^2+G70^2)</f>
        <v>1</v>
      </c>
      <c r="H71" s="38">
        <f t="shared" si="74"/>
        <v>1</v>
      </c>
      <c r="I71" s="38">
        <f t="shared" si="74"/>
        <v>1</v>
      </c>
      <c r="J71" s="38">
        <f t="shared" si="74"/>
        <v>1</v>
      </c>
      <c r="K71" s="38">
        <f t="shared" si="74"/>
        <v>1</v>
      </c>
      <c r="L71" s="38">
        <f t="shared" si="74"/>
        <v>1</v>
      </c>
      <c r="M71" s="38">
        <f t="shared" si="74"/>
        <v>1</v>
      </c>
      <c r="N71" s="38">
        <f t="shared" si="74"/>
        <v>1</v>
      </c>
      <c r="O71" s="38">
        <f t="shared" si="74"/>
        <v>1</v>
      </c>
      <c r="P71" s="38" t="e">
        <f t="shared" si="74"/>
        <v>#DIV/0!</v>
      </c>
      <c r="Q71" s="38">
        <f t="shared" ref="Q71" si="75">SQRT(Q68^2+Q69^2+Q70^2)</f>
        <v>1</v>
      </c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</row>
    <row r="72" spans="2:34" x14ac:dyDescent="0.25">
      <c r="D72" s="15"/>
      <c r="E72" s="31"/>
      <c r="F72" s="31"/>
      <c r="G72" s="31"/>
      <c r="H72" s="31"/>
      <c r="I72" s="31"/>
      <c r="J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</row>
    <row r="73" spans="2:34" x14ac:dyDescent="0.25">
      <c r="B73" s="15" t="s">
        <v>12</v>
      </c>
      <c r="C73" s="15"/>
      <c r="D73" s="15" t="s">
        <v>25</v>
      </c>
      <c r="E73" s="1">
        <f>SQRT((E24-C74)^2+(E25-C75)^2+(E26-C76)^2)</f>
        <v>474.63489579675877</v>
      </c>
      <c r="F73" s="21">
        <f t="shared" ref="F73:Q73" si="76">SQRT(F24^2+F25^2+F26^2)</f>
        <v>2428.567807078909</v>
      </c>
      <c r="G73" s="21">
        <f t="shared" si="76"/>
        <v>3316.2585645539384</v>
      </c>
      <c r="H73" s="21">
        <f t="shared" si="76"/>
        <v>1216.8597325823287</v>
      </c>
      <c r="I73" s="21">
        <f t="shared" si="76"/>
        <v>58.398249502896711</v>
      </c>
      <c r="J73" s="21">
        <f t="shared" si="76"/>
        <v>3293.7484372096778</v>
      </c>
      <c r="K73" s="21">
        <f t="shared" si="76"/>
        <v>55.774763449678993</v>
      </c>
      <c r="L73" s="21">
        <f t="shared" si="76"/>
        <v>2751.856707225676</v>
      </c>
      <c r="M73" s="21">
        <f t="shared" si="76"/>
        <v>3510.6126256724988</v>
      </c>
      <c r="N73" s="21">
        <f t="shared" si="76"/>
        <v>814.53068189650844</v>
      </c>
      <c r="O73" s="21">
        <f t="shared" si="76"/>
        <v>3729.9268743554458</v>
      </c>
      <c r="P73" s="21">
        <f t="shared" si="76"/>
        <v>0</v>
      </c>
      <c r="Q73" s="21">
        <f t="shared" si="76"/>
        <v>9526.6240771076464</v>
      </c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</row>
    <row r="74" spans="2:34" x14ac:dyDescent="0.25">
      <c r="B74" s="15" t="s">
        <v>46</v>
      </c>
      <c r="C74" s="48">
        <v>3300</v>
      </c>
      <c r="D74" s="15" t="s">
        <v>33</v>
      </c>
      <c r="E74" s="38">
        <f>(E24-C74)/E$73</f>
        <v>-6.8473684273557239E-2</v>
      </c>
      <c r="F74" s="38">
        <f t="shared" ref="F74:Q74" si="77">F24/F$73</f>
        <v>6.8473684273557031E-2</v>
      </c>
      <c r="G74" s="38">
        <f t="shared" si="77"/>
        <v>-6.8473684273557392E-2</v>
      </c>
      <c r="H74" s="38">
        <f t="shared" si="77"/>
        <v>6.8473684273556851E-2</v>
      </c>
      <c r="I74" s="38">
        <f t="shared" si="77"/>
        <v>-6.8473684273557753E-2</v>
      </c>
      <c r="J74" s="38">
        <f t="shared" si="77"/>
        <v>-6.8473684273557225E-2</v>
      </c>
      <c r="K74" s="38">
        <f t="shared" si="77"/>
        <v>-6.8473684273556351E-2</v>
      </c>
      <c r="L74" s="38">
        <f t="shared" si="77"/>
        <v>-6.8473684273557309E-2</v>
      </c>
      <c r="M74" s="38">
        <f t="shared" si="77"/>
        <v>6.8473684273557392E-2</v>
      </c>
      <c r="N74" s="38">
        <f t="shared" si="77"/>
        <v>6.8473684273557239E-2</v>
      </c>
      <c r="O74" s="38">
        <f t="shared" si="77"/>
        <v>-6.8473684273557239E-2</v>
      </c>
      <c r="P74" s="38" t="e">
        <f t="shared" si="77"/>
        <v>#DIV/0!</v>
      </c>
      <c r="Q74" s="38">
        <f t="shared" si="77"/>
        <v>-6.8473684273557281E-2</v>
      </c>
      <c r="W74" s="31">
        <f t="shared" si="23"/>
        <v>-2.0816681711721685E-16</v>
      </c>
      <c r="X74" s="31">
        <f t="shared" ref="X74:X76" si="78">ABS(G74)-ABS($E74)</f>
        <v>1.5265566588595902E-16</v>
      </c>
      <c r="Y74" s="31">
        <f t="shared" ref="Y74:Y76" si="79">ABS(H74)-ABS($E74)</f>
        <v>-3.8857805861880479E-16</v>
      </c>
      <c r="Z74" s="31">
        <f t="shared" ref="Z74:Z76" si="80">ABS(I74)-ABS($E74)</f>
        <v>5.134781488891349E-16</v>
      </c>
      <c r="AA74" s="31">
        <f t="shared" ref="AA74:AA76" si="81">ABS(J74)-ABS($E74)</f>
        <v>0</v>
      </c>
      <c r="AB74" s="31">
        <f t="shared" ref="AB74:AB76" si="82">ABS(K74)-ABS($E74)</f>
        <v>-8.8817841970012523E-16</v>
      </c>
      <c r="AC74" s="31">
        <f t="shared" ref="AC74:AC76" si="83">ABS(L74)-ABS($E74)</f>
        <v>0</v>
      </c>
      <c r="AD74" s="31">
        <f t="shared" ref="AD74:AD76" si="84">ABS(M74)-ABS($E74)</f>
        <v>1.5265566588595902E-16</v>
      </c>
      <c r="AE74" s="31">
        <f t="shared" ref="AE74:AE76" si="85">ABS(N74)-ABS($E74)</f>
        <v>0</v>
      </c>
      <c r="AF74" s="31">
        <f t="shared" ref="AF74:AF76" si="86">ABS(O74)-ABS($E74)</f>
        <v>0</v>
      </c>
      <c r="AG74" s="31" t="e">
        <f t="shared" ref="AG74:AG76" si="87">ABS(P74)-ABS($E74)</f>
        <v>#DIV/0!</v>
      </c>
      <c r="AH74" s="31">
        <f t="shared" ref="AH74:AH76" si="88">ABS(Q74)-ABS($E74)</f>
        <v>0</v>
      </c>
    </row>
    <row r="75" spans="2:34" x14ac:dyDescent="0.25">
      <c r="B75" s="15" t="s">
        <v>47</v>
      </c>
      <c r="C75" s="48">
        <v>-609.37800000000004</v>
      </c>
      <c r="D75" s="15" t="s">
        <v>34</v>
      </c>
      <c r="E75" s="38">
        <f>(E25-C75)/E$73</f>
        <v>0.99735186812455323</v>
      </c>
      <c r="F75" s="38">
        <f t="shared" ref="F75:Q75" si="89">F25/F$73</f>
        <v>-0.99735186812455345</v>
      </c>
      <c r="G75" s="38">
        <f t="shared" si="89"/>
        <v>0.99735186812455334</v>
      </c>
      <c r="H75" s="38">
        <f t="shared" si="89"/>
        <v>-0.99735186812455334</v>
      </c>
      <c r="I75" s="38">
        <f t="shared" si="89"/>
        <v>0.99735186812455323</v>
      </c>
      <c r="J75" s="38">
        <f t="shared" si="89"/>
        <v>0.99735186812455334</v>
      </c>
      <c r="K75" s="38">
        <f t="shared" si="89"/>
        <v>0.99735186812455334</v>
      </c>
      <c r="L75" s="38">
        <f t="shared" si="89"/>
        <v>0.99735186812455323</v>
      </c>
      <c r="M75" s="38">
        <f t="shared" si="89"/>
        <v>-0.99735186812455334</v>
      </c>
      <c r="N75" s="38">
        <f t="shared" si="89"/>
        <v>-0.99735186812455334</v>
      </c>
      <c r="O75" s="38">
        <f t="shared" si="89"/>
        <v>0.99735186812455334</v>
      </c>
      <c r="P75" s="38" t="e">
        <f t="shared" si="89"/>
        <v>#DIV/0!</v>
      </c>
      <c r="Q75" s="38">
        <f t="shared" si="89"/>
        <v>0.99735186812455323</v>
      </c>
      <c r="W75" s="31">
        <f t="shared" si="23"/>
        <v>0</v>
      </c>
      <c r="X75" s="31">
        <f t="shared" si="78"/>
        <v>0</v>
      </c>
      <c r="Y75" s="31">
        <f t="shared" si="79"/>
        <v>0</v>
      </c>
      <c r="Z75" s="31">
        <f t="shared" si="80"/>
        <v>0</v>
      </c>
      <c r="AA75" s="31">
        <f t="shared" si="81"/>
        <v>0</v>
      </c>
      <c r="AB75" s="31">
        <f t="shared" si="82"/>
        <v>0</v>
      </c>
      <c r="AC75" s="31">
        <f t="shared" si="83"/>
        <v>0</v>
      </c>
      <c r="AD75" s="31">
        <f t="shared" si="84"/>
        <v>0</v>
      </c>
      <c r="AE75" s="31">
        <f t="shared" si="85"/>
        <v>0</v>
      </c>
      <c r="AF75" s="31">
        <f t="shared" si="86"/>
        <v>0</v>
      </c>
      <c r="AG75" s="31" t="e">
        <f t="shared" si="87"/>
        <v>#DIV/0!</v>
      </c>
      <c r="AH75" s="31">
        <f t="shared" si="88"/>
        <v>0</v>
      </c>
    </row>
    <row r="76" spans="2:34" x14ac:dyDescent="0.25">
      <c r="B76" s="15" t="s">
        <v>48</v>
      </c>
      <c r="C76" s="48">
        <v>249.63200000000001</v>
      </c>
      <c r="D76" s="15" t="s">
        <v>35</v>
      </c>
      <c r="E76" s="38">
        <f>(E26-C76)/E$73</f>
        <v>-2.4507258322154404E-2</v>
      </c>
      <c r="F76" s="38">
        <f t="shared" ref="F76:Q76" si="90">F26/F$73</f>
        <v>2.4507258322154335E-2</v>
      </c>
      <c r="G76" s="38">
        <f t="shared" si="90"/>
        <v>-2.4507258322154456E-2</v>
      </c>
      <c r="H76" s="38">
        <f t="shared" si="90"/>
        <v>2.4507258322154276E-2</v>
      </c>
      <c r="I76" s="38">
        <f t="shared" si="90"/>
        <v>-2.4507258322154838E-2</v>
      </c>
      <c r="J76" s="38">
        <f t="shared" si="90"/>
        <v>-2.4507258322154422E-2</v>
      </c>
      <c r="K76" s="38">
        <f t="shared" si="90"/>
        <v>-2.4507258322154606E-2</v>
      </c>
      <c r="L76" s="38">
        <f t="shared" si="90"/>
        <v>-2.4507258322154418E-2</v>
      </c>
      <c r="M76" s="38">
        <f t="shared" si="90"/>
        <v>2.4507258322154411E-2</v>
      </c>
      <c r="N76" s="38">
        <f t="shared" si="90"/>
        <v>2.4507258322154394E-2</v>
      </c>
      <c r="O76" s="38">
        <f t="shared" si="90"/>
        <v>-2.4507258322154415E-2</v>
      </c>
      <c r="P76" s="38" t="e">
        <f t="shared" si="90"/>
        <v>#DIV/0!</v>
      </c>
      <c r="Q76" s="38">
        <f t="shared" si="90"/>
        <v>-2.4507258322154415E-2</v>
      </c>
      <c r="W76" s="31">
        <f t="shared" si="23"/>
        <v>-6.9388939039072284E-17</v>
      </c>
      <c r="X76" s="31">
        <f t="shared" si="78"/>
        <v>5.2041704279304213E-17</v>
      </c>
      <c r="Y76" s="31">
        <f t="shared" si="79"/>
        <v>-1.2836953722228372E-16</v>
      </c>
      <c r="Z76" s="31">
        <f t="shared" si="80"/>
        <v>4.3368086899420177E-16</v>
      </c>
      <c r="AA76" s="31">
        <f t="shared" si="81"/>
        <v>0</v>
      </c>
      <c r="AB76" s="31">
        <f t="shared" si="82"/>
        <v>2.0122792321330962E-16</v>
      </c>
      <c r="AC76" s="31">
        <f t="shared" si="83"/>
        <v>0</v>
      </c>
      <c r="AD76" s="31">
        <f t="shared" si="84"/>
        <v>0</v>
      </c>
      <c r="AE76" s="31">
        <f t="shared" si="85"/>
        <v>0</v>
      </c>
      <c r="AF76" s="31">
        <f t="shared" si="86"/>
        <v>0</v>
      </c>
      <c r="AG76" s="31" t="e">
        <f t="shared" si="87"/>
        <v>#DIV/0!</v>
      </c>
      <c r="AH76" s="31">
        <f t="shared" si="88"/>
        <v>0</v>
      </c>
    </row>
    <row r="77" spans="2:34" x14ac:dyDescent="0.25">
      <c r="B77" s="1"/>
      <c r="C77" s="1"/>
      <c r="D77" s="15" t="s">
        <v>36</v>
      </c>
      <c r="E77" s="38">
        <f>SQRT(E74^2+E75^2+E76^2)</f>
        <v>1</v>
      </c>
      <c r="F77" s="38">
        <f>SQRT(F74^2+F75^2+F76^2)</f>
        <v>1</v>
      </c>
      <c r="G77" s="38">
        <f t="shared" ref="G77:P77" si="91">SQRT(G74^2+G75^2+G76^2)</f>
        <v>1</v>
      </c>
      <c r="H77" s="38">
        <f t="shared" si="91"/>
        <v>1</v>
      </c>
      <c r="I77" s="38">
        <f t="shared" si="91"/>
        <v>1</v>
      </c>
      <c r="J77" s="38">
        <f t="shared" si="91"/>
        <v>1</v>
      </c>
      <c r="K77" s="38">
        <f t="shared" si="91"/>
        <v>1</v>
      </c>
      <c r="L77" s="38">
        <f t="shared" si="91"/>
        <v>1</v>
      </c>
      <c r="M77" s="38">
        <f t="shared" si="91"/>
        <v>1</v>
      </c>
      <c r="N77" s="38">
        <f t="shared" si="91"/>
        <v>1</v>
      </c>
      <c r="O77" s="38">
        <f t="shared" si="91"/>
        <v>1</v>
      </c>
      <c r="P77" s="38" t="e">
        <f t="shared" si="91"/>
        <v>#DIV/0!</v>
      </c>
      <c r="Q77" s="38">
        <f t="shared" ref="Q77" si="92">SQRT(Q74^2+Q75^2+Q76^2)</f>
        <v>1</v>
      </c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</row>
    <row r="78" spans="2:34" x14ac:dyDescent="0.25">
      <c r="B78" s="1"/>
      <c r="C78" s="1"/>
      <c r="D78" s="15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</row>
    <row r="79" spans="2:34" x14ac:dyDescent="0.25">
      <c r="B79" s="15" t="s">
        <v>1</v>
      </c>
      <c r="C79" s="15"/>
      <c r="D79" s="15" t="s">
        <v>25</v>
      </c>
      <c r="E79" s="1">
        <f>SQRT((E27-C80)^2+(E28-C81)^2+(E29-C82)^2)</f>
        <v>557.4406282816135</v>
      </c>
      <c r="F79" s="21">
        <f t="shared" ref="F79:Q79" si="93">SQRT(F27^2+F28^2+F29^2)</f>
        <v>19237.723259575225</v>
      </c>
      <c r="G79" s="21">
        <f t="shared" si="93"/>
        <v>53130.281452932722</v>
      </c>
      <c r="H79" s="21">
        <f t="shared" si="93"/>
        <v>38274.660575427093</v>
      </c>
      <c r="I79" s="21">
        <f t="shared" si="93"/>
        <v>23302.276576246259</v>
      </c>
      <c r="J79" s="21">
        <f t="shared" si="93"/>
        <v>18232.442932358714</v>
      </c>
      <c r="K79" s="21">
        <f t="shared" si="93"/>
        <v>38215.747517826312</v>
      </c>
      <c r="L79" s="21">
        <f t="shared" si="93"/>
        <v>33990.44962457678</v>
      </c>
      <c r="M79" s="21">
        <f t="shared" si="93"/>
        <v>21557.732433775436</v>
      </c>
      <c r="N79" s="21">
        <f t="shared" si="93"/>
        <v>17332.434540525832</v>
      </c>
      <c r="O79" s="21">
        <f t="shared" si="93"/>
        <v>40851.48229607979</v>
      </c>
      <c r="P79" s="21">
        <f t="shared" si="93"/>
        <v>0</v>
      </c>
      <c r="Q79" s="21">
        <f t="shared" si="93"/>
        <v>44428.812431033548</v>
      </c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</row>
    <row r="80" spans="2:34" x14ac:dyDescent="0.25">
      <c r="B80" s="15" t="s">
        <v>49</v>
      </c>
      <c r="C80" s="48">
        <v>3094.9380000000001</v>
      </c>
      <c r="D80" s="15" t="s">
        <v>33</v>
      </c>
      <c r="E80" s="38">
        <f>(E27-C80)/E$79</f>
        <v>-7.2088394640117404E-2</v>
      </c>
      <c r="F80" s="38">
        <f t="shared" ref="F80:Q80" si="94">F27/F$79</f>
        <v>7.2088394640117168E-2</v>
      </c>
      <c r="G80" s="38">
        <f t="shared" si="94"/>
        <v>7.208839464011732E-2</v>
      </c>
      <c r="H80" s="38">
        <f t="shared" si="94"/>
        <v>7.2088394640117362E-2</v>
      </c>
      <c r="I80" s="38">
        <f t="shared" si="94"/>
        <v>7.2088394640117223E-2</v>
      </c>
      <c r="J80" s="38">
        <f t="shared" si="94"/>
        <v>7.2088394640117168E-2</v>
      </c>
      <c r="K80" s="38">
        <f t="shared" si="94"/>
        <v>7.208839464011739E-2</v>
      </c>
      <c r="L80" s="38">
        <f t="shared" si="94"/>
        <v>7.2088394640117362E-2</v>
      </c>
      <c r="M80" s="38">
        <f t="shared" si="94"/>
        <v>7.2088394640117293E-2</v>
      </c>
      <c r="N80" s="38">
        <f t="shared" si="94"/>
        <v>7.2088394640117515E-2</v>
      </c>
      <c r="O80" s="38">
        <f t="shared" si="94"/>
        <v>7.2088394640117417E-2</v>
      </c>
      <c r="P80" s="38" t="e">
        <f t="shared" si="94"/>
        <v>#DIV/0!</v>
      </c>
      <c r="Q80" s="38">
        <f t="shared" si="94"/>
        <v>7.208839464011739E-2</v>
      </c>
      <c r="W80" s="31">
        <f t="shared" si="23"/>
        <v>-2.3592239273284576E-16</v>
      </c>
      <c r="X80" s="31">
        <f t="shared" ref="X80:X82" si="95">ABS(G80)-ABS($E80)</f>
        <v>0</v>
      </c>
      <c r="Y80" s="31">
        <f t="shared" ref="Y80:Y82" si="96">ABS(H80)-ABS($E80)</f>
        <v>0</v>
      </c>
      <c r="Z80" s="31">
        <f t="shared" ref="Z80:Z82" si="97">ABS(I80)-ABS($E80)</f>
        <v>-1.8041124150158794E-16</v>
      </c>
      <c r="AA80" s="31">
        <f t="shared" ref="AA80:AA82" si="98">ABS(J80)-ABS($E80)</f>
        <v>-2.3592239273284576E-16</v>
      </c>
      <c r="AB80" s="31">
        <f t="shared" ref="AB80:AB82" si="99">ABS(K80)-ABS($E80)</f>
        <v>0</v>
      </c>
      <c r="AC80" s="31">
        <f t="shared" ref="AC80:AC82" si="100">ABS(L80)-ABS($E80)</f>
        <v>0</v>
      </c>
      <c r="AD80" s="31">
        <f t="shared" ref="AD80:AD82" si="101">ABS(M80)-ABS($E80)</f>
        <v>-1.1102230246251565E-16</v>
      </c>
      <c r="AE80" s="31">
        <f t="shared" ref="AE80:AE82" si="102">ABS(N80)-ABS($E80)</f>
        <v>1.1102230246251565E-16</v>
      </c>
      <c r="AF80" s="31">
        <f t="shared" ref="AF80:AF82" si="103">ABS(O80)-ABS($E80)</f>
        <v>0</v>
      </c>
      <c r="AG80" s="31" t="e">
        <f t="shared" ref="AG80:AG82" si="104">ABS(P80)-ABS($E80)</f>
        <v>#DIV/0!</v>
      </c>
      <c r="AH80" s="31">
        <f t="shared" ref="AH80:AH82" si="105">ABS(Q80)-ABS($E80)</f>
        <v>0</v>
      </c>
    </row>
    <row r="81" spans="2:34" x14ac:dyDescent="0.25">
      <c r="B81" s="15" t="s">
        <v>47</v>
      </c>
      <c r="C81" s="48">
        <v>-632.71699999999998</v>
      </c>
      <c r="D81" s="15" t="s">
        <v>34</v>
      </c>
      <c r="E81" s="38">
        <f>(E28-C81)/E$79</f>
        <v>0.8449240620510674</v>
      </c>
      <c r="F81" s="38">
        <f t="shared" ref="F81:Q81" si="106">F28/F$79</f>
        <v>-0.8449240620510674</v>
      </c>
      <c r="G81" s="38">
        <f t="shared" si="106"/>
        <v>-0.8449240620510674</v>
      </c>
      <c r="H81" s="38">
        <f t="shared" si="106"/>
        <v>-0.84492406205106729</v>
      </c>
      <c r="I81" s="38">
        <f t="shared" si="106"/>
        <v>-0.84492406205106618</v>
      </c>
      <c r="J81" s="38">
        <f t="shared" si="106"/>
        <v>-0.84492406205106751</v>
      </c>
      <c r="K81" s="38">
        <f t="shared" si="106"/>
        <v>-0.84492406205106729</v>
      </c>
      <c r="L81" s="38">
        <f t="shared" si="106"/>
        <v>-0.84492406205106763</v>
      </c>
      <c r="M81" s="38">
        <f t="shared" si="106"/>
        <v>-0.84492406205106807</v>
      </c>
      <c r="N81" s="38">
        <f t="shared" si="106"/>
        <v>-0.84492406205106674</v>
      </c>
      <c r="O81" s="38">
        <f t="shared" si="106"/>
        <v>-0.84492406205106729</v>
      </c>
      <c r="P81" s="38" t="e">
        <f t="shared" si="106"/>
        <v>#DIV/0!</v>
      </c>
      <c r="Q81" s="38">
        <f t="shared" si="106"/>
        <v>-0.84492406205106696</v>
      </c>
      <c r="W81" s="31">
        <f t="shared" si="23"/>
        <v>0</v>
      </c>
      <c r="X81" s="31">
        <f t="shared" si="95"/>
        <v>0</v>
      </c>
      <c r="Y81" s="31">
        <f t="shared" si="96"/>
        <v>0</v>
      </c>
      <c r="Z81" s="31">
        <f t="shared" si="97"/>
        <v>-1.2212453270876722E-15</v>
      </c>
      <c r="AA81" s="31">
        <f t="shared" si="98"/>
        <v>0</v>
      </c>
      <c r="AB81" s="31">
        <f t="shared" si="99"/>
        <v>0</v>
      </c>
      <c r="AC81" s="31">
        <f t="shared" si="100"/>
        <v>0</v>
      </c>
      <c r="AD81" s="31">
        <f t="shared" si="101"/>
        <v>0</v>
      </c>
      <c r="AE81" s="31">
        <f t="shared" si="102"/>
        <v>0</v>
      </c>
      <c r="AF81" s="31">
        <f t="shared" si="103"/>
        <v>0</v>
      </c>
      <c r="AG81" s="31" t="e">
        <f t="shared" si="104"/>
        <v>#DIV/0!</v>
      </c>
      <c r="AH81" s="31">
        <f t="shared" si="105"/>
        <v>0</v>
      </c>
    </row>
    <row r="82" spans="2:34" x14ac:dyDescent="0.25">
      <c r="B82" s="15" t="s">
        <v>48</v>
      </c>
      <c r="C82" s="48">
        <v>64.013999999999996</v>
      </c>
      <c r="D82" s="15" t="s">
        <v>35</v>
      </c>
      <c r="E82" s="38">
        <f>(E29-C82)/E$79</f>
        <v>0.5300062195157097</v>
      </c>
      <c r="F82" s="38">
        <f t="shared" ref="F82:Q82" si="107">F29/F$79</f>
        <v>-0.5300062195157097</v>
      </c>
      <c r="G82" s="38">
        <f t="shared" si="107"/>
        <v>-0.5300062195157097</v>
      </c>
      <c r="H82" s="38">
        <f t="shared" si="107"/>
        <v>-0.53000621951570992</v>
      </c>
      <c r="I82" s="38">
        <f t="shared" si="107"/>
        <v>-0.53000621951571159</v>
      </c>
      <c r="J82" s="38">
        <f t="shared" si="107"/>
        <v>-0.53000621951570959</v>
      </c>
      <c r="K82" s="38">
        <f t="shared" si="107"/>
        <v>-0.53000621951570992</v>
      </c>
      <c r="L82" s="38">
        <f t="shared" si="107"/>
        <v>-0.53000621951570936</v>
      </c>
      <c r="M82" s="38">
        <f t="shared" si="107"/>
        <v>-0.53000621951570881</v>
      </c>
      <c r="N82" s="38">
        <f t="shared" si="107"/>
        <v>-0.5300062195157107</v>
      </c>
      <c r="O82" s="38">
        <f t="shared" si="107"/>
        <v>-0.53000621951570992</v>
      </c>
      <c r="P82" s="38" t="e">
        <f t="shared" si="107"/>
        <v>#DIV/0!</v>
      </c>
      <c r="Q82" s="38">
        <f t="shared" si="107"/>
        <v>-0.53000621951571059</v>
      </c>
      <c r="W82" s="31">
        <f t="shared" si="23"/>
        <v>0</v>
      </c>
      <c r="X82" s="31">
        <f t="shared" si="95"/>
        <v>0</v>
      </c>
      <c r="Y82" s="31">
        <f t="shared" si="96"/>
        <v>0</v>
      </c>
      <c r="Z82" s="31">
        <f t="shared" si="97"/>
        <v>1.8873791418627661E-15</v>
      </c>
      <c r="AA82" s="31">
        <f t="shared" si="98"/>
        <v>0</v>
      </c>
      <c r="AB82" s="31">
        <f t="shared" si="99"/>
        <v>0</v>
      </c>
      <c r="AC82" s="31">
        <f t="shared" si="100"/>
        <v>0</v>
      </c>
      <c r="AD82" s="31">
        <f t="shared" si="101"/>
        <v>-8.8817841970012523E-16</v>
      </c>
      <c r="AE82" s="31">
        <f t="shared" si="102"/>
        <v>9.9920072216264089E-16</v>
      </c>
      <c r="AF82" s="31">
        <f t="shared" si="103"/>
        <v>0</v>
      </c>
      <c r="AG82" s="31" t="e">
        <f t="shared" si="104"/>
        <v>#DIV/0!</v>
      </c>
      <c r="AH82" s="31">
        <f t="shared" si="105"/>
        <v>8.8817841970012523E-16</v>
      </c>
    </row>
    <row r="83" spans="2:34" x14ac:dyDescent="0.25">
      <c r="B83" s="1"/>
      <c r="C83" s="1"/>
      <c r="D83" s="15" t="s">
        <v>36</v>
      </c>
      <c r="E83" s="38">
        <f>SQRT(E80^2+E81^2+E82^2)</f>
        <v>1</v>
      </c>
      <c r="F83" s="38">
        <f>SQRT(F80^2+F81^2+F82^2)</f>
        <v>1</v>
      </c>
      <c r="G83" s="38">
        <f t="shared" ref="G83:P83" si="108">SQRT(G80^2+G81^2+G82^2)</f>
        <v>1</v>
      </c>
      <c r="H83" s="38">
        <f t="shared" si="108"/>
        <v>1</v>
      </c>
      <c r="I83" s="38">
        <f t="shared" si="108"/>
        <v>1</v>
      </c>
      <c r="J83" s="38">
        <f t="shared" si="108"/>
        <v>1</v>
      </c>
      <c r="K83" s="38">
        <f t="shared" si="108"/>
        <v>1</v>
      </c>
      <c r="L83" s="38">
        <f t="shared" si="108"/>
        <v>1</v>
      </c>
      <c r="M83" s="38">
        <f t="shared" si="108"/>
        <v>1</v>
      </c>
      <c r="N83" s="38">
        <f t="shared" si="108"/>
        <v>1</v>
      </c>
      <c r="O83" s="38">
        <f t="shared" si="108"/>
        <v>1</v>
      </c>
      <c r="P83" s="38" t="e">
        <f t="shared" si="108"/>
        <v>#DIV/0!</v>
      </c>
      <c r="Q83" s="38">
        <f t="shared" ref="Q83" si="109">SQRT(Q80^2+Q81^2+Q82^2)</f>
        <v>1</v>
      </c>
      <c r="W83" s="31"/>
    </row>
    <row r="84" spans="2:34" x14ac:dyDescent="0.25">
      <c r="B84" s="1"/>
      <c r="C84" s="1"/>
      <c r="D84" s="15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2:34" x14ac:dyDescent="0.25">
      <c r="B85" s="1"/>
      <c r="C85" s="1"/>
      <c r="D85" s="15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2:34" x14ac:dyDescent="0.25">
      <c r="B86" s="1"/>
      <c r="C86" s="1"/>
      <c r="D86" s="15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2:34" x14ac:dyDescent="0.25">
      <c r="B87" s="1"/>
      <c r="C87" s="1"/>
      <c r="D87" s="15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</row>
    <row r="89" spans="2:34" x14ac:dyDescent="0.25">
      <c r="B89" s="29"/>
    </row>
  </sheetData>
  <mergeCells count="3">
    <mergeCell ref="B36:E36"/>
    <mergeCell ref="B44:E44"/>
    <mergeCell ref="B4:E4"/>
  </mergeCells>
  <conditionalFormatting sqref="W50:AH8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7:Q4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5:Q4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{A280FCFF-9896-4D8E-B25D-4FE6E7B2CA00}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0FCFF-9896-4D8E-B25D-4FE6E7B2C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F45:Q46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62EA-31B8-4A9B-BBEA-F2898D2B217F}">
  <dimension ref="B2:AH89"/>
  <sheetViews>
    <sheetView zoomScale="90" zoomScaleNormal="90" workbookViewId="0"/>
  </sheetViews>
  <sheetFormatPr defaultRowHeight="15" x14ac:dyDescent="0.25"/>
  <cols>
    <col min="1" max="1" width="3.7109375" customWidth="1"/>
    <col min="3" max="3" width="10.7109375" bestFit="1" customWidth="1"/>
    <col min="6" max="17" width="15.7109375" customWidth="1"/>
    <col min="19" max="19" width="9.28515625" bestFit="1" customWidth="1"/>
    <col min="20" max="20" width="9.5703125" bestFit="1" customWidth="1"/>
    <col min="22" max="22" width="26.5703125" bestFit="1" customWidth="1"/>
  </cols>
  <sheetData>
    <row r="2" spans="2:23" x14ac:dyDescent="0.25">
      <c r="B2" s="27" t="s">
        <v>29</v>
      </c>
      <c r="C2" s="43">
        <v>43720</v>
      </c>
      <c r="F2" s="27" t="s">
        <v>30</v>
      </c>
      <c r="G2" s="28" t="s">
        <v>57</v>
      </c>
    </row>
    <row r="4" spans="2:23" ht="15.75" x14ac:dyDescent="0.25">
      <c r="B4" s="52" t="s">
        <v>53</v>
      </c>
      <c r="C4" s="52"/>
      <c r="D4" s="52"/>
      <c r="E4" s="52"/>
    </row>
    <row r="5" spans="2:23" s="7" customFormat="1" ht="30" customHeight="1" x14ac:dyDescent="0.25">
      <c r="E5" s="30" t="s">
        <v>31</v>
      </c>
      <c r="F5" s="26" t="s">
        <v>2</v>
      </c>
      <c r="G5" s="26" t="s">
        <v>3</v>
      </c>
      <c r="H5" s="26" t="s">
        <v>13</v>
      </c>
      <c r="I5" s="26" t="s">
        <v>14</v>
      </c>
      <c r="J5" s="26" t="s">
        <v>15</v>
      </c>
      <c r="K5" s="26" t="s">
        <v>16</v>
      </c>
      <c r="L5" s="26" t="s">
        <v>17</v>
      </c>
      <c r="M5" s="26" t="s">
        <v>18</v>
      </c>
      <c r="N5" s="26" t="s">
        <v>19</v>
      </c>
      <c r="O5" s="26" t="s">
        <v>20</v>
      </c>
      <c r="P5" s="26" t="s">
        <v>4</v>
      </c>
      <c r="Q5" s="26" t="s">
        <v>21</v>
      </c>
      <c r="S5" s="14" t="s">
        <v>23</v>
      </c>
      <c r="T5" s="14" t="s">
        <v>22</v>
      </c>
    </row>
    <row r="6" spans="2:23" x14ac:dyDescent="0.25">
      <c r="B6" s="8" t="s">
        <v>5</v>
      </c>
      <c r="C6" s="9" t="s">
        <v>0</v>
      </c>
      <c r="D6" s="9" t="s">
        <v>6</v>
      </c>
      <c r="E6" s="9">
        <v>-200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2"/>
      <c r="S6" s="2">
        <f t="shared" ref="S6:S29" si="0">MIN(F6:Q6)</f>
        <v>0</v>
      </c>
      <c r="T6" s="3">
        <f t="shared" ref="T6:T29" si="1">MAX(F6:Q6)</f>
        <v>0</v>
      </c>
      <c r="V6" s="39"/>
      <c r="W6" s="28"/>
    </row>
    <row r="7" spans="2:23" x14ac:dyDescent="0.25">
      <c r="B7" s="10" t="s">
        <v>5</v>
      </c>
      <c r="C7" s="11" t="s">
        <v>0</v>
      </c>
      <c r="D7" s="11" t="s">
        <v>7</v>
      </c>
      <c r="E7" s="11">
        <v>-392.863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1"/>
      <c r="S7" s="1">
        <f t="shared" si="0"/>
        <v>0</v>
      </c>
      <c r="T7" s="4">
        <f t="shared" si="1"/>
        <v>0</v>
      </c>
    </row>
    <row r="8" spans="2:23" x14ac:dyDescent="0.25">
      <c r="B8" s="12" t="s">
        <v>5</v>
      </c>
      <c r="C8" s="13" t="s">
        <v>0</v>
      </c>
      <c r="D8" s="13" t="s">
        <v>8</v>
      </c>
      <c r="E8" s="13">
        <v>148.18799999999999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5"/>
      <c r="S8" s="5">
        <f t="shared" si="0"/>
        <v>0</v>
      </c>
      <c r="T8" s="6">
        <f t="shared" si="1"/>
        <v>0</v>
      </c>
    </row>
    <row r="9" spans="2:23" x14ac:dyDescent="0.25">
      <c r="B9" s="8" t="s">
        <v>5</v>
      </c>
      <c r="C9" s="9" t="s">
        <v>9</v>
      </c>
      <c r="D9" s="9" t="s">
        <v>6</v>
      </c>
      <c r="E9" s="9">
        <v>175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2"/>
      <c r="S9" s="2">
        <f t="shared" si="0"/>
        <v>0</v>
      </c>
      <c r="T9" s="3">
        <f t="shared" si="1"/>
        <v>0</v>
      </c>
    </row>
    <row r="10" spans="2:23" x14ac:dyDescent="0.25">
      <c r="B10" s="10" t="s">
        <v>5</v>
      </c>
      <c r="C10" s="11" t="s">
        <v>9</v>
      </c>
      <c r="D10" s="11" t="s">
        <v>7</v>
      </c>
      <c r="E10" s="11">
        <v>-425.67200000000003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1"/>
      <c r="S10" s="1">
        <f t="shared" si="0"/>
        <v>0</v>
      </c>
      <c r="T10" s="4">
        <f t="shared" si="1"/>
        <v>0</v>
      </c>
    </row>
    <row r="11" spans="2:23" x14ac:dyDescent="0.25">
      <c r="B11" s="12" t="s">
        <v>5</v>
      </c>
      <c r="C11" s="13" t="s">
        <v>9</v>
      </c>
      <c r="D11" s="13" t="s">
        <v>8</v>
      </c>
      <c r="E11" s="13">
        <v>150.28700000000001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5"/>
      <c r="S11" s="5">
        <f t="shared" si="0"/>
        <v>0</v>
      </c>
      <c r="T11" s="6">
        <f t="shared" si="1"/>
        <v>0</v>
      </c>
    </row>
    <row r="12" spans="2:23" x14ac:dyDescent="0.25">
      <c r="B12" s="8" t="s">
        <v>5</v>
      </c>
      <c r="C12" s="9" t="s">
        <v>10</v>
      </c>
      <c r="D12" s="9" t="s">
        <v>6</v>
      </c>
      <c r="E12" s="9">
        <v>-1.9510000000000001</v>
      </c>
      <c r="F12" s="42">
        <f>(F6+F9)</f>
        <v>0</v>
      </c>
      <c r="G12" s="42">
        <f t="shared" ref="G12:Q12" si="2">(G6+G9)</f>
        <v>0</v>
      </c>
      <c r="H12" s="42">
        <f t="shared" si="2"/>
        <v>0</v>
      </c>
      <c r="I12" s="42">
        <f t="shared" si="2"/>
        <v>0</v>
      </c>
      <c r="J12" s="42">
        <f t="shared" si="2"/>
        <v>0</v>
      </c>
      <c r="K12" s="42">
        <f t="shared" si="2"/>
        <v>0</v>
      </c>
      <c r="L12" s="42">
        <f t="shared" si="2"/>
        <v>0</v>
      </c>
      <c r="M12" s="42">
        <f t="shared" si="2"/>
        <v>0</v>
      </c>
      <c r="N12" s="42">
        <f t="shared" si="2"/>
        <v>0</v>
      </c>
      <c r="O12" s="42">
        <f t="shared" si="2"/>
        <v>0</v>
      </c>
      <c r="P12" s="42">
        <f t="shared" si="2"/>
        <v>0</v>
      </c>
      <c r="Q12" s="42">
        <f t="shared" si="2"/>
        <v>0</v>
      </c>
      <c r="R12" s="2"/>
      <c r="S12" s="2">
        <f t="shared" si="0"/>
        <v>0</v>
      </c>
      <c r="T12" s="3">
        <f t="shared" si="1"/>
        <v>0</v>
      </c>
      <c r="V12" s="35" t="s">
        <v>56</v>
      </c>
    </row>
    <row r="13" spans="2:23" x14ac:dyDescent="0.25">
      <c r="B13" s="10" t="s">
        <v>5</v>
      </c>
      <c r="C13" s="11" t="s">
        <v>10</v>
      </c>
      <c r="D13" s="11" t="s">
        <v>7</v>
      </c>
      <c r="E13" s="11">
        <v>-726.78599999999994</v>
      </c>
      <c r="F13" s="42">
        <f t="shared" ref="F13:Q14" si="3">(F7+F10)</f>
        <v>0</v>
      </c>
      <c r="G13" s="42">
        <f t="shared" si="3"/>
        <v>0</v>
      </c>
      <c r="H13" s="42">
        <f t="shared" si="3"/>
        <v>0</v>
      </c>
      <c r="I13" s="42">
        <f t="shared" si="3"/>
        <v>0</v>
      </c>
      <c r="J13" s="42">
        <f t="shared" si="3"/>
        <v>0</v>
      </c>
      <c r="K13" s="42">
        <f t="shared" si="3"/>
        <v>0</v>
      </c>
      <c r="L13" s="42">
        <f t="shared" si="3"/>
        <v>0</v>
      </c>
      <c r="M13" s="42">
        <f t="shared" si="3"/>
        <v>0</v>
      </c>
      <c r="N13" s="42">
        <f t="shared" si="3"/>
        <v>0</v>
      </c>
      <c r="O13" s="42">
        <f t="shared" si="3"/>
        <v>0</v>
      </c>
      <c r="P13" s="42">
        <f t="shared" si="3"/>
        <v>0</v>
      </c>
      <c r="Q13" s="42">
        <f t="shared" si="3"/>
        <v>0</v>
      </c>
      <c r="R13" s="1"/>
      <c r="S13" s="1">
        <f t="shared" si="0"/>
        <v>0</v>
      </c>
      <c r="T13" s="4">
        <f t="shared" si="1"/>
        <v>0</v>
      </c>
    </row>
    <row r="14" spans="2:23" x14ac:dyDescent="0.25">
      <c r="B14" s="12" t="s">
        <v>5</v>
      </c>
      <c r="C14" s="13" t="s">
        <v>10</v>
      </c>
      <c r="D14" s="13" t="s">
        <v>8</v>
      </c>
      <c r="E14" s="13">
        <v>149.29499999999999</v>
      </c>
      <c r="F14" s="42">
        <f t="shared" si="3"/>
        <v>0</v>
      </c>
      <c r="G14" s="42">
        <f t="shared" si="3"/>
        <v>0</v>
      </c>
      <c r="H14" s="42">
        <f t="shared" si="3"/>
        <v>0</v>
      </c>
      <c r="I14" s="42">
        <f t="shared" si="3"/>
        <v>0</v>
      </c>
      <c r="J14" s="42">
        <f t="shared" si="3"/>
        <v>0</v>
      </c>
      <c r="K14" s="42">
        <f t="shared" si="3"/>
        <v>0</v>
      </c>
      <c r="L14" s="42">
        <f t="shared" si="3"/>
        <v>0</v>
      </c>
      <c r="M14" s="42">
        <f t="shared" si="3"/>
        <v>0</v>
      </c>
      <c r="N14" s="42">
        <f t="shared" si="3"/>
        <v>0</v>
      </c>
      <c r="O14" s="42">
        <f t="shared" si="3"/>
        <v>0</v>
      </c>
      <c r="P14" s="42">
        <f t="shared" si="3"/>
        <v>0</v>
      </c>
      <c r="Q14" s="42">
        <f t="shared" si="3"/>
        <v>0</v>
      </c>
      <c r="R14" s="5"/>
      <c r="S14" s="5">
        <f t="shared" si="0"/>
        <v>0</v>
      </c>
      <c r="T14" s="6">
        <f t="shared" si="1"/>
        <v>0</v>
      </c>
    </row>
    <row r="15" spans="2:23" x14ac:dyDescent="0.25">
      <c r="B15" s="8" t="s">
        <v>11</v>
      </c>
      <c r="C15" s="9" t="s">
        <v>0</v>
      </c>
      <c r="D15" s="9" t="s">
        <v>6</v>
      </c>
      <c r="E15" s="9">
        <v>-65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2"/>
      <c r="S15" s="2">
        <f t="shared" si="0"/>
        <v>0</v>
      </c>
      <c r="T15" s="3">
        <f t="shared" si="1"/>
        <v>0</v>
      </c>
    </row>
    <row r="16" spans="2:23" x14ac:dyDescent="0.25">
      <c r="B16" s="10" t="s">
        <v>11</v>
      </c>
      <c r="C16" s="11" t="s">
        <v>0</v>
      </c>
      <c r="D16" s="11" t="s">
        <v>7</v>
      </c>
      <c r="E16" s="11">
        <v>-404.67399999999998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1"/>
      <c r="S16" s="1">
        <f t="shared" si="0"/>
        <v>0</v>
      </c>
      <c r="T16" s="4">
        <f t="shared" si="1"/>
        <v>0</v>
      </c>
    </row>
    <row r="17" spans="2:20" x14ac:dyDescent="0.25">
      <c r="B17" s="12" t="s">
        <v>11</v>
      </c>
      <c r="C17" s="13" t="s">
        <v>0</v>
      </c>
      <c r="D17" s="13" t="s">
        <v>8</v>
      </c>
      <c r="E17" s="13">
        <v>398.66800000000001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5"/>
      <c r="S17" s="5">
        <f t="shared" si="0"/>
        <v>0</v>
      </c>
      <c r="T17" s="6">
        <f t="shared" si="1"/>
        <v>0</v>
      </c>
    </row>
    <row r="18" spans="2:20" x14ac:dyDescent="0.25">
      <c r="B18" s="8" t="s">
        <v>11</v>
      </c>
      <c r="C18" s="9" t="s">
        <v>9</v>
      </c>
      <c r="D18" s="9" t="s">
        <v>6</v>
      </c>
      <c r="E18" s="9">
        <v>175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2"/>
      <c r="S18" s="2">
        <f t="shared" si="0"/>
        <v>0</v>
      </c>
      <c r="T18" s="3">
        <f t="shared" si="1"/>
        <v>0</v>
      </c>
    </row>
    <row r="19" spans="2:20" x14ac:dyDescent="0.25">
      <c r="B19" s="10" t="s">
        <v>11</v>
      </c>
      <c r="C19" s="11" t="s">
        <v>9</v>
      </c>
      <c r="D19" s="11" t="s">
        <v>7</v>
      </c>
      <c r="E19" s="11">
        <v>-425.67200000000003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1"/>
      <c r="S19" s="1">
        <f t="shared" si="0"/>
        <v>0</v>
      </c>
      <c r="T19" s="4">
        <f t="shared" si="1"/>
        <v>0</v>
      </c>
    </row>
    <row r="20" spans="2:20" x14ac:dyDescent="0.25">
      <c r="B20" s="12" t="s">
        <v>11</v>
      </c>
      <c r="C20" s="13" t="s">
        <v>9</v>
      </c>
      <c r="D20" s="13" t="s">
        <v>8</v>
      </c>
      <c r="E20" s="13">
        <v>365.43900000000002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5"/>
      <c r="S20" s="5">
        <f t="shared" si="0"/>
        <v>0</v>
      </c>
      <c r="T20" s="6">
        <f t="shared" si="1"/>
        <v>0</v>
      </c>
    </row>
    <row r="21" spans="2:20" x14ac:dyDescent="0.25">
      <c r="B21" s="8" t="s">
        <v>11</v>
      </c>
      <c r="C21" s="9" t="s">
        <v>10</v>
      </c>
      <c r="D21" s="9" t="s">
        <v>6</v>
      </c>
      <c r="E21" s="9">
        <v>24.972000000000001</v>
      </c>
      <c r="F21" s="42">
        <f>(F15+F18)</f>
        <v>0</v>
      </c>
      <c r="G21" s="42">
        <f t="shared" ref="G21:Q21" si="4">(G15+G18)</f>
        <v>0</v>
      </c>
      <c r="H21" s="42">
        <f t="shared" si="4"/>
        <v>0</v>
      </c>
      <c r="I21" s="42">
        <f t="shared" si="4"/>
        <v>0</v>
      </c>
      <c r="J21" s="42">
        <f t="shared" si="4"/>
        <v>0</v>
      </c>
      <c r="K21" s="42">
        <f t="shared" si="4"/>
        <v>0</v>
      </c>
      <c r="L21" s="42">
        <f t="shared" si="4"/>
        <v>0</v>
      </c>
      <c r="M21" s="42">
        <f t="shared" si="4"/>
        <v>0</v>
      </c>
      <c r="N21" s="42">
        <f t="shared" si="4"/>
        <v>0</v>
      </c>
      <c r="O21" s="42">
        <f t="shared" si="4"/>
        <v>0</v>
      </c>
      <c r="P21" s="42">
        <f t="shared" si="4"/>
        <v>0</v>
      </c>
      <c r="Q21" s="42">
        <f t="shared" si="4"/>
        <v>0</v>
      </c>
      <c r="R21" s="2"/>
      <c r="S21" s="2">
        <f t="shared" si="0"/>
        <v>0</v>
      </c>
      <c r="T21" s="3">
        <f t="shared" si="1"/>
        <v>0</v>
      </c>
    </row>
    <row r="22" spans="2:20" x14ac:dyDescent="0.25">
      <c r="B22" s="10" t="s">
        <v>11</v>
      </c>
      <c r="C22" s="11" t="s">
        <v>10</v>
      </c>
      <c r="D22" s="11" t="s">
        <v>7</v>
      </c>
      <c r="E22" s="11">
        <v>-672.33699999999999</v>
      </c>
      <c r="F22" s="42">
        <f t="shared" ref="F22:Q23" si="5">(F16+F19)</f>
        <v>0</v>
      </c>
      <c r="G22" s="42">
        <f t="shared" si="5"/>
        <v>0</v>
      </c>
      <c r="H22" s="42">
        <f t="shared" si="5"/>
        <v>0</v>
      </c>
      <c r="I22" s="42">
        <f t="shared" si="5"/>
        <v>0</v>
      </c>
      <c r="J22" s="42">
        <f t="shared" si="5"/>
        <v>0</v>
      </c>
      <c r="K22" s="42">
        <f t="shared" si="5"/>
        <v>0</v>
      </c>
      <c r="L22" s="42">
        <f t="shared" si="5"/>
        <v>0</v>
      </c>
      <c r="M22" s="42">
        <f t="shared" si="5"/>
        <v>0</v>
      </c>
      <c r="N22" s="42">
        <f t="shared" si="5"/>
        <v>0</v>
      </c>
      <c r="O22" s="42">
        <f t="shared" si="5"/>
        <v>0</v>
      </c>
      <c r="P22" s="42">
        <f t="shared" si="5"/>
        <v>0</v>
      </c>
      <c r="Q22" s="42">
        <f t="shared" si="5"/>
        <v>0</v>
      </c>
      <c r="R22" s="1"/>
      <c r="S22" s="1">
        <f t="shared" si="0"/>
        <v>0</v>
      </c>
      <c r="T22" s="4">
        <f t="shared" si="1"/>
        <v>0</v>
      </c>
    </row>
    <row r="23" spans="2:20" x14ac:dyDescent="0.25">
      <c r="B23" s="12" t="s">
        <v>11</v>
      </c>
      <c r="C23" s="13" t="s">
        <v>10</v>
      </c>
      <c r="D23" s="13" t="s">
        <v>8</v>
      </c>
      <c r="E23" s="13">
        <v>405.45499999999998</v>
      </c>
      <c r="F23" s="42">
        <f t="shared" si="5"/>
        <v>0</v>
      </c>
      <c r="G23" s="42">
        <f t="shared" si="5"/>
        <v>0</v>
      </c>
      <c r="H23" s="42">
        <f t="shared" si="5"/>
        <v>0</v>
      </c>
      <c r="I23" s="42">
        <f t="shared" si="5"/>
        <v>0</v>
      </c>
      <c r="J23" s="42">
        <f t="shared" si="5"/>
        <v>0</v>
      </c>
      <c r="K23" s="42">
        <f t="shared" si="5"/>
        <v>0</v>
      </c>
      <c r="L23" s="42">
        <f t="shared" si="5"/>
        <v>0</v>
      </c>
      <c r="M23" s="42">
        <f t="shared" si="5"/>
        <v>0</v>
      </c>
      <c r="N23" s="42">
        <f t="shared" si="5"/>
        <v>0</v>
      </c>
      <c r="O23" s="42">
        <f t="shared" si="5"/>
        <v>0</v>
      </c>
      <c r="P23" s="42">
        <f t="shared" si="5"/>
        <v>0</v>
      </c>
      <c r="Q23" s="42">
        <f t="shared" si="5"/>
        <v>0</v>
      </c>
      <c r="R23" s="5"/>
      <c r="S23" s="5">
        <f t="shared" si="0"/>
        <v>0</v>
      </c>
      <c r="T23" s="6">
        <f t="shared" si="1"/>
        <v>0</v>
      </c>
    </row>
    <row r="24" spans="2:20" x14ac:dyDescent="0.25">
      <c r="B24" s="8" t="s">
        <v>12</v>
      </c>
      <c r="C24" s="9" t="s">
        <v>44</v>
      </c>
      <c r="D24" s="9" t="s">
        <v>6</v>
      </c>
      <c r="E24" s="9">
        <v>-125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2"/>
      <c r="S24" s="2">
        <f t="shared" si="0"/>
        <v>0</v>
      </c>
      <c r="T24" s="3">
        <f t="shared" si="1"/>
        <v>0</v>
      </c>
    </row>
    <row r="25" spans="2:20" x14ac:dyDescent="0.25">
      <c r="B25" s="10" t="s">
        <v>12</v>
      </c>
      <c r="C25" s="9" t="s">
        <v>44</v>
      </c>
      <c r="D25" s="11" t="s">
        <v>7</v>
      </c>
      <c r="E25" s="11">
        <v>-410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1"/>
      <c r="S25" s="1">
        <f t="shared" si="0"/>
        <v>0</v>
      </c>
      <c r="T25" s="4">
        <f t="shared" si="1"/>
        <v>0</v>
      </c>
    </row>
    <row r="26" spans="2:20" x14ac:dyDescent="0.25">
      <c r="B26" s="12" t="s">
        <v>12</v>
      </c>
      <c r="C26" s="9" t="s">
        <v>44</v>
      </c>
      <c r="D26" s="13" t="s">
        <v>8</v>
      </c>
      <c r="E26" s="13">
        <v>396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5"/>
      <c r="S26" s="5">
        <f t="shared" si="0"/>
        <v>0</v>
      </c>
      <c r="T26" s="6">
        <f t="shared" si="1"/>
        <v>0</v>
      </c>
    </row>
    <row r="27" spans="2:20" x14ac:dyDescent="0.25">
      <c r="B27" s="8" t="s">
        <v>1</v>
      </c>
      <c r="C27" s="9" t="s">
        <v>45</v>
      </c>
      <c r="D27" s="9" t="s">
        <v>6</v>
      </c>
      <c r="E27" s="9">
        <v>16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2"/>
      <c r="S27" s="2">
        <f t="shared" si="0"/>
        <v>0</v>
      </c>
      <c r="T27" s="3">
        <f t="shared" si="1"/>
        <v>0</v>
      </c>
    </row>
    <row r="28" spans="2:20" x14ac:dyDescent="0.25">
      <c r="B28" s="10" t="s">
        <v>1</v>
      </c>
      <c r="C28" s="9" t="s">
        <v>45</v>
      </c>
      <c r="D28" s="11" t="s">
        <v>7</v>
      </c>
      <c r="E28" s="11">
        <v>-349.06799999999998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1"/>
      <c r="S28" s="1">
        <f t="shared" si="0"/>
        <v>0</v>
      </c>
      <c r="T28" s="4">
        <f t="shared" si="1"/>
        <v>0</v>
      </c>
    </row>
    <row r="29" spans="2:20" x14ac:dyDescent="0.25">
      <c r="B29" s="12" t="s">
        <v>1</v>
      </c>
      <c r="C29" s="9" t="s">
        <v>45</v>
      </c>
      <c r="D29" s="13" t="s">
        <v>8</v>
      </c>
      <c r="E29" s="13">
        <v>489.37099999999998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5"/>
      <c r="S29" s="5">
        <f t="shared" si="0"/>
        <v>0</v>
      </c>
      <c r="T29" s="6">
        <f t="shared" si="1"/>
        <v>0</v>
      </c>
    </row>
    <row r="31" spans="2:20" x14ac:dyDescent="0.25">
      <c r="B31" s="15" t="s">
        <v>42</v>
      </c>
      <c r="D31" s="15" t="s">
        <v>39</v>
      </c>
      <c r="F31" s="44">
        <f>F12+F21+F24+F27</f>
        <v>0</v>
      </c>
      <c r="G31" s="44">
        <f t="shared" ref="G31:Q33" si="6">G12+G21+G24+G27</f>
        <v>0</v>
      </c>
      <c r="H31" s="44">
        <f t="shared" si="6"/>
        <v>0</v>
      </c>
      <c r="I31" s="44">
        <f t="shared" si="6"/>
        <v>0</v>
      </c>
      <c r="J31" s="44">
        <f t="shared" si="6"/>
        <v>0</v>
      </c>
      <c r="K31" s="44">
        <f t="shared" si="6"/>
        <v>0</v>
      </c>
      <c r="L31" s="44">
        <f t="shared" si="6"/>
        <v>0</v>
      </c>
      <c r="M31" s="44">
        <f t="shared" si="6"/>
        <v>0</v>
      </c>
      <c r="N31" s="44">
        <f t="shared" si="6"/>
        <v>0</v>
      </c>
      <c r="O31" s="44">
        <f t="shared" si="6"/>
        <v>0</v>
      </c>
      <c r="P31" s="44">
        <f t="shared" si="6"/>
        <v>0</v>
      </c>
      <c r="Q31" s="44">
        <f t="shared" si="6"/>
        <v>0</v>
      </c>
    </row>
    <row r="32" spans="2:20" x14ac:dyDescent="0.25">
      <c r="D32" s="15" t="s">
        <v>40</v>
      </c>
      <c r="F32" s="44">
        <f>F13+F22+F25+F28</f>
        <v>0</v>
      </c>
      <c r="G32" s="44">
        <f t="shared" si="6"/>
        <v>0</v>
      </c>
      <c r="H32" s="44">
        <f t="shared" si="6"/>
        <v>0</v>
      </c>
      <c r="I32" s="44">
        <f t="shared" si="6"/>
        <v>0</v>
      </c>
      <c r="J32" s="44">
        <f t="shared" si="6"/>
        <v>0</v>
      </c>
      <c r="K32" s="44">
        <f t="shared" si="6"/>
        <v>0</v>
      </c>
      <c r="L32" s="44">
        <f t="shared" si="6"/>
        <v>0</v>
      </c>
      <c r="M32" s="44">
        <f t="shared" si="6"/>
        <v>0</v>
      </c>
      <c r="N32" s="44">
        <f t="shared" si="6"/>
        <v>0</v>
      </c>
      <c r="O32" s="44">
        <f t="shared" si="6"/>
        <v>0</v>
      </c>
      <c r="P32" s="44">
        <f t="shared" si="6"/>
        <v>0</v>
      </c>
      <c r="Q32" s="44">
        <f t="shared" si="6"/>
        <v>0</v>
      </c>
    </row>
    <row r="33" spans="2:23" x14ac:dyDescent="0.25">
      <c r="D33" s="40" t="s">
        <v>41</v>
      </c>
      <c r="E33" s="41"/>
      <c r="F33" s="44">
        <f>F14+F23+F26+F29</f>
        <v>0</v>
      </c>
      <c r="G33" s="44">
        <f t="shared" si="6"/>
        <v>0</v>
      </c>
      <c r="H33" s="44">
        <f t="shared" si="6"/>
        <v>0</v>
      </c>
      <c r="I33" s="44">
        <f t="shared" si="6"/>
        <v>0</v>
      </c>
      <c r="J33" s="44">
        <f t="shared" si="6"/>
        <v>0</v>
      </c>
      <c r="K33" s="44">
        <f t="shared" si="6"/>
        <v>0</v>
      </c>
      <c r="L33" s="44">
        <f t="shared" si="6"/>
        <v>0</v>
      </c>
      <c r="M33" s="44">
        <f t="shared" si="6"/>
        <v>0</v>
      </c>
      <c r="N33" s="44">
        <f t="shared" si="6"/>
        <v>0</v>
      </c>
      <c r="O33" s="44">
        <f t="shared" si="6"/>
        <v>0</v>
      </c>
      <c r="P33" s="44">
        <f t="shared" si="6"/>
        <v>0</v>
      </c>
      <c r="Q33" s="44">
        <f t="shared" si="6"/>
        <v>0</v>
      </c>
    </row>
    <row r="34" spans="2:23" x14ac:dyDescent="0.25"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</row>
    <row r="35" spans="2:23" x14ac:dyDescent="0.25">
      <c r="B35" s="29" t="s">
        <v>50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</row>
    <row r="36" spans="2:23" ht="15.75" x14ac:dyDescent="0.25">
      <c r="B36" s="50" t="s">
        <v>51</v>
      </c>
      <c r="C36" s="50"/>
      <c r="D36" s="50"/>
      <c r="E36" s="50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</row>
    <row r="37" spans="2:23" x14ac:dyDescent="0.25">
      <c r="B37" s="16" t="s">
        <v>5</v>
      </c>
      <c r="C37" s="17" t="s">
        <v>24</v>
      </c>
      <c r="D37" s="17" t="s">
        <v>25</v>
      </c>
      <c r="E37" s="17"/>
      <c r="F37" s="32">
        <f>SQRT(F6^2+F7^2+F8^2)*SIGN(F7)</f>
        <v>0</v>
      </c>
      <c r="G37" s="32">
        <f t="shared" ref="G37:Q37" si="7">SQRT(G6^2+G7^2+G8^2)*SIGN(G7)</f>
        <v>0</v>
      </c>
      <c r="H37" s="32">
        <f t="shared" si="7"/>
        <v>0</v>
      </c>
      <c r="I37" s="32">
        <f t="shared" si="7"/>
        <v>0</v>
      </c>
      <c r="J37" s="32">
        <f t="shared" si="7"/>
        <v>0</v>
      </c>
      <c r="K37" s="32">
        <f t="shared" si="7"/>
        <v>0</v>
      </c>
      <c r="L37" s="32">
        <f t="shared" si="7"/>
        <v>0</v>
      </c>
      <c r="M37" s="32">
        <f t="shared" si="7"/>
        <v>0</v>
      </c>
      <c r="N37" s="32">
        <f t="shared" si="7"/>
        <v>0</v>
      </c>
      <c r="O37" s="32">
        <f t="shared" si="7"/>
        <v>0</v>
      </c>
      <c r="P37" s="32">
        <f t="shared" si="7"/>
        <v>0</v>
      </c>
      <c r="Q37" s="32">
        <f t="shared" si="7"/>
        <v>0</v>
      </c>
      <c r="R37" s="2"/>
      <c r="S37" s="18">
        <f t="shared" ref="S37:S41" si="8">MIN(F37:Q37)</f>
        <v>0</v>
      </c>
      <c r="T37" s="19">
        <f t="shared" ref="T37:T41" si="9">MAX(F37:Q37)</f>
        <v>0</v>
      </c>
      <c r="V37" s="45" t="s">
        <v>55</v>
      </c>
    </row>
    <row r="38" spans="2:23" x14ac:dyDescent="0.25">
      <c r="B38" s="20" t="s">
        <v>5</v>
      </c>
      <c r="C38" s="15" t="s">
        <v>26</v>
      </c>
      <c r="D38" s="15" t="s">
        <v>25</v>
      </c>
      <c r="E38" s="15"/>
      <c r="F38" s="33">
        <f>SQRT(F9^2+F10^2+F11^2)*SIGN(F10)</f>
        <v>0</v>
      </c>
      <c r="G38" s="33">
        <f t="shared" ref="G38:Q38" si="10">SQRT(G9^2+G10^2+G11^2)*SIGN(G10)</f>
        <v>0</v>
      </c>
      <c r="H38" s="33">
        <f t="shared" si="10"/>
        <v>0</v>
      </c>
      <c r="I38" s="33">
        <f t="shared" si="10"/>
        <v>0</v>
      </c>
      <c r="J38" s="33">
        <f t="shared" si="10"/>
        <v>0</v>
      </c>
      <c r="K38" s="33">
        <f t="shared" si="10"/>
        <v>0</v>
      </c>
      <c r="L38" s="33">
        <f t="shared" si="10"/>
        <v>0</v>
      </c>
      <c r="M38" s="33">
        <f t="shared" si="10"/>
        <v>0</v>
      </c>
      <c r="N38" s="33">
        <f t="shared" si="10"/>
        <v>0</v>
      </c>
      <c r="O38" s="33">
        <f t="shared" si="10"/>
        <v>0</v>
      </c>
      <c r="P38" s="33">
        <f t="shared" si="10"/>
        <v>0</v>
      </c>
      <c r="Q38" s="33">
        <f t="shared" si="10"/>
        <v>0</v>
      </c>
      <c r="R38" s="1"/>
      <c r="S38" s="21">
        <f t="shared" si="8"/>
        <v>0</v>
      </c>
      <c r="T38" s="22">
        <f t="shared" si="9"/>
        <v>0</v>
      </c>
      <c r="V38" s="46" t="s">
        <v>54</v>
      </c>
    </row>
    <row r="39" spans="2:23" x14ac:dyDescent="0.25">
      <c r="B39" s="20" t="s">
        <v>11</v>
      </c>
      <c r="C39" s="15" t="s">
        <v>24</v>
      </c>
      <c r="D39" s="15" t="s">
        <v>25</v>
      </c>
      <c r="E39" s="15"/>
      <c r="F39" s="33">
        <f>SQRT(F15^2+F16^2+F17^2)*SIGN(F16)</f>
        <v>0</v>
      </c>
      <c r="G39" s="33">
        <f t="shared" ref="G39:Q39" si="11">SQRT(G15^2+G16^2+G17^2)*SIGN(G16)</f>
        <v>0</v>
      </c>
      <c r="H39" s="33">
        <f t="shared" si="11"/>
        <v>0</v>
      </c>
      <c r="I39" s="33">
        <f t="shared" si="11"/>
        <v>0</v>
      </c>
      <c r="J39" s="33">
        <f t="shared" si="11"/>
        <v>0</v>
      </c>
      <c r="K39" s="33">
        <f t="shared" si="11"/>
        <v>0</v>
      </c>
      <c r="L39" s="33">
        <f t="shared" si="11"/>
        <v>0</v>
      </c>
      <c r="M39" s="33">
        <f t="shared" si="11"/>
        <v>0</v>
      </c>
      <c r="N39" s="33">
        <f t="shared" si="11"/>
        <v>0</v>
      </c>
      <c r="O39" s="33">
        <f t="shared" si="11"/>
        <v>0</v>
      </c>
      <c r="P39" s="33">
        <f t="shared" si="11"/>
        <v>0</v>
      </c>
      <c r="Q39" s="33">
        <f t="shared" si="11"/>
        <v>0</v>
      </c>
      <c r="R39" s="1"/>
      <c r="S39" s="21">
        <f t="shared" si="8"/>
        <v>0</v>
      </c>
      <c r="T39" s="22">
        <f t="shared" si="9"/>
        <v>0</v>
      </c>
    </row>
    <row r="40" spans="2:23" x14ac:dyDescent="0.25">
      <c r="B40" s="20" t="s">
        <v>11</v>
      </c>
      <c r="C40" s="15" t="s">
        <v>26</v>
      </c>
      <c r="D40" s="15" t="s">
        <v>25</v>
      </c>
      <c r="E40" s="15"/>
      <c r="F40" s="33">
        <f>SQRT(F18^2+F19^2+F20^2)*SIGN(F19)</f>
        <v>0</v>
      </c>
      <c r="G40" s="33">
        <f t="shared" ref="G40:Q40" si="12">SQRT(G18^2+G19^2+G20^2)*SIGN(G19)</f>
        <v>0</v>
      </c>
      <c r="H40" s="33">
        <f t="shared" si="12"/>
        <v>0</v>
      </c>
      <c r="I40" s="33">
        <f t="shared" si="12"/>
        <v>0</v>
      </c>
      <c r="J40" s="33">
        <f t="shared" si="12"/>
        <v>0</v>
      </c>
      <c r="K40" s="33">
        <f t="shared" si="12"/>
        <v>0</v>
      </c>
      <c r="L40" s="33">
        <f t="shared" si="12"/>
        <v>0</v>
      </c>
      <c r="M40" s="33">
        <f t="shared" si="12"/>
        <v>0</v>
      </c>
      <c r="N40" s="33">
        <f t="shared" si="12"/>
        <v>0</v>
      </c>
      <c r="O40" s="33">
        <f t="shared" si="12"/>
        <v>0</v>
      </c>
      <c r="P40" s="33">
        <f t="shared" si="12"/>
        <v>0</v>
      </c>
      <c r="Q40" s="33">
        <f t="shared" si="12"/>
        <v>0</v>
      </c>
      <c r="R40" s="1"/>
      <c r="S40" s="21">
        <f t="shared" si="8"/>
        <v>0</v>
      </c>
      <c r="T40" s="22">
        <f t="shared" si="9"/>
        <v>0</v>
      </c>
    </row>
    <row r="41" spans="2:23" x14ac:dyDescent="0.25">
      <c r="B41" s="20" t="s">
        <v>12</v>
      </c>
      <c r="C41" s="15" t="s">
        <v>27</v>
      </c>
      <c r="D41" s="15" t="s">
        <v>25</v>
      </c>
      <c r="E41" s="15"/>
      <c r="F41" s="33">
        <f>-SQRT(F24^2+F25^2+F26^2)*SIGN(F26)</f>
        <v>0</v>
      </c>
      <c r="G41" s="33">
        <f t="shared" ref="G41:Q41" si="13">-SQRT(G24^2+G25^2+G26^2)*SIGN(G26)</f>
        <v>0</v>
      </c>
      <c r="H41" s="33">
        <f t="shared" si="13"/>
        <v>0</v>
      </c>
      <c r="I41" s="33">
        <f t="shared" si="13"/>
        <v>0</v>
      </c>
      <c r="J41" s="33">
        <f t="shared" si="13"/>
        <v>0</v>
      </c>
      <c r="K41" s="33">
        <f t="shared" si="13"/>
        <v>0</v>
      </c>
      <c r="L41" s="33">
        <f t="shared" si="13"/>
        <v>0</v>
      </c>
      <c r="M41" s="33">
        <f t="shared" si="13"/>
        <v>0</v>
      </c>
      <c r="N41" s="33">
        <f t="shared" si="13"/>
        <v>0</v>
      </c>
      <c r="O41" s="33">
        <f t="shared" si="13"/>
        <v>0</v>
      </c>
      <c r="P41" s="33">
        <f t="shared" si="13"/>
        <v>0</v>
      </c>
      <c r="Q41" s="33">
        <f t="shared" si="13"/>
        <v>0</v>
      </c>
      <c r="R41" s="1"/>
      <c r="S41" s="21">
        <f t="shared" si="8"/>
        <v>0</v>
      </c>
      <c r="T41" s="22">
        <f t="shared" si="9"/>
        <v>0</v>
      </c>
    </row>
    <row r="42" spans="2:23" x14ac:dyDescent="0.25">
      <c r="B42" s="12" t="s">
        <v>1</v>
      </c>
      <c r="C42" s="13" t="s">
        <v>28</v>
      </c>
      <c r="D42" s="23" t="s">
        <v>25</v>
      </c>
      <c r="E42" s="23"/>
      <c r="F42" s="34">
        <f>SQRT(F27^2+F28^2+F29^2)*SIGN(F29)</f>
        <v>0</v>
      </c>
      <c r="G42" s="34">
        <f t="shared" ref="G42:Q42" si="14">SQRT(G27^2+G28^2+G29^2)*SIGN(G29)</f>
        <v>0</v>
      </c>
      <c r="H42" s="34">
        <f t="shared" si="14"/>
        <v>0</v>
      </c>
      <c r="I42" s="34">
        <f t="shared" si="14"/>
        <v>0</v>
      </c>
      <c r="J42" s="34">
        <f t="shared" si="14"/>
        <v>0</v>
      </c>
      <c r="K42" s="34">
        <f t="shared" si="14"/>
        <v>0</v>
      </c>
      <c r="L42" s="34">
        <f t="shared" si="14"/>
        <v>0</v>
      </c>
      <c r="M42" s="34">
        <f t="shared" si="14"/>
        <v>0</v>
      </c>
      <c r="N42" s="34">
        <f t="shared" si="14"/>
        <v>0</v>
      </c>
      <c r="O42" s="34">
        <f t="shared" si="14"/>
        <v>0</v>
      </c>
      <c r="P42" s="34">
        <f t="shared" si="14"/>
        <v>0</v>
      </c>
      <c r="Q42" s="34">
        <f t="shared" si="14"/>
        <v>0</v>
      </c>
      <c r="R42" s="5"/>
      <c r="S42" s="24">
        <f>MIN(F42:Q42)</f>
        <v>0</v>
      </c>
      <c r="T42" s="25">
        <f>MAX(F42:Q42)</f>
        <v>0</v>
      </c>
    </row>
    <row r="44" spans="2:23" ht="15.75" x14ac:dyDescent="0.25">
      <c r="B44" s="51" t="s">
        <v>52</v>
      </c>
      <c r="C44" s="51"/>
      <c r="D44" s="51"/>
      <c r="E44" s="51"/>
    </row>
    <row r="45" spans="2:23" x14ac:dyDescent="0.25">
      <c r="B45" s="16" t="s">
        <v>5</v>
      </c>
      <c r="C45" s="17" t="s">
        <v>27</v>
      </c>
      <c r="D45" s="17" t="s">
        <v>25</v>
      </c>
      <c r="E45" s="17"/>
      <c r="F45" s="32">
        <f t="shared" ref="F45:Q45" si="15">SQRT(F12^2+F13^2+F14^2)</f>
        <v>0</v>
      </c>
      <c r="G45" s="32">
        <f t="shared" si="15"/>
        <v>0</v>
      </c>
      <c r="H45" s="32">
        <f t="shared" si="15"/>
        <v>0</v>
      </c>
      <c r="I45" s="32">
        <f t="shared" si="15"/>
        <v>0</v>
      </c>
      <c r="J45" s="32">
        <f t="shared" si="15"/>
        <v>0</v>
      </c>
      <c r="K45" s="32">
        <f t="shared" si="15"/>
        <v>0</v>
      </c>
      <c r="L45" s="32">
        <f t="shared" si="15"/>
        <v>0</v>
      </c>
      <c r="M45" s="32">
        <f t="shared" si="15"/>
        <v>0</v>
      </c>
      <c r="N45" s="32">
        <f t="shared" si="15"/>
        <v>0</v>
      </c>
      <c r="O45" s="32">
        <f t="shared" si="15"/>
        <v>0</v>
      </c>
      <c r="P45" s="32">
        <f t="shared" si="15"/>
        <v>0</v>
      </c>
      <c r="Q45" s="32">
        <f t="shared" si="15"/>
        <v>0</v>
      </c>
      <c r="R45" s="2"/>
      <c r="S45" s="18">
        <f>MIN(F45:Q45)</f>
        <v>0</v>
      </c>
      <c r="T45" s="19">
        <f>MAX(F45:Q45)</f>
        <v>0</v>
      </c>
    </row>
    <row r="46" spans="2:23" x14ac:dyDescent="0.25">
      <c r="B46" s="37" t="s">
        <v>11</v>
      </c>
      <c r="C46" s="23" t="s">
        <v>27</v>
      </c>
      <c r="D46" s="23" t="s">
        <v>25</v>
      </c>
      <c r="E46" s="23"/>
      <c r="F46" s="34">
        <f t="shared" ref="F46:Q46" si="16">SQRT(F21^2+F22^2+F23^2)</f>
        <v>0</v>
      </c>
      <c r="G46" s="34">
        <f t="shared" si="16"/>
        <v>0</v>
      </c>
      <c r="H46" s="34">
        <f t="shared" si="16"/>
        <v>0</v>
      </c>
      <c r="I46" s="34">
        <f t="shared" si="16"/>
        <v>0</v>
      </c>
      <c r="J46" s="34">
        <f t="shared" si="16"/>
        <v>0</v>
      </c>
      <c r="K46" s="34">
        <f t="shared" si="16"/>
        <v>0</v>
      </c>
      <c r="L46" s="34">
        <f t="shared" si="16"/>
        <v>0</v>
      </c>
      <c r="M46" s="34">
        <f t="shared" si="16"/>
        <v>0</v>
      </c>
      <c r="N46" s="34">
        <f t="shared" si="16"/>
        <v>0</v>
      </c>
      <c r="O46" s="34">
        <f t="shared" si="16"/>
        <v>0</v>
      </c>
      <c r="P46" s="34">
        <f t="shared" si="16"/>
        <v>0</v>
      </c>
      <c r="Q46" s="34">
        <f t="shared" si="16"/>
        <v>0</v>
      </c>
      <c r="R46" s="5"/>
      <c r="S46" s="24">
        <f>MIN(F46:Q46)</f>
        <v>0</v>
      </c>
      <c r="T46" s="25">
        <f>MAX(F46:Q46)</f>
        <v>0</v>
      </c>
    </row>
    <row r="48" spans="2:23" x14ac:dyDescent="0.25">
      <c r="B48" s="29" t="s">
        <v>38</v>
      </c>
      <c r="W48" s="27" t="s">
        <v>43</v>
      </c>
    </row>
    <row r="49" spans="2:34" x14ac:dyDescent="0.25">
      <c r="B49" s="15" t="s">
        <v>5</v>
      </c>
      <c r="C49" s="15" t="s">
        <v>32</v>
      </c>
      <c r="D49" s="15" t="s">
        <v>25</v>
      </c>
      <c r="E49" s="1">
        <f>SQRT((E6-E12)^2+(E7-E13)^2+(E8-E14)^2)</f>
        <v>388.23858872992002</v>
      </c>
      <c r="F49" s="21">
        <f t="shared" ref="F49:Q49" si="17">SQRT(F6^2+F7^2+F8^2)</f>
        <v>0</v>
      </c>
      <c r="G49" s="21">
        <f t="shared" si="17"/>
        <v>0</v>
      </c>
      <c r="H49" s="21">
        <f t="shared" si="17"/>
        <v>0</v>
      </c>
      <c r="I49" s="21">
        <f t="shared" si="17"/>
        <v>0</v>
      </c>
      <c r="J49" s="21">
        <f t="shared" si="17"/>
        <v>0</v>
      </c>
      <c r="K49" s="21">
        <f t="shared" si="17"/>
        <v>0</v>
      </c>
      <c r="L49" s="21">
        <f t="shared" si="17"/>
        <v>0</v>
      </c>
      <c r="M49" s="21">
        <f t="shared" si="17"/>
        <v>0</v>
      </c>
      <c r="N49" s="21">
        <f t="shared" si="17"/>
        <v>0</v>
      </c>
      <c r="O49" s="21">
        <f t="shared" si="17"/>
        <v>0</v>
      </c>
      <c r="P49" s="21">
        <f t="shared" si="17"/>
        <v>0</v>
      </c>
      <c r="Q49" s="21">
        <f t="shared" si="17"/>
        <v>0</v>
      </c>
      <c r="R49" s="1"/>
      <c r="S49" s="1"/>
      <c r="T49" s="1"/>
    </row>
    <row r="50" spans="2:34" x14ac:dyDescent="0.25">
      <c r="B50" s="15"/>
      <c r="C50" s="15"/>
      <c r="D50" s="15" t="s">
        <v>33</v>
      </c>
      <c r="E50" s="38">
        <f>(E6-E12)/$E$49</f>
        <v>-0.51012188316441087</v>
      </c>
      <c r="F50" s="38" t="e">
        <f t="shared" ref="F50:Q50" si="18">F6/F$49</f>
        <v>#DIV/0!</v>
      </c>
      <c r="G50" s="38" t="e">
        <f t="shared" si="18"/>
        <v>#DIV/0!</v>
      </c>
      <c r="H50" s="38" t="e">
        <f t="shared" si="18"/>
        <v>#DIV/0!</v>
      </c>
      <c r="I50" s="38" t="e">
        <f t="shared" si="18"/>
        <v>#DIV/0!</v>
      </c>
      <c r="J50" s="38" t="e">
        <f t="shared" si="18"/>
        <v>#DIV/0!</v>
      </c>
      <c r="K50" s="38" t="e">
        <f t="shared" si="18"/>
        <v>#DIV/0!</v>
      </c>
      <c r="L50" s="38" t="e">
        <f t="shared" si="18"/>
        <v>#DIV/0!</v>
      </c>
      <c r="M50" s="38" t="e">
        <f t="shared" si="18"/>
        <v>#DIV/0!</v>
      </c>
      <c r="N50" s="38" t="e">
        <f t="shared" si="18"/>
        <v>#DIV/0!</v>
      </c>
      <c r="O50" s="38" t="e">
        <f t="shared" si="18"/>
        <v>#DIV/0!</v>
      </c>
      <c r="P50" s="38" t="e">
        <f t="shared" si="18"/>
        <v>#DIV/0!</v>
      </c>
      <c r="Q50" s="38" t="e">
        <f t="shared" si="18"/>
        <v>#DIV/0!</v>
      </c>
      <c r="R50" s="1"/>
      <c r="S50" s="1"/>
      <c r="T50" s="1"/>
      <c r="W50" s="31" t="e">
        <f>ABS(F50)-ABS($E50)</f>
        <v>#DIV/0!</v>
      </c>
      <c r="X50" s="31" t="e">
        <f t="shared" ref="X50:AH52" si="19">ABS(G50)-ABS($E50)</f>
        <v>#DIV/0!</v>
      </c>
      <c r="Y50" s="31" t="e">
        <f t="shared" si="19"/>
        <v>#DIV/0!</v>
      </c>
      <c r="Z50" s="31" t="e">
        <f t="shared" si="19"/>
        <v>#DIV/0!</v>
      </c>
      <c r="AA50" s="31" t="e">
        <f t="shared" si="19"/>
        <v>#DIV/0!</v>
      </c>
      <c r="AB50" s="31" t="e">
        <f t="shared" si="19"/>
        <v>#DIV/0!</v>
      </c>
      <c r="AC50" s="31" t="e">
        <f t="shared" si="19"/>
        <v>#DIV/0!</v>
      </c>
      <c r="AD50" s="31" t="e">
        <f t="shared" si="19"/>
        <v>#DIV/0!</v>
      </c>
      <c r="AE50" s="31" t="e">
        <f t="shared" si="19"/>
        <v>#DIV/0!</v>
      </c>
      <c r="AF50" s="31" t="e">
        <f t="shared" si="19"/>
        <v>#DIV/0!</v>
      </c>
      <c r="AG50" s="31" t="e">
        <f t="shared" si="19"/>
        <v>#DIV/0!</v>
      </c>
      <c r="AH50" s="31" t="e">
        <f t="shared" si="19"/>
        <v>#DIV/0!</v>
      </c>
    </row>
    <row r="51" spans="2:34" x14ac:dyDescent="0.25">
      <c r="B51" s="1"/>
      <c r="C51" s="15"/>
      <c r="D51" s="15" t="s">
        <v>34</v>
      </c>
      <c r="E51" s="38">
        <f>(E7-E13)/$E$49</f>
        <v>0.8600973980777965</v>
      </c>
      <c r="F51" s="38" t="e">
        <f t="shared" ref="F51:Q51" si="20">F7/F$49</f>
        <v>#DIV/0!</v>
      </c>
      <c r="G51" s="38" t="e">
        <f t="shared" si="20"/>
        <v>#DIV/0!</v>
      </c>
      <c r="H51" s="38" t="e">
        <f t="shared" si="20"/>
        <v>#DIV/0!</v>
      </c>
      <c r="I51" s="38" t="e">
        <f t="shared" si="20"/>
        <v>#DIV/0!</v>
      </c>
      <c r="J51" s="38" t="e">
        <f t="shared" si="20"/>
        <v>#DIV/0!</v>
      </c>
      <c r="K51" s="38" t="e">
        <f t="shared" si="20"/>
        <v>#DIV/0!</v>
      </c>
      <c r="L51" s="38" t="e">
        <f t="shared" si="20"/>
        <v>#DIV/0!</v>
      </c>
      <c r="M51" s="38" t="e">
        <f t="shared" si="20"/>
        <v>#DIV/0!</v>
      </c>
      <c r="N51" s="38" t="e">
        <f t="shared" si="20"/>
        <v>#DIV/0!</v>
      </c>
      <c r="O51" s="38" t="e">
        <f t="shared" si="20"/>
        <v>#DIV/0!</v>
      </c>
      <c r="P51" s="38" t="e">
        <f t="shared" si="20"/>
        <v>#DIV/0!</v>
      </c>
      <c r="Q51" s="38" t="e">
        <f t="shared" si="20"/>
        <v>#DIV/0!</v>
      </c>
      <c r="R51" s="1"/>
      <c r="S51" s="1"/>
      <c r="T51" s="1"/>
      <c r="W51" s="31" t="e">
        <f t="shared" ref="W51:AH82" si="21">ABS(F51)-ABS($E51)</f>
        <v>#DIV/0!</v>
      </c>
      <c r="X51" s="31" t="e">
        <f t="shared" si="19"/>
        <v>#DIV/0!</v>
      </c>
      <c r="Y51" s="31" t="e">
        <f t="shared" si="19"/>
        <v>#DIV/0!</v>
      </c>
      <c r="Z51" s="31" t="e">
        <f t="shared" si="19"/>
        <v>#DIV/0!</v>
      </c>
      <c r="AA51" s="31" t="e">
        <f t="shared" si="19"/>
        <v>#DIV/0!</v>
      </c>
      <c r="AB51" s="31" t="e">
        <f t="shared" si="19"/>
        <v>#DIV/0!</v>
      </c>
      <c r="AC51" s="31" t="e">
        <f t="shared" si="19"/>
        <v>#DIV/0!</v>
      </c>
      <c r="AD51" s="31" t="e">
        <f t="shared" si="19"/>
        <v>#DIV/0!</v>
      </c>
      <c r="AE51" s="31" t="e">
        <f t="shared" si="19"/>
        <v>#DIV/0!</v>
      </c>
      <c r="AF51" s="31" t="e">
        <f t="shared" si="19"/>
        <v>#DIV/0!</v>
      </c>
      <c r="AG51" s="31" t="e">
        <f t="shared" si="19"/>
        <v>#DIV/0!</v>
      </c>
      <c r="AH51" s="31" t="e">
        <f t="shared" si="19"/>
        <v>#DIV/0!</v>
      </c>
    </row>
    <row r="52" spans="2:34" x14ac:dyDescent="0.25">
      <c r="B52" s="1"/>
      <c r="C52" s="1"/>
      <c r="D52" s="15" t="s">
        <v>35</v>
      </c>
      <c r="E52" s="38">
        <f>(E8-E14)/$E$49</f>
        <v>-2.851339439547801E-3</v>
      </c>
      <c r="F52" s="38" t="e">
        <f t="shared" ref="F52:Q52" si="22">F8/F$49</f>
        <v>#DIV/0!</v>
      </c>
      <c r="G52" s="38" t="e">
        <f t="shared" si="22"/>
        <v>#DIV/0!</v>
      </c>
      <c r="H52" s="38" t="e">
        <f t="shared" si="22"/>
        <v>#DIV/0!</v>
      </c>
      <c r="I52" s="38" t="e">
        <f t="shared" si="22"/>
        <v>#DIV/0!</v>
      </c>
      <c r="J52" s="38" t="e">
        <f t="shared" si="22"/>
        <v>#DIV/0!</v>
      </c>
      <c r="K52" s="38" t="e">
        <f t="shared" si="22"/>
        <v>#DIV/0!</v>
      </c>
      <c r="L52" s="38" t="e">
        <f t="shared" si="22"/>
        <v>#DIV/0!</v>
      </c>
      <c r="M52" s="38" t="e">
        <f t="shared" si="22"/>
        <v>#DIV/0!</v>
      </c>
      <c r="N52" s="38" t="e">
        <f t="shared" si="22"/>
        <v>#DIV/0!</v>
      </c>
      <c r="O52" s="38" t="e">
        <f t="shared" si="22"/>
        <v>#DIV/0!</v>
      </c>
      <c r="P52" s="38" t="e">
        <f t="shared" si="22"/>
        <v>#DIV/0!</v>
      </c>
      <c r="Q52" s="38" t="e">
        <f t="shared" si="22"/>
        <v>#DIV/0!</v>
      </c>
      <c r="R52" s="1"/>
      <c r="S52" s="1"/>
      <c r="T52" s="1"/>
      <c r="W52" s="31" t="e">
        <f t="shared" si="21"/>
        <v>#DIV/0!</v>
      </c>
      <c r="X52" s="31" t="e">
        <f t="shared" si="19"/>
        <v>#DIV/0!</v>
      </c>
      <c r="Y52" s="31" t="e">
        <f t="shared" si="19"/>
        <v>#DIV/0!</v>
      </c>
      <c r="Z52" s="31" t="e">
        <f t="shared" si="19"/>
        <v>#DIV/0!</v>
      </c>
      <c r="AA52" s="31" t="e">
        <f t="shared" si="19"/>
        <v>#DIV/0!</v>
      </c>
      <c r="AB52" s="31" t="e">
        <f t="shared" si="19"/>
        <v>#DIV/0!</v>
      </c>
      <c r="AC52" s="31" t="e">
        <f t="shared" si="19"/>
        <v>#DIV/0!</v>
      </c>
      <c r="AD52" s="31" t="e">
        <f t="shared" si="19"/>
        <v>#DIV/0!</v>
      </c>
      <c r="AE52" s="31" t="e">
        <f t="shared" si="19"/>
        <v>#DIV/0!</v>
      </c>
      <c r="AF52" s="31" t="e">
        <f t="shared" si="19"/>
        <v>#DIV/0!</v>
      </c>
      <c r="AG52" s="31" t="e">
        <f t="shared" si="19"/>
        <v>#DIV/0!</v>
      </c>
      <c r="AH52" s="31" t="e">
        <f t="shared" si="19"/>
        <v>#DIV/0!</v>
      </c>
    </row>
    <row r="53" spans="2:34" x14ac:dyDescent="0.25">
      <c r="B53" s="1"/>
      <c r="C53" s="1"/>
      <c r="D53" s="15" t="s">
        <v>36</v>
      </c>
      <c r="E53" s="38">
        <f>SQRT(E50^2+E51^2+E52^2)</f>
        <v>1</v>
      </c>
      <c r="F53" s="38" t="e">
        <f>SQRT(F50^2+F51^2+F52^2)</f>
        <v>#DIV/0!</v>
      </c>
      <c r="G53" s="38" t="e">
        <f t="shared" ref="G53:Q53" si="23">SQRT(G50^2+G51^2+G52^2)</f>
        <v>#DIV/0!</v>
      </c>
      <c r="H53" s="38" t="e">
        <f t="shared" si="23"/>
        <v>#DIV/0!</v>
      </c>
      <c r="I53" s="38" t="e">
        <f t="shared" si="23"/>
        <v>#DIV/0!</v>
      </c>
      <c r="J53" s="38" t="e">
        <f t="shared" si="23"/>
        <v>#DIV/0!</v>
      </c>
      <c r="K53" s="38" t="e">
        <f t="shared" si="23"/>
        <v>#DIV/0!</v>
      </c>
      <c r="L53" s="38" t="e">
        <f t="shared" si="23"/>
        <v>#DIV/0!</v>
      </c>
      <c r="M53" s="38" t="e">
        <f t="shared" si="23"/>
        <v>#DIV/0!</v>
      </c>
      <c r="N53" s="38" t="e">
        <f t="shared" si="23"/>
        <v>#DIV/0!</v>
      </c>
      <c r="O53" s="38" t="e">
        <f t="shared" si="23"/>
        <v>#DIV/0!</v>
      </c>
      <c r="P53" s="38" t="e">
        <f t="shared" si="23"/>
        <v>#DIV/0!</v>
      </c>
      <c r="Q53" s="38" t="e">
        <f t="shared" si="23"/>
        <v>#DIV/0!</v>
      </c>
      <c r="R53" s="1"/>
      <c r="S53" s="1"/>
      <c r="T53" s="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</row>
    <row r="54" spans="2:34" x14ac:dyDescent="0.25">
      <c r="B54" s="1"/>
      <c r="C54" s="1"/>
      <c r="D54" s="15"/>
      <c r="E54" s="38"/>
      <c r="F54" s="38"/>
      <c r="G54" s="38"/>
      <c r="H54" s="38"/>
      <c r="I54" s="38"/>
      <c r="J54" s="38"/>
      <c r="K54" s="1"/>
      <c r="L54" s="1"/>
      <c r="M54" s="1"/>
      <c r="N54" s="1"/>
      <c r="O54" s="1"/>
      <c r="P54" s="1"/>
      <c r="Q54" s="1"/>
      <c r="R54" s="1"/>
      <c r="S54" s="1"/>
      <c r="T54" s="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</row>
    <row r="55" spans="2:34" x14ac:dyDescent="0.25">
      <c r="B55" s="15" t="s">
        <v>5</v>
      </c>
      <c r="C55" s="15" t="s">
        <v>37</v>
      </c>
      <c r="D55" s="15" t="s">
        <v>25</v>
      </c>
      <c r="E55" s="1">
        <f>SQRT((E9-E12)^2+(E10-E13)^2+(E11-E14)^2)</f>
        <v>349.25961899566914</v>
      </c>
      <c r="F55" s="21">
        <f t="shared" ref="F55:Q55" si="24">SQRT(F9^2+F10^2+F11^2)</f>
        <v>0</v>
      </c>
      <c r="G55" s="21">
        <f t="shared" si="24"/>
        <v>0</v>
      </c>
      <c r="H55" s="21">
        <f t="shared" si="24"/>
        <v>0</v>
      </c>
      <c r="I55" s="21">
        <f t="shared" si="24"/>
        <v>0</v>
      </c>
      <c r="J55" s="21">
        <f t="shared" si="24"/>
        <v>0</v>
      </c>
      <c r="K55" s="21">
        <f t="shared" si="24"/>
        <v>0</v>
      </c>
      <c r="L55" s="21">
        <f t="shared" si="24"/>
        <v>0</v>
      </c>
      <c r="M55" s="21">
        <f t="shared" si="24"/>
        <v>0</v>
      </c>
      <c r="N55" s="21">
        <f t="shared" si="24"/>
        <v>0</v>
      </c>
      <c r="O55" s="21">
        <f t="shared" si="24"/>
        <v>0</v>
      </c>
      <c r="P55" s="21">
        <f t="shared" si="24"/>
        <v>0</v>
      </c>
      <c r="Q55" s="21">
        <f t="shared" si="24"/>
        <v>0</v>
      </c>
      <c r="R55" s="1"/>
      <c r="S55" s="1"/>
      <c r="T55" s="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</row>
    <row r="56" spans="2:34" x14ac:dyDescent="0.25">
      <c r="B56" s="15"/>
      <c r="C56" s="15"/>
      <c r="D56" s="15" t="s">
        <v>33</v>
      </c>
      <c r="E56" s="38">
        <f>(E9-E12)/$E$55</f>
        <v>0.50664603170798916</v>
      </c>
      <c r="F56" s="38" t="e">
        <f t="shared" ref="F56:Q56" si="25">F9/F$55</f>
        <v>#DIV/0!</v>
      </c>
      <c r="G56" s="38" t="e">
        <f t="shared" si="25"/>
        <v>#DIV/0!</v>
      </c>
      <c r="H56" s="38" t="e">
        <f t="shared" si="25"/>
        <v>#DIV/0!</v>
      </c>
      <c r="I56" s="38" t="e">
        <f t="shared" si="25"/>
        <v>#DIV/0!</v>
      </c>
      <c r="J56" s="38" t="e">
        <f t="shared" si="25"/>
        <v>#DIV/0!</v>
      </c>
      <c r="K56" s="38" t="e">
        <f t="shared" si="25"/>
        <v>#DIV/0!</v>
      </c>
      <c r="L56" s="38" t="e">
        <f t="shared" si="25"/>
        <v>#DIV/0!</v>
      </c>
      <c r="M56" s="38" t="e">
        <f t="shared" si="25"/>
        <v>#DIV/0!</v>
      </c>
      <c r="N56" s="38" t="e">
        <f t="shared" si="25"/>
        <v>#DIV/0!</v>
      </c>
      <c r="O56" s="38" t="e">
        <f t="shared" si="25"/>
        <v>#DIV/0!</v>
      </c>
      <c r="P56" s="38" t="e">
        <f t="shared" si="25"/>
        <v>#DIV/0!</v>
      </c>
      <c r="Q56" s="38" t="e">
        <f t="shared" si="25"/>
        <v>#DIV/0!</v>
      </c>
      <c r="R56" s="1"/>
      <c r="S56" s="1"/>
      <c r="T56" s="1"/>
      <c r="W56" s="31" t="e">
        <f t="shared" si="21"/>
        <v>#DIV/0!</v>
      </c>
      <c r="X56" s="31" t="e">
        <f t="shared" si="21"/>
        <v>#DIV/0!</v>
      </c>
      <c r="Y56" s="31" t="e">
        <f t="shared" si="21"/>
        <v>#DIV/0!</v>
      </c>
      <c r="Z56" s="31" t="e">
        <f t="shared" si="21"/>
        <v>#DIV/0!</v>
      </c>
      <c r="AA56" s="31" t="e">
        <f t="shared" si="21"/>
        <v>#DIV/0!</v>
      </c>
      <c r="AB56" s="31" t="e">
        <f t="shared" si="21"/>
        <v>#DIV/0!</v>
      </c>
      <c r="AC56" s="31" t="e">
        <f t="shared" si="21"/>
        <v>#DIV/0!</v>
      </c>
      <c r="AD56" s="31" t="e">
        <f t="shared" si="21"/>
        <v>#DIV/0!</v>
      </c>
      <c r="AE56" s="31" t="e">
        <f t="shared" si="21"/>
        <v>#DIV/0!</v>
      </c>
      <c r="AF56" s="31" t="e">
        <f t="shared" si="21"/>
        <v>#DIV/0!</v>
      </c>
      <c r="AG56" s="31" t="e">
        <f t="shared" si="21"/>
        <v>#DIV/0!</v>
      </c>
      <c r="AH56" s="31" t="e">
        <f t="shared" si="21"/>
        <v>#DIV/0!</v>
      </c>
    </row>
    <row r="57" spans="2:34" x14ac:dyDescent="0.25">
      <c r="B57" s="1"/>
      <c r="C57" s="15"/>
      <c r="D57" s="15" t="s">
        <v>34</v>
      </c>
      <c r="E57" s="38">
        <f>(E10-E13)/$E$55</f>
        <v>0.86214948314346573</v>
      </c>
      <c r="F57" s="38" t="e">
        <f t="shared" ref="F57:Q57" si="26">F10/F$55</f>
        <v>#DIV/0!</v>
      </c>
      <c r="G57" s="38" t="e">
        <f t="shared" si="26"/>
        <v>#DIV/0!</v>
      </c>
      <c r="H57" s="38" t="e">
        <f t="shared" si="26"/>
        <v>#DIV/0!</v>
      </c>
      <c r="I57" s="38" t="e">
        <f t="shared" si="26"/>
        <v>#DIV/0!</v>
      </c>
      <c r="J57" s="38" t="e">
        <f t="shared" si="26"/>
        <v>#DIV/0!</v>
      </c>
      <c r="K57" s="38" t="e">
        <f t="shared" si="26"/>
        <v>#DIV/0!</v>
      </c>
      <c r="L57" s="38" t="e">
        <f t="shared" si="26"/>
        <v>#DIV/0!</v>
      </c>
      <c r="M57" s="38" t="e">
        <f t="shared" si="26"/>
        <v>#DIV/0!</v>
      </c>
      <c r="N57" s="38" t="e">
        <f t="shared" si="26"/>
        <v>#DIV/0!</v>
      </c>
      <c r="O57" s="38" t="e">
        <f t="shared" si="26"/>
        <v>#DIV/0!</v>
      </c>
      <c r="P57" s="38" t="e">
        <f t="shared" si="26"/>
        <v>#DIV/0!</v>
      </c>
      <c r="Q57" s="38" t="e">
        <f t="shared" si="26"/>
        <v>#DIV/0!</v>
      </c>
      <c r="R57" s="1"/>
      <c r="S57" s="1"/>
      <c r="T57" s="1"/>
      <c r="W57" s="31" t="e">
        <f t="shared" si="21"/>
        <v>#DIV/0!</v>
      </c>
      <c r="X57" s="31" t="e">
        <f t="shared" si="21"/>
        <v>#DIV/0!</v>
      </c>
      <c r="Y57" s="31" t="e">
        <f t="shared" si="21"/>
        <v>#DIV/0!</v>
      </c>
      <c r="Z57" s="31" t="e">
        <f t="shared" si="21"/>
        <v>#DIV/0!</v>
      </c>
      <c r="AA57" s="31" t="e">
        <f t="shared" si="21"/>
        <v>#DIV/0!</v>
      </c>
      <c r="AB57" s="31" t="e">
        <f t="shared" si="21"/>
        <v>#DIV/0!</v>
      </c>
      <c r="AC57" s="31" t="e">
        <f t="shared" si="21"/>
        <v>#DIV/0!</v>
      </c>
      <c r="AD57" s="31" t="e">
        <f t="shared" si="21"/>
        <v>#DIV/0!</v>
      </c>
      <c r="AE57" s="31" t="e">
        <f t="shared" si="21"/>
        <v>#DIV/0!</v>
      </c>
      <c r="AF57" s="31" t="e">
        <f t="shared" si="21"/>
        <v>#DIV/0!</v>
      </c>
      <c r="AG57" s="31" t="e">
        <f t="shared" si="21"/>
        <v>#DIV/0!</v>
      </c>
      <c r="AH57" s="31" t="e">
        <f t="shared" si="21"/>
        <v>#DIV/0!</v>
      </c>
    </row>
    <row r="58" spans="2:34" x14ac:dyDescent="0.25">
      <c r="B58" s="1"/>
      <c r="C58" s="1"/>
      <c r="D58" s="15" t="s">
        <v>35</v>
      </c>
      <c r="E58" s="38">
        <f>(E11-E14)/$E$55</f>
        <v>2.8402939992107118E-3</v>
      </c>
      <c r="F58" s="38" t="e">
        <f t="shared" ref="F58:Q58" si="27">F11/F$55</f>
        <v>#DIV/0!</v>
      </c>
      <c r="G58" s="38" t="e">
        <f t="shared" si="27"/>
        <v>#DIV/0!</v>
      </c>
      <c r="H58" s="38" t="e">
        <f t="shared" si="27"/>
        <v>#DIV/0!</v>
      </c>
      <c r="I58" s="38" t="e">
        <f t="shared" si="27"/>
        <v>#DIV/0!</v>
      </c>
      <c r="J58" s="38" t="e">
        <f t="shared" si="27"/>
        <v>#DIV/0!</v>
      </c>
      <c r="K58" s="38" t="e">
        <f t="shared" si="27"/>
        <v>#DIV/0!</v>
      </c>
      <c r="L58" s="38" t="e">
        <f t="shared" si="27"/>
        <v>#DIV/0!</v>
      </c>
      <c r="M58" s="38" t="e">
        <f t="shared" si="27"/>
        <v>#DIV/0!</v>
      </c>
      <c r="N58" s="38" t="e">
        <f t="shared" si="27"/>
        <v>#DIV/0!</v>
      </c>
      <c r="O58" s="38" t="e">
        <f t="shared" si="27"/>
        <v>#DIV/0!</v>
      </c>
      <c r="P58" s="38" t="e">
        <f t="shared" si="27"/>
        <v>#DIV/0!</v>
      </c>
      <c r="Q58" s="38" t="e">
        <f t="shared" si="27"/>
        <v>#DIV/0!</v>
      </c>
      <c r="R58" s="1"/>
      <c r="S58" s="1"/>
      <c r="T58" s="1"/>
      <c r="W58" s="31" t="e">
        <f t="shared" si="21"/>
        <v>#DIV/0!</v>
      </c>
      <c r="X58" s="31" t="e">
        <f t="shared" si="21"/>
        <v>#DIV/0!</v>
      </c>
      <c r="Y58" s="31" t="e">
        <f t="shared" si="21"/>
        <v>#DIV/0!</v>
      </c>
      <c r="Z58" s="31" t="e">
        <f t="shared" si="21"/>
        <v>#DIV/0!</v>
      </c>
      <c r="AA58" s="31" t="e">
        <f t="shared" si="21"/>
        <v>#DIV/0!</v>
      </c>
      <c r="AB58" s="31" t="e">
        <f t="shared" si="21"/>
        <v>#DIV/0!</v>
      </c>
      <c r="AC58" s="31" t="e">
        <f t="shared" si="21"/>
        <v>#DIV/0!</v>
      </c>
      <c r="AD58" s="31" t="e">
        <f t="shared" si="21"/>
        <v>#DIV/0!</v>
      </c>
      <c r="AE58" s="31" t="e">
        <f t="shared" si="21"/>
        <v>#DIV/0!</v>
      </c>
      <c r="AF58" s="31" t="e">
        <f t="shared" si="21"/>
        <v>#DIV/0!</v>
      </c>
      <c r="AG58" s="31" t="e">
        <f t="shared" si="21"/>
        <v>#DIV/0!</v>
      </c>
      <c r="AH58" s="31" t="e">
        <f t="shared" si="21"/>
        <v>#DIV/0!</v>
      </c>
    </row>
    <row r="59" spans="2:34" x14ac:dyDescent="0.25">
      <c r="B59" s="1"/>
      <c r="C59" s="1"/>
      <c r="D59" s="15" t="s">
        <v>36</v>
      </c>
      <c r="E59" s="38">
        <f>SQRT(E56^2+E57^2+E58^2)</f>
        <v>0.99999999999999989</v>
      </c>
      <c r="F59" s="38" t="e">
        <f>SQRT(F56^2+F57^2+F58^2)</f>
        <v>#DIV/0!</v>
      </c>
      <c r="G59" s="38" t="e">
        <f t="shared" ref="G59:Q59" si="28">SQRT(G56^2+G57^2+G58^2)</f>
        <v>#DIV/0!</v>
      </c>
      <c r="H59" s="38" t="e">
        <f t="shared" si="28"/>
        <v>#DIV/0!</v>
      </c>
      <c r="I59" s="38" t="e">
        <f t="shared" si="28"/>
        <v>#DIV/0!</v>
      </c>
      <c r="J59" s="38" t="e">
        <f t="shared" si="28"/>
        <v>#DIV/0!</v>
      </c>
      <c r="K59" s="38" t="e">
        <f t="shared" si="28"/>
        <v>#DIV/0!</v>
      </c>
      <c r="L59" s="38" t="e">
        <f t="shared" si="28"/>
        <v>#DIV/0!</v>
      </c>
      <c r="M59" s="38" t="e">
        <f t="shared" si="28"/>
        <v>#DIV/0!</v>
      </c>
      <c r="N59" s="38" t="e">
        <f t="shared" si="28"/>
        <v>#DIV/0!</v>
      </c>
      <c r="O59" s="38" t="e">
        <f t="shared" si="28"/>
        <v>#DIV/0!</v>
      </c>
      <c r="P59" s="38" t="e">
        <f t="shared" si="28"/>
        <v>#DIV/0!</v>
      </c>
      <c r="Q59" s="38" t="e">
        <f t="shared" si="28"/>
        <v>#DIV/0!</v>
      </c>
      <c r="R59" s="1"/>
      <c r="S59" s="1"/>
      <c r="T59" s="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</row>
    <row r="60" spans="2:34" x14ac:dyDescent="0.25">
      <c r="B60" s="1"/>
      <c r="C60" s="1"/>
      <c r="D60" s="15"/>
      <c r="E60" s="38"/>
      <c r="F60" s="38"/>
      <c r="G60" s="38"/>
      <c r="H60" s="38"/>
      <c r="I60" s="38"/>
      <c r="J60" s="38"/>
      <c r="K60" s="1"/>
      <c r="L60" s="1"/>
      <c r="M60" s="1"/>
      <c r="N60" s="1"/>
      <c r="O60" s="1"/>
      <c r="P60" s="1"/>
      <c r="Q60" s="1"/>
      <c r="R60" s="1"/>
      <c r="S60" s="1"/>
      <c r="T60" s="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</row>
    <row r="61" spans="2:34" x14ac:dyDescent="0.25">
      <c r="B61" s="15" t="s">
        <v>11</v>
      </c>
      <c r="C61" s="15" t="s">
        <v>32</v>
      </c>
      <c r="D61" s="15" t="s">
        <v>25</v>
      </c>
      <c r="E61" s="1">
        <f>SQRT((E15-E21)^2+(E16-E22)^2+(E17-E23)^2)</f>
        <v>282.46151193038673</v>
      </c>
      <c r="F61" s="21">
        <f t="shared" ref="F61:Q61" si="29">SQRT(F15^2+F16^2+F17^2)</f>
        <v>0</v>
      </c>
      <c r="G61" s="21">
        <f t="shared" si="29"/>
        <v>0</v>
      </c>
      <c r="H61" s="21">
        <f t="shared" si="29"/>
        <v>0</v>
      </c>
      <c r="I61" s="21">
        <f t="shared" si="29"/>
        <v>0</v>
      </c>
      <c r="J61" s="21">
        <f t="shared" si="29"/>
        <v>0</v>
      </c>
      <c r="K61" s="21">
        <f t="shared" si="29"/>
        <v>0</v>
      </c>
      <c r="L61" s="21">
        <f t="shared" si="29"/>
        <v>0</v>
      </c>
      <c r="M61" s="21">
        <f t="shared" si="29"/>
        <v>0</v>
      </c>
      <c r="N61" s="21">
        <f t="shared" si="29"/>
        <v>0</v>
      </c>
      <c r="O61" s="21">
        <f t="shared" si="29"/>
        <v>0</v>
      </c>
      <c r="P61" s="21">
        <f t="shared" si="29"/>
        <v>0</v>
      </c>
      <c r="Q61" s="21">
        <f t="shared" si="29"/>
        <v>0</v>
      </c>
      <c r="R61" s="1"/>
      <c r="S61" s="1"/>
      <c r="T61" s="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</row>
    <row r="62" spans="2:34" x14ac:dyDescent="0.25">
      <c r="B62" s="15"/>
      <c r="C62" s="15"/>
      <c r="D62" s="15" t="s">
        <v>33</v>
      </c>
      <c r="E62" s="38">
        <f>(E15-E21)/E$61</f>
        <v>-0.3185283523589359</v>
      </c>
      <c r="F62" s="38" t="e">
        <f t="shared" ref="F62:Q62" si="30">F15/F$61</f>
        <v>#DIV/0!</v>
      </c>
      <c r="G62" s="38" t="e">
        <f t="shared" si="30"/>
        <v>#DIV/0!</v>
      </c>
      <c r="H62" s="38" t="e">
        <f t="shared" si="30"/>
        <v>#DIV/0!</v>
      </c>
      <c r="I62" s="38" t="e">
        <f t="shared" si="30"/>
        <v>#DIV/0!</v>
      </c>
      <c r="J62" s="38" t="e">
        <f t="shared" si="30"/>
        <v>#DIV/0!</v>
      </c>
      <c r="K62" s="38" t="e">
        <f t="shared" si="30"/>
        <v>#DIV/0!</v>
      </c>
      <c r="L62" s="38" t="e">
        <f t="shared" si="30"/>
        <v>#DIV/0!</v>
      </c>
      <c r="M62" s="38" t="e">
        <f t="shared" si="30"/>
        <v>#DIV/0!</v>
      </c>
      <c r="N62" s="38" t="e">
        <f t="shared" si="30"/>
        <v>#DIV/0!</v>
      </c>
      <c r="O62" s="38" t="e">
        <f t="shared" si="30"/>
        <v>#DIV/0!</v>
      </c>
      <c r="P62" s="38" t="e">
        <f t="shared" si="30"/>
        <v>#DIV/0!</v>
      </c>
      <c r="Q62" s="38" t="e">
        <f t="shared" si="30"/>
        <v>#DIV/0!</v>
      </c>
      <c r="R62" s="1"/>
      <c r="S62" s="1"/>
      <c r="T62" s="1"/>
      <c r="W62" s="31" t="e">
        <f t="shared" si="21"/>
        <v>#DIV/0!</v>
      </c>
      <c r="X62" s="31" t="e">
        <f t="shared" si="21"/>
        <v>#DIV/0!</v>
      </c>
      <c r="Y62" s="31" t="e">
        <f t="shared" si="21"/>
        <v>#DIV/0!</v>
      </c>
      <c r="Z62" s="31" t="e">
        <f t="shared" si="21"/>
        <v>#DIV/0!</v>
      </c>
      <c r="AA62" s="31" t="e">
        <f t="shared" si="21"/>
        <v>#DIV/0!</v>
      </c>
      <c r="AB62" s="31" t="e">
        <f t="shared" si="21"/>
        <v>#DIV/0!</v>
      </c>
      <c r="AC62" s="31" t="e">
        <f t="shared" si="21"/>
        <v>#DIV/0!</v>
      </c>
      <c r="AD62" s="31" t="e">
        <f t="shared" si="21"/>
        <v>#DIV/0!</v>
      </c>
      <c r="AE62" s="31" t="e">
        <f t="shared" si="21"/>
        <v>#DIV/0!</v>
      </c>
      <c r="AF62" s="31" t="e">
        <f t="shared" si="21"/>
        <v>#DIV/0!</v>
      </c>
      <c r="AG62" s="31" t="e">
        <f t="shared" si="21"/>
        <v>#DIV/0!</v>
      </c>
      <c r="AH62" s="31" t="e">
        <f t="shared" si="21"/>
        <v>#DIV/0!</v>
      </c>
    </row>
    <row r="63" spans="2:34" x14ac:dyDescent="0.25">
      <c r="B63" s="1"/>
      <c r="C63" s="15"/>
      <c r="D63" s="15" t="s">
        <v>34</v>
      </c>
      <c r="E63" s="38">
        <f>(E16-E22)/E$61</f>
        <v>0.94760874913806359</v>
      </c>
      <c r="F63" s="38" t="e">
        <f t="shared" ref="F63:Q63" si="31">F16/F$61</f>
        <v>#DIV/0!</v>
      </c>
      <c r="G63" s="38" t="e">
        <f t="shared" si="31"/>
        <v>#DIV/0!</v>
      </c>
      <c r="H63" s="38" t="e">
        <f t="shared" si="31"/>
        <v>#DIV/0!</v>
      </c>
      <c r="I63" s="38" t="e">
        <f t="shared" si="31"/>
        <v>#DIV/0!</v>
      </c>
      <c r="J63" s="38" t="e">
        <f t="shared" si="31"/>
        <v>#DIV/0!</v>
      </c>
      <c r="K63" s="38" t="e">
        <f t="shared" si="31"/>
        <v>#DIV/0!</v>
      </c>
      <c r="L63" s="38" t="e">
        <f t="shared" si="31"/>
        <v>#DIV/0!</v>
      </c>
      <c r="M63" s="38" t="e">
        <f t="shared" si="31"/>
        <v>#DIV/0!</v>
      </c>
      <c r="N63" s="38" t="e">
        <f t="shared" si="31"/>
        <v>#DIV/0!</v>
      </c>
      <c r="O63" s="38" t="e">
        <f t="shared" si="31"/>
        <v>#DIV/0!</v>
      </c>
      <c r="P63" s="38" t="e">
        <f t="shared" si="31"/>
        <v>#DIV/0!</v>
      </c>
      <c r="Q63" s="38" t="e">
        <f t="shared" si="31"/>
        <v>#DIV/0!</v>
      </c>
      <c r="R63" s="1"/>
      <c r="S63" s="1"/>
      <c r="T63" s="1"/>
      <c r="W63" s="31" t="e">
        <f t="shared" si="21"/>
        <v>#DIV/0!</v>
      </c>
      <c r="X63" s="31" t="e">
        <f t="shared" si="21"/>
        <v>#DIV/0!</v>
      </c>
      <c r="Y63" s="31" t="e">
        <f t="shared" si="21"/>
        <v>#DIV/0!</v>
      </c>
      <c r="Z63" s="31" t="e">
        <f t="shared" si="21"/>
        <v>#DIV/0!</v>
      </c>
      <c r="AA63" s="31" t="e">
        <f t="shared" si="21"/>
        <v>#DIV/0!</v>
      </c>
      <c r="AB63" s="31" t="e">
        <f t="shared" si="21"/>
        <v>#DIV/0!</v>
      </c>
      <c r="AC63" s="31" t="e">
        <f t="shared" si="21"/>
        <v>#DIV/0!</v>
      </c>
      <c r="AD63" s="31" t="e">
        <f t="shared" si="21"/>
        <v>#DIV/0!</v>
      </c>
      <c r="AE63" s="31" t="e">
        <f t="shared" si="21"/>
        <v>#DIV/0!</v>
      </c>
      <c r="AF63" s="31" t="e">
        <f t="shared" si="21"/>
        <v>#DIV/0!</v>
      </c>
      <c r="AG63" s="31" t="e">
        <f t="shared" si="21"/>
        <v>#DIV/0!</v>
      </c>
      <c r="AH63" s="31" t="e">
        <f t="shared" si="21"/>
        <v>#DIV/0!</v>
      </c>
    </row>
    <row r="64" spans="2:34" x14ac:dyDescent="0.25">
      <c r="B64" s="1"/>
      <c r="C64" s="1"/>
      <c r="D64" s="15" t="s">
        <v>35</v>
      </c>
      <c r="E64" s="38">
        <f>(E17-E23)/E$61</f>
        <v>-2.4028052365848162E-2</v>
      </c>
      <c r="F64" s="38" t="e">
        <f t="shared" ref="F64:Q64" si="32">F17/F$61</f>
        <v>#DIV/0!</v>
      </c>
      <c r="G64" s="38" t="e">
        <f t="shared" si="32"/>
        <v>#DIV/0!</v>
      </c>
      <c r="H64" s="38" t="e">
        <f t="shared" si="32"/>
        <v>#DIV/0!</v>
      </c>
      <c r="I64" s="38" t="e">
        <f t="shared" si="32"/>
        <v>#DIV/0!</v>
      </c>
      <c r="J64" s="38" t="e">
        <f t="shared" si="32"/>
        <v>#DIV/0!</v>
      </c>
      <c r="K64" s="38" t="e">
        <f t="shared" si="32"/>
        <v>#DIV/0!</v>
      </c>
      <c r="L64" s="38" t="e">
        <f t="shared" si="32"/>
        <v>#DIV/0!</v>
      </c>
      <c r="M64" s="38" t="e">
        <f t="shared" si="32"/>
        <v>#DIV/0!</v>
      </c>
      <c r="N64" s="38" t="e">
        <f t="shared" si="32"/>
        <v>#DIV/0!</v>
      </c>
      <c r="O64" s="38" t="e">
        <f t="shared" si="32"/>
        <v>#DIV/0!</v>
      </c>
      <c r="P64" s="38" t="e">
        <f t="shared" si="32"/>
        <v>#DIV/0!</v>
      </c>
      <c r="Q64" s="38" t="e">
        <f t="shared" si="32"/>
        <v>#DIV/0!</v>
      </c>
      <c r="R64" s="1"/>
      <c r="S64" s="1"/>
      <c r="T64" s="1"/>
      <c r="W64" s="31" t="e">
        <f t="shared" si="21"/>
        <v>#DIV/0!</v>
      </c>
      <c r="X64" s="31" t="e">
        <f t="shared" si="21"/>
        <v>#DIV/0!</v>
      </c>
      <c r="Y64" s="31" t="e">
        <f t="shared" si="21"/>
        <v>#DIV/0!</v>
      </c>
      <c r="Z64" s="31" t="e">
        <f t="shared" si="21"/>
        <v>#DIV/0!</v>
      </c>
      <c r="AA64" s="31" t="e">
        <f t="shared" si="21"/>
        <v>#DIV/0!</v>
      </c>
      <c r="AB64" s="31" t="e">
        <f t="shared" si="21"/>
        <v>#DIV/0!</v>
      </c>
      <c r="AC64" s="31" t="e">
        <f t="shared" si="21"/>
        <v>#DIV/0!</v>
      </c>
      <c r="AD64" s="31" t="e">
        <f t="shared" si="21"/>
        <v>#DIV/0!</v>
      </c>
      <c r="AE64" s="31" t="e">
        <f t="shared" si="21"/>
        <v>#DIV/0!</v>
      </c>
      <c r="AF64" s="31" t="e">
        <f t="shared" si="21"/>
        <v>#DIV/0!</v>
      </c>
      <c r="AG64" s="31" t="e">
        <f t="shared" si="21"/>
        <v>#DIV/0!</v>
      </c>
      <c r="AH64" s="31" t="e">
        <f t="shared" si="21"/>
        <v>#DIV/0!</v>
      </c>
    </row>
    <row r="65" spans="2:34" x14ac:dyDescent="0.25">
      <c r="B65" s="1"/>
      <c r="C65" s="1"/>
      <c r="D65" s="15" t="s">
        <v>36</v>
      </c>
      <c r="E65" s="38">
        <f>SQRT(E62^2+E63^2+E64^2)</f>
        <v>1</v>
      </c>
      <c r="F65" s="38" t="e">
        <f>SQRT(F62^2+F63^2+F64^2)</f>
        <v>#DIV/0!</v>
      </c>
      <c r="G65" s="38" t="e">
        <f t="shared" ref="G65:Q65" si="33">SQRT(G62^2+G63^2+G64^2)</f>
        <v>#DIV/0!</v>
      </c>
      <c r="H65" s="38" t="e">
        <f t="shared" si="33"/>
        <v>#DIV/0!</v>
      </c>
      <c r="I65" s="38" t="e">
        <f t="shared" si="33"/>
        <v>#DIV/0!</v>
      </c>
      <c r="J65" s="38" t="e">
        <f t="shared" si="33"/>
        <v>#DIV/0!</v>
      </c>
      <c r="K65" s="38" t="e">
        <f t="shared" si="33"/>
        <v>#DIV/0!</v>
      </c>
      <c r="L65" s="38" t="e">
        <f t="shared" si="33"/>
        <v>#DIV/0!</v>
      </c>
      <c r="M65" s="38" t="e">
        <f t="shared" si="33"/>
        <v>#DIV/0!</v>
      </c>
      <c r="N65" s="38" t="e">
        <f t="shared" si="33"/>
        <v>#DIV/0!</v>
      </c>
      <c r="O65" s="38" t="e">
        <f t="shared" si="33"/>
        <v>#DIV/0!</v>
      </c>
      <c r="P65" s="38" t="e">
        <f t="shared" si="33"/>
        <v>#DIV/0!</v>
      </c>
      <c r="Q65" s="38" t="e">
        <f t="shared" si="33"/>
        <v>#DIV/0!</v>
      </c>
      <c r="R65" s="1"/>
      <c r="S65" s="1"/>
      <c r="T65" s="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</row>
    <row r="66" spans="2:34" x14ac:dyDescent="0.25">
      <c r="D66" s="15"/>
      <c r="E66" s="31"/>
      <c r="F66" s="31"/>
      <c r="G66" s="31"/>
      <c r="H66" s="31"/>
      <c r="I66" s="31"/>
      <c r="J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spans="2:34" x14ac:dyDescent="0.25">
      <c r="B67" s="15" t="s">
        <v>11</v>
      </c>
      <c r="C67" s="15" t="s">
        <v>37</v>
      </c>
      <c r="D67" s="15" t="s">
        <v>25</v>
      </c>
      <c r="E67" s="1">
        <f>SQRT((E18-E21)^2+(E19-E22)^2+(E20-E23)^2)</f>
        <v>291.46749950037309</v>
      </c>
      <c r="F67" s="21">
        <f t="shared" ref="F67:Q67" si="34">SQRT(F18^2+F19^2+F20^2)</f>
        <v>0</v>
      </c>
      <c r="G67" s="21">
        <f t="shared" si="34"/>
        <v>0</v>
      </c>
      <c r="H67" s="21">
        <f t="shared" si="34"/>
        <v>0</v>
      </c>
      <c r="I67" s="21">
        <f t="shared" si="34"/>
        <v>0</v>
      </c>
      <c r="J67" s="21">
        <f t="shared" si="34"/>
        <v>0</v>
      </c>
      <c r="K67" s="21">
        <f t="shared" si="34"/>
        <v>0</v>
      </c>
      <c r="L67" s="21">
        <f t="shared" si="34"/>
        <v>0</v>
      </c>
      <c r="M67" s="21">
        <f t="shared" si="34"/>
        <v>0</v>
      </c>
      <c r="N67" s="21">
        <f t="shared" si="34"/>
        <v>0</v>
      </c>
      <c r="O67" s="21">
        <f t="shared" si="34"/>
        <v>0</v>
      </c>
      <c r="P67" s="21">
        <f t="shared" si="34"/>
        <v>0</v>
      </c>
      <c r="Q67" s="21">
        <f t="shared" si="34"/>
        <v>0</v>
      </c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</row>
    <row r="68" spans="2:34" x14ac:dyDescent="0.25">
      <c r="B68" s="15"/>
      <c r="C68" s="15"/>
      <c r="D68" s="15" t="s">
        <v>33</v>
      </c>
      <c r="E68" s="38">
        <f>(E18-E21)/E$67</f>
        <v>0.51473320441275461</v>
      </c>
      <c r="F68" s="38" t="e">
        <f t="shared" ref="F68:Q68" si="35">F18/F$67</f>
        <v>#DIV/0!</v>
      </c>
      <c r="G68" s="38" t="e">
        <f t="shared" si="35"/>
        <v>#DIV/0!</v>
      </c>
      <c r="H68" s="38" t="e">
        <f t="shared" si="35"/>
        <v>#DIV/0!</v>
      </c>
      <c r="I68" s="38" t="e">
        <f t="shared" si="35"/>
        <v>#DIV/0!</v>
      </c>
      <c r="J68" s="38" t="e">
        <f t="shared" si="35"/>
        <v>#DIV/0!</v>
      </c>
      <c r="K68" s="38" t="e">
        <f t="shared" si="35"/>
        <v>#DIV/0!</v>
      </c>
      <c r="L68" s="38" t="e">
        <f t="shared" si="35"/>
        <v>#DIV/0!</v>
      </c>
      <c r="M68" s="38" t="e">
        <f t="shared" si="35"/>
        <v>#DIV/0!</v>
      </c>
      <c r="N68" s="38" t="e">
        <f t="shared" si="35"/>
        <v>#DIV/0!</v>
      </c>
      <c r="O68" s="38" t="e">
        <f t="shared" si="35"/>
        <v>#DIV/0!</v>
      </c>
      <c r="P68" s="38" t="e">
        <f t="shared" si="35"/>
        <v>#DIV/0!</v>
      </c>
      <c r="Q68" s="38" t="e">
        <f t="shared" si="35"/>
        <v>#DIV/0!</v>
      </c>
      <c r="W68" s="31" t="e">
        <f t="shared" si="21"/>
        <v>#DIV/0!</v>
      </c>
      <c r="X68" s="31" t="e">
        <f t="shared" si="21"/>
        <v>#DIV/0!</v>
      </c>
      <c r="Y68" s="31" t="e">
        <f t="shared" si="21"/>
        <v>#DIV/0!</v>
      </c>
      <c r="Z68" s="31" t="e">
        <f t="shared" si="21"/>
        <v>#DIV/0!</v>
      </c>
      <c r="AA68" s="31" t="e">
        <f t="shared" si="21"/>
        <v>#DIV/0!</v>
      </c>
      <c r="AB68" s="31" t="e">
        <f t="shared" si="21"/>
        <v>#DIV/0!</v>
      </c>
      <c r="AC68" s="31" t="e">
        <f t="shared" si="21"/>
        <v>#DIV/0!</v>
      </c>
      <c r="AD68" s="31" t="e">
        <f t="shared" si="21"/>
        <v>#DIV/0!</v>
      </c>
      <c r="AE68" s="31" t="e">
        <f t="shared" si="21"/>
        <v>#DIV/0!</v>
      </c>
      <c r="AF68" s="31" t="e">
        <f t="shared" si="21"/>
        <v>#DIV/0!</v>
      </c>
      <c r="AG68" s="31" t="e">
        <f t="shared" si="21"/>
        <v>#DIV/0!</v>
      </c>
      <c r="AH68" s="31" t="e">
        <f t="shared" si="21"/>
        <v>#DIV/0!</v>
      </c>
    </row>
    <row r="69" spans="2:34" x14ac:dyDescent="0.25">
      <c r="B69" s="1"/>
      <c r="C69" s="15"/>
      <c r="D69" s="15" t="s">
        <v>34</v>
      </c>
      <c r="E69" s="38">
        <f>(E19-E22)/E$67</f>
        <v>0.84628646563622856</v>
      </c>
      <c r="F69" s="38" t="e">
        <f t="shared" ref="F69:Q69" si="36">F19/F$67</f>
        <v>#DIV/0!</v>
      </c>
      <c r="G69" s="38" t="e">
        <f t="shared" si="36"/>
        <v>#DIV/0!</v>
      </c>
      <c r="H69" s="38" t="e">
        <f t="shared" si="36"/>
        <v>#DIV/0!</v>
      </c>
      <c r="I69" s="38" t="e">
        <f t="shared" si="36"/>
        <v>#DIV/0!</v>
      </c>
      <c r="J69" s="38" t="e">
        <f t="shared" si="36"/>
        <v>#DIV/0!</v>
      </c>
      <c r="K69" s="38" t="e">
        <f t="shared" si="36"/>
        <v>#DIV/0!</v>
      </c>
      <c r="L69" s="38" t="e">
        <f t="shared" si="36"/>
        <v>#DIV/0!</v>
      </c>
      <c r="M69" s="38" t="e">
        <f t="shared" si="36"/>
        <v>#DIV/0!</v>
      </c>
      <c r="N69" s="38" t="e">
        <f t="shared" si="36"/>
        <v>#DIV/0!</v>
      </c>
      <c r="O69" s="38" t="e">
        <f t="shared" si="36"/>
        <v>#DIV/0!</v>
      </c>
      <c r="P69" s="38" t="e">
        <f t="shared" si="36"/>
        <v>#DIV/0!</v>
      </c>
      <c r="Q69" s="38" t="e">
        <f t="shared" si="36"/>
        <v>#DIV/0!</v>
      </c>
      <c r="W69" s="31" t="e">
        <f t="shared" si="21"/>
        <v>#DIV/0!</v>
      </c>
      <c r="X69" s="31" t="e">
        <f t="shared" si="21"/>
        <v>#DIV/0!</v>
      </c>
      <c r="Y69" s="31" t="e">
        <f t="shared" si="21"/>
        <v>#DIV/0!</v>
      </c>
      <c r="Z69" s="31" t="e">
        <f t="shared" si="21"/>
        <v>#DIV/0!</v>
      </c>
      <c r="AA69" s="31" t="e">
        <f t="shared" si="21"/>
        <v>#DIV/0!</v>
      </c>
      <c r="AB69" s="31" t="e">
        <f t="shared" si="21"/>
        <v>#DIV/0!</v>
      </c>
      <c r="AC69" s="31" t="e">
        <f t="shared" si="21"/>
        <v>#DIV/0!</v>
      </c>
      <c r="AD69" s="31" t="e">
        <f t="shared" si="21"/>
        <v>#DIV/0!</v>
      </c>
      <c r="AE69" s="31" t="e">
        <f t="shared" si="21"/>
        <v>#DIV/0!</v>
      </c>
      <c r="AF69" s="31" t="e">
        <f t="shared" si="21"/>
        <v>#DIV/0!</v>
      </c>
      <c r="AG69" s="31" t="e">
        <f t="shared" si="21"/>
        <v>#DIV/0!</v>
      </c>
      <c r="AH69" s="31" t="e">
        <f t="shared" si="21"/>
        <v>#DIV/0!</v>
      </c>
    </row>
    <row r="70" spans="2:34" x14ac:dyDescent="0.25">
      <c r="B70" s="1"/>
      <c r="C70" s="1"/>
      <c r="D70" s="15" t="s">
        <v>35</v>
      </c>
      <c r="E70" s="38">
        <f>(E20-E23)/E$67</f>
        <v>-0.13729146497840916</v>
      </c>
      <c r="F70" s="38" t="e">
        <f t="shared" ref="F70:Q70" si="37">F20/F$67</f>
        <v>#DIV/0!</v>
      </c>
      <c r="G70" s="38" t="e">
        <f t="shared" si="37"/>
        <v>#DIV/0!</v>
      </c>
      <c r="H70" s="38" t="e">
        <f t="shared" si="37"/>
        <v>#DIV/0!</v>
      </c>
      <c r="I70" s="38" t="e">
        <f t="shared" si="37"/>
        <v>#DIV/0!</v>
      </c>
      <c r="J70" s="38" t="e">
        <f t="shared" si="37"/>
        <v>#DIV/0!</v>
      </c>
      <c r="K70" s="38" t="e">
        <f t="shared" si="37"/>
        <v>#DIV/0!</v>
      </c>
      <c r="L70" s="38" t="e">
        <f t="shared" si="37"/>
        <v>#DIV/0!</v>
      </c>
      <c r="M70" s="38" t="e">
        <f t="shared" si="37"/>
        <v>#DIV/0!</v>
      </c>
      <c r="N70" s="38" t="e">
        <f t="shared" si="37"/>
        <v>#DIV/0!</v>
      </c>
      <c r="O70" s="38" t="e">
        <f t="shared" si="37"/>
        <v>#DIV/0!</v>
      </c>
      <c r="P70" s="38" t="e">
        <f t="shared" si="37"/>
        <v>#DIV/0!</v>
      </c>
      <c r="Q70" s="38" t="e">
        <f t="shared" si="37"/>
        <v>#DIV/0!</v>
      </c>
      <c r="W70" s="31" t="e">
        <f t="shared" si="21"/>
        <v>#DIV/0!</v>
      </c>
      <c r="X70" s="31" t="e">
        <f t="shared" si="21"/>
        <v>#DIV/0!</v>
      </c>
      <c r="Y70" s="31" t="e">
        <f t="shared" si="21"/>
        <v>#DIV/0!</v>
      </c>
      <c r="Z70" s="31" t="e">
        <f t="shared" si="21"/>
        <v>#DIV/0!</v>
      </c>
      <c r="AA70" s="31" t="e">
        <f t="shared" si="21"/>
        <v>#DIV/0!</v>
      </c>
      <c r="AB70" s="31" t="e">
        <f t="shared" si="21"/>
        <v>#DIV/0!</v>
      </c>
      <c r="AC70" s="31" t="e">
        <f t="shared" si="21"/>
        <v>#DIV/0!</v>
      </c>
      <c r="AD70" s="31" t="e">
        <f t="shared" si="21"/>
        <v>#DIV/0!</v>
      </c>
      <c r="AE70" s="31" t="e">
        <f t="shared" si="21"/>
        <v>#DIV/0!</v>
      </c>
      <c r="AF70" s="31" t="e">
        <f t="shared" si="21"/>
        <v>#DIV/0!</v>
      </c>
      <c r="AG70" s="31" t="e">
        <f t="shared" si="21"/>
        <v>#DIV/0!</v>
      </c>
      <c r="AH70" s="31" t="e">
        <f t="shared" si="21"/>
        <v>#DIV/0!</v>
      </c>
    </row>
    <row r="71" spans="2:34" x14ac:dyDescent="0.25">
      <c r="B71" s="1"/>
      <c r="C71" s="1"/>
      <c r="D71" s="15" t="s">
        <v>36</v>
      </c>
      <c r="E71" s="38">
        <f>SQRT(E68^2+E69^2+E70^2)</f>
        <v>0.99999999999999989</v>
      </c>
      <c r="F71" s="38" t="e">
        <f>SQRT(F68^2+F69^2+F70^2)</f>
        <v>#DIV/0!</v>
      </c>
      <c r="G71" s="38" t="e">
        <f t="shared" ref="G71:Q71" si="38">SQRT(G68^2+G69^2+G70^2)</f>
        <v>#DIV/0!</v>
      </c>
      <c r="H71" s="38" t="e">
        <f t="shared" si="38"/>
        <v>#DIV/0!</v>
      </c>
      <c r="I71" s="38" t="e">
        <f t="shared" si="38"/>
        <v>#DIV/0!</v>
      </c>
      <c r="J71" s="38" t="e">
        <f t="shared" si="38"/>
        <v>#DIV/0!</v>
      </c>
      <c r="K71" s="38" t="e">
        <f t="shared" si="38"/>
        <v>#DIV/0!</v>
      </c>
      <c r="L71" s="38" t="e">
        <f t="shared" si="38"/>
        <v>#DIV/0!</v>
      </c>
      <c r="M71" s="38" t="e">
        <f t="shared" si="38"/>
        <v>#DIV/0!</v>
      </c>
      <c r="N71" s="38" t="e">
        <f t="shared" si="38"/>
        <v>#DIV/0!</v>
      </c>
      <c r="O71" s="38" t="e">
        <f t="shared" si="38"/>
        <v>#DIV/0!</v>
      </c>
      <c r="P71" s="38" t="e">
        <f t="shared" si="38"/>
        <v>#DIV/0!</v>
      </c>
      <c r="Q71" s="38" t="e">
        <f t="shared" si="38"/>
        <v>#DIV/0!</v>
      </c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</row>
    <row r="72" spans="2:34" x14ac:dyDescent="0.25">
      <c r="D72" s="15"/>
      <c r="E72" s="31"/>
      <c r="F72" s="31"/>
      <c r="G72" s="31"/>
      <c r="H72" s="31"/>
      <c r="I72" s="31"/>
      <c r="J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</row>
    <row r="73" spans="2:34" x14ac:dyDescent="0.25">
      <c r="B73" s="15" t="s">
        <v>12</v>
      </c>
      <c r="C73" s="15"/>
      <c r="D73" s="15" t="s">
        <v>25</v>
      </c>
      <c r="E73" s="1">
        <f>SQRT((E24-C74)^2+(E25-C75)^2+(E26-C76)^2)</f>
        <v>299.53378236519501</v>
      </c>
      <c r="F73" s="21">
        <f t="shared" ref="F73:Q73" si="39">SQRT(F24^2+F25^2+F26^2)</f>
        <v>0</v>
      </c>
      <c r="G73" s="21">
        <f t="shared" si="39"/>
        <v>0</v>
      </c>
      <c r="H73" s="21">
        <f t="shared" si="39"/>
        <v>0</v>
      </c>
      <c r="I73" s="21">
        <f t="shared" si="39"/>
        <v>0</v>
      </c>
      <c r="J73" s="21">
        <f t="shared" si="39"/>
        <v>0</v>
      </c>
      <c r="K73" s="21">
        <f t="shared" si="39"/>
        <v>0</v>
      </c>
      <c r="L73" s="21">
        <f t="shared" si="39"/>
        <v>0</v>
      </c>
      <c r="M73" s="21">
        <f t="shared" si="39"/>
        <v>0</v>
      </c>
      <c r="N73" s="21">
        <f t="shared" si="39"/>
        <v>0</v>
      </c>
      <c r="O73" s="21">
        <f t="shared" si="39"/>
        <v>0</v>
      </c>
      <c r="P73" s="21">
        <f t="shared" si="39"/>
        <v>0</v>
      </c>
      <c r="Q73" s="21">
        <f t="shared" si="39"/>
        <v>0</v>
      </c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</row>
    <row r="74" spans="2:34" x14ac:dyDescent="0.25">
      <c r="B74" s="15" t="s">
        <v>46</v>
      </c>
      <c r="C74" s="15">
        <v>-96.304000000000002</v>
      </c>
      <c r="D74" s="15" t="s">
        <v>33</v>
      </c>
      <c r="E74" s="38">
        <f>(E24-C74)/E$73</f>
        <v>-9.5802215607899296E-2</v>
      </c>
      <c r="F74" s="38" t="e">
        <f t="shared" ref="F74:Q74" si="40">F24/F$73</f>
        <v>#DIV/0!</v>
      </c>
      <c r="G74" s="38" t="e">
        <f t="shared" si="40"/>
        <v>#DIV/0!</v>
      </c>
      <c r="H74" s="38" t="e">
        <f t="shared" si="40"/>
        <v>#DIV/0!</v>
      </c>
      <c r="I74" s="38" t="e">
        <f t="shared" si="40"/>
        <v>#DIV/0!</v>
      </c>
      <c r="J74" s="38" t="e">
        <f t="shared" si="40"/>
        <v>#DIV/0!</v>
      </c>
      <c r="K74" s="38" t="e">
        <f t="shared" si="40"/>
        <v>#DIV/0!</v>
      </c>
      <c r="L74" s="38" t="e">
        <f t="shared" si="40"/>
        <v>#DIV/0!</v>
      </c>
      <c r="M74" s="38" t="e">
        <f t="shared" si="40"/>
        <v>#DIV/0!</v>
      </c>
      <c r="N74" s="38" t="e">
        <f t="shared" si="40"/>
        <v>#DIV/0!</v>
      </c>
      <c r="O74" s="38" t="e">
        <f t="shared" si="40"/>
        <v>#DIV/0!</v>
      </c>
      <c r="P74" s="38" t="e">
        <f t="shared" si="40"/>
        <v>#DIV/0!</v>
      </c>
      <c r="Q74" s="38" t="e">
        <f t="shared" si="40"/>
        <v>#DIV/0!</v>
      </c>
      <c r="W74" s="31" t="e">
        <f t="shared" si="21"/>
        <v>#DIV/0!</v>
      </c>
      <c r="X74" s="31" t="e">
        <f t="shared" si="21"/>
        <v>#DIV/0!</v>
      </c>
      <c r="Y74" s="31" t="e">
        <f t="shared" si="21"/>
        <v>#DIV/0!</v>
      </c>
      <c r="Z74" s="31" t="e">
        <f t="shared" si="21"/>
        <v>#DIV/0!</v>
      </c>
      <c r="AA74" s="31" t="e">
        <f t="shared" si="21"/>
        <v>#DIV/0!</v>
      </c>
      <c r="AB74" s="31" t="e">
        <f t="shared" si="21"/>
        <v>#DIV/0!</v>
      </c>
      <c r="AC74" s="31" t="e">
        <f t="shared" si="21"/>
        <v>#DIV/0!</v>
      </c>
      <c r="AD74" s="31" t="e">
        <f t="shared" si="21"/>
        <v>#DIV/0!</v>
      </c>
      <c r="AE74" s="31" t="e">
        <f t="shared" si="21"/>
        <v>#DIV/0!</v>
      </c>
      <c r="AF74" s="31" t="e">
        <f t="shared" si="21"/>
        <v>#DIV/0!</v>
      </c>
      <c r="AG74" s="31" t="e">
        <f t="shared" si="21"/>
        <v>#DIV/0!</v>
      </c>
      <c r="AH74" s="31" t="e">
        <f t="shared" si="21"/>
        <v>#DIV/0!</v>
      </c>
    </row>
    <row r="75" spans="2:34" x14ac:dyDescent="0.25">
      <c r="B75" s="15" t="s">
        <v>47</v>
      </c>
      <c r="C75" s="15">
        <v>-707.649</v>
      </c>
      <c r="D75" s="15" t="s">
        <v>34</v>
      </c>
      <c r="E75" s="38">
        <f>(E25-C75)/E$73</f>
        <v>0.99370761337732161</v>
      </c>
      <c r="F75" s="38" t="e">
        <f t="shared" ref="F75:Q75" si="41">F25/F$73</f>
        <v>#DIV/0!</v>
      </c>
      <c r="G75" s="38" t="e">
        <f t="shared" si="41"/>
        <v>#DIV/0!</v>
      </c>
      <c r="H75" s="38" t="e">
        <f t="shared" si="41"/>
        <v>#DIV/0!</v>
      </c>
      <c r="I75" s="38" t="e">
        <f t="shared" si="41"/>
        <v>#DIV/0!</v>
      </c>
      <c r="J75" s="38" t="e">
        <f t="shared" si="41"/>
        <v>#DIV/0!</v>
      </c>
      <c r="K75" s="38" t="e">
        <f t="shared" si="41"/>
        <v>#DIV/0!</v>
      </c>
      <c r="L75" s="38" t="e">
        <f t="shared" si="41"/>
        <v>#DIV/0!</v>
      </c>
      <c r="M75" s="38" t="e">
        <f t="shared" si="41"/>
        <v>#DIV/0!</v>
      </c>
      <c r="N75" s="38" t="e">
        <f t="shared" si="41"/>
        <v>#DIV/0!</v>
      </c>
      <c r="O75" s="38" t="e">
        <f t="shared" si="41"/>
        <v>#DIV/0!</v>
      </c>
      <c r="P75" s="38" t="e">
        <f t="shared" si="41"/>
        <v>#DIV/0!</v>
      </c>
      <c r="Q75" s="38" t="e">
        <f t="shared" si="41"/>
        <v>#DIV/0!</v>
      </c>
      <c r="W75" s="31" t="e">
        <f t="shared" si="21"/>
        <v>#DIV/0!</v>
      </c>
      <c r="X75" s="31" t="e">
        <f t="shared" si="21"/>
        <v>#DIV/0!</v>
      </c>
      <c r="Y75" s="31" t="e">
        <f t="shared" si="21"/>
        <v>#DIV/0!</v>
      </c>
      <c r="Z75" s="31" t="e">
        <f t="shared" si="21"/>
        <v>#DIV/0!</v>
      </c>
      <c r="AA75" s="31" t="e">
        <f t="shared" si="21"/>
        <v>#DIV/0!</v>
      </c>
      <c r="AB75" s="31" t="e">
        <f t="shared" si="21"/>
        <v>#DIV/0!</v>
      </c>
      <c r="AC75" s="31" t="e">
        <f t="shared" si="21"/>
        <v>#DIV/0!</v>
      </c>
      <c r="AD75" s="31" t="e">
        <f t="shared" si="21"/>
        <v>#DIV/0!</v>
      </c>
      <c r="AE75" s="31" t="e">
        <f t="shared" si="21"/>
        <v>#DIV/0!</v>
      </c>
      <c r="AF75" s="31" t="e">
        <f t="shared" si="21"/>
        <v>#DIV/0!</v>
      </c>
      <c r="AG75" s="31" t="e">
        <f t="shared" si="21"/>
        <v>#DIV/0!</v>
      </c>
      <c r="AH75" s="31" t="e">
        <f t="shared" si="21"/>
        <v>#DIV/0!</v>
      </c>
    </row>
    <row r="76" spans="2:34" x14ac:dyDescent="0.25">
      <c r="B76" s="15" t="s">
        <v>48</v>
      </c>
      <c r="C76" s="11">
        <v>413.38099999999997</v>
      </c>
      <c r="D76" s="15" t="s">
        <v>35</v>
      </c>
      <c r="E76" s="38">
        <f>(E26-C76)/E$73</f>
        <v>-5.8026843792894314E-2</v>
      </c>
      <c r="F76" s="38" t="e">
        <f t="shared" ref="F76:Q76" si="42">F26/F$73</f>
        <v>#DIV/0!</v>
      </c>
      <c r="G76" s="38" t="e">
        <f t="shared" si="42"/>
        <v>#DIV/0!</v>
      </c>
      <c r="H76" s="38" t="e">
        <f t="shared" si="42"/>
        <v>#DIV/0!</v>
      </c>
      <c r="I76" s="38" t="e">
        <f t="shared" si="42"/>
        <v>#DIV/0!</v>
      </c>
      <c r="J76" s="38" t="e">
        <f t="shared" si="42"/>
        <v>#DIV/0!</v>
      </c>
      <c r="K76" s="38" t="e">
        <f t="shared" si="42"/>
        <v>#DIV/0!</v>
      </c>
      <c r="L76" s="38" t="e">
        <f t="shared" si="42"/>
        <v>#DIV/0!</v>
      </c>
      <c r="M76" s="38" t="e">
        <f t="shared" si="42"/>
        <v>#DIV/0!</v>
      </c>
      <c r="N76" s="38" t="e">
        <f t="shared" si="42"/>
        <v>#DIV/0!</v>
      </c>
      <c r="O76" s="38" t="e">
        <f t="shared" si="42"/>
        <v>#DIV/0!</v>
      </c>
      <c r="P76" s="38" t="e">
        <f t="shared" si="42"/>
        <v>#DIV/0!</v>
      </c>
      <c r="Q76" s="38" t="e">
        <f t="shared" si="42"/>
        <v>#DIV/0!</v>
      </c>
      <c r="W76" s="31" t="e">
        <f t="shared" si="21"/>
        <v>#DIV/0!</v>
      </c>
      <c r="X76" s="31" t="e">
        <f t="shared" si="21"/>
        <v>#DIV/0!</v>
      </c>
      <c r="Y76" s="31" t="e">
        <f t="shared" si="21"/>
        <v>#DIV/0!</v>
      </c>
      <c r="Z76" s="31" t="e">
        <f t="shared" si="21"/>
        <v>#DIV/0!</v>
      </c>
      <c r="AA76" s="31" t="e">
        <f t="shared" si="21"/>
        <v>#DIV/0!</v>
      </c>
      <c r="AB76" s="31" t="e">
        <f t="shared" si="21"/>
        <v>#DIV/0!</v>
      </c>
      <c r="AC76" s="31" t="e">
        <f t="shared" si="21"/>
        <v>#DIV/0!</v>
      </c>
      <c r="AD76" s="31" t="e">
        <f t="shared" si="21"/>
        <v>#DIV/0!</v>
      </c>
      <c r="AE76" s="31" t="e">
        <f t="shared" si="21"/>
        <v>#DIV/0!</v>
      </c>
      <c r="AF76" s="31" t="e">
        <f t="shared" si="21"/>
        <v>#DIV/0!</v>
      </c>
      <c r="AG76" s="31" t="e">
        <f t="shared" si="21"/>
        <v>#DIV/0!</v>
      </c>
      <c r="AH76" s="31" t="e">
        <f t="shared" si="21"/>
        <v>#DIV/0!</v>
      </c>
    </row>
    <row r="77" spans="2:34" x14ac:dyDescent="0.25">
      <c r="B77" s="1"/>
      <c r="C77" s="1"/>
      <c r="D77" s="15" t="s">
        <v>36</v>
      </c>
      <c r="E77" s="38">
        <f>SQRT(E74^2+E75^2+E76^2)</f>
        <v>0.99999999999999989</v>
      </c>
      <c r="F77" s="38" t="e">
        <f>SQRT(F74^2+F75^2+F76^2)</f>
        <v>#DIV/0!</v>
      </c>
      <c r="G77" s="38" t="e">
        <f t="shared" ref="G77:Q77" si="43">SQRT(G74^2+G75^2+G76^2)</f>
        <v>#DIV/0!</v>
      </c>
      <c r="H77" s="38" t="e">
        <f t="shared" si="43"/>
        <v>#DIV/0!</v>
      </c>
      <c r="I77" s="38" t="e">
        <f t="shared" si="43"/>
        <v>#DIV/0!</v>
      </c>
      <c r="J77" s="38" t="e">
        <f t="shared" si="43"/>
        <v>#DIV/0!</v>
      </c>
      <c r="K77" s="38" t="e">
        <f t="shared" si="43"/>
        <v>#DIV/0!</v>
      </c>
      <c r="L77" s="38" t="e">
        <f t="shared" si="43"/>
        <v>#DIV/0!</v>
      </c>
      <c r="M77" s="38" t="e">
        <f t="shared" si="43"/>
        <v>#DIV/0!</v>
      </c>
      <c r="N77" s="38" t="e">
        <f t="shared" si="43"/>
        <v>#DIV/0!</v>
      </c>
      <c r="O77" s="38" t="e">
        <f t="shared" si="43"/>
        <v>#DIV/0!</v>
      </c>
      <c r="P77" s="38" t="e">
        <f t="shared" si="43"/>
        <v>#DIV/0!</v>
      </c>
      <c r="Q77" s="38" t="e">
        <f t="shared" si="43"/>
        <v>#DIV/0!</v>
      </c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</row>
    <row r="78" spans="2:34" x14ac:dyDescent="0.25">
      <c r="B78" s="1"/>
      <c r="C78" s="1"/>
      <c r="D78" s="15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</row>
    <row r="79" spans="2:34" x14ac:dyDescent="0.25">
      <c r="B79" s="15" t="s">
        <v>1</v>
      </c>
      <c r="C79" s="15"/>
      <c r="D79" s="15" t="s">
        <v>25</v>
      </c>
      <c r="E79" s="1">
        <f>SQRT((E27-C80)^2+(E28-C81)^2+(E29-C82)^2)</f>
        <v>440.78564597999332</v>
      </c>
      <c r="F79" s="21">
        <f t="shared" ref="F79:Q79" si="44">SQRT(F27^2+F28^2+F29^2)</f>
        <v>0</v>
      </c>
      <c r="G79" s="21">
        <f t="shared" si="44"/>
        <v>0</v>
      </c>
      <c r="H79" s="21">
        <f t="shared" si="44"/>
        <v>0</v>
      </c>
      <c r="I79" s="21">
        <f t="shared" si="44"/>
        <v>0</v>
      </c>
      <c r="J79" s="21">
        <f t="shared" si="44"/>
        <v>0</v>
      </c>
      <c r="K79" s="21">
        <f t="shared" si="44"/>
        <v>0</v>
      </c>
      <c r="L79" s="21">
        <f t="shared" si="44"/>
        <v>0</v>
      </c>
      <c r="M79" s="21">
        <f t="shared" si="44"/>
        <v>0</v>
      </c>
      <c r="N79" s="21">
        <f t="shared" si="44"/>
        <v>0</v>
      </c>
      <c r="O79" s="21">
        <f t="shared" si="44"/>
        <v>0</v>
      </c>
      <c r="P79" s="21">
        <f t="shared" si="44"/>
        <v>0</v>
      </c>
      <c r="Q79" s="21">
        <f t="shared" si="44"/>
        <v>0</v>
      </c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</row>
    <row r="80" spans="2:34" x14ac:dyDescent="0.25">
      <c r="B80" s="15" t="s">
        <v>49</v>
      </c>
      <c r="C80" s="15">
        <v>4.335</v>
      </c>
      <c r="D80" s="15" t="s">
        <v>33</v>
      </c>
      <c r="E80" s="38">
        <f>(E27-C80)/E$79</f>
        <v>2.6464110404651103E-2</v>
      </c>
      <c r="F80" s="38" t="e">
        <f t="shared" ref="F80:Q80" si="45">F27/F$79</f>
        <v>#DIV/0!</v>
      </c>
      <c r="G80" s="38" t="e">
        <f t="shared" si="45"/>
        <v>#DIV/0!</v>
      </c>
      <c r="H80" s="38" t="e">
        <f t="shared" si="45"/>
        <v>#DIV/0!</v>
      </c>
      <c r="I80" s="38" t="e">
        <f t="shared" si="45"/>
        <v>#DIV/0!</v>
      </c>
      <c r="J80" s="38" t="e">
        <f t="shared" si="45"/>
        <v>#DIV/0!</v>
      </c>
      <c r="K80" s="38" t="e">
        <f t="shared" si="45"/>
        <v>#DIV/0!</v>
      </c>
      <c r="L80" s="38" t="e">
        <f t="shared" si="45"/>
        <v>#DIV/0!</v>
      </c>
      <c r="M80" s="38" t="e">
        <f t="shared" si="45"/>
        <v>#DIV/0!</v>
      </c>
      <c r="N80" s="38" t="e">
        <f t="shared" si="45"/>
        <v>#DIV/0!</v>
      </c>
      <c r="O80" s="38" t="e">
        <f t="shared" si="45"/>
        <v>#DIV/0!</v>
      </c>
      <c r="P80" s="38" t="e">
        <f t="shared" si="45"/>
        <v>#DIV/0!</v>
      </c>
      <c r="Q80" s="38" t="e">
        <f t="shared" si="45"/>
        <v>#DIV/0!</v>
      </c>
      <c r="W80" s="31" t="e">
        <f t="shared" si="21"/>
        <v>#DIV/0!</v>
      </c>
      <c r="X80" s="31" t="e">
        <f t="shared" si="21"/>
        <v>#DIV/0!</v>
      </c>
      <c r="Y80" s="31" t="e">
        <f t="shared" si="21"/>
        <v>#DIV/0!</v>
      </c>
      <c r="Z80" s="31" t="e">
        <f t="shared" si="21"/>
        <v>#DIV/0!</v>
      </c>
      <c r="AA80" s="31" t="e">
        <f t="shared" si="21"/>
        <v>#DIV/0!</v>
      </c>
      <c r="AB80" s="31" t="e">
        <f t="shared" si="21"/>
        <v>#DIV/0!</v>
      </c>
      <c r="AC80" s="31" t="e">
        <f t="shared" si="21"/>
        <v>#DIV/0!</v>
      </c>
      <c r="AD80" s="31" t="e">
        <f t="shared" si="21"/>
        <v>#DIV/0!</v>
      </c>
      <c r="AE80" s="31" t="e">
        <f t="shared" si="21"/>
        <v>#DIV/0!</v>
      </c>
      <c r="AF80" s="31" t="e">
        <f t="shared" si="21"/>
        <v>#DIV/0!</v>
      </c>
      <c r="AG80" s="31" t="e">
        <f t="shared" si="21"/>
        <v>#DIV/0!</v>
      </c>
      <c r="AH80" s="31" t="e">
        <f t="shared" si="21"/>
        <v>#DIV/0!</v>
      </c>
    </row>
    <row r="81" spans="2:34" x14ac:dyDescent="0.25">
      <c r="B81" s="15" t="s">
        <v>47</v>
      </c>
      <c r="C81" s="15">
        <v>-689.07399999999996</v>
      </c>
      <c r="D81" s="15" t="s">
        <v>34</v>
      </c>
      <c r="E81" s="38">
        <f>(E28-C81)/E$79</f>
        <v>0.7713635938485901</v>
      </c>
      <c r="F81" s="38" t="e">
        <f t="shared" ref="F81:Q81" si="46">F28/F$79</f>
        <v>#DIV/0!</v>
      </c>
      <c r="G81" s="38" t="e">
        <f t="shared" si="46"/>
        <v>#DIV/0!</v>
      </c>
      <c r="H81" s="38" t="e">
        <f t="shared" si="46"/>
        <v>#DIV/0!</v>
      </c>
      <c r="I81" s="38" t="e">
        <f t="shared" si="46"/>
        <v>#DIV/0!</v>
      </c>
      <c r="J81" s="38" t="e">
        <f t="shared" si="46"/>
        <v>#DIV/0!</v>
      </c>
      <c r="K81" s="38" t="e">
        <f t="shared" si="46"/>
        <v>#DIV/0!</v>
      </c>
      <c r="L81" s="38" t="e">
        <f t="shared" si="46"/>
        <v>#DIV/0!</v>
      </c>
      <c r="M81" s="38" t="e">
        <f t="shared" si="46"/>
        <v>#DIV/0!</v>
      </c>
      <c r="N81" s="38" t="e">
        <f t="shared" si="46"/>
        <v>#DIV/0!</v>
      </c>
      <c r="O81" s="38" t="e">
        <f t="shared" si="46"/>
        <v>#DIV/0!</v>
      </c>
      <c r="P81" s="38" t="e">
        <f t="shared" si="46"/>
        <v>#DIV/0!</v>
      </c>
      <c r="Q81" s="38" t="e">
        <f t="shared" si="46"/>
        <v>#DIV/0!</v>
      </c>
      <c r="W81" s="31" t="e">
        <f t="shared" si="21"/>
        <v>#DIV/0!</v>
      </c>
      <c r="X81" s="31" t="e">
        <f t="shared" si="21"/>
        <v>#DIV/0!</v>
      </c>
      <c r="Y81" s="31" t="e">
        <f t="shared" si="21"/>
        <v>#DIV/0!</v>
      </c>
      <c r="Z81" s="31" t="e">
        <f t="shared" si="21"/>
        <v>#DIV/0!</v>
      </c>
      <c r="AA81" s="31" t="e">
        <f t="shared" si="21"/>
        <v>#DIV/0!</v>
      </c>
      <c r="AB81" s="31" t="e">
        <f t="shared" si="21"/>
        <v>#DIV/0!</v>
      </c>
      <c r="AC81" s="31" t="e">
        <f t="shared" si="21"/>
        <v>#DIV/0!</v>
      </c>
      <c r="AD81" s="31" t="e">
        <f t="shared" si="21"/>
        <v>#DIV/0!</v>
      </c>
      <c r="AE81" s="31" t="e">
        <f t="shared" si="21"/>
        <v>#DIV/0!</v>
      </c>
      <c r="AF81" s="31" t="e">
        <f t="shared" si="21"/>
        <v>#DIV/0!</v>
      </c>
      <c r="AG81" s="31" t="e">
        <f t="shared" si="21"/>
        <v>#DIV/0!</v>
      </c>
      <c r="AH81" s="31" t="e">
        <f t="shared" si="21"/>
        <v>#DIV/0!</v>
      </c>
    </row>
    <row r="82" spans="2:34" x14ac:dyDescent="0.25">
      <c r="B82" s="15" t="s">
        <v>48</v>
      </c>
      <c r="C82" s="11">
        <v>209.1</v>
      </c>
      <c r="D82" s="15" t="s">
        <v>35</v>
      </c>
      <c r="E82" s="38">
        <f>(E29-C82)/E$79</f>
        <v>0.63584420807732267</v>
      </c>
      <c r="F82" s="38" t="e">
        <f t="shared" ref="F82:Q82" si="47">F29/F$79</f>
        <v>#DIV/0!</v>
      </c>
      <c r="G82" s="38" t="e">
        <f t="shared" si="47"/>
        <v>#DIV/0!</v>
      </c>
      <c r="H82" s="38" t="e">
        <f t="shared" si="47"/>
        <v>#DIV/0!</v>
      </c>
      <c r="I82" s="38" t="e">
        <f t="shared" si="47"/>
        <v>#DIV/0!</v>
      </c>
      <c r="J82" s="38" t="e">
        <f t="shared" si="47"/>
        <v>#DIV/0!</v>
      </c>
      <c r="K82" s="38" t="e">
        <f t="shared" si="47"/>
        <v>#DIV/0!</v>
      </c>
      <c r="L82" s="38" t="e">
        <f t="shared" si="47"/>
        <v>#DIV/0!</v>
      </c>
      <c r="M82" s="38" t="e">
        <f t="shared" si="47"/>
        <v>#DIV/0!</v>
      </c>
      <c r="N82" s="38" t="e">
        <f t="shared" si="47"/>
        <v>#DIV/0!</v>
      </c>
      <c r="O82" s="38" t="e">
        <f t="shared" si="47"/>
        <v>#DIV/0!</v>
      </c>
      <c r="P82" s="38" t="e">
        <f t="shared" si="47"/>
        <v>#DIV/0!</v>
      </c>
      <c r="Q82" s="38" t="e">
        <f t="shared" si="47"/>
        <v>#DIV/0!</v>
      </c>
      <c r="W82" s="31" t="e">
        <f t="shared" si="21"/>
        <v>#DIV/0!</v>
      </c>
      <c r="X82" s="31" t="e">
        <f t="shared" si="21"/>
        <v>#DIV/0!</v>
      </c>
      <c r="Y82" s="31" t="e">
        <f t="shared" si="21"/>
        <v>#DIV/0!</v>
      </c>
      <c r="Z82" s="31" t="e">
        <f t="shared" si="21"/>
        <v>#DIV/0!</v>
      </c>
      <c r="AA82" s="31" t="e">
        <f t="shared" si="21"/>
        <v>#DIV/0!</v>
      </c>
      <c r="AB82" s="31" t="e">
        <f t="shared" si="21"/>
        <v>#DIV/0!</v>
      </c>
      <c r="AC82" s="31" t="e">
        <f t="shared" si="21"/>
        <v>#DIV/0!</v>
      </c>
      <c r="AD82" s="31" t="e">
        <f t="shared" si="21"/>
        <v>#DIV/0!</v>
      </c>
      <c r="AE82" s="31" t="e">
        <f t="shared" si="21"/>
        <v>#DIV/0!</v>
      </c>
      <c r="AF82" s="31" t="e">
        <f t="shared" si="21"/>
        <v>#DIV/0!</v>
      </c>
      <c r="AG82" s="31" t="e">
        <f t="shared" si="21"/>
        <v>#DIV/0!</v>
      </c>
      <c r="AH82" s="31" t="e">
        <f t="shared" si="21"/>
        <v>#DIV/0!</v>
      </c>
    </row>
    <row r="83" spans="2:34" x14ac:dyDescent="0.25">
      <c r="B83" s="1"/>
      <c r="C83" s="1"/>
      <c r="D83" s="15" t="s">
        <v>36</v>
      </c>
      <c r="E83" s="38">
        <f>SQRT(E80^2+E81^2+E82^2)</f>
        <v>0.99999999999999989</v>
      </c>
      <c r="F83" s="38" t="e">
        <f>SQRT(F80^2+F81^2+F82^2)</f>
        <v>#DIV/0!</v>
      </c>
      <c r="G83" s="38" t="e">
        <f t="shared" ref="G83:Q83" si="48">SQRT(G80^2+G81^2+G82^2)</f>
        <v>#DIV/0!</v>
      </c>
      <c r="H83" s="38" t="e">
        <f t="shared" si="48"/>
        <v>#DIV/0!</v>
      </c>
      <c r="I83" s="38" t="e">
        <f t="shared" si="48"/>
        <v>#DIV/0!</v>
      </c>
      <c r="J83" s="38" t="e">
        <f t="shared" si="48"/>
        <v>#DIV/0!</v>
      </c>
      <c r="K83" s="38" t="e">
        <f t="shared" si="48"/>
        <v>#DIV/0!</v>
      </c>
      <c r="L83" s="38" t="e">
        <f t="shared" si="48"/>
        <v>#DIV/0!</v>
      </c>
      <c r="M83" s="38" t="e">
        <f t="shared" si="48"/>
        <v>#DIV/0!</v>
      </c>
      <c r="N83" s="38" t="e">
        <f t="shared" si="48"/>
        <v>#DIV/0!</v>
      </c>
      <c r="O83" s="38" t="e">
        <f t="shared" si="48"/>
        <v>#DIV/0!</v>
      </c>
      <c r="P83" s="38" t="e">
        <f t="shared" si="48"/>
        <v>#DIV/0!</v>
      </c>
      <c r="Q83" s="38" t="e">
        <f t="shared" si="48"/>
        <v>#DIV/0!</v>
      </c>
      <c r="W83" s="31"/>
    </row>
    <row r="84" spans="2:34" x14ac:dyDescent="0.25">
      <c r="B84" s="1"/>
      <c r="C84" s="1"/>
      <c r="D84" s="15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2:34" x14ac:dyDescent="0.25">
      <c r="B85" s="1"/>
      <c r="C85" s="1"/>
      <c r="D85" s="15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2:34" x14ac:dyDescent="0.25">
      <c r="B86" s="1"/>
      <c r="C86" s="1"/>
      <c r="D86" s="15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2:34" x14ac:dyDescent="0.25">
      <c r="B87" s="1"/>
      <c r="C87" s="1"/>
      <c r="D87" s="15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</row>
    <row r="89" spans="2:34" x14ac:dyDescent="0.25">
      <c r="B89" s="29"/>
    </row>
  </sheetData>
  <mergeCells count="3">
    <mergeCell ref="B4:E4"/>
    <mergeCell ref="B36:E36"/>
    <mergeCell ref="B44:E44"/>
  </mergeCells>
  <conditionalFormatting sqref="W50:AH8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7:Q4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Forces_FEA(Matlab)</vt:lpstr>
      <vt:lpstr>Forces_FEA(Altair)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Stefano.Rapisarda</dc:creator>
  <cp:lastModifiedBy>Stefano.Rapisarda</cp:lastModifiedBy>
  <dcterms:created xsi:type="dcterms:W3CDTF">2015-06-05T18:17:20Z</dcterms:created>
  <dcterms:modified xsi:type="dcterms:W3CDTF">2020-05-13T17:25:38Z</dcterms:modified>
</cp:coreProperties>
</file>