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 tabRatio="730"/>
  </bookViews>
  <sheets>
    <sheet name="Anáise de Valor Agregado" sheetId="1" r:id="rId1"/>
    <sheet name="Burndown - Sprint 01" sheetId="2" r:id="rId2"/>
    <sheet name="Burndown - Sprint 02" sheetId="3" r:id="rId3"/>
    <sheet name="Burndown - Sprint 03" sheetId="4" r:id="rId4"/>
    <sheet name="Burndown - Sprint 04" sheetId="5" r:id="rId5"/>
    <sheet name="Burndown - Sprint 05" sheetId="6" r:id="rId6"/>
  </sheets>
  <calcPr calcId="144525"/>
</workbook>
</file>

<file path=xl/sharedStrings.xml><?xml version="1.0" encoding="utf-8"?>
<sst xmlns="http://schemas.openxmlformats.org/spreadsheetml/2006/main" count="7">
  <si>
    <t>Datas</t>
  </si>
  <si>
    <t>Valor Planejado</t>
  </si>
  <si>
    <t>Valor Agregado</t>
  </si>
  <si>
    <t>CPI</t>
  </si>
  <si>
    <t>Dias</t>
  </si>
  <si>
    <t>"Objetivo"</t>
  </si>
  <si>
    <t>Concluído</t>
  </si>
</sst>
</file>

<file path=xl/styles.xml><?xml version="1.0" encoding="utf-8"?>
<styleSheet xmlns="http://schemas.openxmlformats.org/spreadsheetml/2006/main">
  <numFmts count="9">
    <numFmt numFmtId="176" formatCode="dd/mm"/>
    <numFmt numFmtId="177" formatCode="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  <numFmt numFmtId="180" formatCode="0.00_ "/>
    <numFmt numFmtId="181" formatCode="0.0_ "/>
    <numFmt numFmtId="182" formatCode="&quot;R$&quot;\ #,##0.00"/>
  </numFmts>
  <fonts count="6"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u/>
      <sz val="11"/>
      <color indexed="8"/>
      <name val="Calibri"/>
      <family val="2"/>
      <charset val="134"/>
    </font>
    <font>
      <sz val="9"/>
      <color indexed="63"/>
      <name val="Segoe UI"/>
      <family val="2"/>
      <charset val="134"/>
    </font>
    <font>
      <sz val="11"/>
      <color indexed="0"/>
      <name val="Calibri"/>
      <family val="2"/>
      <charset val="134"/>
    </font>
    <font>
      <b/>
      <sz val="11"/>
      <color indexed="0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2">
    <xf numFmtId="0" fontId="0" fillId="0" borderId="0" xfId="0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/>
    <xf numFmtId="177" fontId="1" fillId="0" borderId="0" xfId="0" applyNumberFormat="1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2" fontId="0" fillId="0" borderId="0" xfId="0" applyNumberFormat="1" applyAlignmen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82" fontId="0" fillId="0" borderId="1" xfId="0" applyNumberFormat="1" applyBorder="1" applyAlignment="1">
      <alignment horizontal="center"/>
    </xf>
    <xf numFmtId="182" fontId="0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horizontal="right" vertical="center" wrapText="1"/>
    </xf>
    <xf numFmtId="0" fontId="4" fillId="3" borderId="4" xfId="0" applyNumberFormat="1" applyFont="1" applyFill="1" applyBorder="1" applyAlignment="1">
      <alignment horizontal="right" vertical="center" wrapText="1"/>
    </xf>
    <xf numFmtId="0" fontId="4" fillId="2" borderId="4" xfId="0" applyNumberFormat="1" applyFont="1" applyFill="1" applyBorder="1" applyAlignment="1">
      <alignment horizontal="right" vertical="center" wrapText="1"/>
    </xf>
    <xf numFmtId="0" fontId="0" fillId="0" borderId="0" xfId="0" applyFill="1" applyAlignment="1"/>
    <xf numFmtId="0" fontId="3" fillId="0" borderId="4" xfId="0" applyFont="1" applyFill="1" applyBorder="1" applyAlignment="1">
      <alignment vertical="center" wrapText="1"/>
    </xf>
    <xf numFmtId="0" fontId="4" fillId="0" borderId="4" xfId="0" applyNumberFormat="1" applyFont="1" applyFill="1" applyBorder="1" applyAlignment="1">
      <alignment horizontal="right" vertical="center" wrapText="1"/>
    </xf>
    <xf numFmtId="0" fontId="4" fillId="0" borderId="4" xfId="0" applyFont="1" applyFill="1" applyBorder="1" applyAlignment="1">
      <alignment horizontal="right" vertical="center" wrapText="1"/>
    </xf>
    <xf numFmtId="0" fontId="4" fillId="0" borderId="4" xfId="0" applyNumberFormat="1" applyFont="1" applyFill="1" applyBorder="1" applyAlignment="1">
      <alignment horizontal="right" vertical="center" wrapText="1"/>
    </xf>
    <xf numFmtId="0" fontId="5" fillId="2" borderId="4" xfId="0" applyNumberFormat="1" applyFont="1" applyFill="1" applyBorder="1" applyAlignment="1">
      <alignment horizontal="right" vertical="center" wrapText="1"/>
    </xf>
    <xf numFmtId="0" fontId="0" fillId="0" borderId="0" xfId="0" applyNumberFormat="1" applyAlignment="1">
      <alignment horizontal="center"/>
    </xf>
    <xf numFmtId="49" fontId="4" fillId="2" borderId="4" xfId="0" applyNumberFormat="1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right" vertical="center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'Anáise de Valor Agregado'!$C$2</c:f>
            </c:strRef>
          </c:tx>
          <c:spPr>
            <a:ln w="25400">
              <a:solidFill>
                <a:srgbClr val="4F81BD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4F81BD"/>
                </a:solidFill>
                <a:prstDash val="solid"/>
              </a:ln>
            </c:spPr>
          </c:marker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3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4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5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6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7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8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9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numRef>
              <c:f>'Anáise de Valor Agregado'!$A$3:$A$12</c:f>
              <c:numCache>
                <c:ptCount val="10"/>
                <c:pt idx="0">
                  <c:v>41894</c:v>
                </c:pt>
                <c:pt idx="1">
                  <c:v>41901</c:v>
                </c:pt>
                <c:pt idx="2">
                  <c:v>41908</c:v>
                </c:pt>
                <c:pt idx="3">
                  <c:v>41915</c:v>
                </c:pt>
                <c:pt idx="4">
                  <c:v>41922</c:v>
                </c:pt>
                <c:pt idx="5">
                  <c:v>41929</c:v>
                </c:pt>
                <c:pt idx="6">
                  <c:v>41936</c:v>
                </c:pt>
                <c:pt idx="7">
                  <c:v>41943</c:v>
                </c:pt>
                <c:pt idx="8">
                  <c:v>41950</c:v>
                </c:pt>
                <c:pt idx="9">
                  <c:v>41957</c:v>
                </c:pt>
              </c:numCache>
            </c:numRef>
          </c:cat>
          <c:val>
            <c:numRef>
              <c:f>'Anáise de Valor Agregado'!$C$3:$C$12</c:f>
              <c:numCache>
                <c:ptCount val="10"/>
                <c:pt idx="0">
                  <c:v>495</c:v>
                </c:pt>
                <c:pt idx="1">
                  <c:v>760</c:v>
                </c:pt>
                <c:pt idx="2">
                  <c:v>945</c:v>
                </c:pt>
                <c:pt idx="3">
                  <c:v>1300</c:v>
                </c:pt>
                <c:pt idx="4">
                  <c:v>1490</c:v>
                </c:pt>
                <c:pt idx="5">
                  <c:v>1610</c:v>
                </c:pt>
                <c:pt idx="6">
                  <c:v>2130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'Anáise de Valor Agregado'!$B$2</c:f>
            </c:strRef>
          </c:tx>
          <c:spPr>
            <a:ln w="25400">
              <a:solidFill>
                <a:srgbClr val="C0504D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  <a:prstDash val="solid"/>
              </a:ln>
            </c:spPr>
          </c:marker>
          <c:dLbls>
            <c:dLbl>
              <c:idx val="0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1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2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3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4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5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6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7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8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dLbl>
              <c:idx val="9"/>
              <c:spPr>
                <a:noFill/>
                <a:ln>
                  <a:noFill/>
                </a:ln>
              </c:spPr>
              <c:txPr>
                <a:bodyPr rot="0"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宋体"/>
                      <a:ea typeface="宋体"/>
                      <a:cs typeface="宋体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separator val=","/>
            </c:dLbl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 val=","/>
            <c:showLeaderLines val="0"/>
          </c:dLbls>
          <c:cat>
            <c:numRef>
              <c:f>'Anáise de Valor Agregado'!$A$3:$A$12</c:f>
              <c:numCache>
                <c:ptCount val="10"/>
                <c:pt idx="0">
                  <c:v>41894</c:v>
                </c:pt>
                <c:pt idx="1">
                  <c:v>41901</c:v>
                </c:pt>
                <c:pt idx="2">
                  <c:v>41908</c:v>
                </c:pt>
                <c:pt idx="3">
                  <c:v>41915</c:v>
                </c:pt>
                <c:pt idx="4">
                  <c:v>41922</c:v>
                </c:pt>
                <c:pt idx="5">
                  <c:v>41929</c:v>
                </c:pt>
                <c:pt idx="6">
                  <c:v>41936</c:v>
                </c:pt>
                <c:pt idx="7">
                  <c:v>41943</c:v>
                </c:pt>
                <c:pt idx="8">
                  <c:v>41950</c:v>
                </c:pt>
                <c:pt idx="9">
                  <c:v>41957</c:v>
                </c:pt>
              </c:numCache>
            </c:numRef>
          </c:cat>
          <c:val>
            <c:numRef>
              <c:f>'Anáise de Valor Agregado'!$B$3:$B$12</c:f>
              <c:numCache>
                <c:ptCount val="10"/>
                <c:pt idx="0">
                  <c:v>705</c:v>
                </c:pt>
                <c:pt idx="1">
                  <c:v>1095</c:v>
                </c:pt>
                <c:pt idx="2">
                  <c:v>1290</c:v>
                </c:pt>
                <c:pt idx="3">
                  <c:v>1725</c:v>
                </c:pt>
                <c:pt idx="4">
                  <c:v>2115</c:v>
                </c:pt>
                <c:pt idx="5">
                  <c:v>2430</c:v>
                </c:pt>
                <c:pt idx="6">
                  <c:v>2805</c:v>
                </c:pt>
                <c:pt idx="7">
                  <c:v>3225</c:v>
                </c:pt>
                <c:pt idx="8">
                  <c:v>3690</c:v>
                </c:pt>
                <c:pt idx="9">
                  <c:v>3870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dateAx>
        <c:axId val="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4000"/>
        </c:scaling>
        <c:delete val="0"/>
        <c:axPos val="l"/>
        <c:majorGridlines>
          <c:spPr>
            <a:ln w="3175">
              <a:pattFill prst="pct25">
                <a:fgClr>
                  <a:srgbClr val="FFFFFF"/>
                </a:fgClr>
                <a:bgClr>
                  <a:srgbClr val="FFFFFF"/>
                </a:bgClr>
              </a:pattFill>
              <a:prstDash val="solid"/>
            </a:ln>
          </c:spPr>
        </c:majorGridlines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  <c:majorUnit val="200"/>
      </c:valAx>
      <c:spPr>
        <a:solidFill>
          <a:srgbClr val="FFFFFF"/>
        </a:solidFill>
        <a:ln>
          <a:noFill/>
        </a:ln>
      </c:spPr>
    </c:plotArea>
    <c:legend>
      <c:legendPos val="t"/>
      <c:layout/>
      <c:legendEntry>
        <c:idx val="0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- Sprint 01'!$B$2</c:f>
            </c:strRef>
          </c:tx>
          <c:spPr>
            <a:ln w="25400">
              <a:solidFill>
                <a:srgbClr val="4F81BD"/>
              </a:solidFill>
              <a:prstDash val="solid"/>
            </a:ln>
          </c:spPr>
          <c:marker>
            <c:symbol val="none"/>
          </c:marker>
          <c:cat>
            <c:numRef>
              <c:f>'Burndown - Sprint 01'!$A$3:$A$13</c:f>
              <c:num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'Burndown - Sprint 01'!$B$3:$B$13</c:f>
              <c:numCache>
                <c:ptCount val="11"/>
                <c:pt idx="0">
                  <c:v>43</c:v>
                </c:pt>
                <c:pt idx="1">
                  <c:v>38.7</c:v>
                </c:pt>
                <c:pt idx="2">
                  <c:v>34.4</c:v>
                </c:pt>
                <c:pt idx="3">
                  <c:v>30.1</c:v>
                </c:pt>
                <c:pt idx="4">
                  <c:v>25.8</c:v>
                </c:pt>
                <c:pt idx="5">
                  <c:v>21.5</c:v>
                </c:pt>
                <c:pt idx="6">
                  <c:v>17.2</c:v>
                </c:pt>
                <c:pt idx="7">
                  <c:v>12.9</c:v>
                </c:pt>
                <c:pt idx="8">
                  <c:v>8.6</c:v>
                </c:pt>
                <c:pt idx="9">
                  <c:v>4.3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'Burndown - Sprint 01'!$C$2</c:f>
            </c:strRef>
          </c:tx>
          <c:spPr>
            <a:ln w="25400">
              <a:solidFill>
                <a:srgbClr val="C0504D"/>
              </a:solidFill>
              <a:prstDash val="solid"/>
            </a:ln>
          </c:spPr>
          <c:marker>
            <c:symbol val="none"/>
          </c:marker>
          <c:cat>
            <c:numRef>
              <c:f>'Burndown - Sprint 01'!$A$3:$A$13</c:f>
              <c:num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'Burndown - Sprint 01'!$C$3:$C$13</c:f>
              <c:numCache>
                <c:ptCount val="11"/>
                <c:pt idx="0">
                  <c:v>43</c:v>
                </c:pt>
                <c:pt idx="1">
                  <c:v>38</c:v>
                </c:pt>
                <c:pt idx="2">
                  <c:v>35</c:v>
                </c:pt>
                <c:pt idx="3">
                  <c:v>32</c:v>
                </c:pt>
                <c:pt idx="4">
                  <c:v>29</c:v>
                </c:pt>
                <c:pt idx="5">
                  <c:v>27</c:v>
                </c:pt>
                <c:pt idx="6">
                  <c:v>22</c:v>
                </c:pt>
                <c:pt idx="7">
                  <c:v>17</c:v>
                </c:pt>
                <c:pt idx="8">
                  <c:v>12</c:v>
                </c:pt>
                <c:pt idx="9">
                  <c:v>10</c:v>
                </c:pt>
                <c:pt idx="10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Dias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Horas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  <c:majorUnit val="5"/>
        <c:minorUnit val="5"/>
      </c:valAx>
      <c:spPr>
        <a:solidFill>
          <a:srgbClr val="FFFFFF"/>
        </a:solidFill>
        <a:ln>
          <a:noFill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- Sprint 02'!$B$2</c:f>
            </c:strRef>
          </c:tx>
          <c:spPr>
            <a:ln w="25400">
              <a:solidFill>
                <a:srgbClr val="4F81BD"/>
              </a:solidFill>
              <a:prstDash val="solid"/>
            </a:ln>
          </c:spPr>
          <c:marker>
            <c:symbol val="none"/>
          </c:marker>
          <c:cat>
            <c:numRef>
              <c:f>'Burndown - Sprint 02'!$A$3:$A$17</c:f>
              <c:numCach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'Burndown - Sprint 02'!$B$3:$B$17</c:f>
              <c:numCache>
                <c:ptCount val="15"/>
                <c:pt idx="0">
                  <c:v>47</c:v>
                </c:pt>
                <c:pt idx="1">
                  <c:v>43.6428571428572</c:v>
                </c:pt>
                <c:pt idx="2">
                  <c:v>40.2857142857143</c:v>
                </c:pt>
                <c:pt idx="3">
                  <c:v>36.9285714285714</c:v>
                </c:pt>
                <c:pt idx="4">
                  <c:v>33.5714285714286</c:v>
                </c:pt>
                <c:pt idx="5">
                  <c:v>30.2142857142857</c:v>
                </c:pt>
                <c:pt idx="6">
                  <c:v>26.8571428571429</c:v>
                </c:pt>
                <c:pt idx="7">
                  <c:v>23.5</c:v>
                </c:pt>
                <c:pt idx="8">
                  <c:v>20.1428571428571</c:v>
                </c:pt>
                <c:pt idx="9">
                  <c:v>16.7857142857143</c:v>
                </c:pt>
                <c:pt idx="10">
                  <c:v>13.4285714285714</c:v>
                </c:pt>
                <c:pt idx="11">
                  <c:v>10.0714285714286</c:v>
                </c:pt>
                <c:pt idx="12">
                  <c:v>6.71428571428571</c:v>
                </c:pt>
                <c:pt idx="13">
                  <c:v>3.35714285714286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'Burndown - Sprint 02'!$C$2</c:f>
            </c:strRef>
          </c:tx>
          <c:spPr>
            <a:ln w="25400">
              <a:solidFill>
                <a:srgbClr val="C0504D"/>
              </a:solidFill>
              <a:prstDash val="solid"/>
            </a:ln>
          </c:spPr>
          <c:marker>
            <c:symbol val="none"/>
          </c:marker>
          <c:cat>
            <c:numRef>
              <c:f>'Burndown - Sprint 02'!$A$3:$A$17</c:f>
              <c:numCach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'Burndown - Sprint 02'!$C$3:$C$17</c:f>
              <c:numCache>
                <c:ptCount val="15"/>
                <c:pt idx="0">
                  <c:v>47</c:v>
                </c:pt>
                <c:pt idx="1">
                  <c:v>44</c:v>
                </c:pt>
                <c:pt idx="2">
                  <c:v>41</c:v>
                </c:pt>
                <c:pt idx="3">
                  <c:v>38</c:v>
                </c:pt>
                <c:pt idx="4">
                  <c:v>38</c:v>
                </c:pt>
                <c:pt idx="5">
                  <c:v>33</c:v>
                </c:pt>
                <c:pt idx="6">
                  <c:v>30</c:v>
                </c:pt>
                <c:pt idx="7">
                  <c:v>28</c:v>
                </c:pt>
                <c:pt idx="8">
                  <c:v>25</c:v>
                </c:pt>
                <c:pt idx="9">
                  <c:v>22</c:v>
                </c:pt>
                <c:pt idx="10">
                  <c:v>17</c:v>
                </c:pt>
                <c:pt idx="11">
                  <c:v>14</c:v>
                </c:pt>
                <c:pt idx="12">
                  <c:v>9</c:v>
                </c:pt>
                <c:pt idx="13">
                  <c:v>6</c:v>
                </c:pt>
                <c:pt idx="14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Dias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Horas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  <c:majorUnit val="5"/>
        <c:minorUnit val="5"/>
      </c:valAx>
      <c:spPr>
        <a:solidFill>
          <a:srgbClr val="FFFFFF"/>
        </a:solidFill>
        <a:ln>
          <a:noFill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- Sprint 03'!$B$2</c:f>
            </c:strRef>
          </c:tx>
          <c:spPr>
            <a:ln w="25400">
              <a:solidFill>
                <a:srgbClr val="4F81BD"/>
              </a:solidFill>
              <a:prstDash val="solid"/>
            </a:ln>
          </c:spPr>
          <c:marker>
            <c:symbol val="none"/>
          </c:marker>
          <c:cat>
            <c:numRef>
              <c:f>'Burndown - Sprint 03'!$A$3:$A$17</c:f>
              <c:numCach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'Burndown - Sprint 03'!$B$3:$B$17</c:f>
              <c:numCache>
                <c:ptCount val="15"/>
                <c:pt idx="0">
                  <c:v>47</c:v>
                </c:pt>
                <c:pt idx="1">
                  <c:v>43.6428571428572</c:v>
                </c:pt>
                <c:pt idx="2">
                  <c:v>40.2857142857143</c:v>
                </c:pt>
                <c:pt idx="3">
                  <c:v>36.9285714285714</c:v>
                </c:pt>
                <c:pt idx="4">
                  <c:v>33.5714285714286</c:v>
                </c:pt>
                <c:pt idx="5">
                  <c:v>30.2142857142857</c:v>
                </c:pt>
                <c:pt idx="6">
                  <c:v>26.8571428571429</c:v>
                </c:pt>
                <c:pt idx="7">
                  <c:v>23.5</c:v>
                </c:pt>
                <c:pt idx="8">
                  <c:v>20.1428571428571</c:v>
                </c:pt>
                <c:pt idx="9">
                  <c:v>16.7857142857143</c:v>
                </c:pt>
                <c:pt idx="10">
                  <c:v>13.4285714285714</c:v>
                </c:pt>
                <c:pt idx="11">
                  <c:v>10.0714285714286</c:v>
                </c:pt>
                <c:pt idx="12">
                  <c:v>6.71428571428571</c:v>
                </c:pt>
                <c:pt idx="13">
                  <c:v>3.35714285714286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'Burndown - Sprint 03'!$C$2</c:f>
            </c:strRef>
          </c:tx>
          <c:spPr>
            <a:ln w="25400">
              <a:solidFill>
                <a:srgbClr val="C0504D"/>
              </a:solidFill>
              <a:prstDash val="solid"/>
            </a:ln>
          </c:spPr>
          <c:marker>
            <c:symbol val="none"/>
          </c:marker>
          <c:cat>
            <c:numRef>
              <c:f>'Burndown - Sprint 03'!$A$3:$A$17</c:f>
              <c:numCach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'Burndown - Sprint 03'!$C$3:$C$17</c:f>
              <c:numCache>
                <c:ptCount val="15"/>
                <c:pt idx="0">
                  <c:v>47</c:v>
                </c:pt>
                <c:pt idx="1">
                  <c:v>47</c:v>
                </c:pt>
                <c:pt idx="2">
                  <c:v>45</c:v>
                </c:pt>
                <c:pt idx="3">
                  <c:v>42</c:v>
                </c:pt>
                <c:pt idx="4">
                  <c:v>40</c:v>
                </c:pt>
                <c:pt idx="5">
                  <c:v>40</c:v>
                </c:pt>
                <c:pt idx="6">
                  <c:v>37</c:v>
                </c:pt>
                <c:pt idx="7">
                  <c:v>33</c:v>
                </c:pt>
                <c:pt idx="8">
                  <c:v>30</c:v>
                </c:pt>
                <c:pt idx="9">
                  <c:v>30</c:v>
                </c:pt>
                <c:pt idx="10">
                  <c:v>25</c:v>
                </c:pt>
                <c:pt idx="11">
                  <c:v>20</c:v>
                </c:pt>
                <c:pt idx="12">
                  <c:v>18</c:v>
                </c:pt>
                <c:pt idx="13">
                  <c:v>15</c:v>
                </c:pt>
                <c:pt idx="14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Dias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Horas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  <c:majorUnit val="5"/>
        <c:minorUnit val="5"/>
      </c:valAx>
      <c:spPr>
        <a:solidFill>
          <a:srgbClr val="FFFFFF"/>
        </a:solidFill>
        <a:ln>
          <a:noFill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- Sprint 04'!$B$2</c:f>
            </c:strRef>
          </c:tx>
          <c:spPr>
            <a:ln w="25400">
              <a:solidFill>
                <a:srgbClr val="4F81BD"/>
              </a:solidFill>
              <a:prstDash val="solid"/>
            </a:ln>
          </c:spPr>
          <c:marker>
            <c:symbol val="none"/>
          </c:marker>
          <c:cat>
            <c:numRef>
              <c:f>'Burndown - Sprint 04'!$A$3:$A$17</c:f>
              <c:numCach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'Burndown - Sprint 04'!$B$3:$B$17</c:f>
              <c:numCache>
                <c:ptCount val="15"/>
                <c:pt idx="0">
                  <c:v>42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27</c:v>
                </c:pt>
                <c:pt idx="6">
                  <c:v>24</c:v>
                </c:pt>
                <c:pt idx="7">
                  <c:v>21</c:v>
                </c:pt>
                <c:pt idx="8">
                  <c:v>18</c:v>
                </c:pt>
                <c:pt idx="9">
                  <c:v>15</c:v>
                </c:pt>
                <c:pt idx="10">
                  <c:v>12</c:v>
                </c:pt>
                <c:pt idx="11">
                  <c:v>9</c:v>
                </c:pt>
                <c:pt idx="12">
                  <c:v>6</c:v>
                </c:pt>
                <c:pt idx="13">
                  <c:v>3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'Burndown - Sprint 04'!$C$2</c:f>
            </c:strRef>
          </c:tx>
          <c:spPr>
            <a:ln w="25400">
              <a:solidFill>
                <a:srgbClr val="C0504D"/>
              </a:solidFill>
              <a:prstDash val="solid"/>
            </a:ln>
          </c:spPr>
          <c:marker>
            <c:symbol val="none"/>
          </c:marker>
          <c:cat>
            <c:numRef>
              <c:f>'Burndown - Sprint 04'!$A$3:$A$17</c:f>
              <c:numCach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'Burndown - Sprint 04'!$C$3:$C$17</c:f>
              <c:numCache>
                <c:ptCount val="15"/>
                <c:pt idx="0">
                  <c:v>42</c:v>
                </c:pt>
                <c:pt idx="1">
                  <c:v>39</c:v>
                </c:pt>
                <c:pt idx="2">
                  <c:v>39</c:v>
                </c:pt>
                <c:pt idx="3">
                  <c:v>34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Dias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Horas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  <c:majorUnit val="5"/>
        <c:minorUnit val="5"/>
      </c:valAx>
      <c:spPr>
        <a:solidFill>
          <a:srgbClr val="FFFFFF"/>
        </a:solidFill>
        <a:ln>
          <a:noFill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- Sprint 05'!$B$2</c:f>
            </c:strRef>
          </c:tx>
          <c:spPr>
            <a:ln w="25400">
              <a:solidFill>
                <a:srgbClr val="4F81BD"/>
              </a:solidFill>
              <a:prstDash val="solid"/>
            </a:ln>
          </c:spPr>
          <c:marker>
            <c:symbol val="none"/>
          </c:marker>
          <c:cat>
            <c:numRef>
              <c:f>'Burndown - Sprint 05'!$A$3:$A$17</c:f>
              <c:numCach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'Burndown - Sprint 05'!$B$3:$B$17</c:f>
              <c:numCache>
                <c:ptCount val="15"/>
                <c:pt idx="0">
                  <c:v>43</c:v>
                </c:pt>
                <c:pt idx="1">
                  <c:v>39.9285714285714</c:v>
                </c:pt>
                <c:pt idx="2">
                  <c:v>36.8571428571429</c:v>
                </c:pt>
                <c:pt idx="3">
                  <c:v>33.7857142857143</c:v>
                </c:pt>
                <c:pt idx="4">
                  <c:v>30.7142857142857</c:v>
                </c:pt>
                <c:pt idx="5">
                  <c:v>27.6428571428571</c:v>
                </c:pt>
                <c:pt idx="6">
                  <c:v>24.5714285714286</c:v>
                </c:pt>
                <c:pt idx="7">
                  <c:v>21.5</c:v>
                </c:pt>
                <c:pt idx="8">
                  <c:v>18.4285714285714</c:v>
                </c:pt>
                <c:pt idx="9">
                  <c:v>15.3571428571429</c:v>
                </c:pt>
                <c:pt idx="10">
                  <c:v>12.2857142857143</c:v>
                </c:pt>
                <c:pt idx="11">
                  <c:v>9.21428571428572</c:v>
                </c:pt>
                <c:pt idx="12">
                  <c:v>6.14285714285714</c:v>
                </c:pt>
                <c:pt idx="13">
                  <c:v>3.07142857142857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'Burndown - Sprint 05'!$C$2</c:f>
            </c:strRef>
          </c:tx>
          <c:spPr>
            <a:ln w="25400">
              <a:solidFill>
                <a:srgbClr val="C0504D"/>
              </a:solidFill>
              <a:prstDash val="solid"/>
            </a:ln>
          </c:spPr>
          <c:marker>
            <c:symbol val="none"/>
          </c:marker>
          <c:cat>
            <c:numRef>
              <c:f>'Burndown - Sprint 05'!$A$3:$A$17</c:f>
              <c:numCach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'Burndown - Sprint 05'!$C$3:$C$17</c:f>
              <c:num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Dias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Horas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  <c:majorUnit val="5"/>
        <c:minorUnit val="5"/>
      </c:valAx>
      <c:spPr>
        <a:solidFill>
          <a:srgbClr val="FFFFFF"/>
        </a:solidFill>
        <a:ln>
          <a:noFill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twoCell">
    <xdr:from>
      <xdr:col>3</xdr:col>
      <xdr:colOff>611505</xdr:colOff>
      <xdr:row>2</xdr:row>
      <xdr:rowOff>6985</xdr:rowOff>
    </xdr:from>
    <xdr:to>
      <xdr:col>15</xdr:col>
      <xdr:colOff>581660</xdr:colOff>
      <xdr:row>20</xdr:row>
      <xdr:rowOff>2540</xdr:rowOff>
    </xdr:to>
    <xdr:graphicFrame>
      <xdr:nvGraphicFramePr>
        <xdr:cNvPr id="1025" name="Gráfico 1"/>
        <xdr:cNvGraphicFramePr/>
      </xdr:nvGraphicFramePr>
      <xdr:xfrm>
        <a:off x="3535680" y="387985"/>
        <a:ext cx="7190105" cy="342455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twoCell">
    <xdr:from>
      <xdr:col>5</xdr:col>
      <xdr:colOff>8255</xdr:colOff>
      <xdr:row>2</xdr:row>
      <xdr:rowOff>12065</xdr:rowOff>
    </xdr:from>
    <xdr:to>
      <xdr:col>13</xdr:col>
      <xdr:colOff>600075</xdr:colOff>
      <xdr:row>18</xdr:row>
      <xdr:rowOff>142875</xdr:rowOff>
    </xdr:to>
    <xdr:graphicFrame>
      <xdr:nvGraphicFramePr>
        <xdr:cNvPr id="2049" name="Gráfico 1"/>
        <xdr:cNvGraphicFramePr/>
      </xdr:nvGraphicFramePr>
      <xdr:xfrm>
        <a:off x="3246755" y="393065"/>
        <a:ext cx="5392420" cy="317881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twoCell">
    <xdr:from>
      <xdr:col>5</xdr:col>
      <xdr:colOff>7620</xdr:colOff>
      <xdr:row>2</xdr:row>
      <xdr:rowOff>11430</xdr:rowOff>
    </xdr:from>
    <xdr:to>
      <xdr:col>13</xdr:col>
      <xdr:colOff>600075</xdr:colOff>
      <xdr:row>22</xdr:row>
      <xdr:rowOff>142875</xdr:rowOff>
    </xdr:to>
    <xdr:graphicFrame>
      <xdr:nvGraphicFramePr>
        <xdr:cNvPr id="3073" name="Gráfico 1"/>
        <xdr:cNvGraphicFramePr/>
      </xdr:nvGraphicFramePr>
      <xdr:xfrm>
        <a:off x="3246120" y="392430"/>
        <a:ext cx="5393055" cy="394144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twoCell">
    <xdr:from>
      <xdr:col>5</xdr:col>
      <xdr:colOff>8255</xdr:colOff>
      <xdr:row>2</xdr:row>
      <xdr:rowOff>12065</xdr:rowOff>
    </xdr:from>
    <xdr:to>
      <xdr:col>13</xdr:col>
      <xdr:colOff>600075</xdr:colOff>
      <xdr:row>22</xdr:row>
      <xdr:rowOff>142875</xdr:rowOff>
    </xdr:to>
    <xdr:graphicFrame>
      <xdr:nvGraphicFramePr>
        <xdr:cNvPr id="4097" name="Gráfico 1"/>
        <xdr:cNvGraphicFramePr/>
      </xdr:nvGraphicFramePr>
      <xdr:xfrm>
        <a:off x="3246755" y="393065"/>
        <a:ext cx="5392420" cy="394081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 editAs="twoCell">
    <xdr:from>
      <xdr:col>5</xdr:col>
      <xdr:colOff>7620</xdr:colOff>
      <xdr:row>2</xdr:row>
      <xdr:rowOff>11430</xdr:rowOff>
    </xdr:from>
    <xdr:to>
      <xdr:col>13</xdr:col>
      <xdr:colOff>600075</xdr:colOff>
      <xdr:row>22</xdr:row>
      <xdr:rowOff>142875</xdr:rowOff>
    </xdr:to>
    <xdr:graphicFrame>
      <xdr:nvGraphicFramePr>
        <xdr:cNvPr id="5121" name="Gráfico 1"/>
        <xdr:cNvGraphicFramePr/>
      </xdr:nvGraphicFramePr>
      <xdr:xfrm>
        <a:off x="3246120" y="392430"/>
        <a:ext cx="5393055" cy="394144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 editAs="twoCell">
    <xdr:from>
      <xdr:col>5</xdr:col>
      <xdr:colOff>6985</xdr:colOff>
      <xdr:row>2</xdr:row>
      <xdr:rowOff>10795</xdr:rowOff>
    </xdr:from>
    <xdr:to>
      <xdr:col>13</xdr:col>
      <xdr:colOff>600075</xdr:colOff>
      <xdr:row>22</xdr:row>
      <xdr:rowOff>142875</xdr:rowOff>
    </xdr:to>
    <xdr:graphicFrame>
      <xdr:nvGraphicFramePr>
        <xdr:cNvPr id="6145" name="Gráfico 1"/>
        <xdr:cNvGraphicFramePr/>
      </xdr:nvGraphicFramePr>
      <xdr:xfrm>
        <a:off x="3245485" y="391795"/>
        <a:ext cx="5393690" cy="394208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57"/>
  <sheetViews>
    <sheetView tabSelected="1" workbookViewId="0">
      <selection activeCell="C5" sqref="C5"/>
    </sheetView>
  </sheetViews>
  <sheetFormatPr defaultColWidth="9" defaultRowHeight="15"/>
  <cols>
    <col min="1" max="1" width="14" style="19" customWidth="1"/>
    <col min="2" max="2" width="14.7142857142857" style="20" customWidth="1"/>
    <col min="3" max="3" width="15.1428571428571" style="20" customWidth="1"/>
    <col min="4" max="4" width="9.28571428571429" customWidth="1"/>
  </cols>
  <sheetData>
    <row r="2" spans="1:3">
      <c r="A2" s="21" t="s">
        <v>0</v>
      </c>
      <c r="B2" s="22" t="s">
        <v>1</v>
      </c>
      <c r="C2" s="22" t="s">
        <v>2</v>
      </c>
    </row>
    <row r="3" spans="1:3">
      <c r="A3" s="23">
        <v>41894</v>
      </c>
      <c r="B3" s="24">
        <v>705</v>
      </c>
      <c r="C3" s="25">
        <v>495</v>
      </c>
    </row>
    <row r="4" spans="1:3">
      <c r="A4" s="23">
        <v>41901</v>
      </c>
      <c r="B4" s="24">
        <v>1095</v>
      </c>
      <c r="C4" s="24">
        <v>760</v>
      </c>
    </row>
    <row r="5" spans="1:3">
      <c r="A5" s="23">
        <v>41908</v>
      </c>
      <c r="B5" s="24">
        <v>1290</v>
      </c>
      <c r="C5" s="24">
        <v>945</v>
      </c>
    </row>
    <row r="6" spans="1:3">
      <c r="A6" s="23">
        <v>41915</v>
      </c>
      <c r="B6" s="24">
        <v>1725</v>
      </c>
      <c r="C6" s="24">
        <v>1300</v>
      </c>
    </row>
    <row r="7" spans="1:3">
      <c r="A7" s="23">
        <v>41922</v>
      </c>
      <c r="B7" s="24">
        <v>2115</v>
      </c>
      <c r="C7" s="24">
        <v>1490</v>
      </c>
    </row>
    <row r="8" spans="1:3">
      <c r="A8" s="23">
        <v>41929</v>
      </c>
      <c r="B8" s="24">
        <v>2430</v>
      </c>
      <c r="C8" s="24">
        <v>1610</v>
      </c>
    </row>
    <row r="9" spans="1:3">
      <c r="A9" s="23">
        <v>41936</v>
      </c>
      <c r="B9" s="24">
        <v>2805</v>
      </c>
      <c r="C9" s="24">
        <v>2130</v>
      </c>
    </row>
    <row r="10" spans="1:3">
      <c r="A10" s="23">
        <v>41943</v>
      </c>
      <c r="B10" s="24">
        <v>3225</v>
      </c>
      <c r="C10" s="24"/>
    </row>
    <row r="11" spans="1:3">
      <c r="A11" s="23">
        <v>41950</v>
      </c>
      <c r="B11" s="24">
        <v>3690</v>
      </c>
      <c r="C11" s="24"/>
    </row>
    <row r="12" spans="1:3">
      <c r="A12" s="23">
        <v>41957</v>
      </c>
      <c r="B12" s="24">
        <v>3870</v>
      </c>
      <c r="C12" s="24"/>
    </row>
    <row r="14" spans="1:2">
      <c r="A14" s="26" t="s">
        <v>3</v>
      </c>
      <c r="B14" s="27">
        <f>C9/B9</f>
        <v>0.759358288770054</v>
      </c>
    </row>
    <row r="15" spans="1:3">
      <c r="A15" s="28"/>
      <c r="B15" s="28"/>
      <c r="C15" s="29"/>
    </row>
    <row r="16" spans="1:3">
      <c r="A16" s="30"/>
      <c r="B16" s="31"/>
      <c r="C16" s="31"/>
    </row>
    <row r="17" spans="1:2">
      <c r="A17" s="30"/>
      <c r="B17" s="30"/>
    </row>
    <row r="18" spans="1:2">
      <c r="A18" s="30"/>
      <c r="B18" s="30"/>
    </row>
    <row r="19" spans="1:2">
      <c r="A19" s="30"/>
      <c r="B19" s="30"/>
    </row>
    <row r="20" spans="1:2">
      <c r="A20" s="30"/>
      <c r="B20" s="30"/>
    </row>
    <row r="21" spans="1:2">
      <c r="A21" s="30"/>
      <c r="B21" s="30"/>
    </row>
    <row r="22" spans="1:12">
      <c r="A22" s="32"/>
      <c r="B22" s="30"/>
      <c r="E22" s="33"/>
      <c r="F22" s="33"/>
      <c r="G22" s="33"/>
      <c r="H22" s="33"/>
      <c r="I22" s="33"/>
      <c r="J22" s="33"/>
      <c r="K22" s="33"/>
      <c r="L22" s="33"/>
    </row>
    <row r="23" spans="1:12">
      <c r="A23" s="32"/>
      <c r="B23" s="31"/>
      <c r="E23" s="34"/>
      <c r="F23" s="34"/>
      <c r="G23" s="34"/>
      <c r="H23" s="34"/>
      <c r="I23" s="34"/>
      <c r="J23" s="34"/>
      <c r="K23" s="33"/>
      <c r="L23" s="33"/>
    </row>
    <row r="24" spans="1:12">
      <c r="A24" s="32"/>
      <c r="B24" s="31"/>
      <c r="E24" s="35"/>
      <c r="F24" s="35"/>
      <c r="G24" s="35"/>
      <c r="H24" s="36"/>
      <c r="I24" s="36"/>
      <c r="J24" s="36"/>
      <c r="K24" s="33"/>
      <c r="L24" s="33"/>
    </row>
    <row r="25" spans="1:12">
      <c r="A25" s="32"/>
      <c r="B25" s="31"/>
      <c r="E25" s="37"/>
      <c r="F25" s="37"/>
      <c r="G25" s="37"/>
      <c r="H25" s="35"/>
      <c r="I25" s="35"/>
      <c r="J25" s="35"/>
      <c r="K25" s="33"/>
      <c r="L25" s="33"/>
    </row>
    <row r="26" spans="1:12">
      <c r="A26" s="38"/>
      <c r="B26" s="31"/>
      <c r="E26" s="37"/>
      <c r="F26" s="37"/>
      <c r="G26" s="37"/>
      <c r="H26" s="37"/>
      <c r="I26" s="37"/>
      <c r="J26" s="37"/>
      <c r="K26" s="33"/>
      <c r="L26" s="33"/>
    </row>
    <row r="27" spans="1:12">
      <c r="A27" s="32"/>
      <c r="B27" s="31"/>
      <c r="E27" s="37"/>
      <c r="F27" s="37"/>
      <c r="G27" s="37"/>
      <c r="H27" s="37"/>
      <c r="I27" s="37"/>
      <c r="J27" s="37"/>
      <c r="K27" s="33"/>
      <c r="L27" s="33"/>
    </row>
    <row r="28" spans="1:12">
      <c r="A28" s="32"/>
      <c r="B28" s="31"/>
      <c r="C28" s="31"/>
      <c r="E28" s="37"/>
      <c r="F28" s="37"/>
      <c r="G28" s="37"/>
      <c r="H28" s="37"/>
      <c r="I28" s="37"/>
      <c r="J28" s="37"/>
      <c r="K28" s="33"/>
      <c r="L28" s="33"/>
    </row>
    <row r="29" spans="1:12">
      <c r="A29" s="38"/>
      <c r="B29" s="39"/>
      <c r="C29" s="31"/>
      <c r="E29" s="37"/>
      <c r="F29" s="37"/>
      <c r="G29" s="37"/>
      <c r="H29" s="37"/>
      <c r="I29" s="37"/>
      <c r="J29" s="37"/>
      <c r="K29" s="33"/>
      <c r="L29" s="33"/>
    </row>
    <row r="30" spans="1:12">
      <c r="A30" s="32"/>
      <c r="B30" s="39"/>
      <c r="C30" s="31"/>
      <c r="E30" s="37"/>
      <c r="F30" s="37"/>
      <c r="G30" s="37"/>
      <c r="H30" s="37"/>
      <c r="I30" s="37"/>
      <c r="J30" s="37"/>
      <c r="K30" s="33"/>
      <c r="L30" s="33"/>
    </row>
    <row r="31" spans="1:12">
      <c r="A31" s="40"/>
      <c r="E31" s="35"/>
      <c r="F31" s="35"/>
      <c r="G31" s="35"/>
      <c r="H31" s="36"/>
      <c r="I31" s="36"/>
      <c r="J31" s="36"/>
      <c r="K31" s="33"/>
      <c r="L31" s="33"/>
    </row>
    <row r="32" spans="1:12">
      <c r="A32" s="40"/>
      <c r="E32" s="35"/>
      <c r="F32" s="35"/>
      <c r="G32" s="35"/>
      <c r="H32" s="36"/>
      <c r="I32" s="36"/>
      <c r="J32" s="36"/>
      <c r="K32" s="33"/>
      <c r="L32" s="33"/>
    </row>
    <row r="33" spans="1:12">
      <c r="A33" s="40"/>
      <c r="E33" s="35"/>
      <c r="F33" s="35"/>
      <c r="G33" s="35"/>
      <c r="H33" s="36"/>
      <c r="I33" s="36"/>
      <c r="J33" s="36"/>
      <c r="K33" s="33"/>
      <c r="L33" s="33"/>
    </row>
    <row r="34" spans="1:12">
      <c r="A34" s="40"/>
      <c r="E34" s="35"/>
      <c r="F34" s="35"/>
      <c r="G34" s="35"/>
      <c r="H34" s="36"/>
      <c r="I34" s="36"/>
      <c r="J34" s="36"/>
      <c r="K34" s="33"/>
      <c r="L34" s="33"/>
    </row>
    <row r="35" spans="5:12">
      <c r="E35" s="35"/>
      <c r="F35" s="35"/>
      <c r="G35" s="35"/>
      <c r="H35" s="36"/>
      <c r="I35" s="36"/>
      <c r="J35" s="36"/>
      <c r="K35" s="33"/>
      <c r="L35" s="33"/>
    </row>
    <row r="36" spans="5:12">
      <c r="E36" s="35"/>
      <c r="F36" s="35"/>
      <c r="G36" s="35"/>
      <c r="H36" s="36"/>
      <c r="I36" s="36"/>
      <c r="J36" s="36"/>
      <c r="K36" s="33"/>
      <c r="L36" s="33"/>
    </row>
    <row r="37" spans="5:10">
      <c r="E37" s="31"/>
      <c r="F37" s="31"/>
      <c r="G37" s="31"/>
      <c r="H37" s="41"/>
      <c r="I37" s="41"/>
      <c r="J37" s="41"/>
    </row>
    <row r="38" spans="5:10">
      <c r="E38" s="31"/>
      <c r="F38" s="31"/>
      <c r="G38" s="31"/>
      <c r="H38" s="41"/>
      <c r="I38" s="41"/>
      <c r="J38" s="41"/>
    </row>
    <row r="39" spans="5:10">
      <c r="E39" s="41"/>
      <c r="F39" s="41"/>
      <c r="G39" s="41"/>
      <c r="H39" s="41"/>
      <c r="I39" s="41"/>
      <c r="J39" s="41"/>
    </row>
    <row r="40" spans="5:10">
      <c r="E40" s="41"/>
      <c r="F40" s="41"/>
      <c r="G40" s="41"/>
      <c r="H40" s="41"/>
      <c r="I40" s="41"/>
      <c r="J40" s="41"/>
    </row>
    <row r="41" spans="5:10">
      <c r="E41" s="41"/>
      <c r="F41" s="41"/>
      <c r="G41" s="41"/>
      <c r="H41" s="41"/>
      <c r="I41" s="41"/>
      <c r="J41" s="41"/>
    </row>
    <row r="42" spans="6:10">
      <c r="F42" s="41"/>
      <c r="G42" s="41"/>
      <c r="H42" s="41"/>
      <c r="I42" s="41"/>
      <c r="J42" s="41"/>
    </row>
    <row r="43" spans="6:10">
      <c r="F43" s="41"/>
      <c r="G43" s="41"/>
      <c r="H43" s="41"/>
      <c r="I43" s="41"/>
      <c r="J43" s="41"/>
    </row>
    <row r="44" spans="6:10">
      <c r="F44" s="41"/>
      <c r="G44" s="41"/>
      <c r="H44" s="41"/>
      <c r="I44" s="41"/>
      <c r="J44" s="41"/>
    </row>
    <row r="45" spans="7:10">
      <c r="G45" s="41"/>
      <c r="H45" s="41"/>
      <c r="I45" s="41"/>
      <c r="J45" s="41"/>
    </row>
    <row r="46" spans="7:10">
      <c r="G46" s="41"/>
      <c r="H46" s="41"/>
      <c r="I46" s="41"/>
      <c r="J46" s="41"/>
    </row>
    <row r="47" spans="8:10">
      <c r="H47" s="41"/>
      <c r="I47" s="41"/>
      <c r="J47" s="41"/>
    </row>
    <row r="48" spans="8:10">
      <c r="H48" s="41"/>
      <c r="I48" s="41"/>
      <c r="J48" s="41"/>
    </row>
    <row r="49" spans="8:10">
      <c r="H49" s="41"/>
      <c r="I49" s="41"/>
      <c r="J49" s="41"/>
    </row>
    <row r="50" spans="8:10">
      <c r="H50" s="41"/>
      <c r="I50" s="41"/>
      <c r="J50" s="41"/>
    </row>
    <row r="51" spans="8:10">
      <c r="H51" s="41"/>
      <c r="I51" s="41"/>
      <c r="J51" s="41"/>
    </row>
    <row r="52" spans="8:10">
      <c r="H52" s="41"/>
      <c r="I52" s="41"/>
      <c r="J52" s="41"/>
    </row>
    <row r="53" spans="9:10">
      <c r="I53" s="41"/>
      <c r="J53" s="41"/>
    </row>
    <row r="54" spans="9:10">
      <c r="I54" s="41"/>
      <c r="J54" s="41"/>
    </row>
    <row r="55" spans="10:10">
      <c r="J55" s="41"/>
    </row>
    <row r="56" spans="10:10">
      <c r="J56" s="41"/>
    </row>
    <row r="57" spans="10:10">
      <c r="J57" s="41"/>
    </row>
  </sheetData>
  <pageMargins left="0.511805555555556" right="0.511805555555556" top="0.786805555555556" bottom="0.786805555555556" header="0.313888888888889" footer="0.313888888888889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workbookViewId="0">
      <selection activeCell="B2" sqref="B2"/>
    </sheetView>
  </sheetViews>
  <sheetFormatPr defaultColWidth="9" defaultRowHeight="15"/>
  <cols>
    <col min="1" max="1" width="9.71428571428571" customWidth="1"/>
    <col min="2" max="2" width="11.1428571428571" style="1" customWidth="1"/>
    <col min="3" max="3" width="9.71428571428571" style="1" customWidth="1"/>
  </cols>
  <sheetData>
    <row r="1" spans="1:4">
      <c r="A1" s="2">
        <f>43</f>
        <v>43</v>
      </c>
      <c r="B1" s="2">
        <f>A1/A13</f>
        <v>4.3</v>
      </c>
      <c r="C1" s="4"/>
      <c r="D1" s="5"/>
    </row>
    <row r="2" spans="1:4">
      <c r="A2" s="6" t="s">
        <v>4</v>
      </c>
      <c r="B2" s="7" t="s">
        <v>5</v>
      </c>
      <c r="C2" s="7" t="s">
        <v>6</v>
      </c>
      <c r="D2" s="5"/>
    </row>
    <row r="3" spans="1:4">
      <c r="A3" s="7">
        <v>0</v>
      </c>
      <c r="B3" s="7">
        <f>B1*10</f>
        <v>43</v>
      </c>
      <c r="C3" s="18">
        <f>4.3*10</f>
        <v>43</v>
      </c>
      <c r="D3" s="8"/>
    </row>
    <row r="4" spans="1:4">
      <c r="A4" s="7">
        <v>1</v>
      </c>
      <c r="B4" s="9">
        <f>B1*9</f>
        <v>38.7</v>
      </c>
      <c r="C4" s="7">
        <f>C3-5</f>
        <v>38</v>
      </c>
      <c r="D4" s="8"/>
    </row>
    <row r="5" spans="1:4">
      <c r="A5" s="7">
        <v>2</v>
      </c>
      <c r="B5" s="9">
        <f>B1*8</f>
        <v>34.4</v>
      </c>
      <c r="C5" s="9">
        <f t="shared" ref="C5:C7" si="0">C4-3</f>
        <v>35</v>
      </c>
      <c r="D5" s="10"/>
    </row>
    <row r="6" spans="1:4">
      <c r="A6" s="7">
        <v>3</v>
      </c>
      <c r="B6" s="9">
        <f>B1*7</f>
        <v>30.1</v>
      </c>
      <c r="C6" s="9">
        <f>C5-3</f>
        <v>32</v>
      </c>
      <c r="D6" s="10"/>
    </row>
    <row r="7" spans="1:4">
      <c r="A7" s="7">
        <v>4</v>
      </c>
      <c r="B7" s="9">
        <f>B1*6</f>
        <v>25.8</v>
      </c>
      <c r="C7" s="9">
        <f>C6-3</f>
        <v>29</v>
      </c>
      <c r="D7" s="10"/>
    </row>
    <row r="8" spans="1:4">
      <c r="A8" s="7">
        <v>5</v>
      </c>
      <c r="B8" s="9">
        <f>B1*5</f>
        <v>21.5</v>
      </c>
      <c r="C8" s="9">
        <f>C7-2</f>
        <v>27</v>
      </c>
      <c r="D8" s="10"/>
    </row>
    <row r="9" spans="1:16">
      <c r="A9" s="7">
        <v>6</v>
      </c>
      <c r="B9" s="9">
        <f>B1*4</f>
        <v>17.2</v>
      </c>
      <c r="C9" s="9">
        <f t="shared" ref="C9:C11" si="1">C8-5</f>
        <v>22</v>
      </c>
      <c r="D9" s="10"/>
      <c r="P9" s="16"/>
    </row>
    <row r="10" spans="1:4">
      <c r="A10" s="7">
        <v>7</v>
      </c>
      <c r="B10" s="9">
        <f>B1*3</f>
        <v>12.9</v>
      </c>
      <c r="C10" s="9">
        <f>C9-5</f>
        <v>17</v>
      </c>
      <c r="D10" s="10"/>
    </row>
    <row r="11" spans="1:4">
      <c r="A11" s="7">
        <v>8</v>
      </c>
      <c r="B11" s="9">
        <f>B1*2</f>
        <v>8.6</v>
      </c>
      <c r="C11" s="9">
        <f>C10-5</f>
        <v>12</v>
      </c>
      <c r="D11" s="10"/>
    </row>
    <row r="12" spans="1:4">
      <c r="A12" s="7">
        <v>9</v>
      </c>
      <c r="B12" s="9">
        <f>B1*1</f>
        <v>4.3</v>
      </c>
      <c r="C12" s="9">
        <v>10</v>
      </c>
      <c r="D12" s="10"/>
    </row>
    <row r="13" spans="1:4">
      <c r="A13" s="7">
        <v>10</v>
      </c>
      <c r="B13" s="9">
        <f>B1*0</f>
        <v>0</v>
      </c>
      <c r="C13" s="9">
        <v>8</v>
      </c>
      <c r="D13" s="10"/>
    </row>
    <row r="14" spans="1:4">
      <c r="A14" s="5"/>
      <c r="B14" s="4"/>
      <c r="C14" s="4"/>
      <c r="D14" s="5"/>
    </row>
    <row r="16" spans="4:4">
      <c r="D16" s="15"/>
    </row>
  </sheetData>
  <pageMargins left="0.511805555555556" right="0.511805555555556" top="0.786805555555556" bottom="0.786805555555556" header="0.313888888888889" footer="0.313888888888889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0"/>
  <sheetViews>
    <sheetView workbookViewId="0">
      <selection activeCell="B2" sqref="B2"/>
    </sheetView>
  </sheetViews>
  <sheetFormatPr defaultColWidth="9" defaultRowHeight="15"/>
  <cols>
    <col min="1" max="1" width="9.71428571428571" customWidth="1"/>
    <col min="2" max="2" width="11.1428571428571" style="1" customWidth="1"/>
    <col min="3" max="3" width="9.71428571428571" style="1" customWidth="1"/>
  </cols>
  <sheetData>
    <row r="1" spans="1:4">
      <c r="A1" s="2">
        <f>47</f>
        <v>47</v>
      </c>
      <c r="B1" s="3">
        <f>A1/A17</f>
        <v>3.35714285714286</v>
      </c>
      <c r="C1" s="4"/>
      <c r="D1" s="5"/>
    </row>
    <row r="2" spans="1:4">
      <c r="A2" s="6" t="s">
        <v>4</v>
      </c>
      <c r="B2" s="7" t="s">
        <v>5</v>
      </c>
      <c r="C2" s="7" t="s">
        <v>6</v>
      </c>
      <c r="D2" s="5"/>
    </row>
    <row r="3" spans="1:4">
      <c r="A3" s="7">
        <v>0</v>
      </c>
      <c r="B3" s="7">
        <f>B1*14</f>
        <v>47</v>
      </c>
      <c r="C3" s="7">
        <v>47</v>
      </c>
      <c r="D3" s="8"/>
    </row>
    <row r="4" spans="1:4">
      <c r="A4" s="7">
        <v>1</v>
      </c>
      <c r="B4" s="9">
        <f>B1*13</f>
        <v>43.6428571428572</v>
      </c>
      <c r="C4" s="7">
        <v>44</v>
      </c>
      <c r="D4" s="8"/>
    </row>
    <row r="5" spans="1:4">
      <c r="A5" s="7">
        <v>2</v>
      </c>
      <c r="B5" s="9">
        <f>B1*12</f>
        <v>40.2857142857143</v>
      </c>
      <c r="C5" s="9">
        <v>41</v>
      </c>
      <c r="D5" s="10"/>
    </row>
    <row r="6" spans="1:4">
      <c r="A6" s="7">
        <v>3</v>
      </c>
      <c r="B6" s="9">
        <f>B1*11</f>
        <v>36.9285714285714</v>
      </c>
      <c r="C6" s="9">
        <v>38</v>
      </c>
      <c r="D6" s="10"/>
    </row>
    <row r="7" spans="1:4">
      <c r="A7" s="7">
        <v>4</v>
      </c>
      <c r="B7" s="11">
        <f>B1*10</f>
        <v>33.5714285714286</v>
      </c>
      <c r="C7" s="9">
        <v>38</v>
      </c>
      <c r="D7" s="10"/>
    </row>
    <row r="8" spans="1:4">
      <c r="A8" s="7">
        <v>5</v>
      </c>
      <c r="B8" s="9">
        <f>B1*9</f>
        <v>30.2142857142857</v>
      </c>
      <c r="C8" s="9">
        <v>33</v>
      </c>
      <c r="D8" s="10"/>
    </row>
    <row r="9" spans="1:16">
      <c r="A9" s="7">
        <v>6</v>
      </c>
      <c r="B9" s="9">
        <f>B1*8</f>
        <v>26.8571428571429</v>
      </c>
      <c r="C9" s="9">
        <v>30</v>
      </c>
      <c r="D9" s="10"/>
      <c r="P9" s="16"/>
    </row>
    <row r="10" spans="1:4">
      <c r="A10" s="7">
        <v>7</v>
      </c>
      <c r="B10" s="9">
        <f>B1*7</f>
        <v>23.5</v>
      </c>
      <c r="C10" s="9">
        <v>28</v>
      </c>
      <c r="D10" s="10"/>
    </row>
    <row r="11" spans="1:4">
      <c r="A11" s="7">
        <v>8</v>
      </c>
      <c r="B11" s="9">
        <f>B1*6</f>
        <v>20.1428571428571</v>
      </c>
      <c r="C11" s="9">
        <v>25</v>
      </c>
      <c r="D11" s="10"/>
    </row>
    <row r="12" spans="1:4">
      <c r="A12" s="7">
        <v>9</v>
      </c>
      <c r="B12" s="9">
        <f>B1*5</f>
        <v>16.7857142857143</v>
      </c>
      <c r="C12" s="9">
        <v>22</v>
      </c>
      <c r="D12" s="10"/>
    </row>
    <row r="13" spans="1:4">
      <c r="A13" s="7">
        <v>10</v>
      </c>
      <c r="B13" s="9">
        <f>B1*4</f>
        <v>13.4285714285714</v>
      </c>
      <c r="C13" s="9">
        <v>17</v>
      </c>
      <c r="D13" s="10"/>
    </row>
    <row r="14" spans="1:4">
      <c r="A14" s="12">
        <v>11</v>
      </c>
      <c r="B14" s="9">
        <f>B1*3</f>
        <v>10.0714285714286</v>
      </c>
      <c r="C14" s="13">
        <v>14</v>
      </c>
      <c r="D14" s="14"/>
    </row>
    <row r="15" spans="1:4">
      <c r="A15" s="12">
        <v>12</v>
      </c>
      <c r="B15" s="9">
        <f>B1*2</f>
        <v>6.71428571428571</v>
      </c>
      <c r="C15" s="13">
        <v>9</v>
      </c>
      <c r="D15" s="14"/>
    </row>
    <row r="16" spans="1:4">
      <c r="A16" s="12">
        <v>13</v>
      </c>
      <c r="B16" s="9">
        <f>B1*1</f>
        <v>3.35714285714286</v>
      </c>
      <c r="C16" s="13">
        <v>6</v>
      </c>
      <c r="D16" s="14"/>
    </row>
    <row r="17" spans="1:4">
      <c r="A17" s="12">
        <v>14</v>
      </c>
      <c r="B17" s="9">
        <f>B1*0</f>
        <v>0</v>
      </c>
      <c r="C17" s="13">
        <v>3</v>
      </c>
      <c r="D17" s="14"/>
    </row>
    <row r="18" spans="1:4">
      <c r="A18" s="5"/>
      <c r="B18" s="4"/>
      <c r="C18" s="4"/>
      <c r="D18" s="5"/>
    </row>
    <row r="20" spans="4:4">
      <c r="D20" s="15"/>
    </row>
  </sheetData>
  <pageMargins left="0.511805555555556" right="0.511805555555556" top="0.786805555555556" bottom="0.786805555555556" header="0.313888888888889" footer="0.313888888888889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0"/>
  <sheetViews>
    <sheetView workbookViewId="0">
      <selection activeCell="B2" sqref="B2"/>
    </sheetView>
  </sheetViews>
  <sheetFormatPr defaultColWidth="9" defaultRowHeight="15"/>
  <cols>
    <col min="1" max="1" width="9.71428571428571" customWidth="1"/>
    <col min="2" max="2" width="11.1428571428571" style="1" customWidth="1"/>
    <col min="3" max="3" width="9.71428571428571" style="1" customWidth="1"/>
  </cols>
  <sheetData>
    <row r="1" spans="1:4">
      <c r="A1" s="2">
        <v>47</v>
      </c>
      <c r="B1" s="3">
        <f>A1/A17</f>
        <v>3.35714285714286</v>
      </c>
      <c r="C1" s="4"/>
      <c r="D1" s="5"/>
    </row>
    <row r="2" spans="1:4">
      <c r="A2" s="6" t="s">
        <v>4</v>
      </c>
      <c r="B2" s="7" t="s">
        <v>5</v>
      </c>
      <c r="C2" s="7" t="s">
        <v>6</v>
      </c>
      <c r="D2" s="5"/>
    </row>
    <row r="3" spans="1:4">
      <c r="A3" s="7">
        <v>0</v>
      </c>
      <c r="B3" s="7">
        <f>B1*14</f>
        <v>47</v>
      </c>
      <c r="C3" s="18">
        <v>47</v>
      </c>
      <c r="D3" s="8"/>
    </row>
    <row r="4" spans="1:4">
      <c r="A4" s="7">
        <v>1</v>
      </c>
      <c r="B4" s="9">
        <f>B1*13</f>
        <v>43.6428571428572</v>
      </c>
      <c r="C4" s="7">
        <v>47</v>
      </c>
      <c r="D4" s="8"/>
    </row>
    <row r="5" spans="1:4">
      <c r="A5" s="7">
        <v>2</v>
      </c>
      <c r="B5" s="9">
        <f>B1*12</f>
        <v>40.2857142857143</v>
      </c>
      <c r="C5" s="9">
        <v>45</v>
      </c>
      <c r="D5" s="10"/>
    </row>
    <row r="6" spans="1:4">
      <c r="A6" s="7">
        <v>3</v>
      </c>
      <c r="B6" s="9">
        <f>B1*11</f>
        <v>36.9285714285714</v>
      </c>
      <c r="C6" s="9">
        <v>42</v>
      </c>
      <c r="D6" s="10"/>
    </row>
    <row r="7" spans="1:4">
      <c r="A7" s="7">
        <v>4</v>
      </c>
      <c r="B7" s="11">
        <f>B1*10</f>
        <v>33.5714285714286</v>
      </c>
      <c r="C7" s="9">
        <v>40</v>
      </c>
      <c r="D7" s="10"/>
    </row>
    <row r="8" spans="1:4">
      <c r="A8" s="7">
        <v>5</v>
      </c>
      <c r="B8" s="9">
        <f>B1*9</f>
        <v>30.2142857142857</v>
      </c>
      <c r="C8" s="9">
        <v>40</v>
      </c>
      <c r="D8" s="10"/>
    </row>
    <row r="9" spans="1:16">
      <c r="A9" s="7">
        <v>6</v>
      </c>
      <c r="B9" s="9">
        <f>B1*8</f>
        <v>26.8571428571429</v>
      </c>
      <c r="C9" s="9">
        <v>37</v>
      </c>
      <c r="D9" s="10"/>
      <c r="P9" s="16"/>
    </row>
    <row r="10" spans="1:4">
      <c r="A10" s="7">
        <v>7</v>
      </c>
      <c r="B10" s="9">
        <f>B1*7</f>
        <v>23.5</v>
      </c>
      <c r="C10" s="9">
        <v>33</v>
      </c>
      <c r="D10" s="10"/>
    </row>
    <row r="11" spans="1:4">
      <c r="A11" s="7">
        <v>8</v>
      </c>
      <c r="B11" s="9">
        <f>B1*6</f>
        <v>20.1428571428571</v>
      </c>
      <c r="C11" s="9">
        <v>30</v>
      </c>
      <c r="D11" s="10"/>
    </row>
    <row r="12" spans="1:4">
      <c r="A12" s="7">
        <v>9</v>
      </c>
      <c r="B12" s="9">
        <f>B1*5</f>
        <v>16.7857142857143</v>
      </c>
      <c r="C12" s="9">
        <v>30</v>
      </c>
      <c r="D12" s="10"/>
    </row>
    <row r="13" spans="1:4">
      <c r="A13" s="7">
        <v>10</v>
      </c>
      <c r="B13" s="9">
        <f>B1*4</f>
        <v>13.4285714285714</v>
      </c>
      <c r="C13" s="9">
        <v>25</v>
      </c>
      <c r="D13" s="10"/>
    </row>
    <row r="14" spans="1:4">
      <c r="A14" s="12">
        <v>11</v>
      </c>
      <c r="B14" s="9">
        <f>B1*3</f>
        <v>10.0714285714286</v>
      </c>
      <c r="C14" s="13">
        <v>20</v>
      </c>
      <c r="D14" s="14"/>
    </row>
    <row r="15" spans="1:4">
      <c r="A15" s="12">
        <v>12</v>
      </c>
      <c r="B15" s="9">
        <f>B1*2</f>
        <v>6.71428571428571</v>
      </c>
      <c r="C15" s="13">
        <v>18</v>
      </c>
      <c r="D15" s="14"/>
    </row>
    <row r="16" spans="1:4">
      <c r="A16" s="12">
        <v>13</v>
      </c>
      <c r="B16" s="9">
        <f>B1*1</f>
        <v>3.35714285714286</v>
      </c>
      <c r="C16" s="13">
        <v>15</v>
      </c>
      <c r="D16" s="14"/>
    </row>
    <row r="17" spans="1:4">
      <c r="A17" s="12">
        <v>14</v>
      </c>
      <c r="B17" s="9">
        <f>B1*0</f>
        <v>0</v>
      </c>
      <c r="C17" s="13">
        <v>12</v>
      </c>
      <c r="D17" s="14"/>
    </row>
    <row r="18" spans="1:4">
      <c r="A18" s="5"/>
      <c r="B18" s="4"/>
      <c r="C18" s="4"/>
      <c r="D18" s="5"/>
    </row>
    <row r="20" spans="4:4">
      <c r="D20" s="15"/>
    </row>
  </sheetData>
  <pageMargins left="0.511805555555556" right="0.511805555555556" top="0.786805555555556" bottom="0.786805555555556" header="0.313888888888889" footer="0.313888888888889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0"/>
  <sheetViews>
    <sheetView workbookViewId="0">
      <selection activeCell="B2" sqref="B2"/>
    </sheetView>
  </sheetViews>
  <sheetFormatPr defaultColWidth="9" defaultRowHeight="15"/>
  <cols>
    <col min="1" max="1" width="9.71428571428571" customWidth="1"/>
    <col min="2" max="2" width="11.1428571428571" style="1" customWidth="1"/>
    <col min="3" max="3" width="9.71428571428571" style="1" customWidth="1"/>
  </cols>
  <sheetData>
    <row r="1" spans="1:4">
      <c r="A1" s="17">
        <v>42</v>
      </c>
      <c r="B1" s="3">
        <f>A1/A17</f>
        <v>3</v>
      </c>
      <c r="C1" s="4"/>
      <c r="D1" s="5"/>
    </row>
    <row r="2" spans="1:4">
      <c r="A2" s="6" t="s">
        <v>4</v>
      </c>
      <c r="B2" s="7" t="s">
        <v>5</v>
      </c>
      <c r="C2" s="7" t="s">
        <v>6</v>
      </c>
      <c r="D2" s="5"/>
    </row>
    <row r="3" spans="1:4">
      <c r="A3" s="7">
        <v>0</v>
      </c>
      <c r="B3" s="7">
        <f>B1*14</f>
        <v>42</v>
      </c>
      <c r="C3" s="18">
        <v>42</v>
      </c>
      <c r="D3" s="8"/>
    </row>
    <row r="4" spans="1:4">
      <c r="A4" s="7">
        <v>1</v>
      </c>
      <c r="B4" s="9">
        <f>B1*13</f>
        <v>39</v>
      </c>
      <c r="C4" s="7">
        <v>39</v>
      </c>
      <c r="D4" s="8"/>
    </row>
    <row r="5" spans="1:4">
      <c r="A5" s="7">
        <v>2</v>
      </c>
      <c r="B5" s="9">
        <f>B1*12</f>
        <v>36</v>
      </c>
      <c r="C5" s="9">
        <v>39</v>
      </c>
      <c r="D5" s="10"/>
    </row>
    <row r="6" spans="1:4">
      <c r="A6" s="7">
        <v>3</v>
      </c>
      <c r="B6" s="9">
        <f>B1*11</f>
        <v>33</v>
      </c>
      <c r="C6" s="9">
        <v>34</v>
      </c>
      <c r="D6" s="10"/>
    </row>
    <row r="7" spans="1:4">
      <c r="A7" s="7">
        <v>4</v>
      </c>
      <c r="B7" s="11">
        <f>B1*10</f>
        <v>30</v>
      </c>
      <c r="C7" s="9"/>
      <c r="D7" s="10"/>
    </row>
    <row r="8" spans="1:4">
      <c r="A8" s="7">
        <v>5</v>
      </c>
      <c r="B8" s="9">
        <f>B1*9</f>
        <v>27</v>
      </c>
      <c r="C8" s="9"/>
      <c r="D8" s="10"/>
    </row>
    <row r="9" spans="1:16">
      <c r="A9" s="7">
        <v>6</v>
      </c>
      <c r="B9" s="9">
        <f>B1*8</f>
        <v>24</v>
      </c>
      <c r="C9" s="9"/>
      <c r="D9" s="10"/>
      <c r="P9" s="16"/>
    </row>
    <row r="10" spans="1:4">
      <c r="A10" s="7">
        <v>7</v>
      </c>
      <c r="B10" s="9">
        <f>B1*7</f>
        <v>21</v>
      </c>
      <c r="C10" s="9"/>
      <c r="D10" s="10"/>
    </row>
    <row r="11" spans="1:4">
      <c r="A11" s="7">
        <v>8</v>
      </c>
      <c r="B11" s="9">
        <f>B1*6</f>
        <v>18</v>
      </c>
      <c r="C11" s="9"/>
      <c r="D11" s="10"/>
    </row>
    <row r="12" spans="1:4">
      <c r="A12" s="7">
        <v>9</v>
      </c>
      <c r="B12" s="9">
        <f>B1*5</f>
        <v>15</v>
      </c>
      <c r="C12" s="9"/>
      <c r="D12" s="10"/>
    </row>
    <row r="13" spans="1:4">
      <c r="A13" s="7">
        <v>10</v>
      </c>
      <c r="B13" s="9">
        <f>B1*4</f>
        <v>12</v>
      </c>
      <c r="C13" s="9"/>
      <c r="D13" s="10"/>
    </row>
    <row r="14" spans="1:4">
      <c r="A14" s="12">
        <v>11</v>
      </c>
      <c r="B14" s="9">
        <f>B1*3</f>
        <v>9</v>
      </c>
      <c r="C14" s="13"/>
      <c r="D14" s="14"/>
    </row>
    <row r="15" spans="1:4">
      <c r="A15" s="12">
        <v>12</v>
      </c>
      <c r="B15" s="9">
        <f>B1*2</f>
        <v>6</v>
      </c>
      <c r="C15" s="13"/>
      <c r="D15" s="14"/>
    </row>
    <row r="16" spans="1:4">
      <c r="A16" s="12">
        <v>13</v>
      </c>
      <c r="B16" s="9">
        <f>B1*1</f>
        <v>3</v>
      </c>
      <c r="C16" s="13"/>
      <c r="D16" s="14"/>
    </row>
    <row r="17" spans="1:4">
      <c r="A17" s="12">
        <v>14</v>
      </c>
      <c r="B17" s="9">
        <f>B1*0</f>
        <v>0</v>
      </c>
      <c r="C17" s="13"/>
      <c r="D17" s="14"/>
    </row>
    <row r="18" spans="1:4">
      <c r="A18" s="5"/>
      <c r="B18" s="4"/>
      <c r="C18" s="4"/>
      <c r="D18" s="5"/>
    </row>
    <row r="20" spans="4:4">
      <c r="D20" s="15"/>
    </row>
  </sheetData>
  <pageMargins left="0.511805555555556" right="0.511805555555556" top="0.786805555555556" bottom="0.786805555555556" header="0.313888888888889" footer="0.313888888888889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0"/>
  <sheetViews>
    <sheetView workbookViewId="0">
      <selection activeCell="B2" sqref="B2"/>
    </sheetView>
  </sheetViews>
  <sheetFormatPr defaultColWidth="9" defaultRowHeight="15"/>
  <cols>
    <col min="1" max="1" width="9.71428571428571" customWidth="1"/>
    <col min="2" max="2" width="11.1428571428571" style="1" customWidth="1"/>
    <col min="3" max="3" width="9.71428571428571" style="1" customWidth="1"/>
  </cols>
  <sheetData>
    <row r="1" spans="1:4">
      <c r="A1" s="2">
        <v>43</v>
      </c>
      <c r="B1" s="3">
        <f>A1/A17</f>
        <v>3.07142857142857</v>
      </c>
      <c r="C1" s="4"/>
      <c r="D1" s="5"/>
    </row>
    <row r="2" spans="1:4">
      <c r="A2" s="6" t="s">
        <v>4</v>
      </c>
      <c r="B2" s="7" t="s">
        <v>5</v>
      </c>
      <c r="C2" s="7" t="s">
        <v>6</v>
      </c>
      <c r="D2" s="5"/>
    </row>
    <row r="3" spans="1:4">
      <c r="A3" s="7">
        <v>0</v>
      </c>
      <c r="B3" s="7">
        <f>B1*14</f>
        <v>43</v>
      </c>
      <c r="C3" s="7"/>
      <c r="D3" s="8"/>
    </row>
    <row r="4" spans="1:4">
      <c r="A4" s="7">
        <v>1</v>
      </c>
      <c r="B4" s="9">
        <f>B1*13</f>
        <v>39.9285714285714</v>
      </c>
      <c r="C4" s="7"/>
      <c r="D4" s="8"/>
    </row>
    <row r="5" spans="1:4">
      <c r="A5" s="7">
        <v>2</v>
      </c>
      <c r="B5" s="9">
        <f>B1*12</f>
        <v>36.8571428571429</v>
      </c>
      <c r="C5" s="9"/>
      <c r="D5" s="10"/>
    </row>
    <row r="6" spans="1:4">
      <c r="A6" s="7">
        <v>3</v>
      </c>
      <c r="B6" s="9">
        <f>B1*11</f>
        <v>33.7857142857143</v>
      </c>
      <c r="C6" s="9"/>
      <c r="D6" s="10"/>
    </row>
    <row r="7" spans="1:4">
      <c r="A7" s="7">
        <v>4</v>
      </c>
      <c r="B7" s="11">
        <f>B1*10</f>
        <v>30.7142857142857</v>
      </c>
      <c r="C7" s="9"/>
      <c r="D7" s="10"/>
    </row>
    <row r="8" spans="1:4">
      <c r="A8" s="7">
        <v>5</v>
      </c>
      <c r="B8" s="9">
        <f>B1*9</f>
        <v>27.6428571428571</v>
      </c>
      <c r="C8" s="9"/>
      <c r="D8" s="10"/>
    </row>
    <row r="9" spans="1:16">
      <c r="A9" s="7">
        <v>6</v>
      </c>
      <c r="B9" s="9">
        <f>B1*8</f>
        <v>24.5714285714286</v>
      </c>
      <c r="C9" s="9"/>
      <c r="D9" s="10"/>
      <c r="P9" s="16"/>
    </row>
    <row r="10" spans="1:4">
      <c r="A10" s="7">
        <v>7</v>
      </c>
      <c r="B10" s="9">
        <f>B1*7</f>
        <v>21.5</v>
      </c>
      <c r="C10" s="9"/>
      <c r="D10" s="10"/>
    </row>
    <row r="11" spans="1:4">
      <c r="A11" s="7">
        <v>8</v>
      </c>
      <c r="B11" s="9">
        <f>B1*6</f>
        <v>18.4285714285714</v>
      </c>
      <c r="C11" s="9"/>
      <c r="D11" s="10"/>
    </row>
    <row r="12" spans="1:4">
      <c r="A12" s="7">
        <v>9</v>
      </c>
      <c r="B12" s="9">
        <f>B1*5</f>
        <v>15.3571428571429</v>
      </c>
      <c r="C12" s="9"/>
      <c r="D12" s="10"/>
    </row>
    <row r="13" spans="1:4">
      <c r="A13" s="7">
        <v>10</v>
      </c>
      <c r="B13" s="9">
        <f>B1*4</f>
        <v>12.2857142857143</v>
      </c>
      <c r="C13" s="9"/>
      <c r="D13" s="10"/>
    </row>
    <row r="14" spans="1:4">
      <c r="A14" s="12">
        <v>11</v>
      </c>
      <c r="B14" s="9">
        <f>B1*3</f>
        <v>9.21428571428572</v>
      </c>
      <c r="C14" s="13"/>
      <c r="D14" s="14"/>
    </row>
    <row r="15" spans="1:4">
      <c r="A15" s="12">
        <v>12</v>
      </c>
      <c r="B15" s="9">
        <f>B1*2</f>
        <v>6.14285714285714</v>
      </c>
      <c r="C15" s="13"/>
      <c r="D15" s="14"/>
    </row>
    <row r="16" spans="1:4">
      <c r="A16" s="12">
        <v>13</v>
      </c>
      <c r="B16" s="9">
        <f>B1*1</f>
        <v>3.07142857142857</v>
      </c>
      <c r="C16" s="13"/>
      <c r="D16" s="14"/>
    </row>
    <row r="17" spans="1:4">
      <c r="A17" s="12">
        <v>14</v>
      </c>
      <c r="B17" s="9">
        <f>B1*0</f>
        <v>0</v>
      </c>
      <c r="C17" s="13"/>
      <c r="D17" s="14"/>
    </row>
    <row r="18" spans="1:4">
      <c r="A18" s="5"/>
      <c r="B18" s="4"/>
      <c r="C18" s="4"/>
      <c r="D18" s="5"/>
    </row>
    <row r="20" spans="4:4">
      <c r="D20" s="15"/>
    </row>
  </sheetData>
  <pageMargins left="0.511805555555556" right="0.511805555555556" top="0.786805555555556" bottom="0.786805555555556" header="0.313888888888889" footer="0.313888888888889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Anáise de Valor Agregado</vt:lpstr>
      <vt:lpstr>Burndown - Sprint 01</vt:lpstr>
      <vt:lpstr>Burndown - Sprint 02</vt:lpstr>
      <vt:lpstr>Burndown - Sprint 03</vt:lpstr>
      <vt:lpstr>Burndown - Sprint 04</vt:lpstr>
      <vt:lpstr>Burndown - Sprint 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2014-10-23T23:07:15Z</dcterms:created>
  <dcterms:modified xsi:type="dcterms:W3CDTF">2014-10-24T01:42:37Z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