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 tabRatio="730"/>
  </bookViews>
  <sheets>
    <sheet name="Anáise de Valor Agregado" sheetId="1" r:id="rId1"/>
    <sheet name="Burndown - Sprint 01" sheetId="2" r:id="rId2"/>
    <sheet name="Burndown - Sprint 02" sheetId="3" r:id="rId3"/>
    <sheet name="Burndown - Sprint 03" sheetId="4" r:id="rId4"/>
    <sheet name="Burndown - Sprint 04" sheetId="5" r:id="rId5"/>
  </sheets>
  <calcPr calcId="144525"/>
</workbook>
</file>

<file path=xl/sharedStrings.xml><?xml version="1.0" encoding="utf-8"?>
<sst xmlns="http://schemas.openxmlformats.org/spreadsheetml/2006/main" count="4">
  <si>
    <t>Valor Agregado</t>
  </si>
  <si>
    <t>Valor Planejado</t>
  </si>
  <si>
    <t>Objetivo</t>
  </si>
  <si>
    <t>Concluído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</si>
</sst>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dd/mm"/>
    <numFmt numFmtId="179" formatCode="_ * #,##0_ ;_ * \-#,##0_ ;_ * &quot;-&quot;_ ;_ @_ "/>
    <numFmt numFmtId="180" formatCode="&quot;R$&quot;\ #,##0.00"/>
  </numFmts>
  <fonts count="6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u/>
      <sz val="11"/>
      <color indexed="8"/>
      <name val="Calibri"/>
      <family val="2"/>
      <charset val="134"/>
    </font>
    <font>
      <sz val="9"/>
      <color indexed="63"/>
      <name val="Segoe UI"/>
      <family val="2"/>
      <charset val="134"/>
    </font>
    <font>
      <b/>
      <sz val="11"/>
      <color indexed="0"/>
      <name val="Calibri"/>
      <family val="2"/>
      <charset val="134"/>
    </font>
    <font>
      <sz val="11"/>
      <color indexed="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9"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76" fontId="0" fillId="0" borderId="2" xfId="0" applyNumberFormat="1" applyFont="1" applyBorder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2" fontId="3" fillId="0" borderId="6" xfId="0" applyNumberFormat="1" applyFont="1" applyFill="1" applyBorder="1" applyAlignment="1">
      <alignment vertical="center" wrapText="1"/>
    </xf>
    <xf numFmtId="49" fontId="4" fillId="2" borderId="6" xfId="0" applyNumberFormat="1" applyFont="1" applyFill="1" applyBorder="1" applyAlignment="1">
      <alignment horizontal="right" vertical="center" wrapText="1"/>
    </xf>
    <xf numFmtId="49" fontId="5" fillId="3" borderId="6" xfId="0" applyNumberFormat="1" applyFont="1" applyFill="1" applyBorder="1" applyAlignment="1">
      <alignment horizontal="right" vertical="center" wrapText="1"/>
    </xf>
    <xf numFmtId="49" fontId="4" fillId="3" borderId="6" xfId="0" applyNumberFormat="1" applyFont="1" applyFill="1" applyBorder="1" applyAlignment="1">
      <alignment horizontal="right" vertical="center" wrapText="1"/>
    </xf>
    <xf numFmtId="178" fontId="0" fillId="0" borderId="2" xfId="0" applyNumberFormat="1" applyBorder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'Anáise de Valor Agregado'!$B$2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'Anáise de Valor Agregado'!$C$14:$C$23</c:f>
              <c:numCache>
                <c:ptCount val="10"/>
                <c:pt idx="0">
                  <c:v>41894</c:v>
                </c:pt>
                <c:pt idx="1">
                  <c:v>41901</c:v>
                </c:pt>
                <c:pt idx="2">
                  <c:v>41908</c:v>
                </c:pt>
                <c:pt idx="3">
                  <c:v>41915</c:v>
                </c:pt>
                <c:pt idx="4">
                  <c:v>41922</c:v>
                </c:pt>
                <c:pt idx="5">
                  <c:v>41929</c:v>
                </c:pt>
                <c:pt idx="6">
                  <c:v>41936</c:v>
                </c:pt>
                <c:pt idx="7">
                  <c:v>41943</c:v>
                </c:pt>
                <c:pt idx="8">
                  <c:v>41950</c:v>
                </c:pt>
                <c:pt idx="9">
                  <c:v>41957</c:v>
                </c:pt>
              </c:numCache>
            </c:numRef>
          </c:cat>
          <c:val>
            <c:numRef>
              <c:f>'Anáise de Valor Agregado'!$B$3:$B$12</c:f>
              <c:numCache>
                <c:ptCount val="10"/>
                <c:pt idx="0">
                  <c:v>240</c:v>
                </c:pt>
                <c:pt idx="1">
                  <c:v>490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650</c:v>
                </c:pt>
                <c:pt idx="6">
                  <c:v>900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'Anáise de Valor Agregado'!$C$2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numRef>
              <c:f>'Anáise de Valor Agregado'!$C$14:$C$23</c:f>
              <c:numCache>
                <c:ptCount val="10"/>
                <c:pt idx="0">
                  <c:v>41894</c:v>
                </c:pt>
                <c:pt idx="1">
                  <c:v>41901</c:v>
                </c:pt>
                <c:pt idx="2">
                  <c:v>41908</c:v>
                </c:pt>
                <c:pt idx="3">
                  <c:v>41915</c:v>
                </c:pt>
                <c:pt idx="4">
                  <c:v>41922</c:v>
                </c:pt>
                <c:pt idx="5">
                  <c:v>41929</c:v>
                </c:pt>
                <c:pt idx="6">
                  <c:v>41936</c:v>
                </c:pt>
                <c:pt idx="7">
                  <c:v>41943</c:v>
                </c:pt>
                <c:pt idx="8">
                  <c:v>41950</c:v>
                </c:pt>
                <c:pt idx="9">
                  <c:v>41957</c:v>
                </c:pt>
              </c:numCache>
            </c:numRef>
          </c:cat>
          <c:val>
            <c:numRef>
              <c:f>'Anáise de Valor Agregado'!$C$3:$C$12</c:f>
              <c:numCache>
                <c:ptCount val="10"/>
                <c:pt idx="0">
                  <c:v>385</c:v>
                </c:pt>
                <c:pt idx="1">
                  <c:v>690</c:v>
                </c:pt>
                <c:pt idx="2">
                  <c:v>810</c:v>
                </c:pt>
                <c:pt idx="3">
                  <c:v>1095</c:v>
                </c:pt>
                <c:pt idx="4">
                  <c:v>1460</c:v>
                </c:pt>
                <c:pt idx="5">
                  <c:v>1810</c:v>
                </c:pt>
                <c:pt idx="6">
                  <c:v>2135</c:v>
                </c:pt>
                <c:pt idx="7">
                  <c:v>2600</c:v>
                </c:pt>
                <c:pt idx="8">
                  <c:v>3200</c:v>
                </c:pt>
                <c:pt idx="9">
                  <c:v>3870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dateAx>
        <c:axId val="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4000"/>
        </c:scaling>
        <c:delete val="0"/>
        <c:axPos val="l"/>
        <c:majorGridlines>
          <c:spPr>
            <a:ln w="3175">
              <a:pattFill prst="pct25">
                <a:fgClr>
                  <a:srgbClr val="FFFFFF"/>
                </a:fgClr>
                <a:bgClr>
                  <a:srgbClr val="FFFFFF"/>
                </a:bgClr>
              </a:patt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majorUnit val="200"/>
      </c:valAx>
      <c:spPr>
        <a:solidFill>
          <a:srgbClr val="FFFFFF"/>
        </a:solidFill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- Sprint 01'!$B$2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'Burndown - Sprint 01'!$C$15:$C$25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01'!$B$3:$B$13</c:f>
              <c:numCache>
                <c:ptCount val="11"/>
                <c:pt idx="0">
                  <c:v>43</c:v>
                </c:pt>
                <c:pt idx="1">
                  <c:v>38.7</c:v>
                </c:pt>
                <c:pt idx="2">
                  <c:v>34.4</c:v>
                </c:pt>
                <c:pt idx="3">
                  <c:v>30.1</c:v>
                </c:pt>
                <c:pt idx="4">
                  <c:v>25.8</c:v>
                </c:pt>
                <c:pt idx="5">
                  <c:v>21.5</c:v>
                </c:pt>
                <c:pt idx="6">
                  <c:v>17.2</c:v>
                </c:pt>
                <c:pt idx="7">
                  <c:v>12.9</c:v>
                </c:pt>
                <c:pt idx="8">
                  <c:v>8.6</c:v>
                </c:pt>
                <c:pt idx="9">
                  <c:v>4.3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- Sprint 01'!$C$2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'Burndown - Sprint 01'!$C$15:$C$25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01'!$C$3:$C$13</c:f>
              <c:numCache>
                <c:ptCount val="11"/>
                <c:pt idx="0">
                  <c:v>43</c:v>
                </c:pt>
                <c:pt idx="1">
                  <c:v>38</c:v>
                </c:pt>
                <c:pt idx="2">
                  <c:v>35</c:v>
                </c:pt>
                <c:pt idx="3">
                  <c:v>32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- Sprint 02'!$B$2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'Burndown - Sprint 02'!$C$19:$C$33</c:f>
              <c:num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- Sprint 02'!$B$3:$B$17</c:f>
              <c:numCache>
                <c:ptCount val="15"/>
                <c:pt idx="0">
                  <c:v>47.992</c:v>
                </c:pt>
                <c:pt idx="1">
                  <c:v>44.564</c:v>
                </c:pt>
                <c:pt idx="2">
                  <c:v>41.136</c:v>
                </c:pt>
                <c:pt idx="3">
                  <c:v>37.708</c:v>
                </c:pt>
                <c:pt idx="4">
                  <c:v>34.28</c:v>
                </c:pt>
                <c:pt idx="5">
                  <c:v>30.852</c:v>
                </c:pt>
                <c:pt idx="6">
                  <c:v>27.424</c:v>
                </c:pt>
                <c:pt idx="7">
                  <c:v>23.996</c:v>
                </c:pt>
                <c:pt idx="8">
                  <c:v>20.568</c:v>
                </c:pt>
                <c:pt idx="9">
                  <c:v>17.14</c:v>
                </c:pt>
                <c:pt idx="10">
                  <c:v>13.712</c:v>
                </c:pt>
                <c:pt idx="11">
                  <c:v>10.284</c:v>
                </c:pt>
                <c:pt idx="12">
                  <c:v>6.856</c:v>
                </c:pt>
                <c:pt idx="13">
                  <c:v>3.428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- Sprint 02'!$C$2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'Burndown - Sprint 02'!$C$19:$C$33</c:f>
              <c:num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'Burndown - Sprint 02'!$C$3:$C$17</c:f>
              <c:numCache>
                <c:ptCount val="15"/>
                <c:pt idx="0">
                  <c:v>48</c:v>
                </c:pt>
                <c:pt idx="1">
                  <c:v>47</c:v>
                </c:pt>
                <c:pt idx="2">
                  <c:v>45</c:v>
                </c:pt>
                <c:pt idx="3">
                  <c:v>43</c:v>
                </c:pt>
                <c:pt idx="4">
                  <c:v>39</c:v>
                </c:pt>
                <c:pt idx="5">
                  <c:v>35</c:v>
                </c:pt>
                <c:pt idx="6">
                  <c:v>35</c:v>
                </c:pt>
                <c:pt idx="7">
                  <c:v>32</c:v>
                </c:pt>
                <c:pt idx="8">
                  <c:v>28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- Sprint 03'!$B$2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'Burndown - Sprint 03'!$C$15:$C$25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03'!$B$3:$B$13</c:f>
              <c:numCache>
                <c:ptCount val="11"/>
                <c:pt idx="0">
                  <c:v>48</c:v>
                </c:pt>
                <c:pt idx="1">
                  <c:v>43.2</c:v>
                </c:pt>
                <c:pt idx="2">
                  <c:v>38.4</c:v>
                </c:pt>
                <c:pt idx="3">
                  <c:v>33.6</c:v>
                </c:pt>
                <c:pt idx="4">
                  <c:v>28.8</c:v>
                </c:pt>
                <c:pt idx="5">
                  <c:v>24</c:v>
                </c:pt>
                <c:pt idx="6">
                  <c:v>19.2</c:v>
                </c:pt>
                <c:pt idx="7">
                  <c:v>14.4</c:v>
                </c:pt>
                <c:pt idx="8">
                  <c:v>9.6</c:v>
                </c:pt>
                <c:pt idx="9">
                  <c:v>4.8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- Sprint 03'!$C$2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'Burndown - Sprint 03'!$C$15:$C$25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03'!$C$3:$C$13</c:f>
              <c:num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- Sprint 04'!$B$2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'Burndown - Sprint 04'!$C$15:$C$25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04'!$B$3:$B$13</c:f>
              <c:numCache>
                <c:ptCount val="11"/>
                <c:pt idx="0">
                  <c:v>48</c:v>
                </c:pt>
                <c:pt idx="1">
                  <c:v>43.2</c:v>
                </c:pt>
                <c:pt idx="2">
                  <c:v>38.4</c:v>
                </c:pt>
                <c:pt idx="3">
                  <c:v>33.6</c:v>
                </c:pt>
                <c:pt idx="4">
                  <c:v>28.8</c:v>
                </c:pt>
                <c:pt idx="5">
                  <c:v>24</c:v>
                </c:pt>
                <c:pt idx="6">
                  <c:v>19.2</c:v>
                </c:pt>
                <c:pt idx="7">
                  <c:v>14.4</c:v>
                </c:pt>
                <c:pt idx="8">
                  <c:v>9.6</c:v>
                </c:pt>
                <c:pt idx="9">
                  <c:v>4.8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- Sprint 04'!$C$2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'Burndown - Sprint 04'!$C$15:$C$25</c:f>
              <c:num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04'!$C$3:$C$13</c:f>
              <c:numCache>
                <c:ptCount val="11"/>
                <c:pt idx="0">
                  <c:v>48</c:v>
                </c:pt>
                <c:pt idx="1">
                  <c:v>44</c:v>
                </c:pt>
                <c:pt idx="2">
                  <c:v>39</c:v>
                </c:pt>
                <c:pt idx="3">
                  <c:v>34</c:v>
                </c:pt>
                <c:pt idx="4">
                  <c:v>29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3</xdr:col>
      <xdr:colOff>611505</xdr:colOff>
      <xdr:row>2</xdr:row>
      <xdr:rowOff>6985</xdr:rowOff>
    </xdr:from>
    <xdr:to>
      <xdr:col>15</xdr:col>
      <xdr:colOff>581660</xdr:colOff>
      <xdr:row>20</xdr:row>
      <xdr:rowOff>2540</xdr:rowOff>
    </xdr:to>
    <xdr:graphicFrame>
      <xdr:nvGraphicFramePr>
        <xdr:cNvPr id="1025" name="Gráfico 1"/>
        <xdr:cNvGraphicFramePr/>
      </xdr:nvGraphicFramePr>
      <xdr:xfrm>
        <a:off x="3535680" y="387985"/>
        <a:ext cx="7190105" cy="342455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8255</xdr:colOff>
      <xdr:row>2</xdr:row>
      <xdr:rowOff>12065</xdr:rowOff>
    </xdr:from>
    <xdr:to>
      <xdr:col>13</xdr:col>
      <xdr:colOff>600075</xdr:colOff>
      <xdr:row>18</xdr:row>
      <xdr:rowOff>142875</xdr:rowOff>
    </xdr:to>
    <xdr:graphicFrame>
      <xdr:nvGraphicFramePr>
        <xdr:cNvPr id="2049" name="Gráfico 1"/>
        <xdr:cNvGraphicFramePr/>
      </xdr:nvGraphicFramePr>
      <xdr:xfrm>
        <a:off x="3065780" y="393065"/>
        <a:ext cx="5392420" cy="317881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10795</xdr:colOff>
      <xdr:row>0</xdr:row>
      <xdr:rowOff>62230</xdr:rowOff>
    </xdr:from>
    <xdr:to>
      <xdr:col>14</xdr:col>
      <xdr:colOff>1905</xdr:colOff>
      <xdr:row>17</xdr:row>
      <xdr:rowOff>114300</xdr:rowOff>
    </xdr:to>
    <xdr:graphicFrame>
      <xdr:nvGraphicFramePr>
        <xdr:cNvPr id="3073" name="Gráfico 1"/>
        <xdr:cNvGraphicFramePr/>
      </xdr:nvGraphicFramePr>
      <xdr:xfrm>
        <a:off x="3068320" y="62230"/>
        <a:ext cx="5391785" cy="329057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8255</xdr:colOff>
      <xdr:row>2</xdr:row>
      <xdr:rowOff>12065</xdr:rowOff>
    </xdr:from>
    <xdr:to>
      <xdr:col>13</xdr:col>
      <xdr:colOff>600075</xdr:colOff>
      <xdr:row>18</xdr:row>
      <xdr:rowOff>142875</xdr:rowOff>
    </xdr:to>
    <xdr:graphicFrame>
      <xdr:nvGraphicFramePr>
        <xdr:cNvPr id="4097" name="Gráfico 1"/>
        <xdr:cNvGraphicFramePr/>
      </xdr:nvGraphicFramePr>
      <xdr:xfrm>
        <a:off x="3065780" y="393065"/>
        <a:ext cx="5392420" cy="317881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7620</xdr:colOff>
      <xdr:row>2</xdr:row>
      <xdr:rowOff>11430</xdr:rowOff>
    </xdr:from>
    <xdr:to>
      <xdr:col>13</xdr:col>
      <xdr:colOff>600075</xdr:colOff>
      <xdr:row>18</xdr:row>
      <xdr:rowOff>142875</xdr:rowOff>
    </xdr:to>
    <xdr:graphicFrame>
      <xdr:nvGraphicFramePr>
        <xdr:cNvPr id="5121" name="Gráfico 1"/>
        <xdr:cNvGraphicFramePr/>
      </xdr:nvGraphicFramePr>
      <xdr:xfrm>
        <a:off x="3065145" y="392430"/>
        <a:ext cx="5393055" cy="31794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34"/>
  <sheetViews>
    <sheetView tabSelected="1" workbookViewId="0">
      <selection activeCell="A9" sqref="A9"/>
    </sheetView>
  </sheetViews>
  <sheetFormatPr defaultColWidth="9" defaultRowHeight="15"/>
  <cols>
    <col min="1" max="1" width="14" style="17" customWidth="1"/>
    <col min="2" max="2" width="14.7142857142857" style="18" customWidth="1"/>
    <col min="3" max="3" width="15.1428571428571" style="18" customWidth="1"/>
    <col min="4" max="4" width="9.28571428571429" customWidth="1"/>
    <col min="18" max="18" width="11.4285714285714"/>
  </cols>
  <sheetData>
    <row r="2" spans="2:3">
      <c r="B2" s="18" t="s">
        <v>0</v>
      </c>
      <c r="C2" s="18" t="s">
        <v>1</v>
      </c>
    </row>
    <row r="3" spans="2:3">
      <c r="B3" s="19">
        <v>240</v>
      </c>
      <c r="C3" s="20">
        <v>385</v>
      </c>
    </row>
    <row r="4" spans="2:18">
      <c r="B4" s="20">
        <v>490</v>
      </c>
      <c r="C4" s="20">
        <v>690</v>
      </c>
      <c r="R4" s="20">
        <v>387</v>
      </c>
    </row>
    <row r="5" spans="2:18">
      <c r="B5" s="20">
        <v>520</v>
      </c>
      <c r="C5" s="20">
        <v>810</v>
      </c>
      <c r="R5" s="20">
        <v>774</v>
      </c>
    </row>
    <row r="6" spans="2:18">
      <c r="B6" s="20">
        <v>520</v>
      </c>
      <c r="C6" s="20">
        <v>1095</v>
      </c>
      <c r="R6" s="20">
        <v>1161</v>
      </c>
    </row>
    <row r="7" spans="2:18">
      <c r="B7" s="20">
        <v>520</v>
      </c>
      <c r="C7" s="20">
        <v>1460</v>
      </c>
      <c r="D7"/>
      <c r="R7" s="20">
        <v>1548</v>
      </c>
    </row>
    <row r="8" spans="2:18">
      <c r="B8" s="20">
        <v>650</v>
      </c>
      <c r="C8" s="20">
        <v>1810</v>
      </c>
      <c r="D8"/>
      <c r="R8" s="20">
        <v>1935</v>
      </c>
    </row>
    <row r="9" spans="2:18">
      <c r="B9" s="20">
        <v>900</v>
      </c>
      <c r="C9" s="20">
        <v>2135</v>
      </c>
      <c r="D9"/>
      <c r="R9" s="20">
        <v>2322</v>
      </c>
    </row>
    <row r="10" spans="2:18">
      <c r="B10" s="20"/>
      <c r="C10" s="20">
        <v>2600</v>
      </c>
      <c r="D10"/>
      <c r="R10" s="20">
        <v>2709</v>
      </c>
    </row>
    <row r="11" spans="2:18">
      <c r="B11" s="21"/>
      <c r="C11" s="21">
        <v>3200</v>
      </c>
      <c r="D11"/>
      <c r="R11" s="20">
        <v>3096</v>
      </c>
    </row>
    <row r="12" spans="2:18">
      <c r="B12" s="22"/>
      <c r="C12" s="20">
        <v>3870</v>
      </c>
      <c r="D12"/>
      <c r="R12" s="21">
        <v>3483</v>
      </c>
    </row>
    <row r="13" spans="18:18">
      <c r="R13" s="20">
        <v>3870</v>
      </c>
    </row>
    <row r="14" spans="3:3">
      <c r="C14" s="23">
        <v>41894</v>
      </c>
    </row>
    <row r="15" spans="1:3">
      <c r="A15" s="24"/>
      <c r="C15" s="23">
        <v>41901</v>
      </c>
    </row>
    <row r="16" spans="1:3">
      <c r="A16" s="25"/>
      <c r="C16" s="23">
        <v>41908</v>
      </c>
    </row>
    <row r="17" spans="1:3">
      <c r="A17" s="25"/>
      <c r="C17" s="23">
        <v>41915</v>
      </c>
    </row>
    <row r="18" spans="1:3">
      <c r="A18" s="26"/>
      <c r="C18" s="23">
        <v>41922</v>
      </c>
    </row>
    <row r="19" spans="1:3">
      <c r="A19" s="26"/>
      <c r="C19" s="23">
        <v>41929</v>
      </c>
    </row>
    <row r="20" spans="1:3">
      <c r="A20" s="27"/>
      <c r="C20" s="23">
        <v>41936</v>
      </c>
    </row>
    <row r="21" spans="1:3">
      <c r="A21" s="27"/>
      <c r="C21" s="23">
        <v>41943</v>
      </c>
    </row>
    <row r="22" spans="1:3">
      <c r="A22" s="26"/>
      <c r="C22" s="28">
        <v>41950</v>
      </c>
    </row>
    <row r="23" spans="1:3">
      <c r="A23" s="26"/>
      <c r="C23" s="23">
        <v>41957</v>
      </c>
    </row>
    <row r="24" spans="1:1">
      <c r="A24" s="26"/>
    </row>
    <row r="25" spans="1:1">
      <c r="A25" s="26"/>
    </row>
    <row r="26" spans="1:1">
      <c r="A26" s="27"/>
    </row>
    <row r="27" spans="1:1">
      <c r="A27" s="26"/>
    </row>
    <row r="28" spans="1:1">
      <c r="A28" s="26"/>
    </row>
    <row r="29" spans="1:1">
      <c r="A29" s="27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</sheetData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5"/>
  <sheetViews>
    <sheetView workbookViewId="0">
      <selection activeCell="B2" sqref="B2"/>
    </sheetView>
  </sheetViews>
  <sheetFormatPr defaultColWidth="9" defaultRowHeight="15"/>
  <cols>
    <col min="2" max="2" width="9.14285714285714" style="1"/>
    <col min="3" max="3" width="9.71428571428571" style="1" customWidth="1"/>
  </cols>
  <sheetData>
    <row r="1" spans="1:1">
      <c r="A1" s="2">
        <v>4.3</v>
      </c>
    </row>
    <row r="2" spans="2:3">
      <c r="B2" s="3" t="s">
        <v>2</v>
      </c>
      <c r="C2" s="3" t="s">
        <v>3</v>
      </c>
    </row>
    <row r="3" spans="2:4">
      <c r="B3" s="3">
        <f>A1*10</f>
        <v>43</v>
      </c>
      <c r="C3" s="3">
        <f>4.3*10</f>
        <v>43</v>
      </c>
      <c r="D3" s="4">
        <f>4.3*10</f>
        <v>43</v>
      </c>
    </row>
    <row r="4" spans="2:4">
      <c r="B4" s="5">
        <f>A1*9</f>
        <v>38.7</v>
      </c>
      <c r="C4" s="3">
        <f>C3-5</f>
        <v>38</v>
      </c>
      <c r="D4" s="4">
        <f>D3-5</f>
        <v>38</v>
      </c>
    </row>
    <row r="5" spans="2:4">
      <c r="B5" s="5">
        <f>A1*8</f>
        <v>34.4</v>
      </c>
      <c r="C5" s="5">
        <f t="shared" ref="C5:C7" si="0">C4-3</f>
        <v>35</v>
      </c>
      <c r="D5" s="6">
        <f t="shared" ref="D5:D7" si="1">D4-3</f>
        <v>35</v>
      </c>
    </row>
    <row r="6" spans="2:4">
      <c r="B6" s="5">
        <f>A1*7</f>
        <v>30.1</v>
      </c>
      <c r="C6" s="5">
        <f>C5-3</f>
        <v>32</v>
      </c>
      <c r="D6" s="6">
        <f>D5-3</f>
        <v>32</v>
      </c>
    </row>
    <row r="7" spans="2:4">
      <c r="B7" s="5">
        <f>A1*6</f>
        <v>25.8</v>
      </c>
      <c r="C7" s="5">
        <f>C6-3</f>
        <v>29</v>
      </c>
      <c r="D7" s="6">
        <f>D6-3</f>
        <v>29</v>
      </c>
    </row>
    <row r="8" spans="2:4">
      <c r="B8" s="5">
        <f>A1*5</f>
        <v>21.5</v>
      </c>
      <c r="C8" s="5">
        <f>C7-2</f>
        <v>27</v>
      </c>
      <c r="D8" s="6">
        <f>D7-2</f>
        <v>27</v>
      </c>
    </row>
    <row r="9" spans="2:16">
      <c r="B9" s="5">
        <f>A1*4</f>
        <v>17.2</v>
      </c>
      <c r="C9" s="5">
        <f t="shared" ref="C9:C11" si="2">C8-5</f>
        <v>22</v>
      </c>
      <c r="D9" s="6">
        <f t="shared" ref="D9:D11" si="3">D8-5</f>
        <v>22</v>
      </c>
      <c r="P9" s="8"/>
    </row>
    <row r="10" spans="2:4">
      <c r="B10" s="5">
        <f>A1*3</f>
        <v>12.9</v>
      </c>
      <c r="C10" s="5">
        <f>C9-5</f>
        <v>17</v>
      </c>
      <c r="D10" s="6">
        <f>D9-5</f>
        <v>17</v>
      </c>
    </row>
    <row r="11" spans="2:4">
      <c r="B11" s="5">
        <f>A1*2</f>
        <v>8.6</v>
      </c>
      <c r="C11" s="5">
        <f>C10-5</f>
        <v>12</v>
      </c>
      <c r="D11" s="6">
        <f>D10-5</f>
        <v>12</v>
      </c>
    </row>
    <row r="12" spans="2:4">
      <c r="B12" s="5">
        <f>A1*1</f>
        <v>4.3</v>
      </c>
      <c r="C12" s="5">
        <v>10</v>
      </c>
      <c r="D12" s="6">
        <f>D11-6</f>
        <v>6</v>
      </c>
    </row>
    <row r="13" spans="2:4">
      <c r="B13" s="5">
        <f>A1*0</f>
        <v>0</v>
      </c>
      <c r="C13" s="5">
        <v>8</v>
      </c>
      <c r="D13" s="6">
        <f>D12-6</f>
        <v>0</v>
      </c>
    </row>
    <row r="15" spans="3:3">
      <c r="C15" s="3">
        <v>0</v>
      </c>
    </row>
    <row r="16" spans="3:4">
      <c r="C16" s="3">
        <v>1</v>
      </c>
      <c r="D16" s="7"/>
    </row>
    <row r="17" spans="3:3">
      <c r="C17" s="3">
        <v>2</v>
      </c>
    </row>
    <row r="18" spans="3:3">
      <c r="C18" s="3">
        <v>3</v>
      </c>
    </row>
    <row r="19" spans="3:3">
      <c r="C19" s="3">
        <v>4</v>
      </c>
    </row>
    <row r="20" spans="3:3">
      <c r="C20" s="3">
        <v>5</v>
      </c>
    </row>
    <row r="21" spans="3:3">
      <c r="C21" s="3">
        <v>6</v>
      </c>
    </row>
    <row r="22" spans="3:3">
      <c r="C22" s="3">
        <v>7</v>
      </c>
    </row>
    <row r="23" spans="3:3">
      <c r="C23" s="3">
        <v>8</v>
      </c>
    </row>
    <row r="24" spans="3:3">
      <c r="C24" s="3">
        <v>9</v>
      </c>
    </row>
    <row r="25" spans="3:3">
      <c r="C25" s="3">
        <v>10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3"/>
  <sheetViews>
    <sheetView workbookViewId="0">
      <selection activeCell="C16" sqref="C16"/>
    </sheetView>
  </sheetViews>
  <sheetFormatPr defaultColWidth="9" defaultRowHeight="15"/>
  <cols>
    <col min="2" max="2" width="9.14285714285714" style="1"/>
    <col min="3" max="3" width="9.71428571428571" style="1" customWidth="1"/>
  </cols>
  <sheetData>
    <row r="1" spans="1:1">
      <c r="A1" s="2">
        <v>3.428</v>
      </c>
    </row>
    <row r="2" spans="2:3">
      <c r="B2" s="9" t="s">
        <v>2</v>
      </c>
      <c r="C2" s="3" t="s">
        <v>3</v>
      </c>
    </row>
    <row r="3" spans="2:4">
      <c r="B3" s="10">
        <f>A1*14</f>
        <v>47.992</v>
      </c>
      <c r="C3" s="11">
        <v>48</v>
      </c>
      <c r="D3" s="4">
        <f>4.3*10</f>
        <v>43</v>
      </c>
    </row>
    <row r="4" spans="2:4">
      <c r="B4" s="10">
        <f>A1*13</f>
        <v>44.564</v>
      </c>
      <c r="C4" s="11">
        <v>47</v>
      </c>
      <c r="D4" s="4">
        <f>D3-5</f>
        <v>38</v>
      </c>
    </row>
    <row r="5" spans="2:4">
      <c r="B5" s="10">
        <f>A1*12</f>
        <v>41.136</v>
      </c>
      <c r="C5" s="12">
        <v>45</v>
      </c>
      <c r="D5" s="6">
        <f t="shared" ref="D5:D7" si="0">D4-3</f>
        <v>35</v>
      </c>
    </row>
    <row r="6" spans="2:4">
      <c r="B6" s="10">
        <f>A1*11</f>
        <v>37.708</v>
      </c>
      <c r="C6" s="12">
        <v>43</v>
      </c>
      <c r="D6" s="6">
        <f>D5-3</f>
        <v>32</v>
      </c>
    </row>
    <row r="7" spans="2:4">
      <c r="B7" s="13">
        <f>A1*10</f>
        <v>34.28</v>
      </c>
      <c r="C7" s="5">
        <v>39</v>
      </c>
      <c r="D7" s="6">
        <f>D6-3</f>
        <v>29</v>
      </c>
    </row>
    <row r="8" spans="2:4">
      <c r="B8" s="10">
        <f>A1*9</f>
        <v>30.852</v>
      </c>
      <c r="C8" s="5">
        <v>35</v>
      </c>
      <c r="D8" s="6">
        <f>D7-2</f>
        <v>27</v>
      </c>
    </row>
    <row r="9" spans="2:16">
      <c r="B9" s="10">
        <f>A1*8</f>
        <v>27.424</v>
      </c>
      <c r="C9" s="5">
        <v>35</v>
      </c>
      <c r="D9" s="6">
        <f t="shared" ref="D9:D11" si="1">D8-5</f>
        <v>22</v>
      </c>
      <c r="P9" s="8"/>
    </row>
    <row r="10" spans="2:4">
      <c r="B10" s="10">
        <f>A1*7</f>
        <v>23.996</v>
      </c>
      <c r="C10" s="5">
        <v>32</v>
      </c>
      <c r="D10" s="6">
        <f>D9-5</f>
        <v>17</v>
      </c>
    </row>
    <row r="11" spans="2:4">
      <c r="B11" s="10">
        <f>A1*6</f>
        <v>20.568</v>
      </c>
      <c r="C11" s="5">
        <v>28</v>
      </c>
      <c r="D11" s="6">
        <f>D10-5</f>
        <v>12</v>
      </c>
    </row>
    <row r="12" spans="2:4">
      <c r="B12" s="10">
        <f>A1*5</f>
        <v>17.14</v>
      </c>
      <c r="C12" s="5">
        <v>26</v>
      </c>
      <c r="D12" s="6">
        <f>D11-6</f>
        <v>6</v>
      </c>
    </row>
    <row r="13" spans="2:4">
      <c r="B13" s="10">
        <f>A1*4</f>
        <v>13.712</v>
      </c>
      <c r="C13" s="14">
        <v>26</v>
      </c>
      <c r="D13" s="6">
        <f>D12-6</f>
        <v>0</v>
      </c>
    </row>
    <row r="14" spans="2:4">
      <c r="B14" s="10">
        <f>A1*3</f>
        <v>10.284</v>
      </c>
      <c r="C14" s="5">
        <v>24</v>
      </c>
      <c r="D14" s="15"/>
    </row>
    <row r="15" spans="2:4">
      <c r="B15" s="10">
        <f>A1*2</f>
        <v>6.856</v>
      </c>
      <c r="C15" s="5">
        <v>23</v>
      </c>
      <c r="D15" s="15"/>
    </row>
    <row r="16" spans="2:4">
      <c r="B16" s="16">
        <f>A1*1</f>
        <v>3.428</v>
      </c>
      <c r="C16" s="5">
        <v>23</v>
      </c>
      <c r="D16" s="15"/>
    </row>
    <row r="17" spans="2:4">
      <c r="B17" s="10">
        <f>A1*0</f>
        <v>0</v>
      </c>
      <c r="C17" s="12">
        <v>19</v>
      </c>
      <c r="D17" s="15"/>
    </row>
    <row r="19" spans="3:3">
      <c r="C19" s="3">
        <v>0</v>
      </c>
    </row>
    <row r="20" spans="3:4">
      <c r="C20" s="3">
        <v>1</v>
      </c>
      <c r="D20" s="7"/>
    </row>
    <row r="21" spans="3:3">
      <c r="C21" s="3">
        <v>2</v>
      </c>
    </row>
    <row r="22" spans="3:3">
      <c r="C22" s="3">
        <v>3</v>
      </c>
    </row>
    <row r="23" spans="3:3">
      <c r="C23" s="3">
        <v>4</v>
      </c>
    </row>
    <row r="24" spans="3:3">
      <c r="C24" s="3">
        <v>5</v>
      </c>
    </row>
    <row r="25" spans="3:3">
      <c r="C25" s="3">
        <v>6</v>
      </c>
    </row>
    <row r="26" spans="3:3">
      <c r="C26" s="3">
        <v>7</v>
      </c>
    </row>
    <row r="27" spans="3:3">
      <c r="C27" s="3">
        <v>8</v>
      </c>
    </row>
    <row r="28" spans="3:3">
      <c r="C28" s="3">
        <v>9</v>
      </c>
    </row>
    <row r="29" spans="3:3">
      <c r="C29" s="9">
        <v>10</v>
      </c>
    </row>
    <row r="30" spans="3:3">
      <c r="C30" s="3">
        <v>11</v>
      </c>
    </row>
    <row r="31" spans="3:3">
      <c r="C31" s="3">
        <v>12</v>
      </c>
    </row>
    <row r="32" spans="3:3">
      <c r="C32" s="3">
        <v>13</v>
      </c>
    </row>
    <row r="33" spans="3:3">
      <c r="C33" s="3">
        <v>14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5"/>
  <sheetViews>
    <sheetView workbookViewId="0">
      <selection activeCell="D13" sqref="D13"/>
    </sheetView>
  </sheetViews>
  <sheetFormatPr defaultColWidth="9" defaultRowHeight="15"/>
  <cols>
    <col min="2" max="2" width="9.14285714285714" style="1"/>
    <col min="3" max="3" width="9.71428571428571" style="1" customWidth="1"/>
  </cols>
  <sheetData>
    <row r="1" spans="1:1">
      <c r="A1" s="2">
        <v>4.8</v>
      </c>
    </row>
    <row r="2" spans="2:3">
      <c r="B2" s="3" t="s">
        <v>2</v>
      </c>
      <c r="C2" s="3" t="s">
        <v>3</v>
      </c>
    </row>
    <row r="3" spans="2:4">
      <c r="B3" s="3">
        <f>A1*10</f>
        <v>48</v>
      </c>
      <c r="C3" s="3"/>
      <c r="D3" s="4">
        <f>4.3*10</f>
        <v>43</v>
      </c>
    </row>
    <row r="4" spans="2:4">
      <c r="B4" s="5">
        <f>A1*9</f>
        <v>43.2</v>
      </c>
      <c r="C4" s="3"/>
      <c r="D4" s="4">
        <f>D3-5</f>
        <v>38</v>
      </c>
    </row>
    <row r="5" spans="2:4">
      <c r="B5" s="5">
        <f>A1*8</f>
        <v>38.4</v>
      </c>
      <c r="C5" s="5"/>
      <c r="D5" s="6">
        <f t="shared" ref="D5:D7" si="0">D4-3</f>
        <v>35</v>
      </c>
    </row>
    <row r="6" spans="2:4">
      <c r="B6" s="5">
        <f>A1*7</f>
        <v>33.6</v>
      </c>
      <c r="C6" s="5"/>
      <c r="D6" s="6">
        <f>D5-3</f>
        <v>32</v>
      </c>
    </row>
    <row r="7" spans="2:4">
      <c r="B7" s="5">
        <f>A1*6</f>
        <v>28.8</v>
      </c>
      <c r="C7" s="5"/>
      <c r="D7" s="6">
        <f>D6-3</f>
        <v>29</v>
      </c>
    </row>
    <row r="8" spans="2:4">
      <c r="B8" s="5">
        <f>A1*5</f>
        <v>24</v>
      </c>
      <c r="C8" s="5"/>
      <c r="D8" s="6">
        <f>D7-2</f>
        <v>27</v>
      </c>
    </row>
    <row r="9" spans="2:16">
      <c r="B9" s="5">
        <f>A1*4</f>
        <v>19.2</v>
      </c>
      <c r="C9" s="5"/>
      <c r="D9" s="6">
        <f t="shared" ref="D9:D11" si="1">D8-5</f>
        <v>22</v>
      </c>
      <c r="P9" s="8"/>
    </row>
    <row r="10" spans="2:4">
      <c r="B10" s="5">
        <f>A1*3</f>
        <v>14.4</v>
      </c>
      <c r="C10" s="5"/>
      <c r="D10" s="6">
        <f>D9-5</f>
        <v>17</v>
      </c>
    </row>
    <row r="11" spans="2:4">
      <c r="B11" s="5">
        <f>A1*2</f>
        <v>9.6</v>
      </c>
      <c r="C11" s="5"/>
      <c r="D11" s="6">
        <f>D10-5</f>
        <v>12</v>
      </c>
    </row>
    <row r="12" spans="2:4">
      <c r="B12" s="5">
        <f>A1*1</f>
        <v>4.8</v>
      </c>
      <c r="C12" s="5"/>
      <c r="D12" s="6">
        <f>D11-6</f>
        <v>6</v>
      </c>
    </row>
    <row r="13" spans="2:4">
      <c r="B13" s="5">
        <f>A1*0</f>
        <v>0</v>
      </c>
      <c r="C13" s="5"/>
      <c r="D13" s="6">
        <f>D12-6</f>
        <v>0</v>
      </c>
    </row>
    <row r="15" spans="3:3">
      <c r="C15" s="3">
        <v>0</v>
      </c>
    </row>
    <row r="16" spans="3:4">
      <c r="C16" s="3">
        <v>1</v>
      </c>
      <c r="D16" s="7"/>
    </row>
    <row r="17" spans="3:3">
      <c r="C17" s="3">
        <v>2</v>
      </c>
    </row>
    <row r="18" spans="3:3">
      <c r="C18" s="3">
        <v>3</v>
      </c>
    </row>
    <row r="19" spans="3:3">
      <c r="C19" s="3">
        <v>4</v>
      </c>
    </row>
    <row r="20" spans="3:3">
      <c r="C20" s="3">
        <v>5</v>
      </c>
    </row>
    <row r="21" spans="3:3">
      <c r="C21" s="3">
        <v>6</v>
      </c>
    </row>
    <row r="22" spans="3:3">
      <c r="C22" s="3">
        <v>7</v>
      </c>
    </row>
    <row r="23" spans="3:3">
      <c r="C23" s="3">
        <v>8</v>
      </c>
    </row>
    <row r="24" spans="3:3">
      <c r="C24" s="3">
        <v>9</v>
      </c>
    </row>
    <row r="25" spans="3:3">
      <c r="C25" s="3">
        <v>10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5"/>
  <sheetViews>
    <sheetView workbookViewId="0">
      <selection activeCell="C8" sqref="C8"/>
    </sheetView>
  </sheetViews>
  <sheetFormatPr defaultColWidth="9" defaultRowHeight="15"/>
  <cols>
    <col min="2" max="2" width="9.14285714285714" style="1"/>
    <col min="3" max="3" width="9.71428571428571" style="1" customWidth="1"/>
  </cols>
  <sheetData>
    <row r="1" spans="1:1">
      <c r="A1" s="2">
        <v>4.8</v>
      </c>
    </row>
    <row r="2" spans="2:3">
      <c r="B2" s="3" t="s">
        <v>2</v>
      </c>
      <c r="C2" s="3" t="s">
        <v>3</v>
      </c>
    </row>
    <row r="3" spans="2:4">
      <c r="B3" s="3">
        <f>A1*10</f>
        <v>48</v>
      </c>
      <c r="C3" s="3">
        <v>48</v>
      </c>
      <c r="D3" s="4">
        <f>4.3*10</f>
        <v>43</v>
      </c>
    </row>
    <row r="4" spans="2:4">
      <c r="B4" s="5">
        <f>A1*9</f>
        <v>43.2</v>
      </c>
      <c r="C4" s="3">
        <v>44</v>
      </c>
      <c r="D4" s="4">
        <f>D3-5</f>
        <v>38</v>
      </c>
    </row>
    <row r="5" spans="2:4">
      <c r="B5" s="5">
        <f>A1*8</f>
        <v>38.4</v>
      </c>
      <c r="C5" s="5">
        <v>39</v>
      </c>
      <c r="D5" s="6">
        <f t="shared" ref="D5:D7" si="0">D4-3</f>
        <v>35</v>
      </c>
    </row>
    <row r="6" spans="2:4">
      <c r="B6" s="5">
        <f>A1*7</f>
        <v>33.6</v>
      </c>
      <c r="C6" s="5">
        <v>34</v>
      </c>
      <c r="D6" s="6">
        <f>D5-3</f>
        <v>32</v>
      </c>
    </row>
    <row r="7" spans="2:4">
      <c r="B7" s="5">
        <f>A1*6</f>
        <v>28.8</v>
      </c>
      <c r="C7" s="5">
        <v>29</v>
      </c>
      <c r="D7" s="6">
        <f>D6-3</f>
        <v>29</v>
      </c>
    </row>
    <row r="8" spans="2:4">
      <c r="B8" s="5">
        <f>A1*5</f>
        <v>24</v>
      </c>
      <c r="C8" s="5"/>
      <c r="D8" s="6">
        <f>D7-2</f>
        <v>27</v>
      </c>
    </row>
    <row r="9" spans="2:16">
      <c r="B9" s="5">
        <f>A1*4</f>
        <v>19.2</v>
      </c>
      <c r="C9" s="5"/>
      <c r="D9" s="6">
        <f t="shared" ref="D9:D11" si="1">D8-5</f>
        <v>22</v>
      </c>
      <c r="P9" s="8"/>
    </row>
    <row r="10" spans="2:4">
      <c r="B10" s="5">
        <f>A1*3</f>
        <v>14.4</v>
      </c>
      <c r="C10" s="5"/>
      <c r="D10" s="6">
        <f>D9-5</f>
        <v>17</v>
      </c>
    </row>
    <row r="11" spans="2:4">
      <c r="B11" s="5">
        <f>A1*2</f>
        <v>9.6</v>
      </c>
      <c r="C11" s="5"/>
      <c r="D11" s="6">
        <f>D10-5</f>
        <v>12</v>
      </c>
    </row>
    <row r="12" spans="2:4">
      <c r="B12" s="5">
        <f>A1*1</f>
        <v>4.8</v>
      </c>
      <c r="C12" s="5"/>
      <c r="D12" s="6">
        <f>D11-6</f>
        <v>6</v>
      </c>
    </row>
    <row r="13" spans="2:4">
      <c r="B13" s="5">
        <f>A1*0</f>
        <v>0</v>
      </c>
      <c r="C13" s="5"/>
      <c r="D13" s="6">
        <f>D12-6</f>
        <v>0</v>
      </c>
    </row>
    <row r="15" spans="3:3">
      <c r="C15" s="3">
        <v>0</v>
      </c>
    </row>
    <row r="16" spans="3:4">
      <c r="C16" s="3">
        <v>1</v>
      </c>
      <c r="D16" s="7"/>
    </row>
    <row r="17" spans="3:3">
      <c r="C17" s="3">
        <v>2</v>
      </c>
    </row>
    <row r="18" spans="3:3">
      <c r="C18" s="3">
        <v>3</v>
      </c>
    </row>
    <row r="19" spans="3:3">
      <c r="C19" s="3">
        <v>4</v>
      </c>
    </row>
    <row r="20" spans="3:3">
      <c r="C20" s="3">
        <v>5</v>
      </c>
    </row>
    <row r="21" spans="3:3">
      <c r="C21" s="3">
        <v>6</v>
      </c>
    </row>
    <row r="22" spans="3:3">
      <c r="C22" s="3">
        <v>7</v>
      </c>
    </row>
    <row r="23" spans="3:3">
      <c r="C23" s="3">
        <v>8</v>
      </c>
    </row>
    <row r="24" spans="3:3">
      <c r="C24" s="3">
        <v>9</v>
      </c>
    </row>
    <row r="25" spans="3:3">
      <c r="C25" s="3">
        <v>10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Anáise de Valor Agregado</vt:lpstr>
      <vt:lpstr>Burndown - Sprint 01</vt:lpstr>
      <vt:lpstr>Burndown - Sprint 02</vt:lpstr>
      <vt:lpstr>Burndown - Sprint 03</vt:lpstr>
      <vt:lpstr>Burndown - Sprint 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2014-10-23T18:15:34Z</dcterms:created>
  <dcterms:modified xsi:type="dcterms:W3CDTF">2014-10-23T18:58:04Z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