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8910" windowHeight="5625" firstSheet="1" activeTab="1"/>
  </bookViews>
  <sheets>
    <sheet name="Anáise de Valor Agregado" sheetId="1" r:id="rId1"/>
    <sheet name="Burndown - Sprint 01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C3" i="2" l="1"/>
  <c r="C4" i="2" s="1"/>
  <c r="C5" i="2" s="1"/>
  <c r="C6" i="2" s="1"/>
  <c r="C7" i="2" s="1"/>
  <c r="C8" i="2" s="1"/>
  <c r="C9" i="2" s="1"/>
  <c r="C10" i="2" s="1"/>
  <c r="C11" i="2" s="1"/>
  <c r="B3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<sst xmlns="http://schemas.openxmlformats.org/spreadsheetml/2006/main" count="4" uniqueCount="4">
  <si>
    <t>Valor Planejado</t>
  </si>
  <si>
    <t>Valor Agregado</t>
  </si>
  <si>
    <t>Concluído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</si>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</sst>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dd/mm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'Anáise de Valor Agregado'!$B$2</c:f>
              <c:strCache>
                <c:ptCount val="1"/>
                <c:pt idx="0">
                  <c:v>Valor Agregado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'Anáise de Valor Agregado'!$C$13:$C$21</c:f>
              <c:numCache>
                <c:formatCode>dd/mm</c:formatCode>
                <c:ptCount val="9"/>
                <c:pt idx="0">
                  <c:v>41894</c:v>
                </c:pt>
                <c:pt idx="1">
                  <c:v>41901</c:v>
                </c:pt>
                <c:pt idx="2">
                  <c:v>41908</c:v>
                </c:pt>
                <c:pt idx="3">
                  <c:v>41915</c:v>
                </c:pt>
                <c:pt idx="4">
                  <c:v>41922</c:v>
                </c:pt>
                <c:pt idx="5">
                  <c:v>41929</c:v>
                </c:pt>
                <c:pt idx="6">
                  <c:v>41936</c:v>
                </c:pt>
                <c:pt idx="7">
                  <c:v>41943</c:v>
                </c:pt>
                <c:pt idx="8">
                  <c:v>41950</c:v>
                </c:pt>
              </c:numCache>
            </c:numRef>
          </c:cat>
          <c:val>
            <c:numRef>
              <c:f>'Anáise de Valor Agregado'!$B$3:$B$11</c:f>
              <c:numCache>
                <c:formatCode>"R$"\ #,##0.00</c:formatCode>
                <c:ptCount val="9"/>
                <c:pt idx="0">
                  <c:v>240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'Anáise de Valor Agregado'!$C$2</c:f>
              <c:strCache>
                <c:ptCount val="1"/>
                <c:pt idx="0">
                  <c:v>Valor Planejado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'Anáise de Valor Agregado'!$C$13:$C$21</c:f>
              <c:numCache>
                <c:formatCode>dd/mm</c:formatCode>
                <c:ptCount val="9"/>
                <c:pt idx="0">
                  <c:v>41894</c:v>
                </c:pt>
                <c:pt idx="1">
                  <c:v>41901</c:v>
                </c:pt>
                <c:pt idx="2">
                  <c:v>41908</c:v>
                </c:pt>
                <c:pt idx="3">
                  <c:v>41915</c:v>
                </c:pt>
                <c:pt idx="4">
                  <c:v>41922</c:v>
                </c:pt>
                <c:pt idx="5">
                  <c:v>41929</c:v>
                </c:pt>
                <c:pt idx="6">
                  <c:v>41936</c:v>
                </c:pt>
                <c:pt idx="7">
                  <c:v>41943</c:v>
                </c:pt>
                <c:pt idx="8">
                  <c:v>41950</c:v>
                </c:pt>
              </c:numCache>
            </c:numRef>
          </c:cat>
          <c:val>
            <c:numRef>
              <c:f>'Anáise de Valor Agregado'!$C$3:$C$11</c:f>
              <c:numCache>
                <c:formatCode>"R$"\ #,##0.00</c:formatCode>
                <c:ptCount val="9"/>
                <c:pt idx="0">
                  <c:v>405</c:v>
                </c:pt>
                <c:pt idx="1">
                  <c:v>645</c:v>
                </c:pt>
                <c:pt idx="2">
                  <c:v>990</c:v>
                </c:pt>
                <c:pt idx="3">
                  <c:v>1305</c:v>
                </c:pt>
                <c:pt idx="4">
                  <c:v>1620</c:v>
                </c:pt>
                <c:pt idx="5">
                  <c:v>1935</c:v>
                </c:pt>
                <c:pt idx="6">
                  <c:v>2520</c:v>
                </c:pt>
                <c:pt idx="7">
                  <c:v>2715</c:v>
                </c:pt>
                <c:pt idx="8">
                  <c:v>3165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56928"/>
        <c:axId val="39758464"/>
      </c:lineChart>
      <c:dateAx>
        <c:axId val="39756928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crossAx val="39758464"/>
        <c:crosses val="autoZero"/>
        <c:auto val="1"/>
        <c:lblOffset val="100"/>
        <c:baseTimeUnit val="days"/>
      </c:dateAx>
      <c:valAx>
        <c:axId val="39758464"/>
        <c:scaling>
          <c:orientation val="minMax"/>
          <c:max val="3200"/>
        </c:scaling>
        <c:delete val="0"/>
        <c:axPos val="l"/>
        <c:majorGridlines/>
        <c:numFmt formatCode="&quot;R$&quot;\ #,##0.00" sourceLinked="1"/>
        <c:majorTickMark val="out"/>
        <c:minorTickMark val="none"/>
        <c:tickLblPos val="nextTo"/>
        <c:crossAx val="39756928"/>
        <c:crosses val="autoZero"/>
        <c:crossBetween val="between"/>
        <c:majorUnit val="200"/>
      </c:valAx>
    </c:plotArea>
    <c:legend>
      <c:legendPos val="t"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- Sprint 01'!$B$2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'Burndown - Sprint 01'!$C$15:$C$25</c:f>
              <c:numCache>
                <c:formatCode>Geral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'Burndown - Sprint 01'!$B$3:$B$13</c:f>
              <c:numCache>
                <c:formatCode>0</c:formatCode>
                <c:ptCount val="11"/>
                <c:pt idx="0" formatCode="Geral">
                  <c:v>43</c:v>
                </c:pt>
                <c:pt idx="1">
                  <c:v>38.699999999999996</c:v>
                </c:pt>
                <c:pt idx="2">
                  <c:v>34.4</c:v>
                </c:pt>
                <c:pt idx="3">
                  <c:v>30.099999999999998</c:v>
                </c:pt>
                <c:pt idx="4">
                  <c:v>25.799999999999997</c:v>
                </c:pt>
                <c:pt idx="5">
                  <c:v>21.5</c:v>
                </c:pt>
                <c:pt idx="6">
                  <c:v>17.2</c:v>
                </c:pt>
                <c:pt idx="7">
                  <c:v>12.899999999999999</c:v>
                </c:pt>
                <c:pt idx="8">
                  <c:v>8.6</c:v>
                </c:pt>
                <c:pt idx="9">
                  <c:v>4.3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'Burndown - Sprint 01'!$C$2</c:f>
              <c:strCache>
                <c:ptCount val="1"/>
                <c:pt idx="0">
                  <c:v>Concluído</c:v>
                </c:pt>
              </c:strCache>
            </c:strRef>
          </c:tx>
          <c:marker>
            <c:symbol val="none"/>
          </c:marker>
          <c:cat>
            <c:numRef>
              <c:f>'Burndown - Sprint 01'!$C$15:$C$25</c:f>
              <c:numCache>
                <c:formatCode>Geral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'Burndown - Sprint 01'!$C$3:$C$13</c:f>
              <c:numCache>
                <c:formatCode>Geral</c:formatCode>
                <c:ptCount val="11"/>
                <c:pt idx="0">
                  <c:v>43</c:v>
                </c:pt>
                <c:pt idx="1">
                  <c:v>38</c:v>
                </c:pt>
                <c:pt idx="2" formatCode="0">
                  <c:v>35</c:v>
                </c:pt>
                <c:pt idx="3" formatCode="0">
                  <c:v>32</c:v>
                </c:pt>
                <c:pt idx="4" formatCode="0">
                  <c:v>29</c:v>
                </c:pt>
                <c:pt idx="5" formatCode="0">
                  <c:v>27</c:v>
                </c:pt>
                <c:pt idx="6" formatCode="0">
                  <c:v>22</c:v>
                </c:pt>
                <c:pt idx="7" formatCode="0">
                  <c:v>17</c:v>
                </c:pt>
                <c:pt idx="8" formatCode="0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82656"/>
        <c:axId val="41801216"/>
      </c:lineChart>
      <c:catAx>
        <c:axId val="4178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Dias</a:t>
                </a:r>
              </a:p>
            </c:rich>
          </c:tx>
          <c:layout/>
          <c:overlay val="0"/>
        </c:title>
        <c:numFmt formatCode="Geral" sourceLinked="1"/>
        <c:majorTickMark val="out"/>
        <c:minorTickMark val="none"/>
        <c:tickLblPos val="nextTo"/>
        <c:crossAx val="41801216"/>
        <c:crosses val="autoZero"/>
        <c:auto val="1"/>
        <c:lblAlgn val="ctr"/>
        <c:lblOffset val="100"/>
        <c:noMultiLvlLbl val="0"/>
      </c:catAx>
      <c:valAx>
        <c:axId val="41801216"/>
        <c:scaling>
          <c:orientation val="minMax"/>
          <c:max val="4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Horas</a:t>
                </a:r>
              </a:p>
            </c:rich>
          </c:tx>
          <c:layout/>
          <c:overlay val="0"/>
        </c:title>
        <c:numFmt formatCode="Geral" sourceLinked="1"/>
        <c:majorTickMark val="out"/>
        <c:minorTickMark val="none"/>
        <c:tickLblPos val="nextTo"/>
        <c:crossAx val="4178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1</xdr:row>
      <xdr:rowOff>185737</xdr:rowOff>
    </xdr:from>
    <xdr:to>
      <xdr:col>14</xdr:col>
      <xdr:colOff>19050</xdr:colOff>
      <xdr:row>17</xdr:row>
      <xdr:rowOff>171451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14287</xdr:rowOff>
    </xdr:from>
    <xdr:to>
      <xdr:col>13</xdr:col>
      <xdr:colOff>600075</xdr:colOff>
      <xdr:row>18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1"/>
  <sheetViews>
    <sheetView workbookViewId="0">
      <selection activeCell="C13" sqref="C13:C21"/>
    </sheetView>
  </sheetViews>
  <sheetFormatPr defaultRowHeight="15" x14ac:dyDescent="0.25"/>
  <cols>
    <col min="2" max="2" width="14.7109375" style="1" bestFit="1" customWidth="1"/>
    <col min="3" max="3" width="15.140625" style="1" bestFit="1" customWidth="1"/>
  </cols>
  <sheetData>
    <row r="2" spans="2:3" x14ac:dyDescent="0.25">
      <c r="B2" s="1" t="s">
        <v>1</v>
      </c>
      <c r="C2" s="1" t="s">
        <v>0</v>
      </c>
    </row>
    <row r="3" spans="2:3" x14ac:dyDescent="0.25">
      <c r="B3" s="4">
        <v>240</v>
      </c>
      <c r="C3" s="5">
        <v>405</v>
      </c>
    </row>
    <row r="4" spans="2:3" x14ac:dyDescent="0.25">
      <c r="B4" s="5"/>
      <c r="C4" s="5">
        <v>645</v>
      </c>
    </row>
    <row r="5" spans="2:3" x14ac:dyDescent="0.25">
      <c r="B5" s="5"/>
      <c r="C5" s="5">
        <v>990</v>
      </c>
    </row>
    <row r="6" spans="2:3" x14ac:dyDescent="0.25">
      <c r="B6" s="5"/>
      <c r="C6" s="5">
        <v>1305</v>
      </c>
    </row>
    <row r="7" spans="2:3" x14ac:dyDescent="0.25">
      <c r="B7" s="5"/>
      <c r="C7" s="5">
        <v>1620</v>
      </c>
    </row>
    <row r="8" spans="2:3" x14ac:dyDescent="0.25">
      <c r="B8" s="5"/>
      <c r="C8" s="5">
        <v>1935</v>
      </c>
    </row>
    <row r="9" spans="2:3" x14ac:dyDescent="0.25">
      <c r="B9" s="5"/>
      <c r="C9" s="5">
        <v>2520</v>
      </c>
    </row>
    <row r="10" spans="2:3" x14ac:dyDescent="0.25">
      <c r="B10" s="5"/>
      <c r="C10" s="5">
        <v>2715</v>
      </c>
    </row>
    <row r="11" spans="2:3" x14ac:dyDescent="0.25">
      <c r="B11" s="5"/>
      <c r="C11" s="5">
        <v>3165</v>
      </c>
    </row>
    <row r="13" spans="2:3" x14ac:dyDescent="0.25">
      <c r="C13" s="6">
        <v>41894</v>
      </c>
    </row>
    <row r="14" spans="2:3" x14ac:dyDescent="0.25">
      <c r="C14" s="6">
        <v>41901</v>
      </c>
    </row>
    <row r="15" spans="2:3" x14ac:dyDescent="0.25">
      <c r="C15" s="6">
        <v>41908</v>
      </c>
    </row>
    <row r="16" spans="2:3" x14ac:dyDescent="0.25">
      <c r="C16" s="6">
        <v>41915</v>
      </c>
    </row>
    <row r="17" spans="3:3" x14ac:dyDescent="0.25">
      <c r="C17" s="6">
        <v>41922</v>
      </c>
    </row>
    <row r="18" spans="3:3" x14ac:dyDescent="0.25">
      <c r="C18" s="6">
        <v>41929</v>
      </c>
    </row>
    <row r="19" spans="3:3" x14ac:dyDescent="0.25">
      <c r="C19" s="6">
        <v>41936</v>
      </c>
    </row>
    <row r="20" spans="3:3" x14ac:dyDescent="0.25">
      <c r="C20" s="6">
        <v>41943</v>
      </c>
    </row>
    <row r="21" spans="3:3" x14ac:dyDescent="0.25">
      <c r="C21" s="6">
        <v>41950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5"/>
  <sheetViews>
    <sheetView tabSelected="1" workbookViewId="0">
      <selection activeCell="Q10" sqref="Q10"/>
    </sheetView>
  </sheetViews>
  <sheetFormatPr defaultRowHeight="15" x14ac:dyDescent="0.25"/>
  <cols>
    <col min="2" max="2" width="9.140625" style="2"/>
    <col min="3" max="3" width="9.7109375" style="2" bestFit="1" customWidth="1"/>
  </cols>
  <sheetData>
    <row r="2" spans="2:16" x14ac:dyDescent="0.25">
      <c r="B2" s="7" t="s">
        <v>3</v>
      </c>
      <c r="C2" s="7" t="s">
        <v>2</v>
      </c>
    </row>
    <row r="3" spans="2:16" x14ac:dyDescent="0.25">
      <c r="B3" s="7">
        <f>4.3*10</f>
        <v>43</v>
      </c>
      <c r="C3" s="7">
        <f>4.3*10</f>
        <v>43</v>
      </c>
      <c r="D3" s="9">
        <f>4.3*10</f>
        <v>43</v>
      </c>
    </row>
    <row r="4" spans="2:16" x14ac:dyDescent="0.25">
      <c r="B4" s="8">
        <f>4.3*9</f>
        <v>38.699999999999996</v>
      </c>
      <c r="C4" s="7">
        <f>C3-5</f>
        <v>38</v>
      </c>
      <c r="D4" s="9">
        <f>D3-5</f>
        <v>38</v>
      </c>
    </row>
    <row r="5" spans="2:16" x14ac:dyDescent="0.25">
      <c r="B5" s="8">
        <f>4.3*8</f>
        <v>34.4</v>
      </c>
      <c r="C5" s="8">
        <f t="shared" ref="C5:D7" si="0">C4-3</f>
        <v>35</v>
      </c>
      <c r="D5" s="10">
        <f t="shared" si="0"/>
        <v>35</v>
      </c>
    </row>
    <row r="6" spans="2:16" x14ac:dyDescent="0.25">
      <c r="B6" s="8">
        <f>4.3*7</f>
        <v>30.099999999999998</v>
      </c>
      <c r="C6" s="8">
        <f t="shared" si="0"/>
        <v>32</v>
      </c>
      <c r="D6" s="10">
        <f t="shared" si="0"/>
        <v>32</v>
      </c>
    </row>
    <row r="7" spans="2:16" x14ac:dyDescent="0.25">
      <c r="B7" s="8">
        <f>4.3*6</f>
        <v>25.799999999999997</v>
      </c>
      <c r="C7" s="8">
        <f t="shared" si="0"/>
        <v>29</v>
      </c>
      <c r="D7" s="10">
        <f t="shared" si="0"/>
        <v>29</v>
      </c>
    </row>
    <row r="8" spans="2:16" x14ac:dyDescent="0.25">
      <c r="B8" s="8">
        <f>4.3*5</f>
        <v>21.5</v>
      </c>
      <c r="C8" s="8">
        <f>C7-2</f>
        <v>27</v>
      </c>
      <c r="D8" s="10">
        <f>D7-2</f>
        <v>27</v>
      </c>
    </row>
    <row r="9" spans="2:16" x14ac:dyDescent="0.25">
      <c r="B9" s="8">
        <f>4.3*4</f>
        <v>17.2</v>
      </c>
      <c r="C9" s="8">
        <f t="shared" ref="C9:D11" si="1">C8-5</f>
        <v>22</v>
      </c>
      <c r="D9" s="10">
        <f t="shared" si="1"/>
        <v>22</v>
      </c>
      <c r="P9" s="11"/>
    </row>
    <row r="10" spans="2:16" x14ac:dyDescent="0.25">
      <c r="B10" s="8">
        <f>4.3*3</f>
        <v>12.899999999999999</v>
      </c>
      <c r="C10" s="8">
        <f t="shared" si="1"/>
        <v>17</v>
      </c>
      <c r="D10" s="10">
        <f t="shared" si="1"/>
        <v>17</v>
      </c>
    </row>
    <row r="11" spans="2:16" x14ac:dyDescent="0.25">
      <c r="B11" s="8">
        <f>4.3*2</f>
        <v>8.6</v>
      </c>
      <c r="C11" s="8">
        <f t="shared" si="1"/>
        <v>12</v>
      </c>
      <c r="D11" s="10">
        <f t="shared" si="1"/>
        <v>12</v>
      </c>
    </row>
    <row r="12" spans="2:16" x14ac:dyDescent="0.25">
      <c r="B12" s="8">
        <f>4.3*1</f>
        <v>4.3</v>
      </c>
      <c r="C12" s="8"/>
      <c r="D12" s="10">
        <f>D11-6</f>
        <v>6</v>
      </c>
    </row>
    <row r="13" spans="2:16" x14ac:dyDescent="0.25">
      <c r="B13" s="8">
        <f>4.3*0</f>
        <v>0</v>
      </c>
      <c r="C13" s="8"/>
      <c r="D13" s="10">
        <f>D12-6</f>
        <v>0</v>
      </c>
    </row>
    <row r="15" spans="2:16" x14ac:dyDescent="0.25">
      <c r="C15" s="7">
        <v>0</v>
      </c>
    </row>
    <row r="16" spans="2:16" x14ac:dyDescent="0.25">
      <c r="C16" s="7">
        <v>1</v>
      </c>
      <c r="D16" s="3"/>
    </row>
    <row r="17" spans="3:3" x14ac:dyDescent="0.25">
      <c r="C17" s="7">
        <v>2</v>
      </c>
    </row>
    <row r="18" spans="3:3" x14ac:dyDescent="0.25">
      <c r="C18" s="7">
        <v>3</v>
      </c>
    </row>
    <row r="19" spans="3:3" x14ac:dyDescent="0.25">
      <c r="C19" s="7">
        <v>4</v>
      </c>
    </row>
    <row r="20" spans="3:3" x14ac:dyDescent="0.25">
      <c r="C20" s="7">
        <v>5</v>
      </c>
    </row>
    <row r="21" spans="3:3" x14ac:dyDescent="0.25">
      <c r="C21" s="7">
        <v>6</v>
      </c>
    </row>
    <row r="22" spans="3:3" x14ac:dyDescent="0.25">
      <c r="C22" s="7">
        <v>7</v>
      </c>
    </row>
    <row r="23" spans="3:3" x14ac:dyDescent="0.25">
      <c r="C23" s="7">
        <v>8</v>
      </c>
    </row>
    <row r="24" spans="3:3" x14ac:dyDescent="0.25">
      <c r="C24" s="7">
        <v>9</v>
      </c>
    </row>
    <row r="25" spans="3:3" x14ac:dyDescent="0.25">
      <c r="C25" s="7">
        <v>10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Anáise de Valor Agregado</vt:lpstr>
      <vt:lpstr>Burndown - Sprint 01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2014-09-18T22:11:55Z</dcterms:created>
  <dcterms:modified xsi:type="dcterms:W3CDTF">2014-09-19T01:08:28Z</dcterms:modified>
</cp:coreProperties>
</file>