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neDrive\Desktop\Data Science\UDEMY\Section 15 Exercises (Descriptive Stats)\Project\"/>
    </mc:Choice>
  </mc:AlternateContent>
  <xr:revisionPtr revIDLastSave="0" documentId="13_ncr:1_{63BE74DA-1C2C-4CE8-B412-1C201387D7FE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base" sheetId="1" r:id="rId1"/>
    <sheet name="Sheet1" sheetId="2" r:id="rId2"/>
  </sheets>
  <definedNames>
    <definedName name="_xlnm._FilterDatabase" localSheetId="0" hidden="1">Database!$V$6:$V$201</definedName>
    <definedName name="_xlchart.v1.0" hidden="1">Database!$P$6:$P$201</definedName>
    <definedName name="_xlchart.v1.1" hidden="1">Database!$Q$183</definedName>
    <definedName name="_xlchart.v1.10" hidden="1">Sheet1!$E$12:$E$19</definedName>
    <definedName name="_xlchart.v1.11" hidden="1">Database!$P$6:$P$201</definedName>
    <definedName name="_xlchart.v1.12" hidden="1">Database!$P$6:$P$201</definedName>
    <definedName name="_xlchart.v1.2" hidden="1">Database!$Q$6:$Q$182</definedName>
    <definedName name="_xlchart.v1.3" hidden="1">Database!$I$6:$I$272</definedName>
    <definedName name="_xlchart.v1.4" hidden="1">Sheet1!$B$12:$B$19</definedName>
    <definedName name="_xlchart.v1.5" hidden="1">Sheet1!$C$11</definedName>
    <definedName name="_xlchart.v1.6" hidden="1">Sheet1!$C$12:$C$19</definedName>
    <definedName name="_xlchart.v1.7" hidden="1">Sheet1!$D$11</definedName>
    <definedName name="_xlchart.v1.8" hidden="1">Sheet1!$D$12:$D$19</definedName>
    <definedName name="_xlchart.v1.9" hidden="1">Sheet1!$E$11</definedName>
    <definedName name="_xlnm.Extract" localSheetId="0">Database!$V$278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C15" i="2" l="1"/>
  <c r="C16" i="2"/>
  <c r="C14" i="2"/>
  <c r="C17" i="2"/>
  <c r="C18" i="2"/>
  <c r="C19" i="2"/>
  <c r="C13" i="2"/>
  <c r="C12" i="2"/>
  <c r="D12" i="2" l="1"/>
  <c r="D13" i="2"/>
  <c r="D17" i="2"/>
  <c r="D16" i="2"/>
  <c r="C20" i="2"/>
  <c r="D15" i="2"/>
  <c r="D19" i="2"/>
  <c r="D18" i="2"/>
  <c r="D14" i="2"/>
  <c r="E12" i="2" l="1"/>
  <c r="E13" i="2" s="1"/>
  <c r="E14" i="2" s="1"/>
  <c r="E15" i="2" s="1"/>
  <c r="E16" i="2" s="1"/>
  <c r="E17" i="2" s="1"/>
  <c r="E18" i="2" s="1"/>
  <c r="E19" i="2" s="1"/>
  <c r="D20" i="2"/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Q161" i="1" l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<sst xmlns="http://schemas.openxmlformats.org/spreadsheetml/2006/main" count="2511" uniqueCount="557">
  <si>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</si>
  <si>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</si>
  <si>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</si>
  <si>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</si>
  <si>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</si>
  <si>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</si>
  <si>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</si>
  <si>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</si>
  <si>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</si>
  <si>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</si>
  <si>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</si>
  <si>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</si>
  <si>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</si>
  <si>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</si>
  <si>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</si>
  <si>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</si>
  <si>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</si>
  <si>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</si>
  <si>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</si>
  <si>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</si>
  <si>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</si>
  <si>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</si>
  <si>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</si>
  <si>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</si>
  <si>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</si>
  <si>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</si>
  <si>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</si>
  <si>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</si>
  <si>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</si>
  <si>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</si>
  <si>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</si>
  <si>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</si>
  <si>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</si>
  <si>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</si>
  <si>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</si>
  <si>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</si>
  <si>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</si>
  <si>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</si>
  <si>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</si>
  <si>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</si>
  <si>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</si>
  <si>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</si>
  <si>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</si>
  <si>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</si>
  <si>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</si>
  <si>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</si>
  <si>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</si>
  <si>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</si>
  <si>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</si>
  <si>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</si>
  <si>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</si>
  <si>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</si>
  <si>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</si>
  <si>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</si>
  <si>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</si>
  <si>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</si>
  <si>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</si>
  <si>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</si>
  <si>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</si>
  <si>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</si>
  <si>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</si>
  <si>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</si>
  <si>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</si>
  <si>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</si>
  <si>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</si>
  <si>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</si>
  <si>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</si>
  <si>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</si>
  <si>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</si>
  <si>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</si>
  <si>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</si>
  <si>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</si>
  <si>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</si>
  <si>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</si>
  <si>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</si>
  <si>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</si>
  <si>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</si>
  <si>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</si>
  <si>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</si>
  <si>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</si>
  <si>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</si>
  <si>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</si>
  <si>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</si>
  <si>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</si>
  <si>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</si>
  <si>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</si>
  <si>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</si>
  <si>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</si>
  <si>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</si>
  <si>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</si>
  <si>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</si>
  <si>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</si>
  <si>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</si>
  <si>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</si>
  <si>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</si>
  <si>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</si>
  <si>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</si>
  <si>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</si>
  <si>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</si>
  <si>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</si>
  <si>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</si>
  <si>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</si>
  <si>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</si>
  <si>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</si>
  <si>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</si>
  <si>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</si>
  <si>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</si>
  <si>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</si>
  <si>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</si>
  <si>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</si>
  <si>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</si>
  <si>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</si>
  <si>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</si>
  <si>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</si>
  <si>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</si>
  <si>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</si>
  <si>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</si>
  <si>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</si>
  <si>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</si>
  <si>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</si>
  <si>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</si>
  <si>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</si>
  <si>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</si>
  <si>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</si>
  <si>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</si>
  <si>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</si>
  <si>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</si>
  <si>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</si>
  <si>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</si>
  <si>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</si>
  <si>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</si>
  <si>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</si>
  <si>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</si>
  <si>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</si>
  <si>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</si>
  <si>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</si>
  <si>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</si>
  <si>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</si>
  <si>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</si>
  <si>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</si>
  <si>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</si>
  <si>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</si>
  <si>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</si>
  <si>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</si>
  <si>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</si>
  <si>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</si>
  <si>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</si>
  <si>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</si>
  <si>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</si>
  <si>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</si>
  <si>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</si>
  <si>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</si>
  <si>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</si>
  <si>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</si>
  <si>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</si>
  <si>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</si>
  <si>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</si>
  <si>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</si>
  <si>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</si>
  <si>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</si>
  <si>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</si>
  <si>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</si>
  <si>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</si>
  <si>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</si>
  <si>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</si>
  <si>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</si>
  <si>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</si>
  <si>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</si>
  <si>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</si>
  <si>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</si>
  <si>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</si>
  <si>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</si>
  <si>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</si>
  <si>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</si>
  <si>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</si>
  <si>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</si>
  <si>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</si>
  <si>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</si>
  <si>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</si>
  <si>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</si>
  <si>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</si>
  <si>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</si>
  <si>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</si>
  <si>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</si>
  <si>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</si>
  <si>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</si>
  <si>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</si>
  <si>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</si>
  <si>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</si>
  <si>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</si>
  <si>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</si>
  <si>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</si>
  <si>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</si>
  <si>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</si>
  <si>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</si>
  <si>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</si>
  <si>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</si>
  <si>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</si>
  <si>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</si>
  <si>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</si>
  <si>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</si>
  <si>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</si>
  <si>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</si>
  <si>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</si>
  <si>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</si>
  <si>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</si>
  <si>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</si>
  <si>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</si>
  <si>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</si>
  <si>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</si>
  <si>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</si>
  <si>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</si>
  <si>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</si>
  <si>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</si>
  <si>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</si>
  <si>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</si>
  <si>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</si>
  <si>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</si>
  <si>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</si>
  <si>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</si>
  <si>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</si>
  <si>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</si>
  <si>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</si>
  <si>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</si>
  <si>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</si>
  <si>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</si>
  <si>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</si>
  <si>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</si>
  <si>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</si>
  <si>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</si>
  <si>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</si>
  <si>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</si>
  <si>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</si>
  <si>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</si>
  <si>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</si>
  <si>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</si>
  <si>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</si>
  <si>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</si>
  <si>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</si>
  <si>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</si>
  <si>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</si>
  <si>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</si>
  <si>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</si>
  <si>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</si>
  <si>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</si>
  <si>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</si>
  <si>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</si>
  <si>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</si>
  <si>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</si>
  <si>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</si>
  <si>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</si>
  <si>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</si>
  <si>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</si>
  <si>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</si>
  <si>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</si>
  <si>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</si>
  <si>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</si>
  <si>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</si>
  <si>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</si>
  <si>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</si>
  <si>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</si>
  <si>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</si>
  <si>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</si>
  <si>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</si>
  <si>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</si>
  <si>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</si>
  <si>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</si>
  <si>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</si>
  <si>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</si>
  <si>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</si>
  <si>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</si>
  <si>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</si>
  <si>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</si>
  <si>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</si>
  <si>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</si>
  <si>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</si>
  <si>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</si>
  <si>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</si>
  <si>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</si>
  <si>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</si>
  <si>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</si>
  <si>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</si>
  <si>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</si>
  <si>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</si>
  <si>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</si>
  <si>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</si>
  <si>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</si>
  <si>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</si>
  <si>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</si>
  <si>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</si>
  <si>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</si>
  <si>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</si>
  <si>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</si>
  <si>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</si>
  <si>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</si>
  <si>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</si>
  <si>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</si>
  <si>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</si>
  <si>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</si>
  <si>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</si>
  <si>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</si>
  <si>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</si>
  <si>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</si>
  <si>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</si>
  <si>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</si>
  <si>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</si>
  <si>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</si>
  <si>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</si>
  <si>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</si>
  <si>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</si>
  <si>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</si>
  <si>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</si>
  <si>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</si>
  <si>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</si>
  <si>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</si>
  <si>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</si>
  <si>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</si>
  <si>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</si>
  <si>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</si>
  <si>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</si>
  <si>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</si>
  <si>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</si>
  <si>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</si>
  <si>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</si>
  <si>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</si>
  <si>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</si>
  <si>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</si>
  <si>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</si>
  <si>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</si>
  <si>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</si>
  <si>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</si>
  <si>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</si>
  <si>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</si>
  <si>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</si>
  <si>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</si>
  <si>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</si>
  <si>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</si>
  <si>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</si>
  <si>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</si>
  <si>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</si>
  <si>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</si>
  <si>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</si>
  <si>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</si>
  <si>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</si>
  <si>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</si>
  <si>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</si>
  <si>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</si>
  <si>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</si>
  <si>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</si>
  <si>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</si>
  <si>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</si>
  <si>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</si>
  <si>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</si>
  <si>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</si>
  <si>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</si>
  <si>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</si>
  <si>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</si>
  <si>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</si>
  <si>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</si>
  <si>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</si>
  <si>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</si>
  <si>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</si>
  <si>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</si>
  <si>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</si>
  <si>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</si>
  <si>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</si>
  <si>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</si>
  <si>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</si>
  <si>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</si>
  <si>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</si>
  <si>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</si>
  <si>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</si>
  <si>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</si>
  <si>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</si>
  <si>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</si>
  <si>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</si>
  <si>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</si>
  <si>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</si>
  <si>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</si>
  <si>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</si>
  <si>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</si>
  <si>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</si>
  <si>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</si>
  <si>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</si>
  <si>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</si>
  <si>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</si>
  <si>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</si>
  <si>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</si>
  <si>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</si>
  <si>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</si>
  <si>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</si>
  <si>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</si>
  <si>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</si>
  <si>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</si>
  <si>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</si>
  <si>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</si>
  <si>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</si>
  <si>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</si>
  <si>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</si>
  <si>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</si>
  <si>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</si>
  <si>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</si>
  <si>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</si>
  <si>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</si>
  <si>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</si>
  <si>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</si>
  <si>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</si>
  <si>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</si>
  <si>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</si>
  <si>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</si>
  <si>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</si>
  <si>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</si>
  <si>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</si>
  <si>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</si>
  <si>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</si>
  <si>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</si>
  <si>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</si>
  <si>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</si>
  <si>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</si>
  <si>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</si>
  <si>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</si>
  <si>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</si>
  <si>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</si>
  <si>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</si>
  <si>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</si>
  <si>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</si>
  <si>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</si>
  <si>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</si>
  <si>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</si>
  <si>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</si>
  <si>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</si>
  <si>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</si>
  <si>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</si>
  <si>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</si>
  <si>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</si>
  <si>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</si>
  <si>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</si>
  <si>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</si>
  <si>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</si>
  <si>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</si>
  <si>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</si>
  <si>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</si>
  <si>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</si>
  <si>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</si>
  <si>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</si>
  <si>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</si>
  <si>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</si>
  <si>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</si>
  <si>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</si>
  <si>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</si>
  <si>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</si>
  <si>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</si>
  <si>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</si>
  <si>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</si>
  <si>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</si>
  <si>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</si>
  <si>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</si>
  <si>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</si>
  <si>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</si>
  <si>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</si>
  <si>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</si>
  <si>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</si>
  <si>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</si>
  <si>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</si>
  <si>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</si>
  <si>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</si>
  <si>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</si>
  <si>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</si>
  <si>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</si>
  <si>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</si>
  <si>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</si>
  <si>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</si>
  <si>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</si>
  <si>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</si>
  <si>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</si>
  <si>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</si>
  <si>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</si>
  <si>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</si>
  <si>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</si>
  <si>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</si>
  <si>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</si>
  <si>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</si>
  <si>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</si>
  <si>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</si>
  <si>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</si>
  <si>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</si>
  <si>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</si>
  <si>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</si>
  <si>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</si>
  <si>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</si>
  <si>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</si>
  <si>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</si>
  <si>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</si>
  <si>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</si>
  <si>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</si>
  <si>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</si>
  <si>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</si>
  <si>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</si>
  <si>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</si>
  <si>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</si>
  <si>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</si>
  <si>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</si>
  <si>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</si>
  <si>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</si>
  <si>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</si>
  <si>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</si>
  <si>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</si>
  <si>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</si>
  <si>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</si>
  <si>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</si>
  <si>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</si>
  <si>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</si>
  <si>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</si>
  <si>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</si>
  <si>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</si>
  <si>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</si>
  <si>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</si>
  <si>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</si>
  <si>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</si>
  <si>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</si>
  <si>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</si>
  <si>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</si>
  <si>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</si>
  <si>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</si>
  <si>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</si>
  <si>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</si>
  <si>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</si>
  <si>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Product</t>
  </si>
  <si>
    <t>Customer</t>
  </si>
  <si>
    <t>Property #</t>
  </si>
  <si>
    <t>N/A</t>
  </si>
  <si>
    <t>Building</t>
  </si>
  <si>
    <t>x</t>
  </si>
  <si>
    <t>RE California Database</t>
  </si>
  <si>
    <t>Frequency</t>
  </si>
  <si>
    <t>Relative Frequency</t>
  </si>
  <si>
    <t>Cummulative Frequency</t>
  </si>
  <si>
    <t>Frequency Table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</si>
  <si>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</si>
  <si>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</si>
  <si>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</si>
  <si>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</si>
  <si>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</si>
  <si>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</si>
  <si>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</si>
  <si>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</si>
  <si>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</si>
  <si>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</si>
  <si>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</si>
  <si>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</si>
  <si>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</si>
  <si>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</si>
  <si>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 of Price</t>
  </si>
  <si>
    <t>Price V.S. Area</t>
  </si>
  <si>
    <t>Covariance</t>
  </si>
  <si>
    <t>Correlation</t>
  </si>
  <si>
    <t>Descriptive Statistic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</si>
</sst>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"/>
  </numFmts>
  <fonts count="15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2"/>
      <color rgb="FF002060"/>
      <name val="Calibri"/>
      <family val="2"/>
    </font>
    <font>
      <b/>
      <sz val="16"/>
      <color rgb="FF002060"/>
      <name val="Calibri"/>
      <family val="2"/>
    </font>
    <font>
      <b/>
      <sz val="36"/>
      <color rgb="FF002060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002060"/>
      </bottom>
      <diagonal/>
    </border>
    <border>
      <left/>
      <right/>
      <top style="thin">
        <color indexed="64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/>
      <top/>
      <bottom style="thin">
        <color indexed="64"/>
      </bottom>
      <diagonal/>
    </border>
    <border>
      <left/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/>
      <top style="thin">
        <color indexed="64"/>
      </top>
      <bottom style="thick">
        <color rgb="FF002060"/>
      </bottom>
      <diagonal/>
    </border>
    <border>
      <left/>
      <right style="thick">
        <color rgb="FF002060"/>
      </right>
      <top style="thin">
        <color indexed="64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indexed="64"/>
      </bottom>
      <diagonal/>
    </border>
    <border>
      <left/>
      <right style="thick">
        <color rgb="FF002060"/>
      </right>
      <top style="thick">
        <color rgb="FF002060"/>
      </top>
      <bottom style="thin">
        <color indexed="64"/>
      </bottom>
      <diagonal/>
    </border>
    <border>
      <left style="thick">
        <color rgb="FF002060"/>
      </left>
      <right/>
      <top style="thick">
        <color rgb="FF002060"/>
      </top>
      <bottom style="medium">
        <color rgb="FF002060"/>
      </bottom>
      <diagonal/>
    </border>
    <border>
      <left/>
      <right/>
      <top style="thick">
        <color rgb="FF002060"/>
      </top>
      <bottom style="medium">
        <color rgb="FF002060"/>
      </bottom>
      <diagonal/>
    </border>
    <border>
      <left/>
      <right style="thick">
        <color rgb="FF002060"/>
      </right>
      <top style="thick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2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8" fillId="0" borderId="3" xfId="0" applyFont="1" applyBorder="1"/>
    <xf numFmtId="0" fontId="0" fillId="0" borderId="6" xfId="0" applyBorder="1"/>
    <xf numFmtId="0" fontId="0" fillId="0" borderId="7" xfId="0" applyBorder="1"/>
    <xf numFmtId="0" fontId="8" fillId="0" borderId="8" xfId="0" applyFont="1" applyBorder="1"/>
    <xf numFmtId="0" fontId="8" fillId="0" borderId="9" xfId="0" applyFont="1" applyBorder="1"/>
    <xf numFmtId="0" fontId="10" fillId="0" borderId="5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165" fontId="13" fillId="0" borderId="11" xfId="0" applyNumberFormat="1" applyFont="1" applyBorder="1" applyAlignment="1">
      <alignment horizontal="center" vertical="center"/>
    </xf>
    <xf numFmtId="165" fontId="13" fillId="0" borderId="11" xfId="1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9" fontId="13" fillId="0" borderId="0" xfId="2" applyFont="1" applyBorder="1" applyAlignment="1">
      <alignment horizontal="center" vertical="center"/>
    </xf>
    <xf numFmtId="9" fontId="13" fillId="0" borderId="11" xfId="0" applyNumberFormat="1" applyFont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9" fontId="13" fillId="0" borderId="2" xfId="2" applyFont="1" applyBorder="1" applyAlignment="1">
      <alignment horizontal="center" vertical="center"/>
    </xf>
    <xf numFmtId="9" fontId="13" fillId="0" borderId="13" xfId="0" applyNumberFormat="1" applyFont="1" applyBorder="1" applyAlignment="1">
      <alignment horizontal="center" vertical="center"/>
    </xf>
    <xf numFmtId="0" fontId="14" fillId="2" borderId="1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15" xfId="0" applyFont="1" applyBorder="1"/>
    <xf numFmtId="0" fontId="6" fillId="5" borderId="0" xfId="0" applyFont="1" applyFill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9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1">
                <a:solidFill>
                  <a:srgbClr val="002060"/>
                </a:solidFill>
              </a:rPr>
              <a:t>Price V.S.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Database!$H$6:$H$272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Database!$I$6:$I$272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A-46EF-9631-4CED663E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70335"/>
        <c:axId val="308472735"/>
      </c:scatterChart>
      <c:valAx>
        <c:axId val="30847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72735"/>
        <c:crosses val="autoZero"/>
        <c:crossBetween val="midCat"/>
      </c:valAx>
      <c:valAx>
        <c:axId val="3084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7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1">
                <a:solidFill>
                  <a:srgbClr val="002060"/>
                </a:solidFill>
              </a:rPr>
              <a:t>Price V.S.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Database!$I$6:$I$272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xVal>
          <c:yVal>
            <c:numRef>
              <c:f>Database!$P$6:$P$201</c:f>
              <c:numCache>
                <c:formatCode>General</c:formatCode>
                <c:ptCount val="196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  <c:pt idx="78">
                  <c:v>49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48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52</c:v>
                </c:pt>
                <c:pt idx="119">
                  <c:v>52</c:v>
                </c:pt>
                <c:pt idx="120">
                  <c:v>53</c:v>
                </c:pt>
                <c:pt idx="121">
                  <c:v>53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48</c:v>
                </c:pt>
                <c:pt idx="145">
                  <c:v>48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61</c:v>
                </c:pt>
                <c:pt idx="154">
                  <c:v>61</c:v>
                </c:pt>
                <c:pt idx="155">
                  <c:v>64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66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71</c:v>
                </c:pt>
                <c:pt idx="173">
                  <c:v>71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1-4C1F-899F-BBC71A38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23487"/>
        <c:axId val="949624447"/>
      </c:scatterChart>
      <c:valAx>
        <c:axId val="9496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4447"/>
        <c:crosses val="autoZero"/>
        <c:crossBetween val="midCat"/>
      </c:valAx>
      <c:valAx>
        <c:axId val="9496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  <cx:data id="1">
      <cx:strDim type="cat">
        <cx:f>_xlchart.v1.4</cx:f>
      </cx:strDim>
      <cx:numDim type="val">
        <cx:f>_xlchart.v1.8</cx:f>
      </cx:numDim>
    </cx:data>
    <cx:data id="2">
      <cx:strDim type="cat">
        <cx:f>_xlchart.v1.4</cx:f>
      </cx:strDim>
      <cx:numDim type="val">
        <cx:f>_xlchart.v1.10</cx:f>
      </cx:numDim>
    </cx:data>
  </cx:chartData>
  <cx:chart>
    <cx:title pos="t" align="ctr" overlay="0">
      <cx:tx>
        <cx:txData>
          <cx:v>Number of buyers V.S.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002060"/>
              </a:solidFill>
              <a:latin typeface="Calibri" panose="020F0502020204030204"/>
            </a:rPr>
            <a:t>Number of buyers V.S. Country</a:t>
          </a:r>
        </a:p>
      </cx:txPr>
    </cx:title>
    <cx:plotArea>
      <cx:plotAreaRegion>
        <cx:series layoutId="clusteredColumn" uniqueId="{26A1A844-D8C9-40E7-BD9A-F7A209CAA216}" formatIdx="0">
          <cx:tx>
            <cx:txData>
              <cx:f>_xlchart.v1.5</cx:f>
              <cx:v>Frequency</cx:v>
            </cx:txData>
          </cx:tx>
          <cx:spPr>
            <a:solidFill>
              <a:srgbClr val="002060"/>
            </a:solidFill>
          </cx:spPr>
          <cx:dataId val="0"/>
          <cx:layoutPr>
            <cx:aggregation/>
          </cx:layoutPr>
          <cx:axisId val="1"/>
        </cx:series>
        <cx:series layoutId="paretoLine" ownerIdx="0" uniqueId="{5A078258-DFF8-4EF9-AD3D-1B923D6EFE3F}" formatIdx="1">
          <cx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  <cx:axisId val="2"/>
        </cx:series>
        <cx:series layoutId="clusteredColumn" hidden="1" uniqueId="{B8576937-62D6-4BF0-8A70-D8A6F83730ED}" formatIdx="2">
          <cx:tx>
            <cx:txData>
              <cx:f>_xlchart.v1.7</cx:f>
              <cx:v>Relative Frequency</cx:v>
            </cx:txData>
          </cx:tx>
          <cx:dataId val="1"/>
          <cx:layoutPr>
            <cx:aggregation/>
          </cx:layoutPr>
          <cx:axisId val="1"/>
        </cx:series>
        <cx:series layoutId="paretoLine" ownerIdx="2" uniqueId="{B63087D2-6E11-4215-BC71-2DC051A207EB}" formatIdx="3">
          <cx:axisId val="2"/>
        </cx:series>
        <cx:series layoutId="clusteredColumn" hidden="1" uniqueId="{06455456-BF65-4C09-8AAF-12765BD91C22}" formatIdx="4">
          <cx:tx>
            <cx:txData>
              <cx:f>_xlchart.v1.9</cx:f>
              <cx:v>Cummulative Frequency</cx:v>
            </cx:txData>
          </cx:tx>
          <cx:dataId val="2"/>
          <cx:layoutPr>
            <cx:aggregation/>
          </cx:layoutPr>
          <cx:axisId val="1"/>
        </cx:series>
        <cx:series layoutId="paretoLine" ownerIdx="4" uniqueId="{671DE775-507E-44A0-96EB-D138E71B9694}" formatIdx="5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spPr>
    <a:ln w="25400">
      <a:solidFill>
        <a:srgbClr val="00206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distribution of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rgbClr val="002060"/>
              </a:solidFill>
              <a:latin typeface="Calibri" panose="020F0502020204030204"/>
            </a:rPr>
            <a:t>Frequency distribution of price</a:t>
          </a:r>
        </a:p>
      </cx:txPr>
    </cx:title>
    <cx:plotArea>
      <cx:plotAreaRegion>
        <cx:series layoutId="clusteredColumn" uniqueId="{BDF619E9-B836-4F5E-A2EB-D0AFC4D29D4B}">
          <cx:spPr>
            <a:solidFill>
              <a:srgbClr val="002060"/>
            </a:solidFill>
          </cx:spPr>
          <cx:dataId val="0"/>
          <cx:layoutPr>
            <cx:binning intervalClosed="r">
              <cx:binCount val="267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solidFill>
      <a:schemeClr val="bg1"/>
    </a:solidFill>
    <a:ln w="25400">
      <a:solidFill>
        <a:srgbClr val="002060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Frequency 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rgbClr val="002060"/>
              </a:solidFill>
              <a:latin typeface="Calibri" panose="020F0502020204030204"/>
            </a:rPr>
            <a:t>Frequency distribution of age</a:t>
          </a:r>
        </a:p>
      </cx:txPr>
    </cx:title>
    <cx:plotArea>
      <cx:plotAreaRegion>
        <cx:series layoutId="clusteredColumn" uniqueId="{3E3C94DF-36A6-48BD-BD9B-63E26B5AB3D2}">
          <cx:spPr>
            <a:solidFill>
              <a:srgbClr val="002060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 w="22225">
      <a:solidFill>
        <a:srgbClr val="00206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2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3116</xdr:colOff>
      <xdr:row>20</xdr:row>
      <xdr:rowOff>14092</xdr:rowOff>
    </xdr:from>
    <xdr:to>
      <xdr:col>8</xdr:col>
      <xdr:colOff>10343</xdr:colOff>
      <xdr:row>40</xdr:row>
      <xdr:rowOff>147309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745C803-66D2-6A1E-A5B0-7EB452895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716" y="3915532"/>
              <a:ext cx="7810107" cy="37146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20747</xdr:colOff>
      <xdr:row>1</xdr:row>
      <xdr:rowOff>5255</xdr:rowOff>
    </xdr:from>
    <xdr:to>
      <xdr:col>15</xdr:col>
      <xdr:colOff>661222</xdr:colOff>
      <xdr:row>20</xdr:row>
      <xdr:rowOff>9228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FF6DEA9-CD56-46BC-B560-AB306CC6E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3227" y="195755"/>
              <a:ext cx="6972695" cy="3714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26445</xdr:colOff>
      <xdr:row>20</xdr:row>
      <xdr:rowOff>15929</xdr:rowOff>
    </xdr:from>
    <xdr:to>
      <xdr:col>15</xdr:col>
      <xdr:colOff>657225</xdr:colOff>
      <xdr:row>40</xdr:row>
      <xdr:rowOff>143691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2B3777-CA26-4582-BD00-C3A3B9400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677724</xdr:colOff>
      <xdr:row>1</xdr:row>
      <xdr:rowOff>7827</xdr:rowOff>
    </xdr:from>
    <xdr:to>
      <xdr:col>25</xdr:col>
      <xdr:colOff>154595</xdr:colOff>
      <xdr:row>20</xdr:row>
      <xdr:rowOff>13702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E470EC-DE57-48F4-AFF3-AEC5584F49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32340" y="200937"/>
              <a:ext cx="7008145" cy="3727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687383</xdr:colOff>
      <xdr:row>20</xdr:row>
      <xdr:rowOff>19495</xdr:rowOff>
    </xdr:from>
    <xdr:to>
      <xdr:col>25</xdr:col>
      <xdr:colOff>153454</xdr:colOff>
      <xdr:row>40</xdr:row>
      <xdr:rowOff>151025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D0718-5212-457B-9677-10AA290F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178" activePane="bottomLeft" state="frozen"/>
      <selection pane="bottomLeft" activeCell="P6" activeCellId="1" sqref="I6:I272 P6:P201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14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6" bestFit="1" customWidth="1"/>
    <col min="22" max="22" width="7.44140625" style="6" bestFit="1" customWidth="1"/>
    <col min="23" max="23" width="8" style="6" bestFit="1" customWidth="1"/>
    <col min="24" max="24" width="8.6640625" style="6" bestFit="1" customWidth="1"/>
    <col min="25" max="25" width="13.88671875" style="6" bestFit="1" customWidth="1"/>
    <col min="26" max="26" width="8.33203125" style="6" bestFit="1" customWidth="1"/>
    <col min="27" max="27" width="6.44140625" style="6" bestFit="1" customWidth="1"/>
    <col min="28" max="16384" width="15.109375" style="11"/>
  </cols>
  <sheetData>
    <row r="1" spans="2:27" ht="15.6" x14ac:dyDescent="0.3">
      <c r="B1" s="18" t="s">
        <v>533</v>
      </c>
      <c r="W1" s="14"/>
    </row>
    <row r="2" spans="2:27" ht="12" x14ac:dyDescent="0.3">
      <c r="B2" s="19" t="s">
        <v>181</v>
      </c>
      <c r="W2" s="14"/>
    </row>
    <row r="3" spans="2:27" ht="12" x14ac:dyDescent="0.3">
      <c r="B3" s="19"/>
      <c r="W3" s="14"/>
    </row>
    <row r="4" spans="2:27" ht="15" customHeight="1" x14ac:dyDescent="0.3">
      <c r="B4" s="49" t="s">
        <v>527</v>
      </c>
      <c r="C4" s="49"/>
      <c r="D4" s="49"/>
      <c r="E4" s="49"/>
      <c r="F4" s="49"/>
      <c r="G4" s="49"/>
      <c r="H4" s="49"/>
      <c r="I4" s="49"/>
      <c r="J4" s="49"/>
      <c r="L4" s="49" t="s">
        <v>528</v>
      </c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2:27" ht="13.8" customHeight="1" thickBot="1" x14ac:dyDescent="0.35">
      <c r="B5" s="22" t="s">
        <v>178</v>
      </c>
      <c r="C5" s="22" t="s">
        <v>531</v>
      </c>
      <c r="D5" s="22" t="s">
        <v>26</v>
      </c>
      <c r="E5" s="22" t="s">
        <v>27</v>
      </c>
      <c r="F5" s="22" t="s">
        <v>520</v>
      </c>
      <c r="G5" s="22" t="s">
        <v>529</v>
      </c>
      <c r="H5" s="22" t="s">
        <v>2</v>
      </c>
      <c r="I5" s="22" t="s">
        <v>519</v>
      </c>
      <c r="J5" s="22" t="s">
        <v>3</v>
      </c>
      <c r="K5" s="22"/>
      <c r="L5" s="22" t="s">
        <v>28</v>
      </c>
      <c r="M5" s="22" t="s">
        <v>521</v>
      </c>
      <c r="N5" s="22" t="s">
        <v>22</v>
      </c>
      <c r="O5" s="22" t="s">
        <v>23</v>
      </c>
      <c r="P5" s="22" t="s">
        <v>522</v>
      </c>
      <c r="Q5" s="22" t="s">
        <v>523</v>
      </c>
      <c r="R5" s="22" t="s">
        <v>174</v>
      </c>
      <c r="S5" s="22" t="s">
        <v>175</v>
      </c>
      <c r="T5" s="22" t="s">
        <v>176</v>
      </c>
      <c r="U5" s="22" t="s">
        <v>24</v>
      </c>
      <c r="V5" s="22" t="s">
        <v>25</v>
      </c>
      <c r="W5" s="22" t="s">
        <v>12</v>
      </c>
      <c r="X5" s="22" t="s">
        <v>40</v>
      </c>
      <c r="Y5" s="22" t="s">
        <v>524</v>
      </c>
      <c r="Z5" s="22" t="s">
        <v>37</v>
      </c>
      <c r="AA5" s="22" t="s">
        <v>38</v>
      </c>
    </row>
    <row r="6" spans="2:27" ht="14.25" customHeight="1" x14ac:dyDescent="0.3">
      <c r="B6" s="21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0">
        <v>246172.67600000001</v>
      </c>
      <c r="J6" s="20" t="s">
        <v>4</v>
      </c>
      <c r="K6" s="20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21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0">
        <v>246331.90400000001</v>
      </c>
      <c r="J7" s="20" t="s">
        <v>4</v>
      </c>
      <c r="K7" s="20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21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0">
        <v>209280.91039999999</v>
      </c>
      <c r="J8" s="20" t="s">
        <v>4</v>
      </c>
      <c r="K8" s="20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21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0">
        <v>452667.00639999995</v>
      </c>
      <c r="J9" s="20" t="s">
        <v>4</v>
      </c>
      <c r="K9" s="20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21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0">
        <v>467083.31319999998</v>
      </c>
      <c r="J10" s="20" t="s">
        <v>4</v>
      </c>
      <c r="K10" s="20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21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0">
        <v>203491.84999999998</v>
      </c>
      <c r="J11" s="20" t="s">
        <v>4</v>
      </c>
      <c r="K11" s="20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21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0">
        <v>212520.826</v>
      </c>
      <c r="J12" s="20" t="s">
        <v>4</v>
      </c>
      <c r="K12" s="20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21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0">
        <v>198591.84879999998</v>
      </c>
      <c r="J13" s="20" t="s">
        <v>4</v>
      </c>
      <c r="K13" s="20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21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0">
        <v>265467.68000000005</v>
      </c>
      <c r="J14" s="20" t="s">
        <v>4</v>
      </c>
      <c r="K14" s="20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21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0">
        <v>235633.2592</v>
      </c>
      <c r="J15" s="20" t="s">
        <v>4</v>
      </c>
      <c r="K15" s="20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21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0">
        <v>317473.86080000002</v>
      </c>
      <c r="J16" s="20" t="s">
        <v>4</v>
      </c>
      <c r="K16" s="20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21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0">
        <v>503790.23080000002</v>
      </c>
      <c r="J17" s="20" t="s">
        <v>4</v>
      </c>
      <c r="K17" s="20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21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0">
        <v>217786.37600000002</v>
      </c>
      <c r="J18" s="20" t="s">
        <v>4</v>
      </c>
      <c r="K18" s="20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21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0">
        <v>460001.25599999994</v>
      </c>
      <c r="J19" s="20" t="s">
        <v>4</v>
      </c>
      <c r="K19" s="20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21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0">
        <v>460001.25599999994</v>
      </c>
      <c r="J20" s="20" t="s">
        <v>4</v>
      </c>
      <c r="K20" s="20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21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0">
        <v>448134.26880000002</v>
      </c>
      <c r="J21" s="20" t="s">
        <v>4</v>
      </c>
      <c r="K21" s="20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21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0">
        <v>249591.99479999999</v>
      </c>
      <c r="J22" s="20" t="s">
        <v>4</v>
      </c>
      <c r="K22" s="20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21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0">
        <v>196142.19200000001</v>
      </c>
      <c r="J23" s="20" t="s">
        <v>4</v>
      </c>
      <c r="K23" s="20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21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0">
        <v>258572.47760000001</v>
      </c>
      <c r="J24" s="20" t="s">
        <v>4</v>
      </c>
      <c r="K24" s="20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21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0">
        <v>310831.21159999998</v>
      </c>
      <c r="J25" s="20" t="s">
        <v>4</v>
      </c>
      <c r="K25" s="20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21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0">
        <v>207281.5912</v>
      </c>
      <c r="J26" s="20" t="s">
        <v>4</v>
      </c>
      <c r="K26" s="20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21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0">
        <v>168834.04240000001</v>
      </c>
      <c r="J27" s="20" t="s">
        <v>4</v>
      </c>
      <c r="K27" s="20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21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0">
        <v>396973.83240000001</v>
      </c>
      <c r="J28" s="20" t="s">
        <v>4</v>
      </c>
      <c r="K28" s="20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21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0">
        <v>188743.1072</v>
      </c>
      <c r="J29" s="20" t="s">
        <v>4</v>
      </c>
      <c r="K29" s="20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21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0">
        <v>179674.07519999999</v>
      </c>
      <c r="J30" s="20" t="s">
        <v>4</v>
      </c>
      <c r="K30" s="20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21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0">
        <v>306363.64360000001</v>
      </c>
      <c r="J31" s="20" t="s">
        <v>4</v>
      </c>
      <c r="K31" s="20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21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0">
        <v>200300.63399999999</v>
      </c>
      <c r="J32" s="20" t="s">
        <v>4</v>
      </c>
      <c r="K32" s="20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21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0">
        <v>382041.12799999997</v>
      </c>
      <c r="J33" s="20" t="s">
        <v>4</v>
      </c>
      <c r="K33" s="20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21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0">
        <v>245572.7936</v>
      </c>
      <c r="J34" s="20" t="s">
        <v>4</v>
      </c>
      <c r="K34" s="20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21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0">
        <v>407214.28960000002</v>
      </c>
      <c r="J35" s="20" t="s">
        <v>4</v>
      </c>
      <c r="K35" s="20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21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0">
        <v>355073.4032</v>
      </c>
      <c r="J36" s="20" t="s">
        <v>4</v>
      </c>
      <c r="K36" s="20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21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0">
        <v>256821.6404</v>
      </c>
      <c r="J37" s="20" t="s">
        <v>4</v>
      </c>
      <c r="K37" s="20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21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0">
        <v>226342.80319999999</v>
      </c>
      <c r="J38" s="20" t="s">
        <v>4</v>
      </c>
      <c r="K38" s="20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 t="s">
        <v>15</v>
      </c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21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0">
        <v>191389.8688</v>
      </c>
      <c r="J39" s="20" t="s">
        <v>4</v>
      </c>
      <c r="K39" s="20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21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0">
        <v>297008.96519999998</v>
      </c>
      <c r="J40" s="20" t="s">
        <v>4</v>
      </c>
      <c r="K40" s="20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21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0">
        <v>250773.1452</v>
      </c>
      <c r="J41" s="20" t="s">
        <v>4</v>
      </c>
      <c r="K41" s="20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21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0">
        <v>312211.14399999997</v>
      </c>
      <c r="J42" s="20" t="s">
        <v>4</v>
      </c>
      <c r="K42" s="20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21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0">
        <v>190119.50400000002</v>
      </c>
      <c r="J43" s="20" t="s">
        <v>4</v>
      </c>
      <c r="K43" s="20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21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0">
        <v>225050.52000000002</v>
      </c>
      <c r="J44" s="20" t="s">
        <v>4</v>
      </c>
      <c r="K44" s="20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21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0">
        <v>261742.742</v>
      </c>
      <c r="J45" s="20" t="s">
        <v>4</v>
      </c>
      <c r="K45" s="20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21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0">
        <v>344530.88879999996</v>
      </c>
      <c r="J46" s="20" t="s">
        <v>4</v>
      </c>
      <c r="K46" s="20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21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0">
        <v>215410.27600000001</v>
      </c>
      <c r="J47" s="20" t="s">
        <v>4</v>
      </c>
      <c r="K47" s="20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21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0">
        <v>252185.992</v>
      </c>
      <c r="J48" s="20" t="s">
        <v>4</v>
      </c>
      <c r="K48" s="20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21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0">
        <v>480545.80959999998</v>
      </c>
      <c r="J49" s="20" t="s">
        <v>4</v>
      </c>
      <c r="K49" s="20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21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0">
        <v>300385.6176</v>
      </c>
      <c r="J50" s="20" t="s">
        <v>4</v>
      </c>
      <c r="K50" s="20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532</v>
      </c>
      <c r="B51" s="21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0">
        <v>240539.34760000001</v>
      </c>
      <c r="J51" s="20" t="s">
        <v>4</v>
      </c>
      <c r="K51" s="20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21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0">
        <v>222138.71599999999</v>
      </c>
      <c r="J52" s="20" t="s">
        <v>4</v>
      </c>
      <c r="K52" s="20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21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0">
        <v>228410.054</v>
      </c>
      <c r="J53" s="20" t="s">
        <v>4</v>
      </c>
      <c r="K53" s="20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21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0">
        <v>197053.51439999999</v>
      </c>
      <c r="J54" s="20" t="s">
        <v>4</v>
      </c>
      <c r="K54" s="20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21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0">
        <v>193660.62079999998</v>
      </c>
      <c r="J55" s="20" t="s">
        <v>4</v>
      </c>
      <c r="K55" s="20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21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0">
        <v>237060.1488</v>
      </c>
      <c r="J56" s="20" t="s">
        <v>4</v>
      </c>
      <c r="K56" s="20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21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0">
        <v>372001.69679999998</v>
      </c>
      <c r="J57" s="20" t="s">
        <v>4</v>
      </c>
      <c r="K57" s="20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21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0">
        <v>290031.25879999995</v>
      </c>
      <c r="J58" s="20" t="s">
        <v>4</v>
      </c>
      <c r="K58" s="20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21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0">
        <v>238811.06399999998</v>
      </c>
      <c r="J59" s="20" t="s">
        <v>4</v>
      </c>
      <c r="K59" s="20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21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0">
        <v>199054.1992</v>
      </c>
      <c r="J60" s="20" t="s">
        <v>4</v>
      </c>
      <c r="K60" s="20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21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0">
        <v>496266.40639999998</v>
      </c>
      <c r="J61" s="20" t="s">
        <v>4</v>
      </c>
      <c r="K61" s="20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21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0">
        <v>346906.89319999993</v>
      </c>
      <c r="J62" s="20" t="s">
        <v>4</v>
      </c>
      <c r="K62" s="20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21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0">
        <v>376964.61560000002</v>
      </c>
      <c r="J63" s="20" t="s">
        <v>4</v>
      </c>
      <c r="K63" s="20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21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0">
        <v>315733.15360000002</v>
      </c>
      <c r="J64" s="20" t="s">
        <v>4</v>
      </c>
      <c r="K64" s="20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21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0">
        <v>188273.7304</v>
      </c>
      <c r="J65" s="20" t="s">
        <v>4</v>
      </c>
      <c r="K65" s="20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21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0">
        <v>253831.02480000001</v>
      </c>
      <c r="J66" s="20" t="s">
        <v>4</v>
      </c>
      <c r="K66" s="20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21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0">
        <v>278575.86879999994</v>
      </c>
      <c r="J67" s="20" t="s">
        <v>4</v>
      </c>
      <c r="K67" s="20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21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0">
        <v>402081.79600000003</v>
      </c>
      <c r="J68" s="20" t="s">
        <v>4</v>
      </c>
      <c r="K68" s="20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21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0">
        <v>310832.58759999997</v>
      </c>
      <c r="J69" s="20" t="s">
        <v>4</v>
      </c>
      <c r="K69" s="20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21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0">
        <v>257183.48</v>
      </c>
      <c r="J70" s="20" t="s">
        <v>4</v>
      </c>
      <c r="K70" s="20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21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0">
        <v>326885.33600000001</v>
      </c>
      <c r="J71" s="20" t="s">
        <v>4</v>
      </c>
      <c r="K71" s="20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21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0">
        <v>344568.74280000001</v>
      </c>
      <c r="J72" s="20" t="s">
        <v>4</v>
      </c>
      <c r="K72" s="20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21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0">
        <v>214631.68039999998</v>
      </c>
      <c r="J73" s="20" t="s">
        <v>4</v>
      </c>
      <c r="K73" s="20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21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0">
        <v>237207.67999999999</v>
      </c>
      <c r="J74" s="20" t="s">
        <v>4</v>
      </c>
      <c r="K74" s="20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21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0">
        <v>464549.19040000002</v>
      </c>
      <c r="J75" s="20" t="s">
        <v>4</v>
      </c>
      <c r="K75" s="20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21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0">
        <v>310577.03959999996</v>
      </c>
      <c r="J76" s="20" t="s">
        <v>4</v>
      </c>
      <c r="K76" s="20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21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0">
        <v>205098.2108</v>
      </c>
      <c r="J77" s="20" t="s">
        <v>4</v>
      </c>
      <c r="K77" s="20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 t="s">
        <v>13</v>
      </c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21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0">
        <v>248525.11680000002</v>
      </c>
      <c r="J78" s="20" t="s">
        <v>4</v>
      </c>
      <c r="K78" s="20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21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0">
        <v>224463.86599999998</v>
      </c>
      <c r="J79" s="20" t="s">
        <v>4</v>
      </c>
      <c r="K79" s="20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21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0">
        <v>220606.28</v>
      </c>
      <c r="J80" s="20" t="s">
        <v>4</v>
      </c>
      <c r="K80" s="20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21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0">
        <v>220865</v>
      </c>
      <c r="J81" s="20" t="s">
        <v>4</v>
      </c>
      <c r="K81" s="20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21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0">
        <v>338181.18080000003</v>
      </c>
      <c r="J82" s="20" t="s">
        <v>4</v>
      </c>
      <c r="K82" s="20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21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0">
        <v>432679.91199999995</v>
      </c>
      <c r="J83" s="20" t="s">
        <v>4</v>
      </c>
      <c r="K83" s="20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21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0">
        <v>196220.04800000001</v>
      </c>
      <c r="J84" s="20" t="s">
        <v>4</v>
      </c>
      <c r="K84" s="20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21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0">
        <v>323915.8112</v>
      </c>
      <c r="J85" s="20" t="s">
        <v>4</v>
      </c>
      <c r="K85" s="20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21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0">
        <v>200719.01519999999</v>
      </c>
      <c r="J86" s="20" t="s">
        <v>4</v>
      </c>
      <c r="K86" s="20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21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0">
        <v>380809.52</v>
      </c>
      <c r="J87" s="20" t="s">
        <v>4</v>
      </c>
      <c r="K87" s="20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21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0">
        <v>213942.5624</v>
      </c>
      <c r="J88" s="20" t="s">
        <v>4</v>
      </c>
      <c r="K88" s="20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 t="s">
        <v>13</v>
      </c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21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0">
        <v>207581.42720000001</v>
      </c>
      <c r="J89" s="20" t="s">
        <v>4</v>
      </c>
      <c r="K89" s="20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21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0">
        <v>241671.52000000002</v>
      </c>
      <c r="J90" s="20" t="s">
        <v>4</v>
      </c>
      <c r="K90" s="20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21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0">
        <v>336695.2524</v>
      </c>
      <c r="J91" s="20" t="s">
        <v>4</v>
      </c>
      <c r="K91" s="20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21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0">
        <v>171262.6544</v>
      </c>
      <c r="J92" s="20" t="s">
        <v>4</v>
      </c>
      <c r="K92" s="20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21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0">
        <v>299159.1384</v>
      </c>
      <c r="J93" s="20" t="s">
        <v>4</v>
      </c>
      <c r="K93" s="20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21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0">
        <v>212265.66799999998</v>
      </c>
      <c r="J94" s="20" t="s">
        <v>4</v>
      </c>
      <c r="K94" s="20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21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0">
        <v>388515.14</v>
      </c>
      <c r="J95" s="20" t="s">
        <v>4</v>
      </c>
      <c r="K95" s="20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21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0">
        <v>263790.81440000003</v>
      </c>
      <c r="J96" s="20" t="s">
        <v>4</v>
      </c>
      <c r="K96" s="20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21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0">
        <v>367976.45760000002</v>
      </c>
      <c r="J97" s="20" t="s">
        <v>4</v>
      </c>
      <c r="K97" s="20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21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0">
        <v>243052.59039999999</v>
      </c>
      <c r="J98" s="20" t="s">
        <v>4</v>
      </c>
      <c r="K98" s="20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21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0">
        <v>269075.30160000001</v>
      </c>
      <c r="J99" s="20" t="s">
        <v>4</v>
      </c>
      <c r="K99" s="20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21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0">
        <v>223577.32</v>
      </c>
      <c r="J100" s="20" t="s">
        <v>4</v>
      </c>
      <c r="K100" s="20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21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0">
        <v>198075.992</v>
      </c>
      <c r="J101" s="20" t="s">
        <v>4</v>
      </c>
      <c r="K101" s="20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21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0">
        <v>354553.23239999998</v>
      </c>
      <c r="J102" s="20" t="s">
        <v>4</v>
      </c>
      <c r="K102" s="20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21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0">
        <v>456919.45599999995</v>
      </c>
      <c r="J103" s="20" t="s">
        <v>4</v>
      </c>
      <c r="K103" s="20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21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0">
        <v>233142.8</v>
      </c>
      <c r="J104" s="20" t="s">
        <v>4</v>
      </c>
      <c r="K104" s="20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21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0">
        <v>225401.6152</v>
      </c>
      <c r="J105" s="20" t="s">
        <v>4</v>
      </c>
      <c r="K105" s="20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21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0">
        <v>195153.16</v>
      </c>
      <c r="J106" s="20" t="s">
        <v>4</v>
      </c>
      <c r="K106" s="20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21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0">
        <v>206631.81</v>
      </c>
      <c r="J107" s="20" t="s">
        <v>4</v>
      </c>
      <c r="K107" s="20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21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0">
        <v>358525.59239999996</v>
      </c>
      <c r="J108" s="20" t="s">
        <v>4</v>
      </c>
      <c r="K108" s="20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21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0">
        <v>223917.33600000001</v>
      </c>
      <c r="J109" s="20" t="s">
        <v>4</v>
      </c>
      <c r="K109" s="20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21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0">
        <v>201518.89440000002</v>
      </c>
      <c r="J110" s="20" t="s">
        <v>4</v>
      </c>
      <c r="K110" s="20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21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0">
        <v>269278.57199999999</v>
      </c>
      <c r="J111" s="20" t="s">
        <v>4</v>
      </c>
      <c r="K111" s="20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21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0">
        <v>204808.16039999996</v>
      </c>
      <c r="J112" s="20" t="s">
        <v>4</v>
      </c>
      <c r="K112" s="20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21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0">
        <v>306878.45759999997</v>
      </c>
      <c r="J113" s="20" t="s">
        <v>4</v>
      </c>
      <c r="K113" s="20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21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0">
        <v>275394.24839999998</v>
      </c>
      <c r="J114" s="20" t="s">
        <v>4</v>
      </c>
      <c r="K114" s="20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21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0">
        <v>192092.24</v>
      </c>
      <c r="J115" s="20" t="s">
        <v>4</v>
      </c>
      <c r="K115" s="20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21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0">
        <v>165430.28200000001</v>
      </c>
      <c r="J116" s="20" t="s">
        <v>4</v>
      </c>
      <c r="K116" s="20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21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0">
        <v>310223.29079999996</v>
      </c>
      <c r="J117" s="20" t="s">
        <v>4</v>
      </c>
      <c r="K117" s="20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21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0">
        <v>231552.32559999998</v>
      </c>
      <c r="J118" s="20" t="s">
        <v>4</v>
      </c>
      <c r="K118" s="20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21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0">
        <v>215774.28439999997</v>
      </c>
      <c r="J119" s="20" t="s">
        <v>4</v>
      </c>
      <c r="K119" s="20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21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0">
        <v>289727.99040000001</v>
      </c>
      <c r="J120" s="20" t="s">
        <v>4</v>
      </c>
      <c r="K120" s="20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21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0">
        <v>195874.94399999999</v>
      </c>
      <c r="J121" s="20" t="s">
        <v>4</v>
      </c>
      <c r="K121" s="20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21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0">
        <v>357538.19519999996</v>
      </c>
      <c r="J122" s="20" t="s">
        <v>4</v>
      </c>
      <c r="K122" s="20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21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0">
        <v>239248.7512</v>
      </c>
      <c r="J123" s="20" t="s">
        <v>4</v>
      </c>
      <c r="K123" s="20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21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0">
        <v>382277.14880000002</v>
      </c>
      <c r="J124" s="20" t="s">
        <v>4</v>
      </c>
      <c r="K124" s="20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21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0">
        <v>248422.66399999999</v>
      </c>
      <c r="J125" s="20" t="s">
        <v>4</v>
      </c>
      <c r="K125" s="20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21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0">
        <v>242740.65599999999</v>
      </c>
      <c r="J126" s="20" t="s">
        <v>4</v>
      </c>
      <c r="K126" s="20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 t="s">
        <v>15</v>
      </c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21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0">
        <v>253025.77720000001</v>
      </c>
      <c r="J127" s="20" t="s">
        <v>4</v>
      </c>
      <c r="K127" s="20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21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0">
        <v>234172.38800000004</v>
      </c>
      <c r="J128" s="20" t="s">
        <v>4</v>
      </c>
      <c r="K128" s="20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21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0">
        <v>200678.75119999997</v>
      </c>
      <c r="J129" s="20" t="s">
        <v>4</v>
      </c>
      <c r="K129" s="20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21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0">
        <v>226578.51199999999</v>
      </c>
      <c r="J130" s="20" t="s">
        <v>4</v>
      </c>
      <c r="K130" s="20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21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0">
        <v>200148.89440000002</v>
      </c>
      <c r="J131" s="20" t="s">
        <v>4</v>
      </c>
      <c r="K131" s="20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21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0">
        <v>218585.92480000001</v>
      </c>
      <c r="J132" s="20" t="s">
        <v>4</v>
      </c>
      <c r="K132" s="20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21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0">
        <v>198841.69519999996</v>
      </c>
      <c r="J133" s="20" t="s">
        <v>4</v>
      </c>
      <c r="K133" s="20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21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0">
        <v>252927.84</v>
      </c>
      <c r="J134" s="20" t="s">
        <v>4</v>
      </c>
      <c r="K134" s="20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21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0">
        <v>225290.22039999999</v>
      </c>
      <c r="J135" s="20" t="s">
        <v>4</v>
      </c>
      <c r="K135" s="20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21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0">
        <v>234750.58600000001</v>
      </c>
      <c r="J136" s="20" t="s">
        <v>4</v>
      </c>
      <c r="K136" s="20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21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0">
        <v>287466.41159999999</v>
      </c>
      <c r="J137" s="20" t="s">
        <v>4</v>
      </c>
      <c r="K137" s="20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21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0">
        <v>229464.71119999999</v>
      </c>
      <c r="J138" s="20" t="s">
        <v>4</v>
      </c>
      <c r="K138" s="20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21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0">
        <v>377313.5552</v>
      </c>
      <c r="J139" s="20" t="s">
        <v>4</v>
      </c>
      <c r="K139" s="20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21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0">
        <v>276759.18</v>
      </c>
      <c r="J140" s="20" t="s">
        <v>4</v>
      </c>
      <c r="K140" s="20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21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0">
        <v>219373.4056</v>
      </c>
      <c r="J141" s="20" t="s">
        <v>4</v>
      </c>
      <c r="K141" s="20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21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0">
        <v>230216.21919999999</v>
      </c>
      <c r="J142" s="20" t="s">
        <v>4</v>
      </c>
      <c r="K142" s="20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21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0">
        <v>410932.67319999996</v>
      </c>
      <c r="J143" s="20" t="s">
        <v>4</v>
      </c>
      <c r="K143" s="20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21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0">
        <v>214341.3364</v>
      </c>
      <c r="J144" s="20" t="s">
        <v>4</v>
      </c>
      <c r="K144" s="20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21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0">
        <v>248274.31359999999</v>
      </c>
      <c r="J145" s="20" t="s">
        <v>4</v>
      </c>
      <c r="K145" s="20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21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0">
        <v>390494.27120000002</v>
      </c>
      <c r="J146" s="20" t="s">
        <v>4</v>
      </c>
      <c r="K146" s="20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21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0">
        <v>293876.27480000001</v>
      </c>
      <c r="J147" s="20" t="s">
        <v>4</v>
      </c>
      <c r="K147" s="20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21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0">
        <v>204286.66679999998</v>
      </c>
      <c r="J148" s="20" t="s">
        <v>4</v>
      </c>
      <c r="K148" s="20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21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0">
        <v>230154.52999999997</v>
      </c>
      <c r="J149" s="20" t="s">
        <v>4</v>
      </c>
      <c r="K149" s="20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21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0">
        <v>228170.02560000002</v>
      </c>
      <c r="J150" s="20" t="s">
        <v>4</v>
      </c>
      <c r="K150" s="20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21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0">
        <v>205085.40479999999</v>
      </c>
      <c r="J151" s="20" t="s">
        <v>4</v>
      </c>
      <c r="K151" s="20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21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0">
        <v>177555.06399999998</v>
      </c>
      <c r="J152" s="20" t="s">
        <v>4</v>
      </c>
      <c r="K152" s="20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21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0">
        <v>217748.48000000001</v>
      </c>
      <c r="J153" s="20" t="s">
        <v>4</v>
      </c>
      <c r="K153" s="20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21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0">
        <v>247739.44</v>
      </c>
      <c r="J154" s="20" t="s">
        <v>4</v>
      </c>
      <c r="K154" s="20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21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0">
        <v>484458.03040000005</v>
      </c>
      <c r="J155" s="20" t="s">
        <v>4</v>
      </c>
      <c r="K155" s="20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21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0">
        <v>356506.36999999994</v>
      </c>
      <c r="J156" s="20" t="s">
        <v>4</v>
      </c>
      <c r="K156" s="20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21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0">
        <v>197869.36400000003</v>
      </c>
      <c r="J157" s="20" t="s">
        <v>4</v>
      </c>
      <c r="K157" s="20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21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0">
        <v>236608.95279999997</v>
      </c>
      <c r="J158" s="20" t="s">
        <v>4</v>
      </c>
      <c r="K158" s="20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21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0">
        <v>208930.81200000001</v>
      </c>
      <c r="J159" s="20" t="s">
        <v>4</v>
      </c>
      <c r="K159" s="20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21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0">
        <v>263123.42080000002</v>
      </c>
      <c r="J160" s="20" t="s">
        <v>4</v>
      </c>
      <c r="K160" s="20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21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0">
        <v>286433.57279999997</v>
      </c>
      <c r="J161" s="20" t="s">
        <v>4</v>
      </c>
      <c r="K161" s="20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21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0">
        <v>229581.7836</v>
      </c>
      <c r="J162" s="20" t="s">
        <v>4</v>
      </c>
      <c r="K162" s="20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21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0">
        <v>252053.0264</v>
      </c>
      <c r="J163" s="20" t="s">
        <v>4</v>
      </c>
      <c r="K163" s="20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21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0">
        <v>244820.66720000003</v>
      </c>
      <c r="J164" s="20" t="s">
        <v>4</v>
      </c>
      <c r="K164" s="20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21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0">
        <v>241620.48320000002</v>
      </c>
      <c r="J165" s="20" t="s">
        <v>4</v>
      </c>
      <c r="K165" s="20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21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0">
        <v>235762.34000000003</v>
      </c>
      <c r="J166" s="20" t="s">
        <v>4</v>
      </c>
      <c r="K166" s="20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21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0">
        <v>236639.56</v>
      </c>
      <c r="J167" s="20" t="s">
        <v>4</v>
      </c>
      <c r="K167" s="20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21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0">
        <v>294807.64799999999</v>
      </c>
      <c r="J168" s="20" t="s">
        <v>4</v>
      </c>
      <c r="K168" s="20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21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0">
        <v>293828.68799999997</v>
      </c>
      <c r="J169" s="20" t="s">
        <v>4</v>
      </c>
      <c r="K169" s="20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21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0">
        <v>412856.56159999996</v>
      </c>
      <c r="J170" s="20" t="s">
        <v>4</v>
      </c>
      <c r="K170" s="20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21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0">
        <v>224076.83600000001</v>
      </c>
      <c r="J171" s="20" t="s">
        <v>4</v>
      </c>
      <c r="K171" s="20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21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0">
        <v>258015.61439999999</v>
      </c>
      <c r="J172" s="20" t="s">
        <v>4</v>
      </c>
      <c r="K172" s="20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21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0">
        <v>153466.71240000002</v>
      </c>
      <c r="J173" s="20" t="s">
        <v>4</v>
      </c>
      <c r="K173" s="20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21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0">
        <v>261871.696</v>
      </c>
      <c r="J174" s="20" t="s">
        <v>4</v>
      </c>
      <c r="K174" s="20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21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0">
        <v>210038.6992</v>
      </c>
      <c r="J175" s="20" t="s">
        <v>4</v>
      </c>
      <c r="K175" s="20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21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0">
        <v>210824.0576</v>
      </c>
      <c r="J176" s="20" t="s">
        <v>4</v>
      </c>
      <c r="K176" s="20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21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0">
        <v>249075.6568</v>
      </c>
      <c r="J177" s="20" t="s">
        <v>4</v>
      </c>
      <c r="K177" s="20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21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0">
        <v>219865.76079999999</v>
      </c>
      <c r="J178" s="20" t="s">
        <v>4</v>
      </c>
      <c r="K178" s="20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21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0">
        <v>204292.49399999998</v>
      </c>
      <c r="J179" s="20" t="s">
        <v>4</v>
      </c>
      <c r="K179" s="20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21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0">
        <v>261579.89200000002</v>
      </c>
      <c r="J180" s="20" t="s">
        <v>4</v>
      </c>
      <c r="K180" s="20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21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0">
        <v>222867.42080000002</v>
      </c>
      <c r="J181" s="20" t="s">
        <v>4</v>
      </c>
      <c r="K181" s="20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21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0">
        <v>291494.36</v>
      </c>
      <c r="J182" s="20" t="s">
        <v>4</v>
      </c>
      <c r="K182" s="20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21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0">
        <v>296483.14399999997</v>
      </c>
      <c r="J183" s="20" t="s">
        <v>4</v>
      </c>
      <c r="K183" s="20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21">
        <v>5052</v>
      </c>
      <c r="C184" s="4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21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0">
        <v>117564.0716</v>
      </c>
      <c r="J185" s="20" t="s">
        <v>4</v>
      </c>
      <c r="K185" s="20"/>
      <c r="L185" s="3" t="s">
        <v>497</v>
      </c>
      <c r="M185" s="3" t="s">
        <v>180</v>
      </c>
      <c r="N185" s="11" t="s">
        <v>498</v>
      </c>
      <c r="O185" s="11" t="s">
        <v>479</v>
      </c>
      <c r="P185" s="1" t="s">
        <v>530</v>
      </c>
      <c r="Q185" s="1" t="s">
        <v>530</v>
      </c>
      <c r="R185" s="1" t="s">
        <v>530</v>
      </c>
      <c r="S185" s="23"/>
      <c r="T185" s="23"/>
      <c r="U185" s="1" t="s">
        <v>530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21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0">
        <v>317196.39999999997</v>
      </c>
      <c r="J186" s="20" t="s">
        <v>4</v>
      </c>
      <c r="K186" s="20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530</v>
      </c>
      <c r="Q186" s="1" t="s">
        <v>530</v>
      </c>
      <c r="R186" s="1" t="s">
        <v>530</v>
      </c>
      <c r="S186" s="1"/>
      <c r="T186" s="1"/>
      <c r="U186" s="1" t="s">
        <v>530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21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0">
        <v>264142.16000000003</v>
      </c>
      <c r="J187" s="20" t="s">
        <v>4</v>
      </c>
      <c r="K187" s="20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530</v>
      </c>
      <c r="Q187" s="1" t="s">
        <v>530</v>
      </c>
      <c r="R187" s="1" t="s">
        <v>530</v>
      </c>
      <c r="S187" s="1"/>
      <c r="T187" s="1"/>
      <c r="U187" s="1" t="s">
        <v>530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21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0">
        <v>222947.20879999999</v>
      </c>
      <c r="J188" s="20" t="s">
        <v>4</v>
      </c>
      <c r="K188" s="20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530</v>
      </c>
      <c r="Q188" s="1" t="s">
        <v>530</v>
      </c>
      <c r="R188" s="1" t="s">
        <v>530</v>
      </c>
      <c r="S188" s="1"/>
      <c r="T188" s="1"/>
      <c r="U188" s="1" t="s">
        <v>530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21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0">
        <v>250312.5344</v>
      </c>
      <c r="J189" s="20" t="s">
        <v>4</v>
      </c>
      <c r="K189" s="20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530</v>
      </c>
      <c r="Q189" s="1" t="s">
        <v>530</v>
      </c>
      <c r="R189" s="1" t="s">
        <v>530</v>
      </c>
      <c r="S189" s="1"/>
      <c r="T189" s="1"/>
      <c r="U189" s="1" t="s">
        <v>530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21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0">
        <v>246050.40400000001</v>
      </c>
      <c r="J190" s="20" t="s">
        <v>4</v>
      </c>
      <c r="K190" s="20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530</v>
      </c>
      <c r="Q190" s="1" t="s">
        <v>530</v>
      </c>
      <c r="R190" s="1" t="s">
        <v>530</v>
      </c>
      <c r="S190" s="1"/>
      <c r="T190" s="1"/>
      <c r="U190" s="1" t="s">
        <v>530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21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0">
        <v>529317.28319999995</v>
      </c>
      <c r="J191" s="20" t="s">
        <v>4</v>
      </c>
      <c r="K191" s="20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530</v>
      </c>
      <c r="Q191" s="1" t="s">
        <v>530</v>
      </c>
      <c r="R191" s="1" t="s">
        <v>530</v>
      </c>
      <c r="S191" s="1"/>
      <c r="T191" s="1"/>
      <c r="U191" s="1" t="s">
        <v>530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21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0">
        <v>169158.29440000001</v>
      </c>
      <c r="J192" s="20" t="s">
        <v>4</v>
      </c>
      <c r="K192" s="20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530</v>
      </c>
      <c r="Q192" s="1" t="s">
        <v>530</v>
      </c>
      <c r="R192" s="1" t="s">
        <v>530</v>
      </c>
      <c r="S192" s="1"/>
      <c r="T192" s="1"/>
      <c r="U192" s="1" t="s">
        <v>530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21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0">
        <v>206958.712</v>
      </c>
      <c r="J193" s="20" t="s">
        <v>4</v>
      </c>
      <c r="K193" s="20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530</v>
      </c>
      <c r="Q193" s="1" t="s">
        <v>530</v>
      </c>
      <c r="R193" s="1" t="s">
        <v>530</v>
      </c>
      <c r="S193" s="1"/>
      <c r="T193" s="1"/>
      <c r="U193" s="1" t="s">
        <v>530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21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0">
        <v>206445.42319999999</v>
      </c>
      <c r="J194" s="20" t="s">
        <v>4</v>
      </c>
      <c r="K194" s="20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530</v>
      </c>
      <c r="Q194" s="1" t="s">
        <v>530</v>
      </c>
      <c r="R194" s="1" t="s">
        <v>530</v>
      </c>
      <c r="S194" s="1"/>
      <c r="T194" s="1"/>
      <c r="U194" s="1" t="s">
        <v>530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21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0">
        <v>239341.58079999997</v>
      </c>
      <c r="J195" s="20" t="s">
        <v>4</v>
      </c>
      <c r="K195" s="20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530</v>
      </c>
      <c r="Q195" s="1" t="s">
        <v>530</v>
      </c>
      <c r="R195" s="1" t="s">
        <v>530</v>
      </c>
      <c r="S195" s="1"/>
      <c r="T195" s="1"/>
      <c r="U195" s="1" t="s">
        <v>530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21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0">
        <v>398903.42240000004</v>
      </c>
      <c r="J196" s="20" t="s">
        <v>4</v>
      </c>
      <c r="K196" s="20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530</v>
      </c>
      <c r="Q196" s="1" t="s">
        <v>530</v>
      </c>
      <c r="R196" s="1" t="s">
        <v>530</v>
      </c>
      <c r="S196" s="1"/>
      <c r="T196" s="1"/>
      <c r="U196" s="1" t="s">
        <v>530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21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0">
        <v>210745.16639999999</v>
      </c>
      <c r="J197" s="20" t="s">
        <v>4</v>
      </c>
      <c r="K197" s="20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530</v>
      </c>
      <c r="Q197" s="1" t="s">
        <v>530</v>
      </c>
      <c r="R197" s="1" t="s">
        <v>530</v>
      </c>
      <c r="S197" s="1"/>
      <c r="T197" s="1"/>
      <c r="U197" s="1" t="s">
        <v>530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21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0">
        <v>331154.87840000005</v>
      </c>
      <c r="J198" s="20" t="s">
        <v>4</v>
      </c>
      <c r="K198" s="20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530</v>
      </c>
      <c r="Q198" s="1" t="s">
        <v>530</v>
      </c>
      <c r="R198" s="1" t="s">
        <v>530</v>
      </c>
      <c r="S198" s="1"/>
      <c r="T198" s="1"/>
      <c r="U198" s="1" t="s">
        <v>530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21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0">
        <v>204434.6784</v>
      </c>
      <c r="J199" s="20" t="s">
        <v>4</v>
      </c>
      <c r="K199" s="20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530</v>
      </c>
      <c r="Q199" s="1" t="s">
        <v>530</v>
      </c>
      <c r="R199" s="1" t="s">
        <v>530</v>
      </c>
      <c r="S199" s="1"/>
      <c r="T199" s="1"/>
      <c r="U199" s="1" t="s">
        <v>530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21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0">
        <v>189194.30720000001</v>
      </c>
      <c r="J200" s="20" t="s">
        <v>4</v>
      </c>
      <c r="K200" s="20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530</v>
      </c>
      <c r="Q200" s="1" t="s">
        <v>530</v>
      </c>
      <c r="R200" s="1" t="s">
        <v>530</v>
      </c>
      <c r="S200" s="1"/>
      <c r="T200" s="1"/>
      <c r="U200" s="1" t="s">
        <v>530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21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0">
        <v>204027.0912</v>
      </c>
      <c r="J201" s="20" t="s">
        <v>4</v>
      </c>
      <c r="K201" s="20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530</v>
      </c>
      <c r="Q201" s="1" t="s">
        <v>530</v>
      </c>
      <c r="R201" s="1" t="s">
        <v>530</v>
      </c>
      <c r="S201" s="1"/>
      <c r="T201" s="1"/>
      <c r="U201" s="1" t="s">
        <v>530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21">
        <v>1002</v>
      </c>
      <c r="C202" s="4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21">
        <v>1003</v>
      </c>
      <c r="C203" s="4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21">
        <v>1008</v>
      </c>
      <c r="C204" s="4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21">
        <v>1019</v>
      </c>
      <c r="C205" s="4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21">
        <v>1042</v>
      </c>
      <c r="C206" s="4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21">
        <v>1047</v>
      </c>
      <c r="C207" s="4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21">
        <v>2045</v>
      </c>
      <c r="C208" s="4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21">
        <v>2052</v>
      </c>
      <c r="C209" s="4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21">
        <v>2053</v>
      </c>
      <c r="C210" s="4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21">
        <v>3007</v>
      </c>
      <c r="C211" s="4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21">
        <v>3024</v>
      </c>
      <c r="C212" s="4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21">
        <v>3029</v>
      </c>
      <c r="C213" s="4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21">
        <v>3031</v>
      </c>
      <c r="C214" s="4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21">
        <v>3038</v>
      </c>
      <c r="C215" s="4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21">
        <v>3049</v>
      </c>
      <c r="C216" s="4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21">
        <v>3050</v>
      </c>
      <c r="C217" s="4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21">
        <v>3051</v>
      </c>
      <c r="C218" s="4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21">
        <v>3056</v>
      </c>
      <c r="C219" s="4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21">
        <v>3058</v>
      </c>
      <c r="C220" s="4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21">
        <v>4002</v>
      </c>
      <c r="C221" s="4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21">
        <v>4009</v>
      </c>
      <c r="C222" s="4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21">
        <v>4013</v>
      </c>
      <c r="C223" s="4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21">
        <v>4014</v>
      </c>
      <c r="C224" s="4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21">
        <v>4015</v>
      </c>
      <c r="C225" s="4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21">
        <v>4020</v>
      </c>
      <c r="C226" s="4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21">
        <v>4021</v>
      </c>
      <c r="C227" s="4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21">
        <v>4023</v>
      </c>
      <c r="C228" s="4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21">
        <v>4026</v>
      </c>
      <c r="C229" s="4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21">
        <v>4027</v>
      </c>
      <c r="C230" s="4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21">
        <v>4029</v>
      </c>
      <c r="C231" s="4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21">
        <v>4032</v>
      </c>
      <c r="C232" s="4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21">
        <v>4033</v>
      </c>
      <c r="C233" s="4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21">
        <v>4034</v>
      </c>
      <c r="C234" s="4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21">
        <v>4036</v>
      </c>
      <c r="C235" s="4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21">
        <v>4039</v>
      </c>
      <c r="C236" s="4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21">
        <v>4044</v>
      </c>
      <c r="C237" s="4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21">
        <v>4046</v>
      </c>
      <c r="C238" s="4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21">
        <v>4048</v>
      </c>
      <c r="C239" s="4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21">
        <v>4049</v>
      </c>
      <c r="C240" s="4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21">
        <v>5002</v>
      </c>
      <c r="C241" s="4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21">
        <v>5003</v>
      </c>
      <c r="C242" s="4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21">
        <v>5004</v>
      </c>
      <c r="C243" s="4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21">
        <v>5005</v>
      </c>
      <c r="C244" s="4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21">
        <v>5006</v>
      </c>
      <c r="C245" s="4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21">
        <v>5007</v>
      </c>
      <c r="C246" s="4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21">
        <v>5008</v>
      </c>
      <c r="C247" s="4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21">
        <v>5009</v>
      </c>
      <c r="C248" s="4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21">
        <v>5010</v>
      </c>
      <c r="C249" s="4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21">
        <v>5011</v>
      </c>
      <c r="C250" s="4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21">
        <v>5012</v>
      </c>
      <c r="C251" s="4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21">
        <v>5014</v>
      </c>
      <c r="C252" s="4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21">
        <v>5015</v>
      </c>
      <c r="C253" s="4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21">
        <v>5016</v>
      </c>
      <c r="C254" s="4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21">
        <v>5017</v>
      </c>
      <c r="C255" s="4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21">
        <v>5018</v>
      </c>
      <c r="C256" s="4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21">
        <v>5020</v>
      </c>
      <c r="C257" s="4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21">
        <v>5025</v>
      </c>
      <c r="C258" s="4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21">
        <v>5026</v>
      </c>
      <c r="C259" s="4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21">
        <v>5030</v>
      </c>
      <c r="C260" s="4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21">
        <v>5032</v>
      </c>
      <c r="C261" s="4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21">
        <v>5034</v>
      </c>
      <c r="C262" s="4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21">
        <v>5036</v>
      </c>
      <c r="C263" s="4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21">
        <v>5037</v>
      </c>
      <c r="C264" s="4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21">
        <v>5038</v>
      </c>
      <c r="C265" s="4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21">
        <v>5041</v>
      </c>
      <c r="C266" s="4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21">
        <v>5043</v>
      </c>
      <c r="C267" s="4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21">
        <v>5044</v>
      </c>
      <c r="C268" s="4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21">
        <v>5047</v>
      </c>
      <c r="C269" s="4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21">
        <v>5048</v>
      </c>
      <c r="C270" s="4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21">
        <v>5050</v>
      </c>
      <c r="C271" s="4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21">
        <v>5051</v>
      </c>
      <c r="C272" s="4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D275"/>
      <c r="E275" s="4"/>
      <c r="F275" s="1"/>
      <c r="G275" s="1"/>
      <c r="H275" s="2"/>
      <c r="I275" s="24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D276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D277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W277" s="3"/>
      <c r="X277" s="3"/>
      <c r="Y277" s="3"/>
      <c r="Z277" s="3"/>
      <c r="AA277" s="3"/>
    </row>
    <row r="278" spans="1:27" ht="14.25" customHeight="1" x14ac:dyDescent="0.3">
      <c r="A278" s="1"/>
      <c r="D278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D279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D280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D28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D282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D283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D284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D285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D286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D287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D288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D289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dataValidations disablePrompts="1" count="4">
    <dataValidation type="list" allowBlank="1" showErrorMessage="1" sqref="J273:M920 R205:R276 K6:K272 J6:J43 J45:J272" xr:uid="{00000000-0002-0000-0000-000000000000}">
      <formula1>"Продаден,Лесно продаваем,Нормално продаваем,Трудно продаваем"</formula1>
    </dataValidation>
    <dataValidation allowBlank="1" showErrorMessage="1" sqref="B1:B3 C5:C274 C290:C1048576" xr:uid="{00000000-0002-0000-0000-000001000000}"/>
    <dataValidation type="list" allowBlank="1" showErrorMessage="1" sqref="C6:C274 C290:C920" xr:uid="{00000000-0002-0000-0000-000002000000}">
      <formula1>"Ф1,Ф2,Ф3,Ф4,Ф5,Ф6,Ф7"</formula1>
    </dataValidation>
    <dataValidation type="list" allowBlank="1" showInputMessage="1" showErrorMessage="1" sqref="W1:W3 W5:W1048576" xr:uid="{00000000-0002-0000-0000-000003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F16B-30A2-475A-8903-336793CE1CFD}">
  <dimension ref="B1:H24"/>
  <sheetViews>
    <sheetView showGridLines="0" tabSelected="1" zoomScale="63" zoomScaleNormal="63" workbookViewId="0">
      <selection activeCell="S49" sqref="S49"/>
    </sheetView>
  </sheetViews>
  <sheetFormatPr defaultRowHeight="14.4" x14ac:dyDescent="0.3"/>
  <cols>
    <col min="3" max="3" width="10.21875" bestFit="1" customWidth="1"/>
    <col min="4" max="4" width="18" bestFit="1" customWidth="1"/>
    <col min="5" max="5" width="29" bestFit="1" customWidth="1"/>
    <col min="6" max="6" width="4.88671875" customWidth="1"/>
    <col min="7" max="7" width="19.33203125" bestFit="1" customWidth="1"/>
    <col min="8" max="8" width="23.44140625" customWidth="1"/>
    <col min="9" max="9" width="12.5546875" customWidth="1"/>
    <col min="10" max="10" width="0.88671875" customWidth="1"/>
    <col min="11" max="11" width="22.88671875" bestFit="1" customWidth="1"/>
    <col min="13" max="13" width="17.109375" bestFit="1" customWidth="1"/>
    <col min="14" max="14" width="29.109375" customWidth="1"/>
    <col min="15" max="15" width="0.88671875" customWidth="1"/>
    <col min="16" max="16" width="19.33203125" bestFit="1" customWidth="1"/>
    <col min="17" max="17" width="14.109375" bestFit="1" customWidth="1"/>
    <col min="21" max="21" width="14.109375" bestFit="1" customWidth="1"/>
    <col min="26" max="27" width="5.77734375" customWidth="1"/>
  </cols>
  <sheetData>
    <row r="1" spans="2:8" ht="15" thickBot="1" x14ac:dyDescent="0.35"/>
    <row r="2" spans="2:8" ht="15.6" customHeight="1" thickTop="1" x14ac:dyDescent="0.3">
      <c r="B2" s="50" t="s">
        <v>556</v>
      </c>
      <c r="C2" s="51"/>
      <c r="D2" s="51"/>
      <c r="E2" s="51"/>
      <c r="F2" s="51"/>
      <c r="G2" s="51"/>
      <c r="H2" s="52"/>
    </row>
    <row r="3" spans="2:8" x14ac:dyDescent="0.3">
      <c r="B3" s="53"/>
      <c r="C3" s="54"/>
      <c r="D3" s="54"/>
      <c r="E3" s="54"/>
      <c r="F3" s="54"/>
      <c r="G3" s="54"/>
      <c r="H3" s="55"/>
    </row>
    <row r="4" spans="2:8" ht="15" thickBot="1" x14ac:dyDescent="0.35">
      <c r="B4" s="56"/>
      <c r="C4" s="57"/>
      <c r="D4" s="57"/>
      <c r="E4" s="57"/>
      <c r="F4" s="57"/>
      <c r="G4" s="57"/>
      <c r="H4" s="58"/>
    </row>
    <row r="5" spans="2:8" ht="15.6" thickTop="1" thickBot="1" x14ac:dyDescent="0.35"/>
    <row r="6" spans="2:8" ht="16.8" thickTop="1" thickBot="1" x14ac:dyDescent="0.35">
      <c r="B6" s="61" t="s">
        <v>553</v>
      </c>
      <c r="C6" s="62"/>
      <c r="D6" s="62"/>
      <c r="E6" s="63"/>
      <c r="G6" s="59" t="s">
        <v>552</v>
      </c>
      <c r="H6" s="60"/>
    </row>
    <row r="7" spans="2:8" ht="15.6" x14ac:dyDescent="0.3">
      <c r="B7" s="66" t="s">
        <v>554</v>
      </c>
      <c r="C7" s="67"/>
      <c r="D7" s="68">
        <f>_xlfn.COVARIANCE.S(Database!$H$6:$H$272,Database!$I$6:$I$272)</f>
        <v>24147721.725818869</v>
      </c>
      <c r="E7" s="69"/>
      <c r="G7" s="31"/>
      <c r="H7" s="32"/>
    </row>
    <row r="8" spans="2:8" ht="16.2" thickBot="1" x14ac:dyDescent="0.35">
      <c r="B8" s="64" t="s">
        <v>555</v>
      </c>
      <c r="C8" s="65"/>
      <c r="D8" s="70">
        <f>CORREL(Database!$H$6:$H$272,Database!$I$6:$I$272)</f>
        <v>0.95108737743161964</v>
      </c>
      <c r="E8" s="71"/>
      <c r="G8" s="33" t="s">
        <v>539</v>
      </c>
      <c r="H8" s="34">
        <v>281171.90150112362</v>
      </c>
    </row>
    <row r="9" spans="2:8" ht="15.6" thickTop="1" thickBot="1" x14ac:dyDescent="0.35">
      <c r="G9" s="33" t="s">
        <v>540</v>
      </c>
      <c r="H9" s="34">
        <v>5454.0016236992988</v>
      </c>
    </row>
    <row r="10" spans="2:8" ht="21.6" thickTop="1" x14ac:dyDescent="0.4">
      <c r="B10" s="30" t="s">
        <v>537</v>
      </c>
      <c r="C10" s="26"/>
      <c r="D10" s="26"/>
      <c r="E10" s="27"/>
      <c r="G10" s="33" t="s">
        <v>541</v>
      </c>
      <c r="H10" s="35">
        <v>249075.6568</v>
      </c>
    </row>
    <row r="11" spans="2:8" ht="15" thickBot="1" x14ac:dyDescent="0.35">
      <c r="B11" s="28" t="s">
        <v>25</v>
      </c>
      <c r="C11" s="25" t="s">
        <v>534</v>
      </c>
      <c r="D11" s="25" t="s">
        <v>535</v>
      </c>
      <c r="E11" s="29" t="s">
        <v>536</v>
      </c>
      <c r="G11" s="33" t="s">
        <v>542</v>
      </c>
      <c r="H11" s="35">
        <v>460001.25599999994</v>
      </c>
    </row>
    <row r="12" spans="2:8" ht="15" thickTop="1" x14ac:dyDescent="0.3">
      <c r="B12" s="38" t="s">
        <v>5</v>
      </c>
      <c r="C12" s="39">
        <f>COUNTIFS(Database!$V$6:$V$201,B12)</f>
        <v>177</v>
      </c>
      <c r="D12" s="40">
        <f t="shared" ref="D12:D19" si="0">C12/SUM($C$12:$C$19)</f>
        <v>0.90769230769230769</v>
      </c>
      <c r="E12" s="41">
        <f>D12</f>
        <v>0.90769230769230769</v>
      </c>
      <c r="G12" s="33" t="s">
        <v>543</v>
      </c>
      <c r="H12" s="35">
        <v>89119.120849125262</v>
      </c>
    </row>
    <row r="13" spans="2:8" x14ac:dyDescent="0.3">
      <c r="B13" s="38" t="s">
        <v>490</v>
      </c>
      <c r="C13" s="39">
        <f>COUNTIFS(Database!$V$6:$V$201,B13)</f>
        <v>7</v>
      </c>
      <c r="D13" s="40">
        <f t="shared" si="0"/>
        <v>3.5897435897435895E-2</v>
      </c>
      <c r="E13" s="41">
        <f>E12+D13</f>
        <v>0.94358974358974357</v>
      </c>
      <c r="G13" s="33" t="s">
        <v>544</v>
      </c>
      <c r="H13" s="34">
        <v>7942217700.9209938</v>
      </c>
    </row>
    <row r="14" spans="2:8" x14ac:dyDescent="0.3">
      <c r="B14" s="38" t="s">
        <v>6</v>
      </c>
      <c r="C14" s="39">
        <f>COUNTIFS(Database!$V$6:$V$201,B14)</f>
        <v>4</v>
      </c>
      <c r="D14" s="40">
        <f t="shared" si="0"/>
        <v>2.0512820512820513E-2</v>
      </c>
      <c r="E14" s="41">
        <f t="shared" ref="E14:E19" si="1">E13+D14</f>
        <v>0.96410256410256412</v>
      </c>
      <c r="G14" s="33" t="s">
        <v>545</v>
      </c>
      <c r="H14" s="34">
        <v>0.43532116191027326</v>
      </c>
    </row>
    <row r="15" spans="2:8" x14ac:dyDescent="0.3">
      <c r="B15" s="38" t="s">
        <v>9</v>
      </c>
      <c r="C15" s="39">
        <f>COUNTIFS(Database!$V$6:$V$201,B15)</f>
        <v>2</v>
      </c>
      <c r="D15" s="40">
        <f t="shared" si="0"/>
        <v>1.0256410256410256E-2</v>
      </c>
      <c r="E15" s="41">
        <f t="shared" si="1"/>
        <v>0.97435897435897434</v>
      </c>
      <c r="G15" s="33" t="s">
        <v>546</v>
      </c>
      <c r="H15" s="34">
        <v>1.0960149435317852</v>
      </c>
    </row>
    <row r="16" spans="2:8" x14ac:dyDescent="0.3">
      <c r="B16" s="38" t="s">
        <v>7</v>
      </c>
      <c r="C16" s="39">
        <f>COUNTIFS(Database!$V$6:$V$201,B16)</f>
        <v>2</v>
      </c>
      <c r="D16" s="40">
        <f t="shared" si="0"/>
        <v>1.0256410256410256E-2</v>
      </c>
      <c r="E16" s="41">
        <f t="shared" si="1"/>
        <v>0.98461538461538456</v>
      </c>
      <c r="G16" s="33" t="s">
        <v>547</v>
      </c>
      <c r="H16" s="34">
        <v>420707.66399999999</v>
      </c>
    </row>
    <row r="17" spans="2:8" x14ac:dyDescent="0.3">
      <c r="B17" s="38" t="s">
        <v>8</v>
      </c>
      <c r="C17" s="39">
        <f>COUNTIFS(Database!$V$6:$V$201,B17)</f>
        <v>1</v>
      </c>
      <c r="D17" s="40">
        <f t="shared" si="0"/>
        <v>5.1282051282051282E-3</v>
      </c>
      <c r="E17" s="41">
        <f t="shared" si="1"/>
        <v>0.98974358974358967</v>
      </c>
      <c r="G17" s="33" t="s">
        <v>548</v>
      </c>
      <c r="H17" s="34">
        <v>117564.0716</v>
      </c>
    </row>
    <row r="18" spans="2:8" x14ac:dyDescent="0.3">
      <c r="B18" s="38" t="s">
        <v>10</v>
      </c>
      <c r="C18" s="39">
        <f>COUNTIFS(Database!$V$6:$V$201,B18)</f>
        <v>1</v>
      </c>
      <c r="D18" s="40">
        <f t="shared" si="0"/>
        <v>5.1282051282051282E-3</v>
      </c>
      <c r="E18" s="41">
        <f t="shared" si="1"/>
        <v>0.99487179487179478</v>
      </c>
      <c r="G18" s="33" t="s">
        <v>549</v>
      </c>
      <c r="H18" s="34">
        <v>538271.73560000001</v>
      </c>
    </row>
    <row r="19" spans="2:8" x14ac:dyDescent="0.3">
      <c r="B19" s="42" t="s">
        <v>11</v>
      </c>
      <c r="C19" s="43">
        <f>COUNTIFS(Database!$V$6:$V$201,B19)</f>
        <v>1</v>
      </c>
      <c r="D19" s="44">
        <f t="shared" si="0"/>
        <v>5.1282051282051282E-3</v>
      </c>
      <c r="E19" s="45">
        <f t="shared" si="1"/>
        <v>0.99999999999999989</v>
      </c>
      <c r="G19" s="33" t="s">
        <v>550</v>
      </c>
      <c r="H19" s="34">
        <v>75072897.700800002</v>
      </c>
    </row>
    <row r="20" spans="2:8" ht="15" thickBot="1" x14ac:dyDescent="0.35">
      <c r="B20" s="46" t="s">
        <v>538</v>
      </c>
      <c r="C20" s="47">
        <f>SUM(C12:C19)</f>
        <v>195</v>
      </c>
      <c r="D20" s="47">
        <f>SUM(D12:D19)</f>
        <v>0.99999999999999989</v>
      </c>
      <c r="E20" s="48"/>
      <c r="G20" s="36" t="s">
        <v>551</v>
      </c>
      <c r="H20" s="37">
        <v>267</v>
      </c>
    </row>
    <row r="21" spans="2:8" ht="15" thickTop="1" x14ac:dyDescent="0.3"/>
    <row r="23" spans="2:8" ht="19.2" customHeight="1" x14ac:dyDescent="0.3"/>
    <row r="24" spans="2:8" ht="3" customHeight="1" x14ac:dyDescent="0.3"/>
  </sheetData>
  <sortState xmlns:xlrd2="http://schemas.microsoft.com/office/spreadsheetml/2017/richdata2" ref="B12:E19">
    <sortCondition descending="1" ref="C12:C19"/>
  </sortState>
  <mergeCells count="7">
    <mergeCell ref="B2:H4"/>
    <mergeCell ref="G6:H6"/>
    <mergeCell ref="B6:E6"/>
    <mergeCell ref="B8:C8"/>
    <mergeCell ref="B7:C7"/>
    <mergeCell ref="D7:E7"/>
    <mergeCell ref="D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Database</vt:lpstr>
      <vt:lpstr>Sheet1</vt:lpstr>
      <vt:lpstr>Database!Extract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Allen  M. Gonzales</cp:lastModifiedBy>
  <dcterms:created xsi:type="dcterms:W3CDTF">2017-06-08T15:05:34Z</dcterms:created>
  <dcterms:modified xsi:type="dcterms:W3CDTF">2025-06-26T06:59:39Z</dcterms:modified>
</cp:coreProperties>
</file>