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o 1" sheetId="1" r:id="rId4"/>
    <sheet state="visible" name="Record" sheetId="2" r:id="rId5"/>
    <sheet state="visible" name="Foglio2" sheetId="3" r:id="rId6"/>
  </sheets>
  <definedNames>
    <definedName name="mesi">Foglio2!$AB$1:$AC$12</definedName>
  </definedNames>
  <calcPr/>
  <extLst>
    <ext uri="GoogleSheetsCustomDataVersion2">
      <go:sheetsCustomData xmlns:go="http://customooxmlschemas.google.com/" r:id="rId7" roundtripDataChecksum="YyZhhNYNVsCCVt8623H/xC/xkDUZjnZaQa4SUwNqSDQ="/>
    </ext>
  </extLst>
</workbook>
</file>

<file path=xl/sharedStrings.xml><?xml version="1.0" encoding="utf-8"?>
<sst xmlns="http://schemas.openxmlformats.org/spreadsheetml/2006/main" count="300" uniqueCount="179">
  <si>
    <t>Soggetto Aderente</t>
  </si>
  <si>
    <t>Sede Legale completa</t>
  </si>
  <si>
    <t>Partita IVA</t>
  </si>
  <si>
    <t>Codice Fiscale</t>
  </si>
  <si>
    <t>Codice IPA (ove presente)</t>
  </si>
  <si>
    <t>Codice SDI</t>
  </si>
  <si>
    <t>Soggetto Split Payment</t>
  </si>
  <si>
    <t>Altre informazioni utili ai fini della fatturazione</t>
  </si>
  <si>
    <t>PEC</t>
  </si>
  <si>
    <t>Indirizzo email amministrativo di riferimento per contatti</t>
  </si>
  <si>
    <t>Data di compilazione</t>
  </si>
  <si>
    <t>Specificare se il modulo 1 viene compilato per la prima volta</t>
  </si>
  <si>
    <t>Data di sottoscrizione dell'Accordo</t>
  </si>
  <si>
    <t>Notifiche da processare</t>
  </si>
  <si>
    <t>Mese</t>
  </si>
  <si>
    <r>
      <rPr>
        <rFont val="Calibri"/>
        <b/>
        <color theme="0"/>
        <sz val="9.0"/>
      </rPr>
      <t>a.</t>
    </r>
    <r>
      <rPr>
        <rFont val="Calibri"/>
        <color theme="0"/>
        <sz val="9.0"/>
      </rPr>
      <t xml:space="preserve"> notifiche da processare </t>
    </r>
    <r>
      <rPr>
        <rFont val="Calibri"/>
        <b/>
        <color theme="0"/>
        <sz val="9.0"/>
      </rPr>
      <t>in via digitale</t>
    </r>
    <r>
      <rPr>
        <rFont val="Calibri"/>
        <color theme="0"/>
        <sz val="9.0"/>
      </rPr>
      <t xml:space="preserve"> (</t>
    </r>
    <r>
      <rPr>
        <rFont val="Calibri"/>
        <i/>
        <color theme="0"/>
        <sz val="9.0"/>
      </rPr>
      <t>lettera A</t>
    </r>
    <r>
      <rPr>
        <rFont val="Calibri"/>
        <color theme="0"/>
        <sz val="9.0"/>
      </rPr>
      <t>)</t>
    </r>
  </si>
  <si>
    <r>
      <rPr>
        <rFont val="Calibri"/>
        <b/>
        <color theme="0"/>
        <sz val="9.0"/>
      </rPr>
      <t>b.1</t>
    </r>
    <r>
      <rPr>
        <rFont val="Calibri"/>
        <color theme="0"/>
        <sz val="9.0"/>
      </rPr>
      <t xml:space="preserve"> notifiche da processare </t>
    </r>
    <r>
      <rPr>
        <rFont val="Calibri"/>
        <b/>
        <color theme="0"/>
        <sz val="9.0"/>
      </rPr>
      <t>in via analogica</t>
    </r>
    <r>
      <rPr>
        <rFont val="Calibri"/>
        <color theme="0"/>
        <sz val="9.0"/>
      </rPr>
      <t>: tramite Raccomandata A/R (</t>
    </r>
    <r>
      <rPr>
        <rFont val="Calibri"/>
        <i/>
        <color theme="0"/>
        <sz val="9.0"/>
      </rPr>
      <t>lettera D</t>
    </r>
    <r>
      <rPr>
        <rFont val="Calibri"/>
        <color theme="0"/>
        <sz val="9.0"/>
      </rPr>
      <t>)</t>
    </r>
  </si>
  <si>
    <r>
      <rPr>
        <rFont val="Calibri"/>
        <b/>
        <color theme="0"/>
        <sz val="9.0"/>
      </rPr>
      <t>b.2</t>
    </r>
    <r>
      <rPr>
        <rFont val="Calibri"/>
        <color theme="0"/>
        <sz val="9.0"/>
      </rPr>
      <t xml:space="preserve"> notifiche da processare in via analogica: tipo notifica ex L. 890/1982 (</t>
    </r>
    <r>
      <rPr>
        <rFont val="Calibri"/>
        <i/>
        <color theme="0"/>
        <sz val="9.0"/>
      </rPr>
      <t>lettera E</t>
    </r>
    <r>
      <rPr>
        <rFont val="Calibri"/>
        <color theme="0"/>
        <sz val="9.0"/>
      </rPr>
      <t>)</t>
    </r>
  </si>
  <si>
    <t>Totale notifiche da processare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</si>
  <si>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</si>
  <si>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</si>
  <si>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</si>
  <si>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</si>
  <si>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</si>
  <si>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</si>
  <si>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</si>
  <si>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</si>
  <si>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</si>
  <si>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</si>
  <si>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</si>
  <si>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</si>
  <si>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</t>
  </si>
  <si>
    <t>Indicatore</t>
  </si>
  <si>
    <t>Dato</t>
  </si>
  <si>
    <t>Note</t>
  </si>
  <si>
    <t>Soggetto aderente</t>
  </si>
  <si>
    <t>Tutti</t>
  </si>
  <si>
    <t>Prima compilazione</t>
  </si>
  <si>
    <t>Data di compilazione del modulo</t>
  </si>
  <si>
    <t>Tipo di compilazione</t>
  </si>
  <si>
    <t>1=prima compilazione; 2=compilazione successiva</t>
  </si>
  <si>
    <t>Percentuale di invii cartacei nell'anno precedente</t>
  </si>
  <si>
    <t>Solo 1a compilazione</t>
  </si>
  <si>
    <t>percentuale di irriperibili assoluti nell'anno precedente</t>
  </si>
  <si>
    <t>percentuale di PEC non a buon fine nell'anno precedente</t>
  </si>
  <si>
    <t>Numero massimo delle notifiche da processare in via digitale nel mese di gennaio prima compilazione</t>
  </si>
  <si>
    <t>Numero massimo delle notifiche da processare in via digitale nel mese di febbraio prima compilazione</t>
  </si>
  <si>
    <t>Numero massimo delle notifiche da processare in via digitale nel mese di marzo prima compilazione</t>
  </si>
  <si>
    <t>Numero massimo delle notifiche da processare in via digitale nel mese di aprile prima compilazione</t>
  </si>
  <si>
    <t>Numero massimo delle notifiche da processare in via digitale nel mese di maggio prima compilazione</t>
  </si>
  <si>
    <t>Numero massimo delle notifiche da processare in via digitale nel mese di giugno prima compilazione</t>
  </si>
  <si>
    <t>Numero massimo delle notifiche da processare in via digitale nel mese di luglio prima compilazione</t>
  </si>
  <si>
    <t>Numero massimo delle notifiche da processare in via digitale nel mese di agosto prima compilazione</t>
  </si>
  <si>
    <t>Numero massimo delle notifiche da processare in via digitale nel mese di settembre prima compilazione</t>
  </si>
  <si>
    <t>Numero massimo delle notifiche da processare in via digitale nel mese di ottobre prima compilazione</t>
  </si>
  <si>
    <t>Numero massimo delle notifiche da processare in via digitale nel mese di novembre prima compilazione</t>
  </si>
  <si>
    <t>Numero massimo delle notifiche da processare in via digitale nel mese di dicembre prima compilazione</t>
  </si>
  <si>
    <t>Numero massimo delle notifiche da processare via analogica A/R nel mese di gennaio prima compilazione</t>
  </si>
  <si>
    <t>Numero massimo delle notifiche da processare via analogica A/R nel mese di febbraio prima compilazione</t>
  </si>
  <si>
    <t>Numero massimo delle notifiche da processare via analogica A/R nel mese di marzo prima compilazione</t>
  </si>
  <si>
    <t>Numero massimo delle notifiche da processare via analogica A/R nel mese di aprile prima compilazione</t>
  </si>
  <si>
    <t>Numero massimo delle notifiche da processare via analogica A/R nel mese di maggio prima compilazione</t>
  </si>
  <si>
    <t>Numero massimo delle notifiche da processare via analogica A/R nel mese di giugno prima compilazione</t>
  </si>
  <si>
    <t>Numero massimo delle notifiche da processare via analogica A/R nel mese di luglio prima compilazione</t>
  </si>
  <si>
    <t>Numero massimo delle notifiche da processare via analogica A/R nel mese di agosto prima compilazione</t>
  </si>
  <si>
    <t>Numero massimo delle notifiche da processare via analogica A/R nel mese di settembre prima compilazione</t>
  </si>
  <si>
    <t>Numero massimo delle notifiche da processare via analogica A/R nel mese di ottobre prima compilazione</t>
  </si>
  <si>
    <t>Numero massimo delle notifiche da processare via analogica A/R nel mese di novembre prima compilazione</t>
  </si>
  <si>
    <t>Numero massimo delle notifiche da processare via analogica A/R nel mese di dicembre prima compilazione</t>
  </si>
  <si>
    <t>Numero massimo delle notifiche da processare via analogica ex L. 890 nel mese di gennaio prima compilazione</t>
  </si>
  <si>
    <t>Numero massimo delle notifiche da processare via analogica ex L. 890 nel mese di febbraio prima compilazione</t>
  </si>
  <si>
    <t>Numero massimo delle notifiche da processare via analogica ex L. 890 nel mese di marzo prima compilazione</t>
  </si>
  <si>
    <t>Numero massimo delle notifiche da processare via analogica ex L. 890 nel mese di aprile prima compilazione</t>
  </si>
  <si>
    <t>Numero massimo delle notifiche da processare via analogica ex L. 890 nel mese di maggio prima compilazione</t>
  </si>
  <si>
    <t>Numero massimo delle notifiche da processare via analogica ex L. 890 nel mese di giugno prima compilazione</t>
  </si>
  <si>
    <t>Numero massimo delle notifiche da processare via analogica ex L. 890 nel mese di luglio prima compilazione</t>
  </si>
  <si>
    <t>Numero massimo delle notifiche da processare via analogica ex L. 890 nel mese di agosto prima compilazione</t>
  </si>
  <si>
    <t>Numero massimo delle notifiche da processare via analogica ex L. 890 nel mese di settembre prima compilazione</t>
  </si>
  <si>
    <t>Numero massimo delle notifiche da processare via analogica ex L. 890 nel mese di ottobre prima compilazione</t>
  </si>
  <si>
    <t>Numero massimo delle notifiche da processare via analogica ex L. 890 nel mese di novembre prima compilazione</t>
  </si>
  <si>
    <t>Numero massimo delle notifiche da processare via analogica ex L. 890 nel mese di dicembre prima compilazione</t>
  </si>
  <si>
    <t>Numero massimo delle notifiche da processare in via digitale nel mese di gennaio compilazione successiva</t>
  </si>
  <si>
    <t>Solo compilazione successiva</t>
  </si>
  <si>
    <t>Numero massimo delle notifiche da processare in via digitale nel mese di febbraio compilazione successiva</t>
  </si>
  <si>
    <t>Numero massimo delle notifiche da processare in via digitale nel mese di marzo compilazione successiva</t>
  </si>
  <si>
    <t>Numero massimo delle notifiche da processare in via digitale nel mese di aprile compilazione successiva</t>
  </si>
  <si>
    <t>Numero massimo delle notifiche da processare in via digitale nel mese di maggio compilazione successiva</t>
  </si>
  <si>
    <t>Numero massimo delle notifiche da processare in via digitale nel mese di giugno compilazione successiva</t>
  </si>
  <si>
    <t>Numero massimo delle notifiche da processare in via digitale nel mese di luglio compilazione successiva</t>
  </si>
  <si>
    <t>Numero massimo delle notifiche da processare in via digitale nel mese di agosto compilazione successiva</t>
  </si>
  <si>
    <t>Numero massimo delle notifiche da processare in via digitale nel mese di settembre compilazione successiva</t>
  </si>
  <si>
    <t>Numero massimo delle notifiche da processare in via digitale nel mese di ottobre compilazione successiva</t>
  </si>
  <si>
    <t>Numero massimo delle notifiche da processare in via digitale nel mese di novembre compilazione successiva</t>
  </si>
  <si>
    <t>Numero massimo delle notifiche da processare in via digitale nel mese di dicembre compilazione successiva</t>
  </si>
  <si>
    <t>Numero massimo delle notifiche da processare via analogica A/R nel mese di gennaio compilazione successiva</t>
  </si>
  <si>
    <t>Numero massimo delle notifiche da processare via analogica A/R nel mese di febbraio compilazione successiva</t>
  </si>
  <si>
    <t>Numero massimo delle notifiche da processare via analogica A/R nel mese di marzo compilazione successiva</t>
  </si>
  <si>
    <t>Numero massimo delle notifiche da processare via analogica A/R nel mese di aprile compilazione successiva</t>
  </si>
  <si>
    <t>Numero massimo delle notifiche da processare via analogica A/R nel mese di maggio compilazione successiva</t>
  </si>
  <si>
    <t>Numero massimo delle notifiche da processare via analogica A/R nel mese di giugno compilazione successiva</t>
  </si>
  <si>
    <t>Numero massimo delle notifiche da processare via analogica A/R nel mese di luglio compilazione successiva</t>
  </si>
  <si>
    <t>Numero massimo delle notifiche da processare via analogica A/R nel mese di agosto compilazione successiva</t>
  </si>
  <si>
    <t>Numero massimo delle notifiche da processare via analogica A/R nel mese di settembre compilazione successiva</t>
  </si>
  <si>
    <t>Numero massimo delle notifiche da processare via analogica A/R nel mese di ottobre compilazione successiva</t>
  </si>
  <si>
    <t>Numero massimo delle notifiche da processare via analogica A/R nel mese di novembre compilazione successiva</t>
  </si>
  <si>
    <t>Numero massimo delle notifiche da processare via analogica A/R nel mese di dicembre compilazione successiva</t>
  </si>
  <si>
    <t>Numero massimo delle notifiche da processare via analogica ex L. 890 nel mese di gennaio compilazione successiva</t>
  </si>
  <si>
    <t>Numero massimo delle notifiche da processare via analogica ex L. 890 nel mese di febbraio compilazione successiva</t>
  </si>
  <si>
    <t>Numero massimo delle notifiche da processare via analogica ex L. 890 nel mese di marzo compilazione successiva</t>
  </si>
  <si>
    <t>Numero massimo delle notifiche da processare via analogica ex L. 890 nel mese di aprile compilazione successiva</t>
  </si>
  <si>
    <t>Numero massimo delle notifiche da processare via analogica ex L. 890 nel mese di maggio compilazione successiva</t>
  </si>
  <si>
    <t>Numero massimo delle notifiche da processare via analogica ex L. 890 nel mese di giugno compilazione successiva</t>
  </si>
  <si>
    <t>Numero massimo delle notifiche da processare via analogica ex L. 890 nel mese di luglio compilazione successiva</t>
  </si>
  <si>
    <t>Numero massimo delle notifiche da processare via analogica ex L. 890 nel mese di agosto compilazione successiva</t>
  </si>
  <si>
    <t>Numero massimo delle notifiche da processare via analogica ex L. 890 nel mese di settembre compilazione successiva</t>
  </si>
  <si>
    <t>Numero massimo delle notifiche da processare via analogica ex L. 890 nel mese di ottobre compilazione successiva</t>
  </si>
  <si>
    <t>Numero massimo delle notifiche da processare via analogica ex L. 890 nel mese di novembre compilazione successiva</t>
  </si>
  <si>
    <t>Numero massimo delle notifiche da processare via analogica ex L. 890 nel mese di dicembre compilazione successiva</t>
  </si>
  <si>
    <t>Totale notifiche da processare in via digitale</t>
  </si>
  <si>
    <t>Totale notifiche da processare in via analogica: tramite Raccomandata A/R</t>
  </si>
  <si>
    <t>Totale notifiche da processare in via analogica: tipo notifica ex L. 890/1982</t>
  </si>
  <si>
    <t>Totale notifiche da processare nel mese di gennaio</t>
  </si>
  <si>
    <t>Totale notifiche da processare nel mese di febbraio</t>
  </si>
  <si>
    <t>Totale notifiche da processare nel mese di marzo</t>
  </si>
  <si>
    <t>Totale notifiche da processare nel mese di aprile</t>
  </si>
  <si>
    <t>Totale notifiche da processare nel mese di maggio</t>
  </si>
  <si>
    <t>Totale notifiche da processare nel mese di giugno</t>
  </si>
  <si>
    <t>Totale notifiche da processare nel mese di luglio</t>
  </si>
  <si>
    <t>Totale notifiche da processare nel mese di agosto</t>
  </si>
  <si>
    <t>Totale notifiche da processare nel mese di settembre</t>
  </si>
  <si>
    <t>Totale notifiche da processare nel mese di ottobre</t>
  </si>
  <si>
    <t>Totale notifiche da processare nel mese di novembre</t>
  </si>
  <si>
    <t>Totale notifiche da processare nel mese di dicembre</t>
  </si>
  <si>
    <t>Totale complessivo notifiche da processare</t>
  </si>
  <si>
    <t>N.</t>
  </si>
  <si>
    <t>Elemento</t>
  </si>
  <si>
    <t>Fonte</t>
  </si>
  <si>
    <t>SI': il Modulo viene compilato per la prima volta dopo l'Adesione</t>
  </si>
  <si>
    <t>Individuare l'Ente che compila</t>
  </si>
  <si>
    <t>Aderente (testo libero)</t>
  </si>
  <si>
    <t>Modulo 1</t>
  </si>
  <si>
    <t>SI</t>
  </si>
  <si>
    <t>NO: il Modulo è già stato compilato in occasione della prima Adesione</t>
  </si>
  <si>
    <t>Capire se si tratta della compilazione da effettuare entro 30 gg dalla sottoscrizione</t>
  </si>
  <si>
    <t>Prima compilazione (1=SI;2=NO)</t>
  </si>
  <si>
    <t>Modulo 2</t>
  </si>
  <si>
    <t>NO</t>
  </si>
  <si>
    <t>Individuare la data di sottoscrizione dell'Accordo</t>
  </si>
  <si>
    <t>Data di sottoscrizione</t>
  </si>
  <si>
    <t>Individuare la data di compilazione del modulo</t>
  </si>
  <si>
    <t>Definisce la data di scadenza per la compilazione in caso di prima compilazione</t>
  </si>
  <si>
    <t>Termine per l'obbligo nuovi aderenti</t>
  </si>
  <si>
    <t>Calcolato</t>
  </si>
  <si>
    <r>
      <rPr>
        <rFont val="Calibri"/>
        <i/>
        <color theme="1"/>
        <sz val="10.0"/>
      </rPr>
      <t xml:space="preserve">Nel caso di </t>
    </r>
    <r>
      <rPr>
        <rFont val="Calibri"/>
        <i/>
        <color theme="1"/>
        <sz val="10.0"/>
        <u/>
      </rPr>
      <t>1a compilazione</t>
    </r>
    <r>
      <rPr>
        <rFont val="Calibri"/>
        <i/>
        <color theme="1"/>
        <sz val="10.0"/>
      </rPr>
      <t xml:space="preserve"> verifica che questa avvenga entro 30 gg dalla sottoscrizione</t>
    </r>
  </si>
  <si>
    <t>Rispetto del termine per la prima compilazione</t>
  </si>
  <si>
    <t>Calcola la scadenza per la compilazione in caso di compilazione successiva</t>
  </si>
  <si>
    <t>Data di scadenza per la compilazione il caso di compilazione successiva</t>
  </si>
  <si>
    <t>Definisce in formato data la scadenza per la compilazione in caso di compilazione successiva</t>
  </si>
  <si>
    <r>
      <rPr>
        <rFont val="Calibri"/>
        <i/>
        <color theme="1"/>
        <sz val="10.0"/>
      </rPr>
      <t>Nel caso di</t>
    </r>
    <r>
      <rPr>
        <rFont val="Calibri"/>
        <i/>
        <color theme="1"/>
        <sz val="10.0"/>
        <u/>
      </rPr>
      <t xml:space="preserve"> compilazione</t>
    </r>
    <r>
      <rPr>
        <rFont val="Calibri"/>
        <i/>
        <color theme="1"/>
        <sz val="10.0"/>
      </rPr>
      <t xml:space="preserve"> successiva verifica che questa avvenga entro il 31 ottobre dell'anno in corso</t>
    </r>
  </si>
  <si>
    <t>Rispetto del termine per compilazione successiva alla prima</t>
  </si>
  <si>
    <t>Segnala che la data di compilazione non può essere antecendente alla data di sottoscrizione dell'Accordo</t>
  </si>
  <si>
    <t>Warning data compilazione</t>
  </si>
  <si>
    <t>Nel caso di 1a compilazione segnala che la data di compilazione non deve essere di oltre 30 gg dalla data di sottoscrizione dell'Accordo</t>
  </si>
  <si>
    <t xml:space="preserve">Warning scadenza 1a compilazione superata </t>
  </si>
  <si>
    <t>Consentire o meno la compilazione se la scadenza è superata?</t>
  </si>
  <si>
    <t>Nel caso di compilazione successiva segnala che la data di compilazione non deve essere oltre il 31 ottobre dell'anno in corso</t>
  </si>
  <si>
    <t xml:space="preserve">Warning scadenza nuova compilazione superata </t>
  </si>
  <si>
    <t>Visualizza la tabella per le prime compilazioni</t>
  </si>
  <si>
    <t>Anno di compilazione</t>
  </si>
  <si>
    <t>Mese di compilazione (cifra)</t>
  </si>
  <si>
    <t>Mese di compilazione (testo)</t>
  </si>
  <si>
    <t>1° mese per il quale inserire i dati (cifra)</t>
  </si>
  <si>
    <t>1° mese per il quale inserire i dati (testo)</t>
  </si>
  <si>
    <t>Anno di sottoscrizione</t>
  </si>
  <si>
    <t>Anno successivo</t>
  </si>
  <si>
    <t>Aderente</t>
  </si>
  <si>
    <t>Altra tipologia di aderente</t>
  </si>
  <si>
    <t>Testo se nuovo Aderente</t>
  </si>
  <si>
    <t>Testo se non nuovo Aderente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</si>
</sst>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10]d\ mmmm\ yyyy"/>
    <numFmt numFmtId="165" formatCode="0;0;"/>
    <numFmt numFmtId="166" formatCode="#,##0;#,##0;"/>
    <numFmt numFmtId="167" formatCode="D/M/YYYY"/>
  </numFmts>
  <fonts count="19">
    <font>
      <sz val="10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i/>
      <sz val="10.0"/>
      <color theme="1"/>
      <name val="Calibri"/>
    </font>
    <font/>
    <font>
      <b/>
      <i/>
      <sz val="9.0"/>
      <color theme="1"/>
      <name val="Calibri"/>
    </font>
    <font>
      <color theme="1"/>
      <name val="Calibri"/>
    </font>
    <font>
      <i/>
      <sz val="10.0"/>
      <color theme="1"/>
      <name val="Calibri"/>
    </font>
    <font>
      <b/>
      <i/>
      <sz val="10.0"/>
      <color rgb="FFFF0000"/>
      <name val="Calibri"/>
    </font>
    <font>
      <i/>
      <u/>
      <sz val="10.0"/>
      <color rgb="FF0070C0"/>
      <name val="Calibri"/>
    </font>
    <font>
      <i/>
      <u/>
      <sz val="10.0"/>
      <color rgb="FF0070C0"/>
      <name val="Calibri"/>
    </font>
    <font>
      <b/>
      <sz val="10.0"/>
      <color theme="0"/>
      <name val="Calibri"/>
    </font>
    <font>
      <sz val="9.0"/>
      <color theme="0"/>
      <name val="Calibri"/>
    </font>
    <font>
      <b/>
      <sz val="9.0"/>
      <color theme="0"/>
      <name val="Calibri"/>
    </font>
    <font>
      <sz val="10.0"/>
      <color theme="0"/>
      <name val="Calibri"/>
    </font>
    <font>
      <sz val="12.0"/>
      <color theme="0"/>
      <name val="Calibri"/>
    </font>
    <font>
      <i/>
      <sz val="10.0"/>
      <color theme="0"/>
      <name val="Calibri"/>
    </font>
    <font>
      <b/>
      <i/>
      <sz val="10.0"/>
      <color theme="0"/>
      <name val="Calibri"/>
    </font>
    <font>
      <sz val="10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7F7F7F"/>
      </left>
      <top/>
      <bottom style="thin">
        <color rgb="FF7F7F7F"/>
      </bottom>
    </border>
    <border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quotePrefix="1"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left" vertical="center"/>
    </xf>
    <xf borderId="3" fillId="0" fontId="4" numFmtId="0" xfId="0" applyBorder="1" applyFont="1"/>
    <xf borderId="1" fillId="2" fontId="3" numFmtId="0" xfId="0" applyAlignment="1" applyBorder="1" applyFont="1">
      <alignment horizontal="right" vertical="center"/>
    </xf>
    <xf borderId="1" fillId="2" fontId="5" numFmtId="0" xfId="0" applyAlignment="1" applyBorder="1" applyFont="1">
      <alignment horizontal="right" vertical="center"/>
    </xf>
    <xf borderId="0" fillId="4" fontId="6" numFmtId="164" xfId="0" applyFill="1" applyFont="1" applyNumberFormat="1"/>
    <xf borderId="0" fillId="5" fontId="6" numFmtId="0" xfId="0" applyFill="1" applyFont="1"/>
    <xf borderId="0" fillId="4" fontId="6" numFmtId="0" xfId="0" applyFont="1"/>
    <xf quotePrefix="1" borderId="2" fillId="2" fontId="5" numFmtId="0" xfId="0" applyAlignment="1" applyBorder="1" applyFont="1">
      <alignment horizontal="right" vertical="center"/>
    </xf>
    <xf borderId="1" fillId="2" fontId="7" numFmtId="0" xfId="0" applyAlignment="1" applyBorder="1" applyFont="1">
      <alignment horizontal="left" vertical="center"/>
    </xf>
    <xf quotePrefix="1" borderId="2" fillId="2" fontId="3" numFmtId="0" xfId="0" applyAlignment="1" applyBorder="1" applyFont="1">
      <alignment horizontal="right" vertical="center"/>
    </xf>
    <xf borderId="2" fillId="3" fontId="2" numFmtId="164" xfId="0" applyAlignment="1" applyBorder="1" applyFont="1" applyNumberFormat="1">
      <alignment horizontal="center" vertical="center"/>
    </xf>
    <xf borderId="4" fillId="2" fontId="8" numFmtId="165" xfId="0" applyAlignment="1" applyBorder="1" applyFont="1" applyNumberFormat="1">
      <alignment horizontal="left" shrinkToFit="0" vertical="center" wrapText="1"/>
    </xf>
    <xf borderId="5" fillId="0" fontId="4" numFmtId="0" xfId="0" applyBorder="1" applyFont="1"/>
    <xf borderId="1" fillId="2" fontId="8" numFmtId="165" xfId="0" applyAlignment="1" applyBorder="1" applyFont="1" applyNumberFormat="1">
      <alignment shrinkToFit="0" vertical="center" wrapText="1"/>
    </xf>
    <xf borderId="6" fillId="0" fontId="4" numFmtId="0" xfId="0" applyBorder="1" applyFont="1"/>
    <xf borderId="2" fillId="2" fontId="9" numFmtId="165" xfId="0" applyAlignment="1" applyBorder="1" applyFont="1" applyNumberFormat="1">
      <alignment horizontal="left" shrinkToFit="0" vertical="center" wrapText="1"/>
    </xf>
    <xf borderId="1" fillId="2" fontId="10" numFmtId="165" xfId="0" applyAlignment="1" applyBorder="1" applyFont="1" applyNumberFormat="1">
      <alignment shrinkToFit="0" vertical="center" wrapText="1"/>
    </xf>
    <xf borderId="1" fillId="2" fontId="3" numFmtId="165" xfId="0" applyAlignment="1" applyBorder="1" applyFont="1" applyNumberFormat="1">
      <alignment vertical="center"/>
    </xf>
    <xf borderId="7" fillId="3" fontId="2" numFmtId="9" xfId="0" applyAlignment="1" applyBorder="1" applyFont="1" applyNumberFormat="1">
      <alignment horizontal="center" readingOrder="0" vertical="center"/>
    </xf>
    <xf borderId="1" fillId="2" fontId="2" numFmtId="165" xfId="0" applyAlignment="1" applyBorder="1" applyFont="1" applyNumberFormat="1">
      <alignment shrinkToFit="0" vertical="center" wrapText="1"/>
    </xf>
    <xf borderId="2" fillId="2" fontId="3" numFmtId="165" xfId="0" applyAlignment="1" applyBorder="1" applyFont="1" applyNumberFormat="1">
      <alignment vertical="center"/>
    </xf>
    <xf borderId="2" fillId="2" fontId="1" numFmtId="0" xfId="0" applyAlignment="1" applyBorder="1" applyFont="1">
      <alignment vertical="center"/>
    </xf>
    <xf borderId="2" fillId="2" fontId="3" numFmtId="165" xfId="0" applyAlignment="1" applyBorder="1" applyFont="1" applyNumberFormat="1">
      <alignment horizontal="left" shrinkToFit="0" vertical="top" wrapText="1"/>
    </xf>
    <xf borderId="8" fillId="6" fontId="11" numFmtId="0" xfId="0" applyAlignment="1" applyBorder="1" applyFill="1" applyFont="1">
      <alignment horizontal="center" vertical="center"/>
    </xf>
    <xf borderId="9" fillId="0" fontId="4" numFmtId="0" xfId="0" applyBorder="1" applyFont="1"/>
    <xf quotePrefix="1" borderId="10" fillId="6" fontId="11" numFmtId="0" xfId="0" applyAlignment="1" applyBorder="1" applyFont="1">
      <alignment horizontal="center" shrinkToFit="0" vertical="center" wrapText="1"/>
    </xf>
    <xf borderId="10" fillId="6" fontId="12" numFmtId="0" xfId="0" applyAlignment="1" applyBorder="1" applyFont="1">
      <alignment horizontal="left" shrinkToFit="0" vertical="top" wrapText="1"/>
    </xf>
    <xf quotePrefix="1" borderId="10" fillId="6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10" fillId="6" fontId="11" numFmtId="0" xfId="0" applyAlignment="1" applyBorder="1" applyFont="1">
      <alignment horizontal="left" vertical="center"/>
    </xf>
    <xf borderId="10" fillId="3" fontId="1" numFmtId="166" xfId="0" applyAlignment="1" applyBorder="1" applyFont="1" applyNumberFormat="1">
      <alignment vertical="center"/>
    </xf>
    <xf borderId="10" fillId="2" fontId="2" numFmtId="166" xfId="0" applyAlignment="1" applyBorder="1" applyFont="1" applyNumberFormat="1">
      <alignment vertical="center"/>
    </xf>
    <xf borderId="10" fillId="6" fontId="11" numFmtId="0" xfId="0" applyAlignment="1" applyBorder="1" applyFont="1">
      <alignment horizontal="center" vertical="center"/>
    </xf>
    <xf borderId="1" fillId="6" fontId="11" numFmtId="0" xfId="0" applyAlignment="1" applyBorder="1" applyFont="1">
      <alignment horizontal="center"/>
    </xf>
    <xf quotePrefix="1" borderId="1" fillId="6" fontId="11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center"/>
    </xf>
    <xf borderId="1" fillId="6" fontId="14" numFmtId="0" xfId="0" applyAlignment="1" applyBorder="1" applyFont="1">
      <alignment horizontal="center" vertical="center"/>
    </xf>
    <xf borderId="1" fillId="6" fontId="16" numFmtId="0" xfId="0" applyAlignment="1" applyBorder="1" applyFont="1">
      <alignment horizontal="left" shrinkToFit="0" vertical="center" wrapText="1"/>
    </xf>
    <xf borderId="1" fillId="6" fontId="17" numFmtId="0" xfId="0" applyAlignment="1" applyBorder="1" applyFont="1">
      <alignment horizontal="center" shrinkToFit="0" vertical="center" wrapText="1"/>
    </xf>
    <xf borderId="1" fillId="6" fontId="17" numFmtId="0" xfId="0" applyAlignment="1" applyBorder="1" applyFont="1">
      <alignment horizontal="left" vertical="center"/>
    </xf>
    <xf borderId="1" fillId="6" fontId="17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left" shrinkToFit="0" vertical="center" wrapText="1"/>
    </xf>
    <xf quotePrefix="1"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" numFmtId="164" xfId="0" applyAlignment="1" applyBorder="1" applyFont="1" applyNumberFormat="1">
      <alignment horizontal="left" vertical="center"/>
    </xf>
    <xf quotePrefix="1" borderId="1" fillId="2" fontId="7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left" vertical="center"/>
    </xf>
    <xf borderId="1" fillId="2" fontId="18" numFmtId="0" xfId="0" applyAlignment="1" applyBorder="1" applyFont="1">
      <alignment vertical="center"/>
    </xf>
    <xf borderId="1" fillId="2" fontId="1" numFmtId="49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.86"/>
    <col customWidth="1" min="3" max="3" width="16.86"/>
    <col customWidth="1" min="4" max="4" width="20.14"/>
    <col customWidth="1" min="6" max="6" width="23.14"/>
    <col customWidth="1" min="7" max="7" width="22.29"/>
    <col customWidth="1" min="8" max="8" width="17.43"/>
    <col customWidth="1" min="9" max="9" width="3.29"/>
    <col customWidth="1" min="10" max="12" width="9.43"/>
    <col customWidth="1" min="13" max="13" width="10.43"/>
    <col customWidth="1" min="14" max="28" width="8.71"/>
  </cols>
  <sheetData>
    <row r="1" ht="15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1"/>
      <c r="B2" s="1"/>
      <c r="C2" s="3" t="s">
        <v>0</v>
      </c>
      <c r="D2" s="4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4.5" customHeight="1">
      <c r="A3" s="1"/>
      <c r="B3" s="1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75" customHeight="1">
      <c r="A4" s="1"/>
      <c r="B4" s="1"/>
      <c r="C4" s="7"/>
      <c r="D4" s="7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2.75" customHeight="1">
      <c r="A5" s="1"/>
      <c r="B5" s="1"/>
      <c r="C5" s="1"/>
      <c r="D5" s="1"/>
      <c r="E5" s="6" t="s">
        <v>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2.75" customHeight="1">
      <c r="A6" s="1"/>
      <c r="B6" s="1"/>
      <c r="C6" s="1"/>
      <c r="D6" s="1"/>
      <c r="E6" s="6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2.75" customHeight="1">
      <c r="A7" s="1"/>
      <c r="B7" s="1"/>
      <c r="C7" s="1"/>
      <c r="D7" s="1"/>
      <c r="E7" s="6" t="s">
        <v>2</v>
      </c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2.75" customHeight="1">
      <c r="A8" s="1"/>
      <c r="B8" s="1"/>
      <c r="C8" s="1"/>
      <c r="D8" s="1"/>
      <c r="E8" s="6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2.75" customHeight="1">
      <c r="A9" s="1"/>
      <c r="B9" s="1"/>
      <c r="C9" s="1"/>
      <c r="D9" s="1"/>
      <c r="E9" s="6" t="s">
        <v>3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2.75" customHeight="1">
      <c r="A10" s="1"/>
      <c r="B10" s="1"/>
      <c r="C10" s="1"/>
      <c r="D10" s="1"/>
      <c r="E10" s="6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2.75" customHeight="1">
      <c r="A11" s="1"/>
      <c r="B11" s="1"/>
      <c r="C11" s="1"/>
      <c r="D11" s="1"/>
      <c r="E11" s="6" t="s">
        <v>4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2.75" customHeight="1">
      <c r="A12" s="1"/>
      <c r="B12" s="1"/>
      <c r="C12" s="1"/>
      <c r="D12" s="1"/>
      <c r="E12" s="6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2.75" customHeight="1">
      <c r="A13" s="1"/>
      <c r="B13" s="1"/>
      <c r="C13" s="1"/>
      <c r="D13" s="1"/>
      <c r="E13" s="6" t="s">
        <v>5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2.75" customHeight="1">
      <c r="A14" s="1"/>
      <c r="B14" s="1"/>
      <c r="C14" s="1"/>
      <c r="D14" s="1"/>
      <c r="E14" s="6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2.75" customHeight="1">
      <c r="A15" s="1"/>
      <c r="B15" s="1"/>
      <c r="C15" s="1"/>
      <c r="D15" s="1"/>
      <c r="E15" s="6" t="s">
        <v>6</v>
      </c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2.75" customHeight="1">
      <c r="A16" s="1"/>
      <c r="B16" s="1"/>
      <c r="C16" s="1"/>
      <c r="D16" s="1"/>
      <c r="E16" s="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2.75" customHeight="1">
      <c r="A17" s="1"/>
      <c r="B17" s="1"/>
      <c r="C17" s="1"/>
      <c r="D17" s="1"/>
      <c r="E17" s="6" t="s">
        <v>7</v>
      </c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2.75" customHeight="1">
      <c r="A18" s="1"/>
      <c r="B18" s="1"/>
      <c r="C18" s="1"/>
      <c r="D18" s="1"/>
      <c r="E18" s="6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2.75" customHeight="1">
      <c r="A19" s="1"/>
      <c r="B19" s="1"/>
      <c r="C19" s="1"/>
      <c r="D19" s="1"/>
      <c r="E19" s="6" t="s">
        <v>8</v>
      </c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2.75" customHeight="1">
      <c r="A20" s="1"/>
      <c r="B20" s="1"/>
      <c r="C20" s="1"/>
      <c r="D20" s="1"/>
      <c r="E20" s="6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75" customHeight="1">
      <c r="A21" s="1"/>
      <c r="B21" s="1"/>
      <c r="C21" s="1"/>
      <c r="D21" s="1"/>
      <c r="E21" s="6" t="s">
        <v>9</v>
      </c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75" customHeight="1">
      <c r="A22" s="1"/>
      <c r="B22" s="1"/>
      <c r="C22" s="1"/>
      <c r="D22" s="1"/>
      <c r="E22" s="6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customHeight="1">
      <c r="A23" s="1"/>
      <c r="B23" s="1"/>
      <c r="C23" s="1"/>
      <c r="D23" s="1"/>
      <c r="E23" s="6" t="s">
        <v>10</v>
      </c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75" customHeight="1">
      <c r="A24" s="1"/>
      <c r="B24" s="1"/>
      <c r="C24" s="7"/>
      <c r="D24" s="7"/>
      <c r="E24" s="7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75" customHeight="1">
      <c r="A25" s="1"/>
      <c r="B25" s="1"/>
      <c r="C25" s="11" t="s">
        <v>11</v>
      </c>
      <c r="D25" s="5"/>
      <c r="E25" s="5"/>
      <c r="F25" s="4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3.75" customHeight="1">
      <c r="A26" s="1"/>
      <c r="B26" s="1"/>
      <c r="C26" s="6"/>
      <c r="D26" s="1"/>
      <c r="E26" s="1"/>
      <c r="F26" s="6"/>
      <c r="G26" s="6"/>
      <c r="H26" s="6"/>
      <c r="I26" s="6"/>
      <c r="J26" s="1"/>
      <c r="K26" s="1"/>
      <c r="L26" s="1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75" customHeight="1">
      <c r="A27" s="1"/>
      <c r="B27" s="1"/>
      <c r="C27" s="13" t="s">
        <v>12</v>
      </c>
      <c r="D27" s="5"/>
      <c r="E27" s="14"/>
      <c r="F27" s="5"/>
      <c r="G27" s="15" t="str">
        <f>CONCATENATE(Foglio2!D12," ",Foglio2!D11,Foglio2!D13)</f>
        <v> </v>
      </c>
      <c r="H27" s="16"/>
      <c r="I27" s="16"/>
      <c r="J27" s="16"/>
      <c r="K27" s="16"/>
      <c r="L27" s="16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4.5" customHeight="1">
      <c r="A28" s="1"/>
      <c r="B28" s="1"/>
      <c r="C28" s="1"/>
      <c r="D28" s="1"/>
      <c r="E28" s="1"/>
      <c r="F28" s="1"/>
      <c r="G28" s="18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75" customHeight="1">
      <c r="A29" s="1"/>
      <c r="B29" s="1"/>
      <c r="C29" s="6"/>
      <c r="D29" s="6" t="s">
        <v>10</v>
      </c>
      <c r="E29" s="14"/>
      <c r="F29" s="5"/>
      <c r="G29" s="18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35.25" customHeight="1">
      <c r="A30" s="1"/>
      <c r="B30" s="1"/>
      <c r="C30" s="19" t="str">
        <f>IF(Foglio2!D26="Nuovo Aderente",Foglio2!D31,0)</f>
        <v>1. Ai sensi dell'art.2, comma 4 dell'Allegato 1 dell'Accordo di adesione si richiede di indicare la percentuale degli invii cartacei effettuati nell'anno antecedente a quello della prima commessa (1898):</v>
      </c>
      <c r="D30" s="5"/>
      <c r="E30" s="5"/>
      <c r="F30" s="5"/>
      <c r="G30" s="5"/>
      <c r="H30" s="20"/>
      <c r="I30" s="20"/>
      <c r="J30" s="20"/>
      <c r="K30" s="20"/>
      <c r="L30" s="20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37.5" customHeight="1">
      <c r="A31" s="1"/>
      <c r="B31" s="1"/>
      <c r="C31" s="21" t="str">
        <f>IF(Foglio2!D26="Nuovo Aderente",Foglio2!D32,0)</f>
        <v>1. Inserire la percentuale di invii cartacei nell'anno 1898</v>
      </c>
      <c r="D31" s="1"/>
      <c r="E31" s="1"/>
      <c r="F31" s="22"/>
      <c r="G31" s="1"/>
      <c r="H31" s="1"/>
      <c r="I31" s="1"/>
      <c r="J31" s="23"/>
      <c r="K31" s="23"/>
      <c r="L31" s="2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35.25" customHeight="1">
      <c r="A32" s="1"/>
      <c r="B32" s="1"/>
      <c r="C32" s="19" t="str">
        <f>IF(Foglio2!D26="Nuovo Aderente",Foglio2!D38,0)</f>
        <v>2. Ai sensi dell'art.2, comma 4 dell'Allegato 1 dell'Accordo di adesione si richiede di indicare la percentuale nei confronti di destinatari risultati irreperibili assoluti in via analogica nell'anno antecedente a quello della prima commessa: (1898):</v>
      </c>
      <c r="D32" s="5"/>
      <c r="E32" s="5"/>
      <c r="F32" s="5"/>
      <c r="G32" s="5"/>
      <c r="H32" s="20"/>
      <c r="I32" s="20"/>
      <c r="J32" s="20"/>
      <c r="K32" s="20"/>
      <c r="L32" s="20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39.0" customHeight="1">
      <c r="A33" s="1"/>
      <c r="B33" s="1"/>
      <c r="C33" s="24" t="str">
        <f>IF(Foglio2!D26="Nuovo Aderente",Foglio2!D40,0)</f>
        <v>2. Inserire la percentuale di irriperibili assoluti nell'anno 1898</v>
      </c>
      <c r="D33" s="25"/>
      <c r="E33" s="25"/>
      <c r="F33" s="22"/>
      <c r="G33" s="25"/>
      <c r="H33" s="1"/>
      <c r="I33" s="1"/>
      <c r="J33" s="23"/>
      <c r="K33" s="23"/>
      <c r="L33" s="2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37.5" customHeight="1">
      <c r="A34" s="1"/>
      <c r="B34" s="1"/>
      <c r="C34" s="19" t="str">
        <f>IF(Foglio2!D26="Nuovo Aderente",Foglio2!D39,0)</f>
        <v>3. Ai sensi dell'art.2, comma 4 dell'Allegato 1 dell'Accordo di adesione si richiede di indicare la percentuale degli invii a mezzo PEC che non sono andati a buon fine per mancata ricezione del relativo messaggio di accettazione e/o consegna della stessa PEC nell'anno antecedente a quello della prima commessa (1898):</v>
      </c>
      <c r="D34" s="5"/>
      <c r="E34" s="5"/>
      <c r="F34" s="5"/>
      <c r="G34" s="5"/>
      <c r="H34" s="1"/>
      <c r="I34" s="1"/>
      <c r="J34" s="23"/>
      <c r="K34" s="23"/>
      <c r="L34" s="2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37.5" customHeight="1">
      <c r="A35" s="1"/>
      <c r="B35" s="1"/>
      <c r="C35" s="24" t="str">
        <f>IF(Foglio2!D26="Nuovo Aderente",Foglio2!D41,0)</f>
        <v>3. Inserire la percentuale di PEC non a buon fine nell'anno 1898</v>
      </c>
      <c r="D35" s="25"/>
      <c r="E35" s="25"/>
      <c r="F35" s="22"/>
      <c r="G35" s="25"/>
      <c r="H35" s="1"/>
      <c r="I35" s="1"/>
      <c r="J35" s="23"/>
      <c r="K35" s="23"/>
      <c r="L35" s="2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33.0" customHeight="1">
      <c r="A36" s="1"/>
      <c r="B36" s="1"/>
      <c r="C36" s="19" t="str">
        <f>IF(Foglio2!D26="Nuovo Aderente",Foglio2!D33,0)</f>
        <v>4. Ai sensi dell'art.2, comma 4 dell'Allegato 1 dell'Accordo di adesione si richiede di indicare i flussi sino al 31 dicembre dell’anno di sottoscrizione (1899):</v>
      </c>
      <c r="D36" s="5"/>
      <c r="E36" s="5"/>
      <c r="F36" s="5"/>
      <c r="G36" s="5"/>
      <c r="H36" s="20"/>
      <c r="I36" s="20"/>
      <c r="J36" s="20"/>
      <c r="K36" s="20"/>
      <c r="L36" s="20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28.5" customHeight="1">
      <c r="A37" s="1"/>
      <c r="B37" s="1"/>
      <c r="C37" s="26" t="str">
        <f>IF(Foglio2!D3=1,Foglio2!D34,Foglio2!D35)</f>
        <v>4. Inserire il numero massimo delle notifiche da processare, con distinzione tra notifiche da processare in via digitale e in via analogica, per ogni mese solare dal 1 gennaio al 31 dicembre 1900</v>
      </c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75" customHeight="1">
      <c r="A38" s="1"/>
      <c r="B38" s="1"/>
      <c r="C38" s="1"/>
      <c r="D38" s="1"/>
      <c r="E38" s="27" t="s">
        <v>13</v>
      </c>
      <c r="F38" s="28"/>
      <c r="G38" s="28"/>
      <c r="H38" s="2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75" customHeight="1">
      <c r="A39" s="1"/>
      <c r="B39" s="1"/>
      <c r="C39" s="1"/>
      <c r="D39" s="29" t="s">
        <v>14</v>
      </c>
      <c r="E39" s="30" t="s">
        <v>15</v>
      </c>
      <c r="F39" s="30" t="s">
        <v>16</v>
      </c>
      <c r="G39" s="30" t="s">
        <v>17</v>
      </c>
      <c r="H39" s="31" t="s">
        <v>18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75" customHeight="1">
      <c r="A40" s="32"/>
      <c r="B40" s="32" t="b">
        <f>IF(C40&lt;Foglio2!$D$20,TRUE,FALSE)</f>
        <v>0</v>
      </c>
      <c r="C40" s="33">
        <v>1.0</v>
      </c>
      <c r="D40" s="34" t="s">
        <v>19</v>
      </c>
      <c r="E40" s="35"/>
      <c r="F40" s="35"/>
      <c r="G40" s="35"/>
      <c r="H40" s="36">
        <f t="shared" ref="H40:H51" si="1">SUM(E40:G40)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75" customHeight="1">
      <c r="A41" s="32"/>
      <c r="B41" s="32" t="b">
        <f>IF(C41&lt;Foglio2!$D$20,TRUE,FALSE)</f>
        <v>0</v>
      </c>
      <c r="C41" s="33">
        <v>2.0</v>
      </c>
      <c r="D41" s="34" t="s">
        <v>20</v>
      </c>
      <c r="E41" s="35"/>
      <c r="F41" s="35"/>
      <c r="G41" s="35"/>
      <c r="H41" s="36">
        <f t="shared" si="1"/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75" customHeight="1">
      <c r="A42" s="32"/>
      <c r="B42" s="32" t="b">
        <f>IF(C42&lt;Foglio2!$D$20,TRUE,FALSE)</f>
        <v>0</v>
      </c>
      <c r="C42" s="33">
        <v>3.0</v>
      </c>
      <c r="D42" s="34" t="s">
        <v>21</v>
      </c>
      <c r="E42" s="35"/>
      <c r="F42" s="35"/>
      <c r="G42" s="35"/>
      <c r="H42" s="36">
        <f t="shared" si="1"/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75" customHeight="1">
      <c r="A43" s="32"/>
      <c r="B43" s="32" t="b">
        <f>IF(C43&lt;Foglio2!$D$20,TRUE,FALSE)</f>
        <v>0</v>
      </c>
      <c r="C43" s="33">
        <v>4.0</v>
      </c>
      <c r="D43" s="34" t="s">
        <v>22</v>
      </c>
      <c r="E43" s="35"/>
      <c r="F43" s="35"/>
      <c r="G43" s="35"/>
      <c r="H43" s="36">
        <f t="shared" si="1"/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32"/>
      <c r="B44" s="32" t="b">
        <f>IF(C44&lt;Foglio2!$D$20,TRUE,FALSE)</f>
        <v>0</v>
      </c>
      <c r="C44" s="33">
        <v>5.0</v>
      </c>
      <c r="D44" s="34" t="s">
        <v>23</v>
      </c>
      <c r="E44" s="35"/>
      <c r="F44" s="35"/>
      <c r="G44" s="35"/>
      <c r="H44" s="36">
        <f t="shared" si="1"/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32"/>
      <c r="B45" s="32" t="b">
        <f>IF(C45&lt;Foglio2!$D$20,TRUE,FALSE)</f>
        <v>0</v>
      </c>
      <c r="C45" s="33">
        <v>6.0</v>
      </c>
      <c r="D45" s="34" t="s">
        <v>24</v>
      </c>
      <c r="E45" s="35"/>
      <c r="F45" s="35"/>
      <c r="G45" s="35"/>
      <c r="H45" s="36">
        <f t="shared" si="1"/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32"/>
      <c r="B46" s="32" t="b">
        <f>IF(C46&lt;Foglio2!$D$20,TRUE,FALSE)</f>
        <v>0</v>
      </c>
      <c r="C46" s="33">
        <v>7.0</v>
      </c>
      <c r="D46" s="34" t="s">
        <v>25</v>
      </c>
      <c r="E46" s="35"/>
      <c r="F46" s="35"/>
      <c r="G46" s="35"/>
      <c r="H46" s="36">
        <f t="shared" si="1"/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32"/>
      <c r="B47" s="32" t="b">
        <f>IF(C47&lt;Foglio2!$D$20,TRUE,FALSE)</f>
        <v>0</v>
      </c>
      <c r="C47" s="33">
        <v>8.0</v>
      </c>
      <c r="D47" s="34" t="s">
        <v>26</v>
      </c>
      <c r="E47" s="35"/>
      <c r="F47" s="35"/>
      <c r="G47" s="35"/>
      <c r="H47" s="36">
        <f t="shared" si="1"/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32"/>
      <c r="B48" s="32" t="b">
        <f>IF(C48&lt;Foglio2!$D$20,TRUE,FALSE)</f>
        <v>0</v>
      </c>
      <c r="C48" s="33">
        <v>9.0</v>
      </c>
      <c r="D48" s="34" t="s">
        <v>27</v>
      </c>
      <c r="E48" s="35"/>
      <c r="F48" s="35"/>
      <c r="G48" s="35"/>
      <c r="H48" s="36">
        <f t="shared" si="1"/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32"/>
      <c r="B49" s="32" t="b">
        <f>IF(C49&lt;Foglio2!$D$20,TRUE,FALSE)</f>
        <v>0</v>
      </c>
      <c r="C49" s="33">
        <v>10.0</v>
      </c>
      <c r="D49" s="34" t="s">
        <v>28</v>
      </c>
      <c r="E49" s="35"/>
      <c r="F49" s="35"/>
      <c r="G49" s="35"/>
      <c r="H49" s="36">
        <f t="shared" si="1"/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32"/>
      <c r="B50" s="32" t="b">
        <f>IF(C50&lt;Foglio2!$D$20,TRUE,FALSE)</f>
        <v>0</v>
      </c>
      <c r="C50" s="33">
        <v>11.0</v>
      </c>
      <c r="D50" s="34" t="s">
        <v>29</v>
      </c>
      <c r="E50" s="35"/>
      <c r="F50" s="35"/>
      <c r="G50" s="35"/>
      <c r="H50" s="36">
        <f t="shared" si="1"/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32"/>
      <c r="B51" s="32" t="b">
        <f>IF(C51&lt;Foglio2!$D$20,TRUE,FALSE)</f>
        <v>0</v>
      </c>
      <c r="C51" s="33">
        <v>12.0</v>
      </c>
      <c r="D51" s="34" t="s">
        <v>30</v>
      </c>
      <c r="E51" s="35"/>
      <c r="F51" s="35"/>
      <c r="G51" s="35"/>
      <c r="H51" s="36">
        <f t="shared" si="1"/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1"/>
      <c r="D52" s="37" t="s">
        <v>31</v>
      </c>
      <c r="E52" s="36">
        <f t="shared" ref="E52:H52" si="2">SUM(E40:E51)</f>
        <v>0</v>
      </c>
      <c r="F52" s="36">
        <f t="shared" si="2"/>
        <v>0</v>
      </c>
      <c r="G52" s="36">
        <f t="shared" si="2"/>
        <v>0</v>
      </c>
      <c r="H52" s="36">
        <f t="shared" si="2"/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ht="12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ht="12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</sheetData>
  <mergeCells count="13">
    <mergeCell ref="C30:G30"/>
    <mergeCell ref="C36:G36"/>
    <mergeCell ref="C37:H37"/>
    <mergeCell ref="E38:H38"/>
    <mergeCell ref="C32:G32"/>
    <mergeCell ref="C34:G34"/>
    <mergeCell ref="D2:H2"/>
    <mergeCell ref="C25:E25"/>
    <mergeCell ref="F25:H25"/>
    <mergeCell ref="C27:D27"/>
    <mergeCell ref="E27:F27"/>
    <mergeCell ref="G27:L29"/>
    <mergeCell ref="E29:F29"/>
  </mergeCells>
  <conditionalFormatting sqref="E40:H51">
    <cfRule type="expression" dxfId="0" priority="1">
      <formula>$B40=TRUE</formula>
    </cfRule>
  </conditionalFormatting>
  <conditionalFormatting sqref="F31 F33 F35">
    <cfRule type="cellIs" dxfId="1" priority="2" operator="equal">
      <formula>0</formula>
    </cfRule>
  </conditionalFormatting>
  <conditionalFormatting sqref="E40:G51">
    <cfRule type="cellIs" dxfId="1" priority="3" operator="equal">
      <formula>0</formula>
    </cfRule>
  </conditionalFormatting>
  <conditionalFormatting sqref="D2 E27:F27 E29:F29">
    <cfRule type="cellIs" dxfId="1" priority="4" operator="equal">
      <formula>0</formula>
    </cfRule>
  </conditionalFormatting>
  <conditionalFormatting sqref="F25:H25">
    <cfRule type="cellIs" dxfId="1" priority="5" operator="equal">
      <formula>0</formula>
    </cfRule>
  </conditionalFormatting>
  <dataValidations>
    <dataValidation type="list" allowBlank="1" showErrorMessage="1" sqref="F25">
      <formula1>Foglio2!$AD$1:$AD$2</formula1>
    </dataValidation>
    <dataValidation type="list" allowBlank="1" showErrorMessage="1" sqref="F15">
      <formula1>Foglio2!$G$2:$G$3</formula1>
    </dataValidation>
  </dataValidation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6.86"/>
    <col customWidth="1" min="2" max="2" width="10.43"/>
    <col customWidth="1" min="3" max="3" width="43.29"/>
    <col customWidth="1" min="4" max="26" width="8.71"/>
  </cols>
  <sheetData>
    <row r="1" ht="12.75" customHeight="1">
      <c r="A1" s="38" t="s">
        <v>32</v>
      </c>
      <c r="B1" s="38" t="s">
        <v>33</v>
      </c>
      <c r="C1" s="39" t="s">
        <v>34</v>
      </c>
    </row>
    <row r="2" ht="12.75" customHeight="1">
      <c r="A2" s="40" t="s">
        <v>35</v>
      </c>
      <c r="B2" s="41" t="str">
        <f>'Modulo 1'!D2</f>
        <v/>
      </c>
      <c r="C2" s="40" t="s">
        <v>36</v>
      </c>
    </row>
    <row r="3" ht="12.75" customHeight="1">
      <c r="A3" s="40" t="s">
        <v>37</v>
      </c>
      <c r="B3" s="41" t="str">
        <f>IF(Foglio2!D3=1,"SI","NO")</f>
        <v>NO</v>
      </c>
      <c r="C3" s="40" t="s">
        <v>36</v>
      </c>
    </row>
    <row r="4" ht="12.75" customHeight="1">
      <c r="A4" s="40" t="s">
        <v>12</v>
      </c>
      <c r="B4" s="42" t="str">
        <f>'Modulo 1'!E27</f>
        <v/>
      </c>
      <c r="C4" s="40" t="s">
        <v>36</v>
      </c>
    </row>
    <row r="5" ht="12.75" customHeight="1">
      <c r="A5" s="40" t="s">
        <v>38</v>
      </c>
      <c r="B5" s="42" t="str">
        <f>'Modulo 1'!E29</f>
        <v/>
      </c>
      <c r="C5" s="40" t="s">
        <v>36</v>
      </c>
    </row>
    <row r="6" ht="12.75" customHeight="1">
      <c r="A6" s="40" t="s">
        <v>39</v>
      </c>
      <c r="B6" s="41">
        <f>Foglio2!D3</f>
        <v>0</v>
      </c>
      <c r="C6" s="40" t="s">
        <v>40</v>
      </c>
    </row>
    <row r="7" ht="12.75" customHeight="1">
      <c r="A7" s="40" t="s">
        <v>41</v>
      </c>
      <c r="B7" s="43" t="str">
        <f>'Modulo 1'!F31</f>
        <v/>
      </c>
      <c r="C7" s="40" t="s">
        <v>42</v>
      </c>
    </row>
    <row r="8" ht="12.75" customHeight="1">
      <c r="A8" s="44" t="s">
        <v>43</v>
      </c>
      <c r="B8" s="43" t="str">
        <f>'Modulo 1'!F33</f>
        <v/>
      </c>
      <c r="C8" s="40" t="s">
        <v>42</v>
      </c>
    </row>
    <row r="9" ht="12.75" customHeight="1">
      <c r="A9" s="44" t="s">
        <v>44</v>
      </c>
      <c r="B9" s="43" t="str">
        <f>'Modulo 1'!F35</f>
        <v/>
      </c>
      <c r="C9" s="40" t="s">
        <v>42</v>
      </c>
    </row>
    <row r="10" ht="12.75" customHeight="1">
      <c r="A10" s="45" t="s">
        <v>45</v>
      </c>
      <c r="B10" s="41">
        <f>IF($B$6=1,'Modulo 1'!E40,0)</f>
        <v>0</v>
      </c>
      <c r="C10" s="40" t="s">
        <v>42</v>
      </c>
    </row>
    <row r="11" ht="12.75" customHeight="1">
      <c r="A11" s="45" t="s">
        <v>46</v>
      </c>
      <c r="B11" s="41">
        <f>IF($B$6=1,'Modulo 1'!E41,0)</f>
        <v>0</v>
      </c>
      <c r="C11" s="40" t="s">
        <v>42</v>
      </c>
    </row>
    <row r="12" ht="12.75" customHeight="1">
      <c r="A12" s="45" t="s">
        <v>47</v>
      </c>
      <c r="B12" s="41">
        <f>IF($B$6=1,'Modulo 1'!E42,0)</f>
        <v>0</v>
      </c>
      <c r="C12" s="40" t="s">
        <v>42</v>
      </c>
    </row>
    <row r="13" ht="12.75" customHeight="1">
      <c r="A13" s="45" t="s">
        <v>48</v>
      </c>
      <c r="B13" s="41">
        <f>IF($B$6=1,'Modulo 1'!E43,0)</f>
        <v>0</v>
      </c>
      <c r="C13" s="40" t="s">
        <v>42</v>
      </c>
    </row>
    <row r="14" ht="12.75" customHeight="1">
      <c r="A14" s="45" t="s">
        <v>49</v>
      </c>
      <c r="B14" s="41">
        <f>IF($B$6=1,'Modulo 1'!E44,0)</f>
        <v>0</v>
      </c>
      <c r="C14" s="40" t="s">
        <v>42</v>
      </c>
    </row>
    <row r="15" ht="12.75" customHeight="1">
      <c r="A15" s="45" t="s">
        <v>50</v>
      </c>
      <c r="B15" s="41">
        <f>IF($B$6=1,'Modulo 1'!E45,0)</f>
        <v>0</v>
      </c>
      <c r="C15" s="40" t="s">
        <v>42</v>
      </c>
    </row>
    <row r="16" ht="12.75" customHeight="1">
      <c r="A16" s="45" t="s">
        <v>51</v>
      </c>
      <c r="B16" s="41">
        <f>IF($B$6=1,'Modulo 1'!E46,0)</f>
        <v>0</v>
      </c>
      <c r="C16" s="40" t="s">
        <v>42</v>
      </c>
    </row>
    <row r="17" ht="12.75" customHeight="1">
      <c r="A17" s="45" t="s">
        <v>52</v>
      </c>
      <c r="B17" s="41">
        <f>IF($B$6=1,'Modulo 1'!E47,0)</f>
        <v>0</v>
      </c>
      <c r="C17" s="40" t="s">
        <v>42</v>
      </c>
    </row>
    <row r="18" ht="12.75" customHeight="1">
      <c r="A18" s="45" t="s">
        <v>53</v>
      </c>
      <c r="B18" s="41">
        <f>IF($B$6=1,'Modulo 1'!E48,0)</f>
        <v>0</v>
      </c>
      <c r="C18" s="40" t="s">
        <v>42</v>
      </c>
    </row>
    <row r="19" ht="12.75" customHeight="1">
      <c r="A19" s="45" t="s">
        <v>54</v>
      </c>
      <c r="B19" s="41">
        <f>IF($B$6=1,'Modulo 1'!E49,0)</f>
        <v>0</v>
      </c>
      <c r="C19" s="40" t="s">
        <v>42</v>
      </c>
    </row>
    <row r="20" ht="12.75" customHeight="1">
      <c r="A20" s="45" t="s">
        <v>55</v>
      </c>
      <c r="B20" s="41">
        <f>IF($B$6=1,'Modulo 1'!E50,0)</f>
        <v>0</v>
      </c>
      <c r="C20" s="40" t="s">
        <v>42</v>
      </c>
    </row>
    <row r="21" ht="12.75" customHeight="1">
      <c r="A21" s="45" t="s">
        <v>56</v>
      </c>
      <c r="B21" s="41">
        <f>IF($B$6=1,'Modulo 1'!E51,0)</f>
        <v>0</v>
      </c>
      <c r="C21" s="40" t="s">
        <v>42</v>
      </c>
    </row>
    <row r="22" ht="12.75" customHeight="1">
      <c r="A22" s="45" t="s">
        <v>57</v>
      </c>
      <c r="B22" s="41">
        <f>IF($B$6=1,'Modulo 1'!F40,0)</f>
        <v>0</v>
      </c>
      <c r="C22" s="40" t="s">
        <v>42</v>
      </c>
    </row>
    <row r="23" ht="12.75" customHeight="1">
      <c r="A23" s="45" t="s">
        <v>58</v>
      </c>
      <c r="B23" s="41">
        <f>IF($B$6=1,'Modulo 1'!F41,0)</f>
        <v>0</v>
      </c>
      <c r="C23" s="40" t="s">
        <v>42</v>
      </c>
    </row>
    <row r="24" ht="12.75" customHeight="1">
      <c r="A24" s="45" t="s">
        <v>59</v>
      </c>
      <c r="B24" s="41">
        <f>IF($B$6=1,'Modulo 1'!F42,0)</f>
        <v>0</v>
      </c>
      <c r="C24" s="40" t="s">
        <v>42</v>
      </c>
    </row>
    <row r="25" ht="12.75" customHeight="1">
      <c r="A25" s="45" t="s">
        <v>60</v>
      </c>
      <c r="B25" s="41">
        <f>IF($B$6=1,'Modulo 1'!F43,0)</f>
        <v>0</v>
      </c>
      <c r="C25" s="40" t="s">
        <v>42</v>
      </c>
    </row>
    <row r="26" ht="12.75" customHeight="1">
      <c r="A26" s="45" t="s">
        <v>61</v>
      </c>
      <c r="B26" s="41">
        <f>IF($B$6=1,'Modulo 1'!F44,0)</f>
        <v>0</v>
      </c>
      <c r="C26" s="40" t="s">
        <v>42</v>
      </c>
    </row>
    <row r="27" ht="12.75" customHeight="1">
      <c r="A27" s="45" t="s">
        <v>62</v>
      </c>
      <c r="B27" s="41">
        <f>IF($B$6=1,'Modulo 1'!F45,0)</f>
        <v>0</v>
      </c>
      <c r="C27" s="40" t="s">
        <v>42</v>
      </c>
    </row>
    <row r="28" ht="12.75" customHeight="1">
      <c r="A28" s="45" t="s">
        <v>63</v>
      </c>
      <c r="B28" s="41">
        <f>IF($B$6=1,'Modulo 1'!F46,0)</f>
        <v>0</v>
      </c>
      <c r="C28" s="40" t="s">
        <v>42</v>
      </c>
    </row>
    <row r="29" ht="12.75" customHeight="1">
      <c r="A29" s="45" t="s">
        <v>64</v>
      </c>
      <c r="B29" s="41">
        <f>IF($B$6=1,'Modulo 1'!F47,0)</f>
        <v>0</v>
      </c>
      <c r="C29" s="40" t="s">
        <v>42</v>
      </c>
    </row>
    <row r="30" ht="12.75" customHeight="1">
      <c r="A30" s="45" t="s">
        <v>65</v>
      </c>
      <c r="B30" s="41">
        <f>IF($B$6=1,'Modulo 1'!F48,0)</f>
        <v>0</v>
      </c>
      <c r="C30" s="40" t="s">
        <v>42</v>
      </c>
    </row>
    <row r="31" ht="12.75" customHeight="1">
      <c r="A31" s="45" t="s">
        <v>66</v>
      </c>
      <c r="B31" s="41">
        <f>IF($B$6=1,'Modulo 1'!F49,0)</f>
        <v>0</v>
      </c>
      <c r="C31" s="40" t="s">
        <v>42</v>
      </c>
    </row>
    <row r="32" ht="12.75" customHeight="1">
      <c r="A32" s="45" t="s">
        <v>67</v>
      </c>
      <c r="B32" s="41">
        <f>IF($B$6=1,'Modulo 1'!F50,0)</f>
        <v>0</v>
      </c>
      <c r="C32" s="40" t="s">
        <v>42</v>
      </c>
    </row>
    <row r="33" ht="12.75" customHeight="1">
      <c r="A33" s="45" t="s">
        <v>68</v>
      </c>
      <c r="B33" s="41">
        <f>IF($B$6=1,'Modulo 1'!F51,0)</f>
        <v>0</v>
      </c>
      <c r="C33" s="40" t="s">
        <v>42</v>
      </c>
    </row>
    <row r="34" ht="12.75" customHeight="1">
      <c r="A34" s="45" t="s">
        <v>69</v>
      </c>
      <c r="B34" s="41">
        <f>IF($B$6=1,'Modulo 1'!G40,0)</f>
        <v>0</v>
      </c>
      <c r="C34" s="40" t="s">
        <v>42</v>
      </c>
    </row>
    <row r="35" ht="12.75" customHeight="1">
      <c r="A35" s="45" t="s">
        <v>70</v>
      </c>
      <c r="B35" s="41">
        <f>IF($B$6=1,'Modulo 1'!G41,0)</f>
        <v>0</v>
      </c>
      <c r="C35" s="40" t="s">
        <v>42</v>
      </c>
    </row>
    <row r="36" ht="12.75" customHeight="1">
      <c r="A36" s="45" t="s">
        <v>71</v>
      </c>
      <c r="B36" s="41">
        <f>IF($B$6=1,'Modulo 1'!G42,0)</f>
        <v>0</v>
      </c>
      <c r="C36" s="40" t="s">
        <v>42</v>
      </c>
    </row>
    <row r="37" ht="12.75" customHeight="1">
      <c r="A37" s="45" t="s">
        <v>72</v>
      </c>
      <c r="B37" s="41">
        <f>IF($B$6=1,'Modulo 1'!G43,0)</f>
        <v>0</v>
      </c>
      <c r="C37" s="40" t="s">
        <v>42</v>
      </c>
    </row>
    <row r="38" ht="12.75" customHeight="1">
      <c r="A38" s="45" t="s">
        <v>73</v>
      </c>
      <c r="B38" s="41">
        <f>IF($B$6=1,'Modulo 1'!G44,0)</f>
        <v>0</v>
      </c>
      <c r="C38" s="40" t="s">
        <v>42</v>
      </c>
    </row>
    <row r="39" ht="12.75" customHeight="1">
      <c r="A39" s="45" t="s">
        <v>74</v>
      </c>
      <c r="B39" s="41">
        <f>IF($B$6=1,'Modulo 1'!G45,0)</f>
        <v>0</v>
      </c>
      <c r="C39" s="40" t="s">
        <v>42</v>
      </c>
    </row>
    <row r="40" ht="12.75" customHeight="1">
      <c r="A40" s="45" t="s">
        <v>75</v>
      </c>
      <c r="B40" s="41">
        <f>IF($B$6=1,'Modulo 1'!G46,0)</f>
        <v>0</v>
      </c>
      <c r="C40" s="40" t="s">
        <v>42</v>
      </c>
    </row>
    <row r="41" ht="12.75" customHeight="1">
      <c r="A41" s="45" t="s">
        <v>76</v>
      </c>
      <c r="B41" s="41">
        <f>IF($B$6=1,'Modulo 1'!G47,0)</f>
        <v>0</v>
      </c>
      <c r="C41" s="40" t="s">
        <v>42</v>
      </c>
    </row>
    <row r="42" ht="12.75" customHeight="1">
      <c r="A42" s="45" t="s">
        <v>77</v>
      </c>
      <c r="B42" s="41">
        <f>IF($B$6=1,'Modulo 1'!G48,0)</f>
        <v>0</v>
      </c>
      <c r="C42" s="40" t="s">
        <v>42</v>
      </c>
    </row>
    <row r="43" ht="12.75" customHeight="1">
      <c r="A43" s="45" t="s">
        <v>78</v>
      </c>
      <c r="B43" s="41">
        <f>IF($B$6=1,'Modulo 1'!G49,0)</f>
        <v>0</v>
      </c>
      <c r="C43" s="40" t="s">
        <v>42</v>
      </c>
    </row>
    <row r="44" ht="12.75" customHeight="1">
      <c r="A44" s="45" t="s">
        <v>79</v>
      </c>
      <c r="B44" s="41">
        <f>IF($B$6=1,'Modulo 1'!G50,0)</f>
        <v>0</v>
      </c>
      <c r="C44" s="40" t="s">
        <v>42</v>
      </c>
    </row>
    <row r="45" ht="12.75" customHeight="1">
      <c r="A45" s="45" t="s">
        <v>80</v>
      </c>
      <c r="B45" s="41">
        <f>IF($B$6=1,'Modulo 1'!G51,0)</f>
        <v>0</v>
      </c>
      <c r="C45" s="40" t="s">
        <v>42</v>
      </c>
    </row>
    <row r="46" ht="12.75" customHeight="1">
      <c r="A46" s="45" t="s">
        <v>81</v>
      </c>
      <c r="B46" s="41">
        <f>IF($B$6=2,'Modulo 1'!E40,0)</f>
        <v>0</v>
      </c>
      <c r="C46" s="45" t="s">
        <v>82</v>
      </c>
    </row>
    <row r="47" ht="12.75" customHeight="1">
      <c r="A47" s="45" t="s">
        <v>83</v>
      </c>
      <c r="B47" s="41">
        <f>IF($B$6=2,'Modulo 1'!E41,0)</f>
        <v>0</v>
      </c>
      <c r="C47" s="45" t="s">
        <v>82</v>
      </c>
    </row>
    <row r="48" ht="12.75" customHeight="1">
      <c r="A48" s="45" t="s">
        <v>84</v>
      </c>
      <c r="B48" s="41">
        <f>IF($B$6=2,'Modulo 1'!E42,0)</f>
        <v>0</v>
      </c>
      <c r="C48" s="45" t="s">
        <v>82</v>
      </c>
    </row>
    <row r="49" ht="12.75" customHeight="1">
      <c r="A49" s="45" t="s">
        <v>85</v>
      </c>
      <c r="B49" s="41">
        <f>IF($B$6=2,'Modulo 1'!E43,0)</f>
        <v>0</v>
      </c>
      <c r="C49" s="45" t="s">
        <v>82</v>
      </c>
    </row>
    <row r="50" ht="12.75" customHeight="1">
      <c r="A50" s="45" t="s">
        <v>86</v>
      </c>
      <c r="B50" s="41">
        <f>IF($B$6=2,'Modulo 1'!E44,0)</f>
        <v>0</v>
      </c>
      <c r="C50" s="45" t="s">
        <v>82</v>
      </c>
    </row>
    <row r="51" ht="12.75" customHeight="1">
      <c r="A51" s="45" t="s">
        <v>87</v>
      </c>
      <c r="B51" s="41">
        <f>IF($B$6=2,'Modulo 1'!E45,0)</f>
        <v>0</v>
      </c>
      <c r="C51" s="45" t="s">
        <v>82</v>
      </c>
    </row>
    <row r="52" ht="12.75" customHeight="1">
      <c r="A52" s="45" t="s">
        <v>88</v>
      </c>
      <c r="B52" s="41">
        <f>IF($B$6=2,'Modulo 1'!E46,0)</f>
        <v>0</v>
      </c>
      <c r="C52" s="45" t="s">
        <v>82</v>
      </c>
    </row>
    <row r="53" ht="12.75" customHeight="1">
      <c r="A53" s="45" t="s">
        <v>89</v>
      </c>
      <c r="B53" s="41">
        <f>IF($B$6=2,'Modulo 1'!E47,0)</f>
        <v>0</v>
      </c>
      <c r="C53" s="45" t="s">
        <v>82</v>
      </c>
    </row>
    <row r="54" ht="12.75" customHeight="1">
      <c r="A54" s="45" t="s">
        <v>90</v>
      </c>
      <c r="B54" s="41">
        <f>IF($B$6=2,'Modulo 1'!E48,0)</f>
        <v>0</v>
      </c>
      <c r="C54" s="45" t="s">
        <v>82</v>
      </c>
    </row>
    <row r="55" ht="12.75" customHeight="1">
      <c r="A55" s="45" t="s">
        <v>91</v>
      </c>
      <c r="B55" s="41">
        <f>IF($B$6=2,'Modulo 1'!E49,0)</f>
        <v>0</v>
      </c>
      <c r="C55" s="45" t="s">
        <v>82</v>
      </c>
    </row>
    <row r="56" ht="12.75" customHeight="1">
      <c r="A56" s="45" t="s">
        <v>92</v>
      </c>
      <c r="B56" s="41">
        <f>IF($B$6=2,'Modulo 1'!E50,0)</f>
        <v>0</v>
      </c>
      <c r="C56" s="45" t="s">
        <v>82</v>
      </c>
    </row>
    <row r="57" ht="12.75" customHeight="1">
      <c r="A57" s="45" t="s">
        <v>93</v>
      </c>
      <c r="B57" s="41">
        <f>IF($B$6=2,'Modulo 1'!E51,0)</f>
        <v>0</v>
      </c>
      <c r="C57" s="45" t="s">
        <v>82</v>
      </c>
    </row>
    <row r="58" ht="12.75" customHeight="1">
      <c r="A58" s="45" t="s">
        <v>94</v>
      </c>
      <c r="B58" s="41">
        <f>IF($B$6=2,'Modulo 1'!F40,0)</f>
        <v>0</v>
      </c>
      <c r="C58" s="45" t="s">
        <v>82</v>
      </c>
    </row>
    <row r="59" ht="12.75" customHeight="1">
      <c r="A59" s="45" t="s">
        <v>95</v>
      </c>
      <c r="B59" s="41">
        <f>IF($B$6=2,'Modulo 1'!F41,0)</f>
        <v>0</v>
      </c>
      <c r="C59" s="45" t="s">
        <v>82</v>
      </c>
    </row>
    <row r="60" ht="12.75" customHeight="1">
      <c r="A60" s="45" t="s">
        <v>96</v>
      </c>
      <c r="B60" s="41">
        <f>IF($B$6=2,'Modulo 1'!F42,0)</f>
        <v>0</v>
      </c>
      <c r="C60" s="45" t="s">
        <v>82</v>
      </c>
    </row>
    <row r="61" ht="12.75" customHeight="1">
      <c r="A61" s="45" t="s">
        <v>97</v>
      </c>
      <c r="B61" s="41">
        <f>IF($B$6=2,'Modulo 1'!F43,0)</f>
        <v>0</v>
      </c>
      <c r="C61" s="45" t="s">
        <v>82</v>
      </c>
    </row>
    <row r="62" ht="12.75" customHeight="1">
      <c r="A62" s="45" t="s">
        <v>98</v>
      </c>
      <c r="B62" s="41">
        <f>IF($B$6=2,'Modulo 1'!F44,0)</f>
        <v>0</v>
      </c>
      <c r="C62" s="45" t="s">
        <v>82</v>
      </c>
    </row>
    <row r="63" ht="12.75" customHeight="1">
      <c r="A63" s="45" t="s">
        <v>99</v>
      </c>
      <c r="B63" s="41">
        <f>IF($B$6=2,'Modulo 1'!F45,0)</f>
        <v>0</v>
      </c>
      <c r="C63" s="45" t="s">
        <v>82</v>
      </c>
    </row>
    <row r="64" ht="12.75" customHeight="1">
      <c r="A64" s="45" t="s">
        <v>100</v>
      </c>
      <c r="B64" s="41">
        <f>IF($B$6=2,'Modulo 1'!F46,0)</f>
        <v>0</v>
      </c>
      <c r="C64" s="45" t="s">
        <v>82</v>
      </c>
    </row>
    <row r="65" ht="12.75" customHeight="1">
      <c r="A65" s="45" t="s">
        <v>101</v>
      </c>
      <c r="B65" s="41">
        <f>IF($B$6=2,'Modulo 1'!F47,0)</f>
        <v>0</v>
      </c>
      <c r="C65" s="45" t="s">
        <v>82</v>
      </c>
    </row>
    <row r="66" ht="12.75" customHeight="1">
      <c r="A66" s="45" t="s">
        <v>102</v>
      </c>
      <c r="B66" s="41">
        <f>IF($B$6=2,'Modulo 1'!F48,0)</f>
        <v>0</v>
      </c>
      <c r="C66" s="45" t="s">
        <v>82</v>
      </c>
    </row>
    <row r="67" ht="12.75" customHeight="1">
      <c r="A67" s="45" t="s">
        <v>103</v>
      </c>
      <c r="B67" s="41">
        <f>IF($B$6=2,'Modulo 1'!F49,0)</f>
        <v>0</v>
      </c>
      <c r="C67" s="45" t="s">
        <v>82</v>
      </c>
    </row>
    <row r="68" ht="12.75" customHeight="1">
      <c r="A68" s="45" t="s">
        <v>104</v>
      </c>
      <c r="B68" s="41">
        <f>IF($B$6=2,'Modulo 1'!F50,0)</f>
        <v>0</v>
      </c>
      <c r="C68" s="45" t="s">
        <v>82</v>
      </c>
    </row>
    <row r="69" ht="12.75" customHeight="1">
      <c r="A69" s="45" t="s">
        <v>105</v>
      </c>
      <c r="B69" s="41">
        <f>IF($B$6=2,'Modulo 1'!F51,0)</f>
        <v>0</v>
      </c>
      <c r="C69" s="45" t="s">
        <v>82</v>
      </c>
    </row>
    <row r="70" ht="12.75" customHeight="1">
      <c r="A70" s="45" t="s">
        <v>106</v>
      </c>
      <c r="B70" s="41">
        <f>IF($B$6=2,'Modulo 1'!G40,0)</f>
        <v>0</v>
      </c>
      <c r="C70" s="45" t="s">
        <v>82</v>
      </c>
    </row>
    <row r="71" ht="12.75" customHeight="1">
      <c r="A71" s="45" t="s">
        <v>107</v>
      </c>
      <c r="B71" s="41">
        <f>IF($B$6=2,'Modulo 1'!G41,0)</f>
        <v>0</v>
      </c>
      <c r="C71" s="45" t="s">
        <v>82</v>
      </c>
    </row>
    <row r="72" ht="12.75" customHeight="1">
      <c r="A72" s="45" t="s">
        <v>108</v>
      </c>
      <c r="B72" s="41">
        <f>IF($B$6=2,'Modulo 1'!G42,0)</f>
        <v>0</v>
      </c>
      <c r="C72" s="45" t="s">
        <v>82</v>
      </c>
    </row>
    <row r="73" ht="12.75" customHeight="1">
      <c r="A73" s="45" t="s">
        <v>109</v>
      </c>
      <c r="B73" s="41">
        <f>IF($B$6=2,'Modulo 1'!G43,0)</f>
        <v>0</v>
      </c>
      <c r="C73" s="45" t="s">
        <v>82</v>
      </c>
    </row>
    <row r="74" ht="12.75" customHeight="1">
      <c r="A74" s="45" t="s">
        <v>110</v>
      </c>
      <c r="B74" s="41">
        <f>IF($B$6=2,'Modulo 1'!G44,0)</f>
        <v>0</v>
      </c>
      <c r="C74" s="45" t="s">
        <v>82</v>
      </c>
    </row>
    <row r="75" ht="12.75" customHeight="1">
      <c r="A75" s="45" t="s">
        <v>111</v>
      </c>
      <c r="B75" s="41">
        <f>IF($B$6=2,'Modulo 1'!G45,0)</f>
        <v>0</v>
      </c>
      <c r="C75" s="45" t="s">
        <v>82</v>
      </c>
    </row>
    <row r="76" ht="12.75" customHeight="1">
      <c r="A76" s="45" t="s">
        <v>112</v>
      </c>
      <c r="B76" s="41">
        <f>IF($B$6=2,'Modulo 1'!G46,0)</f>
        <v>0</v>
      </c>
      <c r="C76" s="45" t="s">
        <v>82</v>
      </c>
    </row>
    <row r="77" ht="12.75" customHeight="1">
      <c r="A77" s="45" t="s">
        <v>113</v>
      </c>
      <c r="B77" s="41">
        <f>IF($B$6=2,'Modulo 1'!G47,0)</f>
        <v>0</v>
      </c>
      <c r="C77" s="45" t="s">
        <v>82</v>
      </c>
    </row>
    <row r="78" ht="12.75" customHeight="1">
      <c r="A78" s="45" t="s">
        <v>114</v>
      </c>
      <c r="B78" s="41">
        <f>IF($B$6=2,'Modulo 1'!G48,0)</f>
        <v>0</v>
      </c>
      <c r="C78" s="45" t="s">
        <v>82</v>
      </c>
    </row>
    <row r="79" ht="12.75" customHeight="1">
      <c r="A79" s="45" t="s">
        <v>115</v>
      </c>
      <c r="B79" s="41">
        <f>IF($B$6=2,'Modulo 1'!G49,0)</f>
        <v>0</v>
      </c>
      <c r="C79" s="45" t="s">
        <v>82</v>
      </c>
    </row>
    <row r="80" ht="12.75" customHeight="1">
      <c r="A80" s="45" t="s">
        <v>116</v>
      </c>
      <c r="B80" s="41">
        <f>IF($B$6=2,'Modulo 1'!G50,0)</f>
        <v>0</v>
      </c>
      <c r="C80" s="45" t="s">
        <v>82</v>
      </c>
    </row>
    <row r="81" ht="12.75" customHeight="1">
      <c r="A81" s="45" t="s">
        <v>117</v>
      </c>
      <c r="B81" s="41">
        <f>IF($B$6=2,'Modulo 1'!G51,0)</f>
        <v>0</v>
      </c>
      <c r="C81" s="45" t="s">
        <v>82</v>
      </c>
    </row>
    <row r="82" ht="12.75" customHeight="1">
      <c r="A82" s="46" t="s">
        <v>118</v>
      </c>
      <c r="B82" s="47">
        <f>'Modulo 1'!E52</f>
        <v>0</v>
      </c>
      <c r="C82" s="40" t="s">
        <v>36</v>
      </c>
    </row>
    <row r="83" ht="12.75" customHeight="1">
      <c r="A83" s="45" t="s">
        <v>119</v>
      </c>
      <c r="B83" s="47">
        <f>'Modulo 1'!F52</f>
        <v>0</v>
      </c>
      <c r="C83" s="40" t="s">
        <v>36</v>
      </c>
    </row>
    <row r="84" ht="12.75" customHeight="1">
      <c r="A84" s="46" t="s">
        <v>120</v>
      </c>
      <c r="B84" s="47">
        <f>'Modulo 1'!G52</f>
        <v>0</v>
      </c>
      <c r="C84" s="40" t="s">
        <v>36</v>
      </c>
    </row>
    <row r="85" ht="12.75" customHeight="1">
      <c r="A85" s="46" t="s">
        <v>121</v>
      </c>
      <c r="B85" s="47">
        <f>'Modulo 1'!H40</f>
        <v>0</v>
      </c>
      <c r="C85" s="40" t="s">
        <v>36</v>
      </c>
    </row>
    <row r="86" ht="12.75" customHeight="1">
      <c r="A86" s="45" t="s">
        <v>122</v>
      </c>
      <c r="B86" s="47">
        <f>'Modulo 1'!H41</f>
        <v>0</v>
      </c>
      <c r="C86" s="40" t="s">
        <v>36</v>
      </c>
    </row>
    <row r="87" ht="12.75" customHeight="1">
      <c r="A87" s="45" t="s">
        <v>123</v>
      </c>
      <c r="B87" s="47">
        <f>'Modulo 1'!H42</f>
        <v>0</v>
      </c>
      <c r="C87" s="40" t="s">
        <v>36</v>
      </c>
    </row>
    <row r="88" ht="12.75" customHeight="1">
      <c r="A88" s="45" t="s">
        <v>124</v>
      </c>
      <c r="B88" s="47">
        <f>'Modulo 1'!H43</f>
        <v>0</v>
      </c>
      <c r="C88" s="40" t="s">
        <v>36</v>
      </c>
    </row>
    <row r="89" ht="12.75" customHeight="1">
      <c r="A89" s="45" t="s">
        <v>125</v>
      </c>
      <c r="B89" s="47">
        <f>'Modulo 1'!H44</f>
        <v>0</v>
      </c>
      <c r="C89" s="40" t="s">
        <v>36</v>
      </c>
    </row>
    <row r="90" ht="12.75" customHeight="1">
      <c r="A90" s="45" t="s">
        <v>126</v>
      </c>
      <c r="B90" s="47">
        <f>'Modulo 1'!H45</f>
        <v>0</v>
      </c>
      <c r="C90" s="40" t="s">
        <v>36</v>
      </c>
    </row>
    <row r="91" ht="12.75" customHeight="1">
      <c r="A91" s="45" t="s">
        <v>127</v>
      </c>
      <c r="B91" s="47">
        <f>'Modulo 1'!H46</f>
        <v>0</v>
      </c>
      <c r="C91" s="40" t="s">
        <v>36</v>
      </c>
    </row>
    <row r="92" ht="12.75" customHeight="1">
      <c r="A92" s="45" t="s">
        <v>128</v>
      </c>
      <c r="B92" s="47">
        <f>'Modulo 1'!H47</f>
        <v>0</v>
      </c>
      <c r="C92" s="40" t="s">
        <v>36</v>
      </c>
    </row>
    <row r="93" ht="12.75" customHeight="1">
      <c r="A93" s="45" t="s">
        <v>129</v>
      </c>
      <c r="B93" s="47">
        <f>'Modulo 1'!H48</f>
        <v>0</v>
      </c>
      <c r="C93" s="40" t="s">
        <v>36</v>
      </c>
    </row>
    <row r="94" ht="12.75" customHeight="1">
      <c r="A94" s="45" t="s">
        <v>130</v>
      </c>
      <c r="B94" s="47">
        <f>'Modulo 1'!H49</f>
        <v>0</v>
      </c>
      <c r="C94" s="40" t="s">
        <v>36</v>
      </c>
    </row>
    <row r="95" ht="12.75" customHeight="1">
      <c r="A95" s="45" t="s">
        <v>131</v>
      </c>
      <c r="B95" s="47">
        <f>'Modulo 1'!H50</f>
        <v>0</v>
      </c>
      <c r="C95" s="40" t="s">
        <v>36</v>
      </c>
    </row>
    <row r="96" ht="12.75" customHeight="1">
      <c r="A96" s="45" t="s">
        <v>132</v>
      </c>
      <c r="B96" s="47">
        <f>'Modulo 1'!H51</f>
        <v>0</v>
      </c>
      <c r="C96" s="40" t="s">
        <v>36</v>
      </c>
    </row>
    <row r="97" ht="12.75" customHeight="1">
      <c r="A97" s="46" t="s">
        <v>133</v>
      </c>
      <c r="B97" s="47">
        <f>'Modulo 1'!H52</f>
        <v>0</v>
      </c>
      <c r="C97" s="40" t="s">
        <v>36</v>
      </c>
    </row>
    <row r="98" ht="12.75" customHeight="1">
      <c r="B98" s="41"/>
    </row>
    <row r="99" ht="12.75" customHeight="1">
      <c r="B99" s="41"/>
    </row>
    <row r="100" ht="12.75" customHeight="1">
      <c r="B100" s="41"/>
    </row>
    <row r="101" ht="12.75" customHeight="1">
      <c r="B101" s="41"/>
    </row>
    <row r="102" ht="12.75" customHeight="1">
      <c r="B102" s="41"/>
    </row>
    <row r="103" ht="12.75" customHeight="1">
      <c r="B103" s="41"/>
    </row>
    <row r="104" ht="12.75" customHeight="1">
      <c r="B104" s="41"/>
    </row>
    <row r="105" ht="12.75" customHeight="1">
      <c r="B105" s="41"/>
    </row>
    <row r="106" ht="12.75" customHeight="1">
      <c r="B106" s="41"/>
    </row>
    <row r="107" ht="12.75" customHeight="1">
      <c r="B107" s="41"/>
    </row>
    <row r="108" ht="12.75" customHeight="1">
      <c r="B108" s="41"/>
    </row>
    <row r="109" ht="12.75" customHeight="1">
      <c r="B109" s="41"/>
    </row>
    <row r="110" ht="12.75" customHeight="1">
      <c r="B110" s="41"/>
    </row>
    <row r="111" ht="12.75" customHeight="1">
      <c r="B111" s="41"/>
    </row>
    <row r="112" ht="12.75" customHeight="1">
      <c r="B112" s="41"/>
    </row>
    <row r="113" ht="12.75" customHeight="1">
      <c r="B113" s="41"/>
    </row>
    <row r="114" ht="12.75" customHeight="1">
      <c r="B114" s="41"/>
    </row>
    <row r="115" ht="12.75" customHeight="1">
      <c r="B115" s="41"/>
    </row>
    <row r="116" ht="12.75" customHeight="1">
      <c r="B116" s="41"/>
    </row>
    <row r="117" ht="12.75" customHeight="1">
      <c r="B117" s="41"/>
    </row>
    <row r="118" ht="12.75" customHeight="1">
      <c r="B118" s="41"/>
    </row>
    <row r="119" ht="12.75" customHeight="1">
      <c r="B119" s="41"/>
    </row>
    <row r="120" ht="12.75" customHeight="1">
      <c r="B120" s="41"/>
    </row>
    <row r="121" ht="12.75" customHeight="1">
      <c r="B121" s="41"/>
    </row>
    <row r="122" ht="12.75" customHeight="1">
      <c r="B122" s="41"/>
    </row>
    <row r="123" ht="12.75" customHeight="1">
      <c r="B123" s="41"/>
    </row>
    <row r="124" ht="12.75" customHeight="1">
      <c r="B124" s="41"/>
    </row>
    <row r="125" ht="12.75" customHeight="1">
      <c r="B125" s="41"/>
    </row>
    <row r="126" ht="12.75" customHeight="1">
      <c r="B126" s="41"/>
    </row>
    <row r="127" ht="12.75" customHeight="1">
      <c r="B127" s="41"/>
    </row>
    <row r="128" ht="12.75" customHeight="1">
      <c r="B128" s="41"/>
    </row>
    <row r="129" ht="12.75" customHeight="1">
      <c r="B129" s="41"/>
    </row>
    <row r="130" ht="12.75" customHeight="1">
      <c r="B130" s="41"/>
    </row>
    <row r="131" ht="12.75" customHeight="1">
      <c r="B131" s="41"/>
    </row>
    <row r="132" ht="12.75" customHeight="1">
      <c r="B132" s="41"/>
    </row>
    <row r="133" ht="12.75" customHeight="1">
      <c r="B133" s="41"/>
    </row>
    <row r="134" ht="12.75" customHeight="1">
      <c r="B134" s="41"/>
    </row>
    <row r="135" ht="12.75" customHeight="1">
      <c r="B135" s="41"/>
    </row>
    <row r="136" ht="12.75" customHeight="1">
      <c r="B136" s="41"/>
    </row>
    <row r="137" ht="12.75" customHeight="1">
      <c r="B137" s="41"/>
    </row>
    <row r="138" ht="12.75" customHeight="1">
      <c r="B138" s="41"/>
    </row>
    <row r="139" ht="12.75" customHeight="1">
      <c r="B139" s="41"/>
    </row>
    <row r="140" ht="12.75" customHeight="1">
      <c r="B140" s="41"/>
    </row>
    <row r="141" ht="12.75" customHeight="1">
      <c r="B141" s="41"/>
    </row>
    <row r="142" ht="12.75" customHeight="1">
      <c r="B142" s="41"/>
    </row>
    <row r="143" ht="12.75" customHeight="1">
      <c r="B143" s="41"/>
    </row>
    <row r="144" ht="12.75" customHeight="1">
      <c r="B144" s="41"/>
    </row>
    <row r="145" ht="12.75" customHeight="1">
      <c r="B145" s="41"/>
    </row>
    <row r="146" ht="12.75" customHeight="1">
      <c r="B146" s="41"/>
    </row>
    <row r="147" ht="12.75" customHeight="1">
      <c r="B147" s="41"/>
    </row>
    <row r="148" ht="12.75" customHeight="1">
      <c r="B148" s="41"/>
    </row>
    <row r="149" ht="12.75" customHeight="1">
      <c r="B149" s="41"/>
    </row>
    <row r="150" ht="12.75" customHeight="1">
      <c r="B150" s="41"/>
    </row>
    <row r="151" ht="12.75" customHeight="1">
      <c r="B151" s="41"/>
    </row>
    <row r="152" ht="12.75" customHeight="1">
      <c r="B152" s="41"/>
    </row>
    <row r="153" ht="12.75" customHeight="1">
      <c r="B153" s="41"/>
    </row>
    <row r="154" ht="12.75" customHeight="1">
      <c r="B154" s="41"/>
    </row>
    <row r="155" ht="12.75" customHeight="1">
      <c r="B155" s="41"/>
    </row>
    <row r="156" ht="12.75" customHeight="1">
      <c r="B156" s="41"/>
    </row>
    <row r="157" ht="12.75" customHeight="1">
      <c r="B157" s="41"/>
    </row>
    <row r="158" ht="12.75" customHeight="1">
      <c r="B158" s="41"/>
    </row>
    <row r="159" ht="12.75" customHeight="1">
      <c r="B159" s="41"/>
    </row>
    <row r="160" ht="12.75" customHeight="1">
      <c r="B160" s="41"/>
    </row>
    <row r="161" ht="12.75" customHeight="1">
      <c r="B161" s="41"/>
    </row>
    <row r="162" ht="12.75" customHeight="1">
      <c r="B162" s="41"/>
    </row>
    <row r="163" ht="12.75" customHeight="1">
      <c r="B163" s="41"/>
    </row>
    <row r="164" ht="12.75" customHeight="1">
      <c r="B164" s="41"/>
    </row>
    <row r="165" ht="12.75" customHeight="1">
      <c r="B165" s="41"/>
    </row>
    <row r="166" ht="12.75" customHeight="1">
      <c r="B166" s="41"/>
    </row>
    <row r="167" ht="12.75" customHeight="1">
      <c r="B167" s="41"/>
    </row>
    <row r="168" ht="12.75" customHeight="1">
      <c r="B168" s="41"/>
    </row>
    <row r="169" ht="12.75" customHeight="1">
      <c r="B169" s="41"/>
    </row>
    <row r="170" ht="12.75" customHeight="1">
      <c r="B170" s="41"/>
    </row>
    <row r="171" ht="12.75" customHeight="1">
      <c r="B171" s="41"/>
    </row>
    <row r="172" ht="12.75" customHeight="1">
      <c r="B172" s="41"/>
    </row>
    <row r="173" ht="12.75" customHeight="1">
      <c r="B173" s="41"/>
    </row>
    <row r="174" ht="12.75" customHeight="1">
      <c r="B174" s="41"/>
    </row>
    <row r="175" ht="12.75" customHeight="1">
      <c r="B175" s="41"/>
    </row>
    <row r="176" ht="12.75" customHeight="1">
      <c r="B176" s="41"/>
    </row>
    <row r="177" ht="12.75" customHeight="1">
      <c r="B177" s="41"/>
    </row>
    <row r="178" ht="12.75" customHeight="1">
      <c r="B178" s="41"/>
    </row>
    <row r="179" ht="12.75" customHeight="1">
      <c r="B179" s="41"/>
    </row>
    <row r="180" ht="12.75" customHeight="1">
      <c r="B180" s="41"/>
    </row>
    <row r="181" ht="12.75" customHeight="1">
      <c r="B181" s="41"/>
    </row>
    <row r="182" ht="12.75" customHeight="1">
      <c r="B182" s="41"/>
    </row>
    <row r="183" ht="12.75" customHeight="1">
      <c r="B183" s="41"/>
    </row>
    <row r="184" ht="12.75" customHeight="1">
      <c r="B184" s="41"/>
    </row>
    <row r="185" ht="12.75" customHeight="1">
      <c r="B185" s="41"/>
    </row>
    <row r="186" ht="12.75" customHeight="1">
      <c r="B186" s="41"/>
    </row>
    <row r="187" ht="12.75" customHeight="1">
      <c r="B187" s="41"/>
    </row>
    <row r="188" ht="12.75" customHeight="1">
      <c r="B188" s="41"/>
    </row>
    <row r="189" ht="12.75" customHeight="1">
      <c r="B189" s="41"/>
    </row>
    <row r="190" ht="12.75" customHeight="1">
      <c r="B190" s="41"/>
    </row>
    <row r="191" ht="12.75" customHeight="1">
      <c r="B191" s="41"/>
    </row>
    <row r="192" ht="12.75" customHeight="1">
      <c r="B192" s="41"/>
    </row>
    <row r="193" ht="12.75" customHeight="1">
      <c r="B193" s="41"/>
    </row>
    <row r="194" ht="12.75" customHeight="1">
      <c r="B194" s="41"/>
    </row>
    <row r="195" ht="12.75" customHeight="1">
      <c r="B195" s="41"/>
    </row>
    <row r="196" ht="12.75" customHeight="1">
      <c r="B196" s="41"/>
    </row>
    <row r="197" ht="12.75" customHeight="1">
      <c r="B197" s="41"/>
    </row>
    <row r="198" ht="12.75" customHeight="1">
      <c r="B198" s="41"/>
    </row>
    <row r="199" ht="12.75" customHeight="1">
      <c r="B199" s="41"/>
    </row>
    <row r="200" ht="12.75" customHeight="1">
      <c r="B200" s="41"/>
    </row>
    <row r="201" ht="12.75" customHeight="1">
      <c r="B201" s="41"/>
    </row>
    <row r="202" ht="12.75" customHeight="1">
      <c r="B202" s="41"/>
    </row>
    <row r="203" ht="12.75" customHeight="1">
      <c r="B203" s="41"/>
    </row>
    <row r="204" ht="12.75" customHeight="1">
      <c r="B204" s="41"/>
    </row>
    <row r="205" ht="12.75" customHeight="1">
      <c r="B205" s="41"/>
    </row>
    <row r="206" ht="12.75" customHeight="1">
      <c r="B206" s="41"/>
    </row>
    <row r="207" ht="12.75" customHeight="1">
      <c r="B207" s="41"/>
    </row>
    <row r="208" ht="12.75" customHeight="1">
      <c r="B208" s="41"/>
    </row>
    <row r="209" ht="12.75" customHeight="1">
      <c r="B209" s="41"/>
    </row>
    <row r="210" ht="12.75" customHeight="1">
      <c r="B210" s="41"/>
    </row>
    <row r="211" ht="12.75" customHeight="1">
      <c r="B211" s="41"/>
    </row>
    <row r="212" ht="12.75" customHeight="1">
      <c r="B212" s="41"/>
    </row>
    <row r="213" ht="12.75" customHeight="1">
      <c r="B213" s="41"/>
    </row>
    <row r="214" ht="12.75" customHeight="1">
      <c r="B214" s="41"/>
    </row>
    <row r="215" ht="12.75" customHeight="1">
      <c r="B215" s="41"/>
    </row>
    <row r="216" ht="12.75" customHeight="1">
      <c r="B216" s="41"/>
    </row>
    <row r="217" ht="12.75" customHeight="1">
      <c r="B217" s="41"/>
    </row>
    <row r="218" ht="12.75" customHeight="1">
      <c r="B218" s="41"/>
    </row>
    <row r="219" ht="12.75" customHeight="1">
      <c r="B219" s="41"/>
    </row>
    <row r="220" ht="12.75" customHeight="1">
      <c r="B220" s="41"/>
    </row>
    <row r="221" ht="12.75" customHeight="1">
      <c r="B221" s="41"/>
    </row>
    <row r="222" ht="12.75" customHeight="1">
      <c r="B222" s="41"/>
    </row>
    <row r="223" ht="12.75" customHeight="1">
      <c r="B223" s="41"/>
    </row>
    <row r="224" ht="12.75" customHeight="1">
      <c r="B224" s="41"/>
    </row>
    <row r="225" ht="12.75" customHeight="1">
      <c r="B225" s="41"/>
    </row>
    <row r="226" ht="12.75" customHeight="1">
      <c r="B226" s="41"/>
    </row>
    <row r="227" ht="12.75" customHeight="1">
      <c r="B227" s="41"/>
    </row>
    <row r="228" ht="12.75" customHeight="1">
      <c r="B228" s="41"/>
    </row>
    <row r="229" ht="12.75" customHeight="1">
      <c r="B229" s="41"/>
    </row>
    <row r="230" ht="12.75" customHeight="1">
      <c r="B230" s="41"/>
    </row>
    <row r="231" ht="12.75" customHeight="1">
      <c r="B231" s="41"/>
    </row>
    <row r="232" ht="12.75" customHeight="1">
      <c r="B232" s="41"/>
    </row>
    <row r="233" ht="12.75" customHeight="1">
      <c r="B233" s="41"/>
    </row>
    <row r="234" ht="12.75" customHeight="1">
      <c r="B234" s="41"/>
    </row>
    <row r="235" ht="12.75" customHeight="1">
      <c r="B235" s="41"/>
    </row>
    <row r="236" ht="12.75" customHeight="1">
      <c r="B236" s="41"/>
    </row>
    <row r="237" ht="12.75" customHeight="1">
      <c r="B237" s="41"/>
    </row>
    <row r="238" ht="12.75" customHeight="1">
      <c r="B238" s="41"/>
    </row>
    <row r="239" ht="12.75" customHeight="1">
      <c r="B239" s="41"/>
    </row>
    <row r="240" ht="12.75" customHeight="1">
      <c r="B240" s="41"/>
    </row>
    <row r="241" ht="12.75" customHeight="1">
      <c r="B241" s="41"/>
    </row>
    <row r="242" ht="12.75" customHeight="1">
      <c r="B242" s="41"/>
    </row>
    <row r="243" ht="12.75" customHeight="1">
      <c r="B243" s="41"/>
    </row>
    <row r="244" ht="12.75" customHeight="1">
      <c r="B244" s="41"/>
    </row>
    <row r="245" ht="12.75" customHeight="1">
      <c r="B245" s="41"/>
    </row>
    <row r="246" ht="12.75" customHeight="1">
      <c r="B246" s="41"/>
    </row>
    <row r="247" ht="12.75" customHeight="1">
      <c r="B247" s="41"/>
    </row>
    <row r="248" ht="12.75" customHeight="1">
      <c r="B248" s="41"/>
    </row>
    <row r="249" ht="12.75" customHeight="1">
      <c r="B249" s="41"/>
    </row>
    <row r="250" ht="12.75" customHeight="1">
      <c r="B250" s="41"/>
    </row>
    <row r="251" ht="12.75" customHeight="1">
      <c r="B251" s="41"/>
    </row>
    <row r="252" ht="12.75" customHeight="1">
      <c r="B252" s="41"/>
    </row>
    <row r="253" ht="12.75" customHeight="1">
      <c r="B253" s="41"/>
    </row>
    <row r="254" ht="12.75" customHeight="1">
      <c r="B254" s="41"/>
    </row>
    <row r="255" ht="12.75" customHeight="1">
      <c r="B255" s="41"/>
    </row>
    <row r="256" ht="12.75" customHeight="1">
      <c r="B256" s="41"/>
    </row>
    <row r="257" ht="12.75" customHeight="1">
      <c r="B257" s="41"/>
    </row>
    <row r="258" ht="12.75" customHeight="1">
      <c r="B258" s="41"/>
    </row>
    <row r="259" ht="12.75" customHeight="1">
      <c r="B259" s="41"/>
    </row>
    <row r="260" ht="12.75" customHeight="1">
      <c r="B260" s="41"/>
    </row>
    <row r="261" ht="12.75" customHeight="1">
      <c r="B261" s="41"/>
    </row>
    <row r="262" ht="12.75" customHeight="1">
      <c r="B262" s="41"/>
    </row>
    <row r="263" ht="12.75" customHeight="1">
      <c r="B263" s="41"/>
    </row>
    <row r="264" ht="12.75" customHeight="1">
      <c r="B264" s="41"/>
    </row>
    <row r="265" ht="12.75" customHeight="1">
      <c r="B265" s="41"/>
    </row>
    <row r="266" ht="12.75" customHeight="1">
      <c r="B266" s="41"/>
    </row>
    <row r="267" ht="12.75" customHeight="1">
      <c r="B267" s="41"/>
    </row>
    <row r="268" ht="12.75" customHeight="1">
      <c r="B268" s="41"/>
    </row>
    <row r="269" ht="12.75" customHeight="1">
      <c r="B269" s="41"/>
    </row>
    <row r="270" ht="12.75" customHeight="1">
      <c r="B270" s="41"/>
    </row>
    <row r="271" ht="12.75" customHeight="1">
      <c r="B271" s="41"/>
    </row>
    <row r="272" ht="12.75" customHeight="1">
      <c r="B272" s="41"/>
    </row>
    <row r="273" ht="12.75" customHeight="1">
      <c r="B273" s="41"/>
    </row>
    <row r="274" ht="12.75" customHeight="1">
      <c r="B274" s="41"/>
    </row>
    <row r="275" ht="12.75" customHeight="1">
      <c r="B275" s="41"/>
    </row>
    <row r="276" ht="12.75" customHeight="1">
      <c r="B276" s="41"/>
    </row>
    <row r="277" ht="12.75" customHeight="1">
      <c r="B277" s="41"/>
    </row>
    <row r="278" ht="12.75" customHeight="1">
      <c r="B278" s="41"/>
    </row>
    <row r="279" ht="12.75" customHeight="1">
      <c r="B279" s="41"/>
    </row>
    <row r="280" ht="12.75" customHeight="1">
      <c r="B280" s="41"/>
    </row>
    <row r="281" ht="12.75" customHeight="1">
      <c r="B281" s="41"/>
    </row>
    <row r="282" ht="12.75" customHeight="1">
      <c r="B282" s="41"/>
    </row>
    <row r="283" ht="12.75" customHeight="1">
      <c r="B283" s="41"/>
    </row>
    <row r="284" ht="12.75" customHeight="1">
      <c r="B284" s="41"/>
    </row>
    <row r="285" ht="12.75" customHeight="1">
      <c r="B285" s="41"/>
    </row>
    <row r="286" ht="12.75" customHeight="1">
      <c r="B286" s="41"/>
    </row>
    <row r="287" ht="12.75" customHeight="1">
      <c r="B287" s="41"/>
    </row>
    <row r="288" ht="12.75" customHeight="1">
      <c r="B288" s="41"/>
    </row>
    <row r="289" ht="12.75" customHeight="1">
      <c r="B289" s="41"/>
    </row>
    <row r="290" ht="12.75" customHeight="1">
      <c r="B290" s="41"/>
    </row>
    <row r="291" ht="12.75" customHeight="1">
      <c r="B291" s="41"/>
    </row>
    <row r="292" ht="12.75" customHeight="1">
      <c r="B292" s="41"/>
    </row>
    <row r="293" ht="12.75" customHeight="1">
      <c r="B293" s="41"/>
    </row>
    <row r="294" ht="12.75" customHeight="1">
      <c r="B294" s="41"/>
    </row>
    <row r="295" ht="12.75" customHeight="1">
      <c r="B295" s="41"/>
    </row>
    <row r="296" ht="12.75" customHeight="1">
      <c r="B296" s="41"/>
    </row>
    <row r="297" ht="12.75" customHeight="1">
      <c r="B297" s="41"/>
    </row>
    <row r="298" ht="12.75" customHeight="1">
      <c r="B298" s="41"/>
    </row>
    <row r="299" ht="12.75" customHeight="1">
      <c r="B299" s="41"/>
    </row>
    <row r="300" ht="12.75" customHeight="1">
      <c r="B300" s="41"/>
    </row>
    <row r="301" ht="12.75" customHeight="1">
      <c r="B301" s="41"/>
    </row>
    <row r="302" ht="12.75" customHeight="1">
      <c r="B302" s="41"/>
    </row>
    <row r="303" ht="12.75" customHeight="1">
      <c r="B303" s="41"/>
    </row>
    <row r="304" ht="12.75" customHeight="1">
      <c r="B304" s="41"/>
    </row>
    <row r="305" ht="12.75" customHeight="1">
      <c r="B305" s="41"/>
    </row>
    <row r="306" ht="12.75" customHeight="1">
      <c r="B306" s="41"/>
    </row>
    <row r="307" ht="12.75" customHeight="1">
      <c r="B307" s="41"/>
    </row>
    <row r="308" ht="12.75" customHeight="1">
      <c r="B308" s="41"/>
    </row>
    <row r="309" ht="12.75" customHeight="1">
      <c r="B309" s="41"/>
    </row>
    <row r="310" ht="12.75" customHeight="1">
      <c r="B310" s="41"/>
    </row>
    <row r="311" ht="12.75" customHeight="1">
      <c r="B311" s="41"/>
    </row>
    <row r="312" ht="12.75" customHeight="1">
      <c r="B312" s="41"/>
    </row>
    <row r="313" ht="12.75" customHeight="1">
      <c r="B313" s="41"/>
    </row>
    <row r="314" ht="12.75" customHeight="1">
      <c r="B314" s="41"/>
    </row>
    <row r="315" ht="12.75" customHeight="1">
      <c r="B315" s="41"/>
    </row>
    <row r="316" ht="12.75" customHeight="1">
      <c r="B316" s="41"/>
    </row>
    <row r="317" ht="12.75" customHeight="1">
      <c r="B317" s="41"/>
    </row>
    <row r="318" ht="12.75" customHeight="1">
      <c r="B318" s="41"/>
    </row>
    <row r="319" ht="12.75" customHeight="1">
      <c r="B319" s="41"/>
    </row>
    <row r="320" ht="12.75" customHeight="1">
      <c r="B320" s="41"/>
    </row>
    <row r="321" ht="12.75" customHeight="1">
      <c r="B321" s="41"/>
    </row>
    <row r="322" ht="12.75" customHeight="1">
      <c r="B322" s="41"/>
    </row>
    <row r="323" ht="12.75" customHeight="1">
      <c r="B323" s="41"/>
    </row>
    <row r="324" ht="12.75" customHeight="1">
      <c r="B324" s="41"/>
    </row>
    <row r="325" ht="12.75" customHeight="1">
      <c r="B325" s="41"/>
    </row>
    <row r="326" ht="12.75" customHeight="1">
      <c r="B326" s="41"/>
    </row>
    <row r="327" ht="12.75" customHeight="1">
      <c r="B327" s="41"/>
    </row>
    <row r="328" ht="12.75" customHeight="1">
      <c r="B328" s="41"/>
    </row>
    <row r="329" ht="12.75" customHeight="1">
      <c r="B329" s="41"/>
    </row>
    <row r="330" ht="12.75" customHeight="1">
      <c r="B330" s="41"/>
    </row>
    <row r="331" ht="12.75" customHeight="1">
      <c r="B331" s="41"/>
    </row>
    <row r="332" ht="12.75" customHeight="1">
      <c r="B332" s="41"/>
    </row>
    <row r="333" ht="12.75" customHeight="1">
      <c r="B333" s="41"/>
    </row>
    <row r="334" ht="12.75" customHeight="1">
      <c r="B334" s="41"/>
    </row>
    <row r="335" ht="12.75" customHeight="1">
      <c r="B335" s="41"/>
    </row>
    <row r="336" ht="12.75" customHeight="1">
      <c r="B336" s="41"/>
    </row>
    <row r="337" ht="12.75" customHeight="1">
      <c r="B337" s="41"/>
    </row>
    <row r="338" ht="12.75" customHeight="1">
      <c r="B338" s="41"/>
    </row>
    <row r="339" ht="12.75" customHeight="1">
      <c r="B339" s="41"/>
    </row>
    <row r="340" ht="12.75" customHeight="1">
      <c r="B340" s="41"/>
    </row>
    <row r="341" ht="12.75" customHeight="1">
      <c r="B341" s="41"/>
    </row>
    <row r="342" ht="12.75" customHeight="1">
      <c r="B342" s="41"/>
    </row>
    <row r="343" ht="12.75" customHeight="1">
      <c r="B343" s="41"/>
    </row>
    <row r="344" ht="12.75" customHeight="1">
      <c r="B344" s="41"/>
    </row>
    <row r="345" ht="12.75" customHeight="1">
      <c r="B345" s="41"/>
    </row>
    <row r="346" ht="12.75" customHeight="1">
      <c r="B346" s="41"/>
    </row>
    <row r="347" ht="12.75" customHeight="1">
      <c r="B347" s="41"/>
    </row>
    <row r="348" ht="12.75" customHeight="1">
      <c r="B348" s="41"/>
    </row>
    <row r="349" ht="12.75" customHeight="1">
      <c r="B349" s="41"/>
    </row>
    <row r="350" ht="12.75" customHeight="1">
      <c r="B350" s="41"/>
    </row>
    <row r="351" ht="12.75" customHeight="1">
      <c r="B351" s="41"/>
    </row>
    <row r="352" ht="12.75" customHeight="1">
      <c r="B352" s="41"/>
    </row>
    <row r="353" ht="12.75" customHeight="1">
      <c r="B353" s="41"/>
    </row>
    <row r="354" ht="12.75" customHeight="1">
      <c r="B354" s="41"/>
    </row>
    <row r="355" ht="12.75" customHeight="1">
      <c r="B355" s="41"/>
    </row>
    <row r="356" ht="12.75" customHeight="1">
      <c r="B356" s="41"/>
    </row>
    <row r="357" ht="12.75" customHeight="1">
      <c r="B357" s="41"/>
    </row>
    <row r="358" ht="12.75" customHeight="1">
      <c r="B358" s="41"/>
    </row>
    <row r="359" ht="12.75" customHeight="1">
      <c r="B359" s="41"/>
    </row>
    <row r="360" ht="12.75" customHeight="1">
      <c r="B360" s="41"/>
    </row>
    <row r="361" ht="12.75" customHeight="1">
      <c r="B361" s="41"/>
    </row>
    <row r="362" ht="12.75" customHeight="1">
      <c r="B362" s="41"/>
    </row>
    <row r="363" ht="12.75" customHeight="1">
      <c r="B363" s="41"/>
    </row>
    <row r="364" ht="12.75" customHeight="1">
      <c r="B364" s="41"/>
    </row>
    <row r="365" ht="12.75" customHeight="1">
      <c r="B365" s="41"/>
    </row>
    <row r="366" ht="12.75" customHeight="1">
      <c r="B366" s="41"/>
    </row>
    <row r="367" ht="12.75" customHeight="1">
      <c r="B367" s="41"/>
    </row>
    <row r="368" ht="12.75" customHeight="1">
      <c r="B368" s="41"/>
    </row>
    <row r="369" ht="12.75" customHeight="1">
      <c r="B369" s="41"/>
    </row>
    <row r="370" ht="12.75" customHeight="1">
      <c r="B370" s="41"/>
    </row>
    <row r="371" ht="12.75" customHeight="1">
      <c r="B371" s="41"/>
    </row>
    <row r="372" ht="12.75" customHeight="1">
      <c r="B372" s="41"/>
    </row>
    <row r="373" ht="12.75" customHeight="1">
      <c r="B373" s="41"/>
    </row>
    <row r="374" ht="12.75" customHeight="1">
      <c r="B374" s="41"/>
    </row>
    <row r="375" ht="12.75" customHeight="1">
      <c r="B375" s="41"/>
    </row>
    <row r="376" ht="12.75" customHeight="1">
      <c r="B376" s="41"/>
    </row>
    <row r="377" ht="12.75" customHeight="1">
      <c r="B377" s="41"/>
    </row>
    <row r="378" ht="12.75" customHeight="1">
      <c r="B378" s="41"/>
    </row>
    <row r="379" ht="12.75" customHeight="1">
      <c r="B379" s="41"/>
    </row>
    <row r="380" ht="12.75" customHeight="1">
      <c r="B380" s="41"/>
    </row>
    <row r="381" ht="12.75" customHeight="1">
      <c r="B381" s="41"/>
    </row>
    <row r="382" ht="12.75" customHeight="1">
      <c r="B382" s="41"/>
    </row>
    <row r="383" ht="12.75" customHeight="1">
      <c r="B383" s="41"/>
    </row>
    <row r="384" ht="12.75" customHeight="1">
      <c r="B384" s="41"/>
    </row>
    <row r="385" ht="12.75" customHeight="1">
      <c r="B385" s="41"/>
    </row>
    <row r="386" ht="12.75" customHeight="1">
      <c r="B386" s="41"/>
    </row>
    <row r="387" ht="12.75" customHeight="1">
      <c r="B387" s="41"/>
    </row>
    <row r="388" ht="12.75" customHeight="1">
      <c r="B388" s="41"/>
    </row>
    <row r="389" ht="12.75" customHeight="1">
      <c r="B389" s="41"/>
    </row>
    <row r="390" ht="12.75" customHeight="1">
      <c r="B390" s="41"/>
    </row>
    <row r="391" ht="12.75" customHeight="1">
      <c r="B391" s="41"/>
    </row>
    <row r="392" ht="12.75" customHeight="1">
      <c r="B392" s="41"/>
    </row>
    <row r="393" ht="12.75" customHeight="1">
      <c r="B393" s="41"/>
    </row>
    <row r="394" ht="12.75" customHeight="1">
      <c r="B394" s="41"/>
    </row>
    <row r="395" ht="12.75" customHeight="1">
      <c r="B395" s="41"/>
    </row>
    <row r="396" ht="12.75" customHeight="1">
      <c r="B396" s="41"/>
    </row>
    <row r="397" ht="12.75" customHeight="1">
      <c r="B397" s="41"/>
    </row>
    <row r="398" ht="12.75" customHeight="1">
      <c r="B398" s="41"/>
    </row>
    <row r="399" ht="12.75" customHeight="1">
      <c r="B399" s="41"/>
    </row>
    <row r="400" ht="12.75" customHeight="1">
      <c r="B400" s="41"/>
    </row>
    <row r="401" ht="12.75" customHeight="1">
      <c r="B401" s="41"/>
    </row>
    <row r="402" ht="12.75" customHeight="1">
      <c r="B402" s="41"/>
    </row>
    <row r="403" ht="12.75" customHeight="1">
      <c r="B403" s="41"/>
    </row>
    <row r="404" ht="12.75" customHeight="1">
      <c r="B404" s="41"/>
    </row>
    <row r="405" ht="12.75" customHeight="1">
      <c r="B405" s="41"/>
    </row>
    <row r="406" ht="12.75" customHeight="1">
      <c r="B406" s="41"/>
    </row>
    <row r="407" ht="12.75" customHeight="1">
      <c r="B407" s="41"/>
    </row>
    <row r="408" ht="12.75" customHeight="1">
      <c r="B408" s="41"/>
    </row>
    <row r="409" ht="12.75" customHeight="1">
      <c r="B409" s="41"/>
    </row>
    <row r="410" ht="12.75" customHeight="1">
      <c r="B410" s="41"/>
    </row>
    <row r="411" ht="12.75" customHeight="1">
      <c r="B411" s="41"/>
    </row>
    <row r="412" ht="12.75" customHeight="1">
      <c r="B412" s="41"/>
    </row>
    <row r="413" ht="12.75" customHeight="1">
      <c r="B413" s="41"/>
    </row>
    <row r="414" ht="12.75" customHeight="1">
      <c r="B414" s="41"/>
    </row>
    <row r="415" ht="12.75" customHeight="1">
      <c r="B415" s="41"/>
    </row>
    <row r="416" ht="12.75" customHeight="1">
      <c r="B416" s="41"/>
    </row>
    <row r="417" ht="12.75" customHeight="1">
      <c r="B417" s="41"/>
    </row>
    <row r="418" ht="12.75" customHeight="1">
      <c r="B418" s="41"/>
    </row>
    <row r="419" ht="12.75" customHeight="1">
      <c r="B419" s="41"/>
    </row>
    <row r="420" ht="12.75" customHeight="1">
      <c r="B420" s="41"/>
    </row>
    <row r="421" ht="12.75" customHeight="1">
      <c r="B421" s="41"/>
    </row>
    <row r="422" ht="12.75" customHeight="1">
      <c r="B422" s="41"/>
    </row>
    <row r="423" ht="12.75" customHeight="1">
      <c r="B423" s="41"/>
    </row>
    <row r="424" ht="12.75" customHeight="1">
      <c r="B424" s="41"/>
    </row>
    <row r="425" ht="12.75" customHeight="1">
      <c r="B425" s="41"/>
    </row>
    <row r="426" ht="12.75" customHeight="1">
      <c r="B426" s="41"/>
    </row>
    <row r="427" ht="12.75" customHeight="1">
      <c r="B427" s="41"/>
    </row>
    <row r="428" ht="12.75" customHeight="1">
      <c r="B428" s="41"/>
    </row>
    <row r="429" ht="12.75" customHeight="1">
      <c r="B429" s="41"/>
    </row>
    <row r="430" ht="12.75" customHeight="1">
      <c r="B430" s="41"/>
    </row>
    <row r="431" ht="12.75" customHeight="1">
      <c r="B431" s="41"/>
    </row>
    <row r="432" ht="12.75" customHeight="1">
      <c r="B432" s="41"/>
    </row>
    <row r="433" ht="12.75" customHeight="1">
      <c r="B433" s="41"/>
    </row>
    <row r="434" ht="12.75" customHeight="1">
      <c r="B434" s="41"/>
    </row>
    <row r="435" ht="12.75" customHeight="1">
      <c r="B435" s="41"/>
    </row>
    <row r="436" ht="12.75" customHeight="1">
      <c r="B436" s="41"/>
    </row>
    <row r="437" ht="12.75" customHeight="1">
      <c r="B437" s="41"/>
    </row>
    <row r="438" ht="12.75" customHeight="1">
      <c r="B438" s="41"/>
    </row>
    <row r="439" ht="12.75" customHeight="1">
      <c r="B439" s="41"/>
    </row>
    <row r="440" ht="12.75" customHeight="1">
      <c r="B440" s="41"/>
    </row>
    <row r="441" ht="12.75" customHeight="1">
      <c r="B441" s="41"/>
    </row>
    <row r="442" ht="12.75" customHeight="1">
      <c r="B442" s="41"/>
    </row>
    <row r="443" ht="12.75" customHeight="1">
      <c r="B443" s="41"/>
    </row>
    <row r="444" ht="12.75" customHeight="1">
      <c r="B444" s="41"/>
    </row>
    <row r="445" ht="12.75" customHeight="1">
      <c r="B445" s="41"/>
    </row>
    <row r="446" ht="12.75" customHeight="1">
      <c r="B446" s="41"/>
    </row>
    <row r="447" ht="12.75" customHeight="1">
      <c r="B447" s="41"/>
    </row>
    <row r="448" ht="12.75" customHeight="1">
      <c r="B448" s="41"/>
    </row>
    <row r="449" ht="12.75" customHeight="1">
      <c r="B449" s="41"/>
    </row>
    <row r="450" ht="12.75" customHeight="1">
      <c r="B450" s="41"/>
    </row>
    <row r="451" ht="12.75" customHeight="1">
      <c r="B451" s="41"/>
    </row>
    <row r="452" ht="12.75" customHeight="1">
      <c r="B452" s="41"/>
    </row>
    <row r="453" ht="12.75" customHeight="1">
      <c r="B453" s="41"/>
    </row>
    <row r="454" ht="12.75" customHeight="1">
      <c r="B454" s="41"/>
    </row>
    <row r="455" ht="12.75" customHeight="1">
      <c r="B455" s="41"/>
    </row>
    <row r="456" ht="12.75" customHeight="1">
      <c r="B456" s="41"/>
    </row>
    <row r="457" ht="12.75" customHeight="1">
      <c r="B457" s="41"/>
    </row>
    <row r="458" ht="12.75" customHeight="1">
      <c r="B458" s="41"/>
    </row>
    <row r="459" ht="12.75" customHeight="1">
      <c r="B459" s="41"/>
    </row>
    <row r="460" ht="12.75" customHeight="1">
      <c r="B460" s="41"/>
    </row>
    <row r="461" ht="12.75" customHeight="1">
      <c r="B461" s="41"/>
    </row>
    <row r="462" ht="12.75" customHeight="1">
      <c r="B462" s="41"/>
    </row>
    <row r="463" ht="12.75" customHeight="1">
      <c r="B463" s="41"/>
    </row>
    <row r="464" ht="12.75" customHeight="1">
      <c r="B464" s="41"/>
    </row>
    <row r="465" ht="12.75" customHeight="1">
      <c r="B465" s="41"/>
    </row>
    <row r="466" ht="12.75" customHeight="1">
      <c r="B466" s="41"/>
    </row>
    <row r="467" ht="12.75" customHeight="1">
      <c r="B467" s="41"/>
    </row>
    <row r="468" ht="12.75" customHeight="1">
      <c r="B468" s="41"/>
    </row>
    <row r="469" ht="12.75" customHeight="1">
      <c r="B469" s="41"/>
    </row>
    <row r="470" ht="12.75" customHeight="1">
      <c r="B470" s="41"/>
    </row>
    <row r="471" ht="12.75" customHeight="1">
      <c r="B471" s="41"/>
    </row>
    <row r="472" ht="12.75" customHeight="1">
      <c r="B472" s="41"/>
    </row>
    <row r="473" ht="12.75" customHeight="1">
      <c r="B473" s="41"/>
    </row>
    <row r="474" ht="12.75" customHeight="1">
      <c r="B474" s="41"/>
    </row>
    <row r="475" ht="12.75" customHeight="1">
      <c r="B475" s="41"/>
    </row>
    <row r="476" ht="12.75" customHeight="1">
      <c r="B476" s="41"/>
    </row>
    <row r="477" ht="12.75" customHeight="1">
      <c r="B477" s="41"/>
    </row>
    <row r="478" ht="12.75" customHeight="1">
      <c r="B478" s="41"/>
    </row>
    <row r="479" ht="12.75" customHeight="1">
      <c r="B479" s="41"/>
    </row>
    <row r="480" ht="12.75" customHeight="1">
      <c r="B480" s="41"/>
    </row>
    <row r="481" ht="12.75" customHeight="1">
      <c r="B481" s="41"/>
    </row>
    <row r="482" ht="12.75" customHeight="1">
      <c r="B482" s="41"/>
    </row>
    <row r="483" ht="12.75" customHeight="1">
      <c r="B483" s="41"/>
    </row>
    <row r="484" ht="12.75" customHeight="1">
      <c r="B484" s="41"/>
    </row>
    <row r="485" ht="12.75" customHeight="1">
      <c r="B485" s="41"/>
    </row>
    <row r="486" ht="12.75" customHeight="1">
      <c r="B486" s="41"/>
    </row>
    <row r="487" ht="12.75" customHeight="1">
      <c r="B487" s="41"/>
    </row>
    <row r="488" ht="12.75" customHeight="1">
      <c r="B488" s="41"/>
    </row>
    <row r="489" ht="12.75" customHeight="1">
      <c r="B489" s="41"/>
    </row>
    <row r="490" ht="12.75" customHeight="1">
      <c r="B490" s="41"/>
    </row>
    <row r="491" ht="12.75" customHeight="1">
      <c r="B491" s="41"/>
    </row>
    <row r="492" ht="12.75" customHeight="1">
      <c r="B492" s="41"/>
    </row>
    <row r="493" ht="12.75" customHeight="1">
      <c r="B493" s="41"/>
    </row>
    <row r="494" ht="12.75" customHeight="1">
      <c r="B494" s="41"/>
    </row>
    <row r="495" ht="12.75" customHeight="1">
      <c r="B495" s="41"/>
    </row>
    <row r="496" ht="12.75" customHeight="1">
      <c r="B496" s="41"/>
    </row>
    <row r="497" ht="12.75" customHeight="1">
      <c r="B497" s="41"/>
    </row>
    <row r="498" ht="12.75" customHeight="1">
      <c r="B498" s="41"/>
    </row>
    <row r="499" ht="12.75" customHeight="1">
      <c r="B499" s="41"/>
    </row>
    <row r="500" ht="12.75" customHeight="1">
      <c r="B500" s="41"/>
    </row>
    <row r="501" ht="12.75" customHeight="1">
      <c r="B501" s="41"/>
    </row>
    <row r="502" ht="12.75" customHeight="1">
      <c r="B502" s="41"/>
    </row>
    <row r="503" ht="12.75" customHeight="1">
      <c r="B503" s="41"/>
    </row>
    <row r="504" ht="12.75" customHeight="1">
      <c r="B504" s="41"/>
    </row>
    <row r="505" ht="12.75" customHeight="1">
      <c r="B505" s="41"/>
    </row>
    <row r="506" ht="12.75" customHeight="1">
      <c r="B506" s="41"/>
    </row>
    <row r="507" ht="12.75" customHeight="1">
      <c r="B507" s="41"/>
    </row>
    <row r="508" ht="12.75" customHeight="1">
      <c r="B508" s="41"/>
    </row>
    <row r="509" ht="12.75" customHeight="1">
      <c r="B509" s="41"/>
    </row>
    <row r="510" ht="12.75" customHeight="1">
      <c r="B510" s="41"/>
    </row>
    <row r="511" ht="12.75" customHeight="1">
      <c r="B511" s="41"/>
    </row>
    <row r="512" ht="12.75" customHeight="1">
      <c r="B512" s="41"/>
    </row>
    <row r="513" ht="12.75" customHeight="1">
      <c r="B513" s="41"/>
    </row>
    <row r="514" ht="12.75" customHeight="1">
      <c r="B514" s="41"/>
    </row>
    <row r="515" ht="12.75" customHeight="1">
      <c r="B515" s="41"/>
    </row>
    <row r="516" ht="12.75" customHeight="1">
      <c r="B516" s="41"/>
    </row>
    <row r="517" ht="12.75" customHeight="1">
      <c r="B517" s="41"/>
    </row>
    <row r="518" ht="12.75" customHeight="1">
      <c r="B518" s="41"/>
    </row>
    <row r="519" ht="12.75" customHeight="1">
      <c r="B519" s="41"/>
    </row>
    <row r="520" ht="12.75" customHeight="1">
      <c r="B520" s="41"/>
    </row>
    <row r="521" ht="12.75" customHeight="1">
      <c r="B521" s="41"/>
    </row>
    <row r="522" ht="12.75" customHeight="1">
      <c r="B522" s="41"/>
    </row>
    <row r="523" ht="12.75" customHeight="1">
      <c r="B523" s="41"/>
    </row>
    <row r="524" ht="12.75" customHeight="1">
      <c r="B524" s="41"/>
    </row>
    <row r="525" ht="12.75" customHeight="1">
      <c r="B525" s="41"/>
    </row>
    <row r="526" ht="12.75" customHeight="1">
      <c r="B526" s="41"/>
    </row>
    <row r="527" ht="12.75" customHeight="1">
      <c r="B527" s="41"/>
    </row>
    <row r="528" ht="12.75" customHeight="1">
      <c r="B528" s="41"/>
    </row>
    <row r="529" ht="12.75" customHeight="1">
      <c r="B529" s="41"/>
    </row>
    <row r="530" ht="12.75" customHeight="1">
      <c r="B530" s="41"/>
    </row>
    <row r="531" ht="12.75" customHeight="1">
      <c r="B531" s="41"/>
    </row>
    <row r="532" ht="12.75" customHeight="1">
      <c r="B532" s="41"/>
    </row>
    <row r="533" ht="12.75" customHeight="1">
      <c r="B533" s="41"/>
    </row>
    <row r="534" ht="12.75" customHeight="1">
      <c r="B534" s="41"/>
    </row>
    <row r="535" ht="12.75" customHeight="1">
      <c r="B535" s="41"/>
    </row>
    <row r="536" ht="12.75" customHeight="1">
      <c r="B536" s="41"/>
    </row>
    <row r="537" ht="12.75" customHeight="1">
      <c r="B537" s="41"/>
    </row>
    <row r="538" ht="12.75" customHeight="1">
      <c r="B538" s="41"/>
    </row>
    <row r="539" ht="12.75" customHeight="1">
      <c r="B539" s="41"/>
    </row>
    <row r="540" ht="12.75" customHeight="1">
      <c r="B540" s="41"/>
    </row>
    <row r="541" ht="12.75" customHeight="1">
      <c r="B541" s="41"/>
    </row>
    <row r="542" ht="12.75" customHeight="1">
      <c r="B542" s="41"/>
    </row>
    <row r="543" ht="12.75" customHeight="1">
      <c r="B543" s="41"/>
    </row>
    <row r="544" ht="12.75" customHeight="1">
      <c r="B544" s="41"/>
    </row>
    <row r="545" ht="12.75" customHeight="1">
      <c r="B545" s="41"/>
    </row>
    <row r="546" ht="12.75" customHeight="1">
      <c r="B546" s="41"/>
    </row>
    <row r="547" ht="12.75" customHeight="1">
      <c r="B547" s="41"/>
    </row>
    <row r="548" ht="12.75" customHeight="1">
      <c r="B548" s="41"/>
    </row>
    <row r="549" ht="12.75" customHeight="1">
      <c r="B549" s="41"/>
    </row>
    <row r="550" ht="12.75" customHeight="1">
      <c r="B550" s="41"/>
    </row>
    <row r="551" ht="12.75" customHeight="1">
      <c r="B551" s="41"/>
    </row>
    <row r="552" ht="12.75" customHeight="1">
      <c r="B552" s="41"/>
    </row>
    <row r="553" ht="12.75" customHeight="1">
      <c r="B553" s="41"/>
    </row>
    <row r="554" ht="12.75" customHeight="1">
      <c r="B554" s="41"/>
    </row>
    <row r="555" ht="12.75" customHeight="1">
      <c r="B555" s="41"/>
    </row>
    <row r="556" ht="12.75" customHeight="1">
      <c r="B556" s="41"/>
    </row>
    <row r="557" ht="12.75" customHeight="1">
      <c r="B557" s="41"/>
    </row>
    <row r="558" ht="12.75" customHeight="1">
      <c r="B558" s="41"/>
    </row>
    <row r="559" ht="12.75" customHeight="1">
      <c r="B559" s="41"/>
    </row>
    <row r="560" ht="12.75" customHeight="1">
      <c r="B560" s="41"/>
    </row>
    <row r="561" ht="12.75" customHeight="1">
      <c r="B561" s="41"/>
    </row>
    <row r="562" ht="12.75" customHeight="1">
      <c r="B562" s="41"/>
    </row>
    <row r="563" ht="12.75" customHeight="1">
      <c r="B563" s="41"/>
    </row>
    <row r="564" ht="12.75" customHeight="1">
      <c r="B564" s="41"/>
    </row>
    <row r="565" ht="12.75" customHeight="1">
      <c r="B565" s="41"/>
    </row>
    <row r="566" ht="12.75" customHeight="1">
      <c r="B566" s="41"/>
    </row>
    <row r="567" ht="12.75" customHeight="1">
      <c r="B567" s="41"/>
    </row>
    <row r="568" ht="12.75" customHeight="1">
      <c r="B568" s="41"/>
    </row>
    <row r="569" ht="12.75" customHeight="1">
      <c r="B569" s="41"/>
    </row>
    <row r="570" ht="12.75" customHeight="1">
      <c r="B570" s="41"/>
    </row>
    <row r="571" ht="12.75" customHeight="1">
      <c r="B571" s="41"/>
    </row>
    <row r="572" ht="12.75" customHeight="1">
      <c r="B572" s="41"/>
    </row>
    <row r="573" ht="12.75" customHeight="1">
      <c r="B573" s="41"/>
    </row>
    <row r="574" ht="12.75" customHeight="1">
      <c r="B574" s="41"/>
    </row>
    <row r="575" ht="12.75" customHeight="1">
      <c r="B575" s="41"/>
    </row>
    <row r="576" ht="12.75" customHeight="1">
      <c r="B576" s="41"/>
    </row>
    <row r="577" ht="12.75" customHeight="1">
      <c r="B577" s="41"/>
    </row>
    <row r="578" ht="12.75" customHeight="1">
      <c r="B578" s="41"/>
    </row>
    <row r="579" ht="12.75" customHeight="1">
      <c r="B579" s="41"/>
    </row>
    <row r="580" ht="12.75" customHeight="1">
      <c r="B580" s="41"/>
    </row>
    <row r="581" ht="12.75" customHeight="1">
      <c r="B581" s="41"/>
    </row>
    <row r="582" ht="12.75" customHeight="1">
      <c r="B582" s="41"/>
    </row>
    <row r="583" ht="12.75" customHeight="1">
      <c r="B583" s="41"/>
    </row>
    <row r="584" ht="12.75" customHeight="1">
      <c r="B584" s="41"/>
    </row>
    <row r="585" ht="12.75" customHeight="1">
      <c r="B585" s="41"/>
    </row>
    <row r="586" ht="12.75" customHeight="1">
      <c r="B586" s="41"/>
    </row>
    <row r="587" ht="12.75" customHeight="1">
      <c r="B587" s="41"/>
    </row>
    <row r="588" ht="12.75" customHeight="1">
      <c r="B588" s="41"/>
    </row>
    <row r="589" ht="12.75" customHeight="1">
      <c r="B589" s="41"/>
    </row>
    <row r="590" ht="12.75" customHeight="1">
      <c r="B590" s="41"/>
    </row>
    <row r="591" ht="12.75" customHeight="1">
      <c r="B591" s="41"/>
    </row>
    <row r="592" ht="12.75" customHeight="1">
      <c r="B592" s="41"/>
    </row>
    <row r="593" ht="12.75" customHeight="1">
      <c r="B593" s="41"/>
    </row>
    <row r="594" ht="12.75" customHeight="1">
      <c r="B594" s="41"/>
    </row>
    <row r="595" ht="12.75" customHeight="1">
      <c r="B595" s="41"/>
    </row>
    <row r="596" ht="12.75" customHeight="1">
      <c r="B596" s="41"/>
    </row>
    <row r="597" ht="12.75" customHeight="1">
      <c r="B597" s="41"/>
    </row>
    <row r="598" ht="12.75" customHeight="1">
      <c r="B598" s="41"/>
    </row>
    <row r="599" ht="12.75" customHeight="1">
      <c r="B599" s="41"/>
    </row>
    <row r="600" ht="12.75" customHeight="1">
      <c r="B600" s="41"/>
    </row>
    <row r="601" ht="12.75" customHeight="1">
      <c r="B601" s="41"/>
    </row>
    <row r="602" ht="12.75" customHeight="1">
      <c r="B602" s="41"/>
    </row>
    <row r="603" ht="12.75" customHeight="1">
      <c r="B603" s="41"/>
    </row>
    <row r="604" ht="12.75" customHeight="1">
      <c r="B604" s="41"/>
    </row>
    <row r="605" ht="12.75" customHeight="1">
      <c r="B605" s="41"/>
    </row>
    <row r="606" ht="12.75" customHeight="1">
      <c r="B606" s="41"/>
    </row>
    <row r="607" ht="12.75" customHeight="1">
      <c r="B607" s="41"/>
    </row>
    <row r="608" ht="12.75" customHeight="1">
      <c r="B608" s="41"/>
    </row>
    <row r="609" ht="12.75" customHeight="1">
      <c r="B609" s="41"/>
    </row>
    <row r="610" ht="12.75" customHeight="1">
      <c r="B610" s="41"/>
    </row>
    <row r="611" ht="12.75" customHeight="1">
      <c r="B611" s="41"/>
    </row>
    <row r="612" ht="12.75" customHeight="1">
      <c r="B612" s="41"/>
    </row>
    <row r="613" ht="12.75" customHeight="1">
      <c r="B613" s="41"/>
    </row>
    <row r="614" ht="12.75" customHeight="1">
      <c r="B614" s="41"/>
    </row>
    <row r="615" ht="12.75" customHeight="1">
      <c r="B615" s="41"/>
    </row>
    <row r="616" ht="12.75" customHeight="1">
      <c r="B616" s="41"/>
    </row>
    <row r="617" ht="12.75" customHeight="1">
      <c r="B617" s="41"/>
    </row>
    <row r="618" ht="12.75" customHeight="1">
      <c r="B618" s="41"/>
    </row>
    <row r="619" ht="12.75" customHeight="1">
      <c r="B619" s="41"/>
    </row>
    <row r="620" ht="12.75" customHeight="1">
      <c r="B620" s="41"/>
    </row>
    <row r="621" ht="12.75" customHeight="1">
      <c r="B621" s="41"/>
    </row>
    <row r="622" ht="12.75" customHeight="1">
      <c r="B622" s="41"/>
    </row>
    <row r="623" ht="12.75" customHeight="1">
      <c r="B623" s="41"/>
    </row>
    <row r="624" ht="12.75" customHeight="1">
      <c r="B624" s="41"/>
    </row>
    <row r="625" ht="12.75" customHeight="1">
      <c r="B625" s="41"/>
    </row>
    <row r="626" ht="12.75" customHeight="1">
      <c r="B626" s="41"/>
    </row>
    <row r="627" ht="12.75" customHeight="1">
      <c r="B627" s="41"/>
    </row>
    <row r="628" ht="12.75" customHeight="1">
      <c r="B628" s="41"/>
    </row>
    <row r="629" ht="12.75" customHeight="1">
      <c r="B629" s="41"/>
    </row>
    <row r="630" ht="12.75" customHeight="1">
      <c r="B630" s="41"/>
    </row>
    <row r="631" ht="12.75" customHeight="1">
      <c r="B631" s="41"/>
    </row>
    <row r="632" ht="12.75" customHeight="1">
      <c r="B632" s="41"/>
    </row>
    <row r="633" ht="12.75" customHeight="1">
      <c r="B633" s="41"/>
    </row>
    <row r="634" ht="12.75" customHeight="1">
      <c r="B634" s="41"/>
    </row>
    <row r="635" ht="12.75" customHeight="1">
      <c r="B635" s="41"/>
    </row>
    <row r="636" ht="12.75" customHeight="1">
      <c r="B636" s="41"/>
    </row>
    <row r="637" ht="12.75" customHeight="1">
      <c r="B637" s="41"/>
    </row>
    <row r="638" ht="12.75" customHeight="1">
      <c r="B638" s="41"/>
    </row>
    <row r="639" ht="12.75" customHeight="1">
      <c r="B639" s="41"/>
    </row>
    <row r="640" ht="12.75" customHeight="1">
      <c r="B640" s="41"/>
    </row>
    <row r="641" ht="12.75" customHeight="1">
      <c r="B641" s="41"/>
    </row>
    <row r="642" ht="12.75" customHeight="1">
      <c r="B642" s="41"/>
    </row>
    <row r="643" ht="12.75" customHeight="1">
      <c r="B643" s="41"/>
    </row>
    <row r="644" ht="12.75" customHeight="1">
      <c r="B644" s="41"/>
    </row>
    <row r="645" ht="12.75" customHeight="1">
      <c r="B645" s="41"/>
    </row>
    <row r="646" ht="12.75" customHeight="1">
      <c r="B646" s="41"/>
    </row>
    <row r="647" ht="12.75" customHeight="1">
      <c r="B647" s="41"/>
    </row>
    <row r="648" ht="12.75" customHeight="1">
      <c r="B648" s="41"/>
    </row>
    <row r="649" ht="12.75" customHeight="1">
      <c r="B649" s="41"/>
    </row>
    <row r="650" ht="12.75" customHeight="1">
      <c r="B650" s="41"/>
    </row>
    <row r="651" ht="12.75" customHeight="1">
      <c r="B651" s="41"/>
    </row>
    <row r="652" ht="12.75" customHeight="1">
      <c r="B652" s="41"/>
    </row>
    <row r="653" ht="12.75" customHeight="1">
      <c r="B653" s="41"/>
    </row>
    <row r="654" ht="12.75" customHeight="1">
      <c r="B654" s="41"/>
    </row>
    <row r="655" ht="12.75" customHeight="1">
      <c r="B655" s="41"/>
    </row>
    <row r="656" ht="12.75" customHeight="1">
      <c r="B656" s="41"/>
    </row>
    <row r="657" ht="12.75" customHeight="1">
      <c r="B657" s="41"/>
    </row>
    <row r="658" ht="12.75" customHeight="1">
      <c r="B658" s="41"/>
    </row>
    <row r="659" ht="12.75" customHeight="1">
      <c r="B659" s="41"/>
    </row>
    <row r="660" ht="12.75" customHeight="1">
      <c r="B660" s="41"/>
    </row>
    <row r="661" ht="12.75" customHeight="1">
      <c r="B661" s="41"/>
    </row>
    <row r="662" ht="12.75" customHeight="1">
      <c r="B662" s="41"/>
    </row>
    <row r="663" ht="12.75" customHeight="1">
      <c r="B663" s="41"/>
    </row>
    <row r="664" ht="12.75" customHeight="1">
      <c r="B664" s="41"/>
    </row>
    <row r="665" ht="12.75" customHeight="1">
      <c r="B665" s="41"/>
    </row>
    <row r="666" ht="12.75" customHeight="1">
      <c r="B666" s="41"/>
    </row>
    <row r="667" ht="12.75" customHeight="1">
      <c r="B667" s="41"/>
    </row>
    <row r="668" ht="12.75" customHeight="1">
      <c r="B668" s="41"/>
    </row>
    <row r="669" ht="12.75" customHeight="1">
      <c r="B669" s="41"/>
    </row>
    <row r="670" ht="12.75" customHeight="1">
      <c r="B670" s="41"/>
    </row>
    <row r="671" ht="12.75" customHeight="1">
      <c r="B671" s="41"/>
    </row>
    <row r="672" ht="12.75" customHeight="1">
      <c r="B672" s="41"/>
    </row>
    <row r="673" ht="12.75" customHeight="1">
      <c r="B673" s="41"/>
    </row>
    <row r="674" ht="12.75" customHeight="1">
      <c r="B674" s="41"/>
    </row>
    <row r="675" ht="12.75" customHeight="1">
      <c r="B675" s="41"/>
    </row>
    <row r="676" ht="12.75" customHeight="1">
      <c r="B676" s="41"/>
    </row>
    <row r="677" ht="12.75" customHeight="1">
      <c r="B677" s="41"/>
    </row>
    <row r="678" ht="12.75" customHeight="1">
      <c r="B678" s="41"/>
    </row>
    <row r="679" ht="12.75" customHeight="1">
      <c r="B679" s="41"/>
    </row>
    <row r="680" ht="12.75" customHeight="1">
      <c r="B680" s="41"/>
    </row>
    <row r="681" ht="12.75" customHeight="1">
      <c r="B681" s="41"/>
    </row>
    <row r="682" ht="12.75" customHeight="1">
      <c r="B682" s="41"/>
    </row>
    <row r="683" ht="12.75" customHeight="1">
      <c r="B683" s="41"/>
    </row>
    <row r="684" ht="12.75" customHeight="1">
      <c r="B684" s="41"/>
    </row>
    <row r="685" ht="12.75" customHeight="1">
      <c r="B685" s="41"/>
    </row>
    <row r="686" ht="12.75" customHeight="1">
      <c r="B686" s="41"/>
    </row>
    <row r="687" ht="12.75" customHeight="1">
      <c r="B687" s="41"/>
    </row>
    <row r="688" ht="12.75" customHeight="1">
      <c r="B688" s="41"/>
    </row>
    <row r="689" ht="12.75" customHeight="1">
      <c r="B689" s="41"/>
    </row>
    <row r="690" ht="12.75" customHeight="1">
      <c r="B690" s="41"/>
    </row>
    <row r="691" ht="12.75" customHeight="1">
      <c r="B691" s="41"/>
    </row>
    <row r="692" ht="12.75" customHeight="1">
      <c r="B692" s="41"/>
    </row>
    <row r="693" ht="12.75" customHeight="1">
      <c r="B693" s="41"/>
    </row>
    <row r="694" ht="12.75" customHeight="1">
      <c r="B694" s="41"/>
    </row>
    <row r="695" ht="12.75" customHeight="1">
      <c r="B695" s="41"/>
    </row>
    <row r="696" ht="12.75" customHeight="1">
      <c r="B696" s="41"/>
    </row>
    <row r="697" ht="12.75" customHeight="1">
      <c r="B697" s="41"/>
    </row>
    <row r="698" ht="12.75" customHeight="1">
      <c r="B698" s="41"/>
    </row>
    <row r="699" ht="12.75" customHeight="1">
      <c r="B699" s="41"/>
    </row>
    <row r="700" ht="12.75" customHeight="1">
      <c r="B700" s="41"/>
    </row>
    <row r="701" ht="12.75" customHeight="1">
      <c r="B701" s="41"/>
    </row>
    <row r="702" ht="12.75" customHeight="1">
      <c r="B702" s="41"/>
    </row>
    <row r="703" ht="12.75" customHeight="1">
      <c r="B703" s="41"/>
    </row>
    <row r="704" ht="12.75" customHeight="1">
      <c r="B704" s="41"/>
    </row>
    <row r="705" ht="12.75" customHeight="1">
      <c r="B705" s="41"/>
    </row>
    <row r="706" ht="12.75" customHeight="1">
      <c r="B706" s="41"/>
    </row>
    <row r="707" ht="12.75" customHeight="1">
      <c r="B707" s="41"/>
    </row>
    <row r="708" ht="12.75" customHeight="1">
      <c r="B708" s="41"/>
    </row>
    <row r="709" ht="12.75" customHeight="1">
      <c r="B709" s="41"/>
    </row>
    <row r="710" ht="12.75" customHeight="1">
      <c r="B710" s="41"/>
    </row>
    <row r="711" ht="12.75" customHeight="1">
      <c r="B711" s="41"/>
    </row>
    <row r="712" ht="12.75" customHeight="1">
      <c r="B712" s="41"/>
    </row>
    <row r="713" ht="12.75" customHeight="1">
      <c r="B713" s="41"/>
    </row>
    <row r="714" ht="12.75" customHeight="1">
      <c r="B714" s="41"/>
    </row>
    <row r="715" ht="12.75" customHeight="1">
      <c r="B715" s="41"/>
    </row>
    <row r="716" ht="12.75" customHeight="1">
      <c r="B716" s="41"/>
    </row>
    <row r="717" ht="12.75" customHeight="1">
      <c r="B717" s="41"/>
    </row>
    <row r="718" ht="12.75" customHeight="1">
      <c r="B718" s="41"/>
    </row>
    <row r="719" ht="12.75" customHeight="1">
      <c r="B719" s="41"/>
    </row>
    <row r="720" ht="12.75" customHeight="1">
      <c r="B720" s="41"/>
    </row>
    <row r="721" ht="12.75" customHeight="1">
      <c r="B721" s="41"/>
    </row>
    <row r="722" ht="12.75" customHeight="1">
      <c r="B722" s="41"/>
    </row>
    <row r="723" ht="12.75" customHeight="1">
      <c r="B723" s="41"/>
    </row>
    <row r="724" ht="12.75" customHeight="1">
      <c r="B724" s="41"/>
    </row>
    <row r="725" ht="12.75" customHeight="1">
      <c r="B725" s="41"/>
    </row>
    <row r="726" ht="12.75" customHeight="1">
      <c r="B726" s="41"/>
    </row>
    <row r="727" ht="12.75" customHeight="1">
      <c r="B727" s="41"/>
    </row>
    <row r="728" ht="12.75" customHeight="1">
      <c r="B728" s="41"/>
    </row>
    <row r="729" ht="12.75" customHeight="1">
      <c r="B729" s="41"/>
    </row>
    <row r="730" ht="12.75" customHeight="1">
      <c r="B730" s="41"/>
    </row>
    <row r="731" ht="12.75" customHeight="1">
      <c r="B731" s="41"/>
    </row>
    <row r="732" ht="12.75" customHeight="1">
      <c r="B732" s="41"/>
    </row>
    <row r="733" ht="12.75" customHeight="1">
      <c r="B733" s="41"/>
    </row>
    <row r="734" ht="12.75" customHeight="1">
      <c r="B734" s="41"/>
    </row>
    <row r="735" ht="12.75" customHeight="1">
      <c r="B735" s="41"/>
    </row>
    <row r="736" ht="12.75" customHeight="1">
      <c r="B736" s="41"/>
    </row>
    <row r="737" ht="12.75" customHeight="1">
      <c r="B737" s="41"/>
    </row>
    <row r="738" ht="12.75" customHeight="1">
      <c r="B738" s="41"/>
    </row>
    <row r="739" ht="12.75" customHeight="1">
      <c r="B739" s="41"/>
    </row>
    <row r="740" ht="12.75" customHeight="1">
      <c r="B740" s="41"/>
    </row>
    <row r="741" ht="12.75" customHeight="1">
      <c r="B741" s="41"/>
    </row>
    <row r="742" ht="12.75" customHeight="1">
      <c r="B742" s="41"/>
    </row>
    <row r="743" ht="12.75" customHeight="1">
      <c r="B743" s="41"/>
    </row>
    <row r="744" ht="12.75" customHeight="1">
      <c r="B744" s="41"/>
    </row>
    <row r="745" ht="12.75" customHeight="1">
      <c r="B745" s="41"/>
    </row>
    <row r="746" ht="12.75" customHeight="1">
      <c r="B746" s="41"/>
    </row>
    <row r="747" ht="12.75" customHeight="1">
      <c r="B747" s="41"/>
    </row>
    <row r="748" ht="12.75" customHeight="1">
      <c r="B748" s="41"/>
    </row>
    <row r="749" ht="12.75" customHeight="1">
      <c r="B749" s="41"/>
    </row>
    <row r="750" ht="12.75" customHeight="1">
      <c r="B750" s="41"/>
    </row>
    <row r="751" ht="12.75" customHeight="1">
      <c r="B751" s="41"/>
    </row>
    <row r="752" ht="12.75" customHeight="1">
      <c r="B752" s="41"/>
    </row>
    <row r="753" ht="12.75" customHeight="1">
      <c r="B753" s="41"/>
    </row>
    <row r="754" ht="12.75" customHeight="1">
      <c r="B754" s="41"/>
    </row>
    <row r="755" ht="12.75" customHeight="1">
      <c r="B755" s="41"/>
    </row>
    <row r="756" ht="12.75" customHeight="1">
      <c r="B756" s="41"/>
    </row>
    <row r="757" ht="12.75" customHeight="1">
      <c r="B757" s="41"/>
    </row>
    <row r="758" ht="12.75" customHeight="1">
      <c r="B758" s="41"/>
    </row>
    <row r="759" ht="12.75" customHeight="1">
      <c r="B759" s="41"/>
    </row>
    <row r="760" ht="12.75" customHeight="1">
      <c r="B760" s="41"/>
    </row>
    <row r="761" ht="12.75" customHeight="1">
      <c r="B761" s="41"/>
    </row>
    <row r="762" ht="12.75" customHeight="1">
      <c r="B762" s="41"/>
    </row>
    <row r="763" ht="12.75" customHeight="1">
      <c r="B763" s="41"/>
    </row>
    <row r="764" ht="12.75" customHeight="1">
      <c r="B764" s="41"/>
    </row>
    <row r="765" ht="12.75" customHeight="1">
      <c r="B765" s="41"/>
    </row>
    <row r="766" ht="12.75" customHeight="1">
      <c r="B766" s="41"/>
    </row>
    <row r="767" ht="12.75" customHeight="1">
      <c r="B767" s="41"/>
    </row>
    <row r="768" ht="12.75" customHeight="1">
      <c r="B768" s="41"/>
    </row>
    <row r="769" ht="12.75" customHeight="1">
      <c r="B769" s="41"/>
    </row>
    <row r="770" ht="12.75" customHeight="1">
      <c r="B770" s="41"/>
    </row>
    <row r="771" ht="12.75" customHeight="1">
      <c r="B771" s="41"/>
    </row>
    <row r="772" ht="12.75" customHeight="1">
      <c r="B772" s="41"/>
    </row>
    <row r="773" ht="12.75" customHeight="1">
      <c r="B773" s="41"/>
    </row>
    <row r="774" ht="12.75" customHeight="1">
      <c r="B774" s="41"/>
    </row>
    <row r="775" ht="12.75" customHeight="1">
      <c r="B775" s="41"/>
    </row>
    <row r="776" ht="12.75" customHeight="1">
      <c r="B776" s="41"/>
    </row>
    <row r="777" ht="12.75" customHeight="1">
      <c r="B777" s="41"/>
    </row>
    <row r="778" ht="12.75" customHeight="1">
      <c r="B778" s="41"/>
    </row>
    <row r="779" ht="12.75" customHeight="1">
      <c r="B779" s="41"/>
    </row>
    <row r="780" ht="12.75" customHeight="1">
      <c r="B780" s="41"/>
    </row>
    <row r="781" ht="12.75" customHeight="1">
      <c r="B781" s="41"/>
    </row>
    <row r="782" ht="12.75" customHeight="1">
      <c r="B782" s="41"/>
    </row>
    <row r="783" ht="12.75" customHeight="1">
      <c r="B783" s="41"/>
    </row>
    <row r="784" ht="12.75" customHeight="1">
      <c r="B784" s="41"/>
    </row>
    <row r="785" ht="12.75" customHeight="1">
      <c r="B785" s="41"/>
    </row>
    <row r="786" ht="12.75" customHeight="1">
      <c r="B786" s="41"/>
    </row>
    <row r="787" ht="12.75" customHeight="1">
      <c r="B787" s="41"/>
    </row>
    <row r="788" ht="12.75" customHeight="1">
      <c r="B788" s="41"/>
    </row>
    <row r="789" ht="12.75" customHeight="1">
      <c r="B789" s="41"/>
    </row>
    <row r="790" ht="12.75" customHeight="1">
      <c r="B790" s="41"/>
    </row>
    <row r="791" ht="12.75" customHeight="1">
      <c r="B791" s="41"/>
    </row>
    <row r="792" ht="12.75" customHeight="1">
      <c r="B792" s="41"/>
    </row>
    <row r="793" ht="12.75" customHeight="1">
      <c r="B793" s="41"/>
    </row>
    <row r="794" ht="12.75" customHeight="1">
      <c r="B794" s="41"/>
    </row>
    <row r="795" ht="12.75" customHeight="1">
      <c r="B795" s="41"/>
    </row>
    <row r="796" ht="12.75" customHeight="1">
      <c r="B796" s="41"/>
    </row>
    <row r="797" ht="12.75" customHeight="1">
      <c r="B797" s="41"/>
    </row>
    <row r="798" ht="12.75" customHeight="1">
      <c r="B798" s="41"/>
    </row>
    <row r="799" ht="12.75" customHeight="1">
      <c r="B799" s="41"/>
    </row>
    <row r="800" ht="12.75" customHeight="1">
      <c r="B800" s="41"/>
    </row>
    <row r="801" ht="12.75" customHeight="1">
      <c r="B801" s="41"/>
    </row>
    <row r="802" ht="12.75" customHeight="1">
      <c r="B802" s="41"/>
    </row>
    <row r="803" ht="12.75" customHeight="1">
      <c r="B803" s="41"/>
    </row>
    <row r="804" ht="12.75" customHeight="1">
      <c r="B804" s="41"/>
    </row>
    <row r="805" ht="12.75" customHeight="1">
      <c r="B805" s="41"/>
    </row>
    <row r="806" ht="12.75" customHeight="1">
      <c r="B806" s="41"/>
    </row>
    <row r="807" ht="12.75" customHeight="1">
      <c r="B807" s="41"/>
    </row>
    <row r="808" ht="12.75" customHeight="1">
      <c r="B808" s="41"/>
    </row>
    <row r="809" ht="12.75" customHeight="1">
      <c r="B809" s="41"/>
    </row>
    <row r="810" ht="12.75" customHeight="1">
      <c r="B810" s="41"/>
    </row>
    <row r="811" ht="12.75" customHeight="1">
      <c r="B811" s="41"/>
    </row>
    <row r="812" ht="12.75" customHeight="1">
      <c r="B812" s="41"/>
    </row>
    <row r="813" ht="12.75" customHeight="1">
      <c r="B813" s="41"/>
    </row>
    <row r="814" ht="12.75" customHeight="1">
      <c r="B814" s="41"/>
    </row>
    <row r="815" ht="12.75" customHeight="1">
      <c r="B815" s="41"/>
    </row>
    <row r="816" ht="12.75" customHeight="1">
      <c r="B816" s="41"/>
    </row>
    <row r="817" ht="12.75" customHeight="1">
      <c r="B817" s="41"/>
    </row>
    <row r="818" ht="12.75" customHeight="1">
      <c r="B818" s="41"/>
    </row>
    <row r="819" ht="12.75" customHeight="1">
      <c r="B819" s="41"/>
    </row>
    <row r="820" ht="12.75" customHeight="1">
      <c r="B820" s="41"/>
    </row>
    <row r="821" ht="12.75" customHeight="1">
      <c r="B821" s="41"/>
    </row>
    <row r="822" ht="12.75" customHeight="1">
      <c r="B822" s="41"/>
    </row>
    <row r="823" ht="12.75" customHeight="1">
      <c r="B823" s="41"/>
    </row>
    <row r="824" ht="12.75" customHeight="1">
      <c r="B824" s="41"/>
    </row>
    <row r="825" ht="12.75" customHeight="1">
      <c r="B825" s="41"/>
    </row>
    <row r="826" ht="12.75" customHeight="1">
      <c r="B826" s="41"/>
    </row>
    <row r="827" ht="12.75" customHeight="1">
      <c r="B827" s="41"/>
    </row>
    <row r="828" ht="12.75" customHeight="1">
      <c r="B828" s="41"/>
    </row>
    <row r="829" ht="12.75" customHeight="1">
      <c r="B829" s="41"/>
    </row>
    <row r="830" ht="12.75" customHeight="1">
      <c r="B830" s="41"/>
    </row>
    <row r="831" ht="12.75" customHeight="1">
      <c r="B831" s="41"/>
    </row>
    <row r="832" ht="12.75" customHeight="1">
      <c r="B832" s="41"/>
    </row>
    <row r="833" ht="12.75" customHeight="1">
      <c r="B833" s="41"/>
    </row>
    <row r="834" ht="12.75" customHeight="1">
      <c r="B834" s="41"/>
    </row>
    <row r="835" ht="12.75" customHeight="1">
      <c r="B835" s="41"/>
    </row>
    <row r="836" ht="12.75" customHeight="1">
      <c r="B836" s="41"/>
    </row>
    <row r="837" ht="12.75" customHeight="1">
      <c r="B837" s="41"/>
    </row>
    <row r="838" ht="12.75" customHeight="1">
      <c r="B838" s="41"/>
    </row>
    <row r="839" ht="12.75" customHeight="1">
      <c r="B839" s="41"/>
    </row>
    <row r="840" ht="12.75" customHeight="1">
      <c r="B840" s="41"/>
    </row>
    <row r="841" ht="12.75" customHeight="1">
      <c r="B841" s="41"/>
    </row>
    <row r="842" ht="12.75" customHeight="1">
      <c r="B842" s="41"/>
    </row>
    <row r="843" ht="12.75" customHeight="1">
      <c r="B843" s="41"/>
    </row>
    <row r="844" ht="12.75" customHeight="1">
      <c r="B844" s="41"/>
    </row>
    <row r="845" ht="12.75" customHeight="1">
      <c r="B845" s="41"/>
    </row>
    <row r="846" ht="12.75" customHeight="1">
      <c r="B846" s="41"/>
    </row>
    <row r="847" ht="12.75" customHeight="1">
      <c r="B847" s="41"/>
    </row>
    <row r="848" ht="12.75" customHeight="1">
      <c r="B848" s="41"/>
    </row>
    <row r="849" ht="12.75" customHeight="1">
      <c r="B849" s="41"/>
    </row>
    <row r="850" ht="12.75" customHeight="1">
      <c r="B850" s="41"/>
    </row>
    <row r="851" ht="12.75" customHeight="1">
      <c r="B851" s="41"/>
    </row>
    <row r="852" ht="12.75" customHeight="1">
      <c r="B852" s="41"/>
    </row>
    <row r="853" ht="12.75" customHeight="1">
      <c r="B853" s="41"/>
    </row>
    <row r="854" ht="12.75" customHeight="1">
      <c r="B854" s="41"/>
    </row>
    <row r="855" ht="12.75" customHeight="1">
      <c r="B855" s="41"/>
    </row>
    <row r="856" ht="12.75" customHeight="1">
      <c r="B856" s="41"/>
    </row>
    <row r="857" ht="12.75" customHeight="1">
      <c r="B857" s="41"/>
    </row>
    <row r="858" ht="12.75" customHeight="1">
      <c r="B858" s="41"/>
    </row>
    <row r="859" ht="12.75" customHeight="1">
      <c r="B859" s="41"/>
    </row>
    <row r="860" ht="12.75" customHeight="1">
      <c r="B860" s="41"/>
    </row>
    <row r="861" ht="12.75" customHeight="1">
      <c r="B861" s="41"/>
    </row>
    <row r="862" ht="12.75" customHeight="1">
      <c r="B862" s="41"/>
    </row>
    <row r="863" ht="12.75" customHeight="1">
      <c r="B863" s="41"/>
    </row>
    <row r="864" ht="12.75" customHeight="1">
      <c r="B864" s="41"/>
    </row>
    <row r="865" ht="12.75" customHeight="1">
      <c r="B865" s="41"/>
    </row>
    <row r="866" ht="12.75" customHeight="1">
      <c r="B866" s="41"/>
    </row>
    <row r="867" ht="12.75" customHeight="1">
      <c r="B867" s="41"/>
    </row>
    <row r="868" ht="12.75" customHeight="1">
      <c r="B868" s="41"/>
    </row>
    <row r="869" ht="12.75" customHeight="1">
      <c r="B869" s="41"/>
    </row>
    <row r="870" ht="12.75" customHeight="1">
      <c r="B870" s="41"/>
    </row>
    <row r="871" ht="12.75" customHeight="1">
      <c r="B871" s="41"/>
    </row>
    <row r="872" ht="12.75" customHeight="1">
      <c r="B872" s="41"/>
    </row>
    <row r="873" ht="12.75" customHeight="1">
      <c r="B873" s="41"/>
    </row>
    <row r="874" ht="12.75" customHeight="1">
      <c r="B874" s="41"/>
    </row>
    <row r="875" ht="12.75" customHeight="1">
      <c r="B875" s="41"/>
    </row>
    <row r="876" ht="12.75" customHeight="1">
      <c r="B876" s="41"/>
    </row>
    <row r="877" ht="12.75" customHeight="1">
      <c r="B877" s="41"/>
    </row>
    <row r="878" ht="12.75" customHeight="1">
      <c r="B878" s="41"/>
    </row>
    <row r="879" ht="12.75" customHeight="1">
      <c r="B879" s="41"/>
    </row>
    <row r="880" ht="12.75" customHeight="1">
      <c r="B880" s="41"/>
    </row>
    <row r="881" ht="12.75" customHeight="1">
      <c r="B881" s="41"/>
    </row>
    <row r="882" ht="12.75" customHeight="1">
      <c r="B882" s="41"/>
    </row>
    <row r="883" ht="12.75" customHeight="1">
      <c r="B883" s="41"/>
    </row>
    <row r="884" ht="12.75" customHeight="1">
      <c r="B884" s="41"/>
    </row>
    <row r="885" ht="12.75" customHeight="1">
      <c r="B885" s="41"/>
    </row>
    <row r="886" ht="12.75" customHeight="1">
      <c r="B886" s="41"/>
    </row>
    <row r="887" ht="12.75" customHeight="1">
      <c r="B887" s="41"/>
    </row>
    <row r="888" ht="12.75" customHeight="1">
      <c r="B888" s="41"/>
    </row>
    <row r="889" ht="12.75" customHeight="1">
      <c r="B889" s="41"/>
    </row>
    <row r="890" ht="12.75" customHeight="1">
      <c r="B890" s="41"/>
    </row>
    <row r="891" ht="12.75" customHeight="1">
      <c r="B891" s="41"/>
    </row>
    <row r="892" ht="12.75" customHeight="1">
      <c r="B892" s="41"/>
    </row>
    <row r="893" ht="12.75" customHeight="1">
      <c r="B893" s="41"/>
    </row>
    <row r="894" ht="12.75" customHeight="1">
      <c r="B894" s="41"/>
    </row>
    <row r="895" ht="12.75" customHeight="1">
      <c r="B895" s="41"/>
    </row>
    <row r="896" ht="12.75" customHeight="1">
      <c r="B896" s="41"/>
    </row>
    <row r="897" ht="12.75" customHeight="1">
      <c r="B897" s="41"/>
    </row>
    <row r="898" ht="12.75" customHeight="1">
      <c r="B898" s="41"/>
    </row>
    <row r="899" ht="12.75" customHeight="1">
      <c r="B899" s="41"/>
    </row>
    <row r="900" ht="12.75" customHeight="1">
      <c r="B900" s="41"/>
    </row>
    <row r="901" ht="12.75" customHeight="1">
      <c r="B901" s="41"/>
    </row>
    <row r="902" ht="12.75" customHeight="1">
      <c r="B902" s="41"/>
    </row>
    <row r="903" ht="12.75" customHeight="1">
      <c r="B903" s="41"/>
    </row>
    <row r="904" ht="12.75" customHeight="1">
      <c r="B904" s="41"/>
    </row>
    <row r="905" ht="12.75" customHeight="1">
      <c r="B905" s="41"/>
    </row>
    <row r="906" ht="12.75" customHeight="1">
      <c r="B906" s="41"/>
    </row>
    <row r="907" ht="12.75" customHeight="1">
      <c r="B907" s="41"/>
    </row>
    <row r="908" ht="12.75" customHeight="1">
      <c r="B908" s="41"/>
    </row>
    <row r="909" ht="12.75" customHeight="1">
      <c r="B909" s="41"/>
    </row>
    <row r="910" ht="12.75" customHeight="1">
      <c r="B910" s="41"/>
    </row>
    <row r="911" ht="12.75" customHeight="1">
      <c r="B911" s="41"/>
    </row>
    <row r="912" ht="12.75" customHeight="1">
      <c r="B912" s="41"/>
    </row>
    <row r="913" ht="12.75" customHeight="1">
      <c r="B913" s="41"/>
    </row>
    <row r="914" ht="12.75" customHeight="1">
      <c r="B914" s="41"/>
    </row>
    <row r="915" ht="12.75" customHeight="1">
      <c r="B915" s="41"/>
    </row>
    <row r="916" ht="12.75" customHeight="1">
      <c r="B916" s="41"/>
    </row>
    <row r="917" ht="12.75" customHeight="1">
      <c r="B917" s="41"/>
    </row>
    <row r="918" ht="12.75" customHeight="1">
      <c r="B918" s="41"/>
    </row>
    <row r="919" ht="12.75" customHeight="1">
      <c r="B919" s="41"/>
    </row>
    <row r="920" ht="12.75" customHeight="1">
      <c r="B920" s="41"/>
    </row>
    <row r="921" ht="12.75" customHeight="1">
      <c r="B921" s="41"/>
    </row>
    <row r="922" ht="12.75" customHeight="1">
      <c r="B922" s="41"/>
    </row>
    <row r="923" ht="12.75" customHeight="1">
      <c r="B923" s="41"/>
    </row>
    <row r="924" ht="12.75" customHeight="1">
      <c r="B924" s="41"/>
    </row>
    <row r="925" ht="12.75" customHeight="1">
      <c r="B925" s="41"/>
    </row>
    <row r="926" ht="12.75" customHeight="1">
      <c r="B926" s="41"/>
    </row>
    <row r="927" ht="12.75" customHeight="1">
      <c r="B927" s="41"/>
    </row>
    <row r="928" ht="12.75" customHeight="1">
      <c r="B928" s="41"/>
    </row>
    <row r="929" ht="12.75" customHeight="1">
      <c r="B929" s="41"/>
    </row>
    <row r="930" ht="12.75" customHeight="1">
      <c r="B930" s="41"/>
    </row>
    <row r="931" ht="12.75" customHeight="1">
      <c r="B931" s="41"/>
    </row>
    <row r="932" ht="12.75" customHeight="1">
      <c r="B932" s="41"/>
    </row>
    <row r="933" ht="12.75" customHeight="1">
      <c r="B933" s="41"/>
    </row>
    <row r="934" ht="12.75" customHeight="1">
      <c r="B934" s="41"/>
    </row>
    <row r="935" ht="12.75" customHeight="1">
      <c r="B935" s="41"/>
    </row>
    <row r="936" ht="12.75" customHeight="1">
      <c r="B936" s="41"/>
    </row>
    <row r="937" ht="12.75" customHeight="1">
      <c r="B937" s="41"/>
    </row>
    <row r="938" ht="12.75" customHeight="1">
      <c r="B938" s="41"/>
    </row>
    <row r="939" ht="12.75" customHeight="1">
      <c r="B939" s="41"/>
    </row>
    <row r="940" ht="12.75" customHeight="1">
      <c r="B940" s="41"/>
    </row>
    <row r="941" ht="12.75" customHeight="1">
      <c r="B941" s="41"/>
    </row>
    <row r="942" ht="12.75" customHeight="1">
      <c r="B942" s="41"/>
    </row>
    <row r="943" ht="12.75" customHeight="1">
      <c r="B943" s="41"/>
    </row>
    <row r="944" ht="12.75" customHeight="1">
      <c r="B944" s="41"/>
    </row>
    <row r="945" ht="12.75" customHeight="1">
      <c r="B945" s="41"/>
    </row>
    <row r="946" ht="12.75" customHeight="1">
      <c r="B946" s="41"/>
    </row>
    <row r="947" ht="12.75" customHeight="1">
      <c r="B947" s="41"/>
    </row>
    <row r="948" ht="12.75" customHeight="1">
      <c r="B948" s="41"/>
    </row>
    <row r="949" ht="12.75" customHeight="1">
      <c r="B949" s="41"/>
    </row>
    <row r="950" ht="12.75" customHeight="1">
      <c r="B950" s="41"/>
    </row>
    <row r="951" ht="12.75" customHeight="1">
      <c r="B951" s="41"/>
    </row>
    <row r="952" ht="12.75" customHeight="1">
      <c r="B952" s="41"/>
    </row>
    <row r="953" ht="12.75" customHeight="1">
      <c r="B953" s="41"/>
    </row>
    <row r="954" ht="12.75" customHeight="1">
      <c r="B954" s="41"/>
    </row>
    <row r="955" ht="12.75" customHeight="1">
      <c r="B955" s="41"/>
    </row>
    <row r="956" ht="12.75" customHeight="1">
      <c r="B956" s="41"/>
    </row>
    <row r="957" ht="12.75" customHeight="1">
      <c r="B957" s="41"/>
    </row>
    <row r="958" ht="12.75" customHeight="1">
      <c r="B958" s="41"/>
    </row>
    <row r="959" ht="12.75" customHeight="1">
      <c r="B959" s="41"/>
    </row>
    <row r="960" ht="12.75" customHeight="1">
      <c r="B960" s="41"/>
    </row>
    <row r="961" ht="12.75" customHeight="1">
      <c r="B961" s="41"/>
    </row>
    <row r="962" ht="12.75" customHeight="1">
      <c r="B962" s="41"/>
    </row>
    <row r="963" ht="12.75" customHeight="1">
      <c r="B963" s="41"/>
    </row>
    <row r="964" ht="12.75" customHeight="1">
      <c r="B964" s="41"/>
    </row>
    <row r="965" ht="12.75" customHeight="1">
      <c r="B965" s="41"/>
    </row>
    <row r="966" ht="12.75" customHeight="1">
      <c r="B966" s="41"/>
    </row>
    <row r="967" ht="12.75" customHeight="1">
      <c r="B967" s="41"/>
    </row>
    <row r="968" ht="12.75" customHeight="1">
      <c r="B968" s="41"/>
    </row>
    <row r="969" ht="12.75" customHeight="1">
      <c r="B969" s="41"/>
    </row>
    <row r="970" ht="12.75" customHeight="1">
      <c r="B970" s="41"/>
    </row>
    <row r="971" ht="12.75" customHeight="1">
      <c r="B971" s="41"/>
    </row>
    <row r="972" ht="12.75" customHeight="1">
      <c r="B972" s="41"/>
    </row>
    <row r="973" ht="12.75" customHeight="1">
      <c r="B973" s="41"/>
    </row>
    <row r="974" ht="12.75" customHeight="1">
      <c r="B974" s="41"/>
    </row>
    <row r="975" ht="12.75" customHeight="1">
      <c r="B975" s="41"/>
    </row>
    <row r="976" ht="12.75" customHeight="1">
      <c r="B976" s="41"/>
    </row>
    <row r="977" ht="12.75" customHeight="1">
      <c r="B977" s="41"/>
    </row>
    <row r="978" ht="12.75" customHeight="1">
      <c r="B978" s="41"/>
    </row>
    <row r="979" ht="12.75" customHeight="1">
      <c r="B979" s="41"/>
    </row>
    <row r="980" ht="12.75" customHeight="1">
      <c r="B980" s="41"/>
    </row>
    <row r="981" ht="12.75" customHeight="1">
      <c r="B981" s="41"/>
    </row>
    <row r="982" ht="12.75" customHeight="1">
      <c r="B982" s="41"/>
    </row>
    <row r="983" ht="12.75" customHeight="1">
      <c r="B983" s="41"/>
    </row>
    <row r="984" ht="12.75" customHeight="1">
      <c r="B984" s="41"/>
    </row>
    <row r="985" ht="12.75" customHeight="1">
      <c r="B985" s="41"/>
    </row>
    <row r="986" ht="12.75" customHeight="1">
      <c r="B986" s="41"/>
    </row>
    <row r="987" ht="12.75" customHeight="1">
      <c r="B987" s="41"/>
    </row>
    <row r="988" ht="12.75" customHeight="1">
      <c r="B988" s="41"/>
    </row>
    <row r="989" ht="12.75" customHeight="1">
      <c r="B989" s="41"/>
    </row>
    <row r="990" ht="12.75" customHeight="1">
      <c r="B990" s="41"/>
    </row>
    <row r="991" ht="12.75" customHeight="1">
      <c r="B991" s="41"/>
    </row>
    <row r="992" ht="12.75" customHeight="1">
      <c r="B992" s="41"/>
    </row>
    <row r="993" ht="12.75" customHeight="1">
      <c r="B993" s="41"/>
    </row>
    <row r="994" ht="12.75" customHeight="1">
      <c r="B994" s="41"/>
    </row>
    <row r="995" ht="12.75" customHeight="1">
      <c r="B995" s="41"/>
    </row>
    <row r="996" ht="12.75" customHeight="1">
      <c r="B996" s="41"/>
    </row>
    <row r="997" ht="12.75" customHeight="1">
      <c r="B997" s="41"/>
    </row>
    <row r="998" ht="12.75" customHeight="1">
      <c r="B998" s="41"/>
    </row>
    <row r="999" ht="12.75" customHeight="1">
      <c r="B999" s="41"/>
    </row>
    <row r="1000" ht="12.75" customHeight="1">
      <c r="B1000" s="41"/>
    </row>
    <row r="1001" ht="12.75" customHeight="1">
      <c r="B1001" s="41"/>
    </row>
    <row r="1002" ht="12.75" customHeight="1">
      <c r="B1002" s="4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8.71"/>
    <col customWidth="1" min="3" max="3" width="35.71"/>
    <col customWidth="1" min="4" max="4" width="19.43"/>
    <col customWidth="1" min="5" max="5" width="21.14"/>
    <col customWidth="1" min="7" max="30" width="8.86"/>
  </cols>
  <sheetData>
    <row r="1" ht="12.75" customHeight="1">
      <c r="A1" s="48" t="s">
        <v>134</v>
      </c>
      <c r="B1" s="49"/>
      <c r="C1" s="50" t="s">
        <v>135</v>
      </c>
      <c r="D1" s="51" t="s">
        <v>33</v>
      </c>
      <c r="E1" s="52" t="s">
        <v>136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>
        <v>1.0</v>
      </c>
      <c r="AC1" s="1" t="s">
        <v>19</v>
      </c>
      <c r="AD1" s="53" t="s">
        <v>137</v>
      </c>
    </row>
    <row r="2" ht="12.75" customHeight="1">
      <c r="A2" s="54">
        <v>1.0</v>
      </c>
      <c r="B2" s="55" t="s">
        <v>138</v>
      </c>
      <c r="C2" s="56" t="s">
        <v>139</v>
      </c>
      <c r="D2" s="57" t="str">
        <f>'Modulo 1'!D2</f>
        <v/>
      </c>
      <c r="E2" s="54" t="s">
        <v>140</v>
      </c>
      <c r="F2" s="1" t="b">
        <f t="shared" ref="F2:F5" si="1">IF(D2&lt;&gt;0,TRUE,FALSE)</f>
        <v>0</v>
      </c>
      <c r="G2" s="1" t="s">
        <v>141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>
        <v>2.0</v>
      </c>
      <c r="AC2" s="1" t="s">
        <v>20</v>
      </c>
      <c r="AD2" s="53" t="s">
        <v>142</v>
      </c>
    </row>
    <row r="3" ht="12.75" customHeight="1">
      <c r="A3" s="54">
        <v>2.0</v>
      </c>
      <c r="B3" s="55" t="s">
        <v>143</v>
      </c>
      <c r="C3" s="56" t="s">
        <v>144</v>
      </c>
      <c r="D3" s="57">
        <f>IF('Modulo 1'!F25=Foglio2!AD1,1,IF('Modulo 1'!F25=Foglio2!AD2,2,0))</f>
        <v>0</v>
      </c>
      <c r="E3" s="54" t="s">
        <v>145</v>
      </c>
      <c r="F3" s="1" t="b">
        <f t="shared" si="1"/>
        <v>0</v>
      </c>
      <c r="G3" s="1" t="s">
        <v>146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>
        <v>3.0</v>
      </c>
      <c r="AC3" s="1" t="s">
        <v>21</v>
      </c>
      <c r="AD3" s="1"/>
    </row>
    <row r="4" ht="12.75" customHeight="1">
      <c r="A4" s="54">
        <v>3.0</v>
      </c>
      <c r="B4" s="55" t="s">
        <v>147</v>
      </c>
      <c r="C4" s="56" t="s">
        <v>148</v>
      </c>
      <c r="D4" s="58" t="str">
        <f>'Modulo 1'!E27</f>
        <v/>
      </c>
      <c r="E4" s="54" t="s">
        <v>140</v>
      </c>
      <c r="F4" s="1" t="b">
        <f t="shared" si="1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4.0</v>
      </c>
      <c r="AC4" s="1" t="s">
        <v>22</v>
      </c>
      <c r="AD4" s="1"/>
    </row>
    <row r="5" ht="12.75" customHeight="1">
      <c r="A5" s="54">
        <v>4.0</v>
      </c>
      <c r="B5" s="59" t="s">
        <v>149</v>
      </c>
      <c r="C5" s="60" t="s">
        <v>10</v>
      </c>
      <c r="D5" s="58" t="str">
        <f>'Modulo 1'!E29</f>
        <v/>
      </c>
      <c r="E5" s="54" t="s">
        <v>140</v>
      </c>
      <c r="F5" s="1" t="b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5.0</v>
      </c>
      <c r="AC5" s="1" t="s">
        <v>23</v>
      </c>
      <c r="AD5" s="1"/>
    </row>
    <row r="6" ht="12.75" customHeight="1">
      <c r="A6" s="54"/>
      <c r="B6" s="59" t="s">
        <v>150</v>
      </c>
      <c r="C6" s="56" t="s">
        <v>151</v>
      </c>
      <c r="D6" s="58">
        <f>D4+30</f>
        <v>30</v>
      </c>
      <c r="E6" s="54" t="s">
        <v>152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6.0</v>
      </c>
      <c r="AC6" s="1" t="s">
        <v>24</v>
      </c>
      <c r="AD6" s="1"/>
    </row>
    <row r="7" ht="12.75" customHeight="1">
      <c r="A7" s="54">
        <v>5.0</v>
      </c>
      <c r="B7" s="55" t="s">
        <v>153</v>
      </c>
      <c r="C7" s="56" t="s">
        <v>154</v>
      </c>
      <c r="D7" s="57" t="str">
        <f>IF(D3=1,IF(D5&lt;D6,"OK","Scadenza superata"),"")</f>
        <v/>
      </c>
      <c r="E7" s="54" t="s">
        <v>152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7.0</v>
      </c>
      <c r="AC7" s="1" t="s">
        <v>25</v>
      </c>
      <c r="AD7" s="1"/>
    </row>
    <row r="8" ht="12.75" customHeight="1">
      <c r="A8" s="54"/>
      <c r="B8" s="59" t="s">
        <v>155</v>
      </c>
      <c r="C8" s="56" t="s">
        <v>156</v>
      </c>
      <c r="D8" s="58" t="str">
        <f>CONCATENATE("31/10/",D16)</f>
        <v>31/10/1899</v>
      </c>
      <c r="E8" s="5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8.0</v>
      </c>
      <c r="AC8" s="1" t="s">
        <v>26</v>
      </c>
      <c r="AD8" s="1"/>
    </row>
    <row r="9" ht="12.75" customHeight="1">
      <c r="A9" s="54"/>
      <c r="B9" s="59" t="s">
        <v>157</v>
      </c>
      <c r="C9" s="56" t="s">
        <v>156</v>
      </c>
      <c r="D9" s="58">
        <f>DATEVALUE(D8)</f>
        <v>-60</v>
      </c>
      <c r="E9" s="54"/>
      <c r="F9" s="6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9.0</v>
      </c>
      <c r="AC9" s="1" t="s">
        <v>27</v>
      </c>
      <c r="AD9" s="1"/>
    </row>
    <row r="10" ht="12.75" customHeight="1">
      <c r="A10" s="54"/>
      <c r="B10" s="55" t="s">
        <v>158</v>
      </c>
      <c r="C10" s="56" t="s">
        <v>159</v>
      </c>
      <c r="D10" s="57" t="str">
        <f>IF(D3=2,IF(D5&gt;D9,"Scadenza superata","OK"),"")</f>
        <v/>
      </c>
      <c r="E10" s="5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10.0</v>
      </c>
      <c r="AC10" s="1" t="s">
        <v>28</v>
      </c>
      <c r="AD10" s="1"/>
    </row>
    <row r="11" ht="12.75" customHeight="1">
      <c r="A11" s="54">
        <v>6.0</v>
      </c>
      <c r="B11" s="55" t="s">
        <v>160</v>
      </c>
      <c r="C11" s="56" t="s">
        <v>161</v>
      </c>
      <c r="D11" s="62" t="str">
        <f>IF('Modulo 1'!E29&gt;0,IF(D5&lt;D4,"ATTENZIONE! La data di compilazione risulta precedente alla data di sottoscrizione dell'Accordo. ",""),"")</f>
        <v/>
      </c>
      <c r="E11" s="54" t="s">
        <v>152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11.0</v>
      </c>
      <c r="AC11" s="1" t="s">
        <v>29</v>
      </c>
      <c r="AD11" s="1"/>
    </row>
    <row r="12" ht="12.75" customHeight="1">
      <c r="A12" s="54">
        <v>7.0</v>
      </c>
      <c r="B12" s="59" t="s">
        <v>162</v>
      </c>
      <c r="C12" s="56" t="s">
        <v>163</v>
      </c>
      <c r="D12" s="57" t="str">
        <f>IF(D7="scadenza superata","ATTENZIONE! In caso di prima compilazione del Modulo, questa deve essere effettuata entro 30 giorni dalla sottoscrizione dell'Accordo.","")</f>
        <v/>
      </c>
      <c r="E12" s="54" t="s">
        <v>152</v>
      </c>
      <c r="F12" s="1"/>
      <c r="G12" s="63" t="s">
        <v>164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12.0</v>
      </c>
      <c r="AC12" s="1" t="s">
        <v>30</v>
      </c>
      <c r="AD12" s="1"/>
    </row>
    <row r="13" ht="12.75" customHeight="1">
      <c r="A13" s="54">
        <v>8.0</v>
      </c>
      <c r="B13" s="59" t="s">
        <v>165</v>
      </c>
      <c r="C13" s="56" t="s">
        <v>166</v>
      </c>
      <c r="D13" s="57" t="str">
        <f>IF(D10="scadenza superata","ATTENZIONE! In caso di compilazione successiva del Modulo, questa deve essere effettuata entro 31 ottobre dell'anno in corso.","")</f>
        <v/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2.75" customHeight="1">
      <c r="A14" s="54">
        <v>9.0</v>
      </c>
      <c r="B14" s="55" t="s">
        <v>167</v>
      </c>
      <c r="C14" s="60"/>
      <c r="D14" s="57" t="b">
        <f>AND(F2=TRUE,F3=TRUE,F4=TRUE,F5=TRUE)</f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2.75" customHeight="1">
      <c r="A15" s="54">
        <v>10.0</v>
      </c>
      <c r="B15" s="55"/>
      <c r="C15" s="60"/>
      <c r="D15" s="5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2.75" customHeight="1">
      <c r="A16" s="54">
        <v>11.0</v>
      </c>
      <c r="B16" s="55"/>
      <c r="C16" s="60" t="s">
        <v>168</v>
      </c>
      <c r="D16" s="57">
        <f>YEAR(D5)</f>
        <v>1899</v>
      </c>
      <c r="E16" s="54" t="s">
        <v>152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2.75" customHeight="1">
      <c r="A17" s="54">
        <v>12.0</v>
      </c>
      <c r="B17" s="55"/>
      <c r="C17" s="56" t="s">
        <v>169</v>
      </c>
      <c r="D17" s="57">
        <f>MONTH(D5)</f>
        <v>12</v>
      </c>
      <c r="E17" s="54"/>
      <c r="F17" s="5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2.75" customHeight="1">
      <c r="A18" s="54">
        <v>13.0</v>
      </c>
      <c r="B18" s="55"/>
      <c r="C18" s="56" t="s">
        <v>170</v>
      </c>
      <c r="D18" s="57" t="str">
        <f>VLOOKUP(MONTH(D5),mesi,2,FALSE)</f>
        <v>dicembre</v>
      </c>
      <c r="E18" s="54" t="s">
        <v>152</v>
      </c>
      <c r="F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2.75" customHeight="1">
      <c r="A19" s="54">
        <v>14.0</v>
      </c>
      <c r="B19" s="55"/>
      <c r="C19" s="56" t="s">
        <v>171</v>
      </c>
      <c r="D19" s="57" t="str">
        <f>VLOOKUP((MONTH(D5)+1),mesi,2,FALSE)</f>
        <v>#N/A</v>
      </c>
      <c r="E19" s="54"/>
      <c r="F19" s="5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2.75" customHeight="1">
      <c r="A20" s="54">
        <v>15.0</v>
      </c>
      <c r="B20" s="55"/>
      <c r="C20" s="56" t="s">
        <v>172</v>
      </c>
      <c r="D20" s="57">
        <f>IF(D3=1,(D17+1),1)</f>
        <v>1</v>
      </c>
      <c r="E20" s="54"/>
      <c r="F20" s="5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2.75" customHeight="1">
      <c r="A21" s="54">
        <v>16.0</v>
      </c>
      <c r="B21" s="55"/>
      <c r="C21" s="60"/>
      <c r="D21" s="5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2.75" customHeight="1">
      <c r="A22" s="54">
        <v>17.0</v>
      </c>
      <c r="B22" s="55"/>
      <c r="C22" s="60"/>
      <c r="D22" s="5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54">
        <v>18.0</v>
      </c>
      <c r="B23" s="55"/>
      <c r="C23" s="56" t="s">
        <v>173</v>
      </c>
      <c r="D23" s="57">
        <f>YEAR(D4)</f>
        <v>1899</v>
      </c>
      <c r="E23" s="54" t="s">
        <v>152</v>
      </c>
      <c r="F23" s="5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54">
        <v>19.0</v>
      </c>
      <c r="B24" s="55"/>
      <c r="C24" s="1" t="s">
        <v>174</v>
      </c>
      <c r="D24" s="57">
        <f>D16+1</f>
        <v>1900</v>
      </c>
      <c r="E24" s="1"/>
      <c r="F24" s="5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54">
        <v>20.0</v>
      </c>
      <c r="B25" s="55"/>
      <c r="C25" s="60"/>
      <c r="D25" s="57"/>
      <c r="E25" s="54"/>
      <c r="F25" s="5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54">
        <v>21.0</v>
      </c>
      <c r="B26" s="55"/>
      <c r="C26" s="56" t="s">
        <v>175</v>
      </c>
      <c r="D26" s="57" t="str">
        <f>IF(D16=D23,"nuovo aderente",IF(D16&gt;D23,"aderente attivo da anni precedenti",0))</f>
        <v>nuovo aderente</v>
      </c>
      <c r="E26" s="54" t="s">
        <v>152</v>
      </c>
      <c r="F26" s="6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54">
        <v>22.0</v>
      </c>
      <c r="B27" s="55"/>
      <c r="C27" s="56" t="s">
        <v>176</v>
      </c>
      <c r="D27" s="57">
        <f>IF(D26&lt;&gt;"Nuovo aderente",1,0)</f>
        <v>0</v>
      </c>
      <c r="E27" s="54"/>
      <c r="F27" s="6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54">
        <v>23.0</v>
      </c>
      <c r="B28" s="55"/>
      <c r="C28" s="1"/>
      <c r="D28" s="5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54">
        <v>24.0</v>
      </c>
      <c r="B29" s="55"/>
      <c r="C29" s="60"/>
      <c r="D29" s="5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2.75" customHeight="1">
      <c r="A30" s="54">
        <v>25.0</v>
      </c>
      <c r="B30" s="55"/>
      <c r="C30" s="1"/>
      <c r="D30" s="5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2.75" customHeight="1">
      <c r="A31" s="54">
        <v>26.0</v>
      </c>
      <c r="B31" s="55"/>
      <c r="C31" s="60" t="s">
        <v>177</v>
      </c>
      <c r="D31" s="57" t="str">
        <f>CONCATENATE("1. Ai sensi dell'art.2, comma 4 dell'Allegato 1 dell'Accordo di adesione si richiede di indicare la percentuale degli invii cartacei effettuati nell'anno antecedente a quello della prima commessa (",D16-1,"):")</f>
        <v>1. Ai sensi dell'art.2, comma 4 dell'Allegato 1 dell'Accordo di adesione si richiede di indicare la percentuale degli invii cartacei effettuati nell'anno antecedente a quello della prima commessa (1898):</v>
      </c>
      <c r="E31" s="54"/>
      <c r="F31" s="1"/>
      <c r="G31" s="6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2.75" customHeight="1">
      <c r="A32" s="54">
        <v>27.0</v>
      </c>
      <c r="B32" s="55"/>
      <c r="C32" s="60" t="s">
        <v>177</v>
      </c>
      <c r="D32" s="57" t="str">
        <f>CONCATENATE("1. Inserire la percentuale di invii cartacei nell'anno ",D23-1)</f>
        <v>1. Inserire la percentuale di invii cartacei nell'anno 1898</v>
      </c>
      <c r="E32" s="5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54">
        <v>28.0</v>
      </c>
      <c r="B33" s="55"/>
      <c r="C33" s="60" t="s">
        <v>177</v>
      </c>
      <c r="D33" s="57" t="str">
        <f>CONCATENATE("4. Ai sensi dell'art.2, comma 4 dell'Allegato 1 dell'Accordo di adesione si richiede di indicare i flussi sino al 31 dicembre dell’anno di sottoscrizione (",D23,"):")</f>
        <v>4. Ai sensi dell'art.2, comma 4 dell'Allegato 1 dell'Accordo di adesione si richiede di indicare i flussi sino al 31 dicembre dell’anno di sottoscrizione (1899):</v>
      </c>
      <c r="E33" s="5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54">
        <v>29.0</v>
      </c>
      <c r="B34" s="55"/>
      <c r="C34" s="60" t="s">
        <v>177</v>
      </c>
      <c r="D34" s="57" t="str">
        <f>CONCATENATE("2. Inserire il numero massimo delle notifiche da processare, con distinzione tra notifiche da processare in via digitale e in via analogica, per ogni mese solare da ",D18," ",D16," al 31 dicembre ",D16)</f>
        <v>2. Inserire il numero massimo delle notifiche da processare, con distinzione tra notifiche da processare in via digitale e in via analogica, per ogni mese solare da dicembre 1899 al 31 dicembre 1899</v>
      </c>
      <c r="E34" s="5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2.75" customHeight="1">
      <c r="A35" s="54"/>
      <c r="B35" s="55"/>
      <c r="C35" s="60" t="s">
        <v>178</v>
      </c>
      <c r="D35" s="57" t="str">
        <f>CONCATENATE("4. Inserire il numero massimo delle notifiche da processare, con distinzione tra notifiche da processare in via digitale e in via analogica, per ogni mese solare dal ","1 gennaio"," al 31 dicembre ",(D16+1))</f>
        <v>4. Inserire il numero massimo delle notifiche da processare, con distinzione tra notifiche da processare in via digitale e in via analogica, per ogni mese solare dal 1 gennaio al 31 dicembre 1900</v>
      </c>
      <c r="E35" s="5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2.75" customHeight="1">
      <c r="A36" s="54">
        <v>30.0</v>
      </c>
      <c r="B36" s="55"/>
      <c r="C36" s="60"/>
      <c r="D36" s="57" t="str">
        <f>CONCATENATE("1. Inserire il numero massimo delle notifiche da processare, con distinzione tra notifiche da processare in via digitale e in via analogica, per ogni mese solare dal ","1 gennaio"," al 31 dicembre ",(D16+1))</f>
        <v>1. Inserire il numero massimo delle notifiche da processare, con distinzione tra notifiche da processare in via digitale e in via analogica, per ogni mese solare dal 1 gennaio al 31 dicembre 1900</v>
      </c>
      <c r="E36" s="5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2.75" customHeight="1">
      <c r="A37" s="54">
        <v>31.0</v>
      </c>
      <c r="B37" s="55"/>
      <c r="C37" s="60"/>
      <c r="D37" s="57" t="str">
        <f>CONCATENATE("1. Ai sensi dell'art.2, comma 4 dell'Allegato 1 dell'Accordo di adesione si richiede di indicare i flussi dal 1 gennaio al 31 dicembre dell'anno ",D24)</f>
        <v>1. Ai sensi dell'art.2, comma 4 dell'Allegato 1 dell'Accordo di adesione si richiede di indicare i flussi dal 1 gennaio al 31 dicembre dell'anno 1900</v>
      </c>
      <c r="E37" s="5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2.75" customHeight="1">
      <c r="A38" s="54">
        <v>32.0</v>
      </c>
      <c r="B38" s="55"/>
      <c r="C38" s="60"/>
      <c r="D38" s="65" t="str">
        <f>CONCATENATE("2. Ai sensi dell'art.2, comma 4 dell'Allegato 1 dell'Accordo di adesione si richiede di indicare la percentuale nei confronti di destinatari risultati irreperibili assoluti in via analogica nell'anno antecedente a quello della prima commessa: (",D16-1,"):")</f>
        <v>2. Ai sensi dell'art.2, comma 4 dell'Allegato 1 dell'Accordo di adesione si richiede di indicare la percentuale nei confronti di destinatari risultati irreperibili assoluti in via analogica nell'anno antecedente a quello della prima commessa: (1898):</v>
      </c>
      <c r="E38" s="5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2.75" customHeight="1">
      <c r="A39" s="54">
        <v>33.0</v>
      </c>
      <c r="B39" s="55"/>
      <c r="C39" s="60"/>
      <c r="D39" s="65" t="str">
        <f>CONCATENATE("3. Ai sensi dell'art.2, comma 4 dell'Allegato 1 dell'Accordo di adesione si richiede di indicare la percentuale degli invii a mezzo PEC che non sono andati a buon fine per mancata ricezione del relativo messaggio di accettazione e/o consegna della stessa "&amp;"PEC nell'anno antecedente a quello della prima commessa (",D16-1,"):")</f>
        <v>3. Ai sensi dell'art.2, comma 4 dell'Allegato 1 dell'Accordo di adesione si richiede di indicare la percentuale degli invii a mezzo PEC che non sono andati a buon fine per mancata ricezione del relativo messaggio di accettazione e/o consegna della stessa PEC nell'anno antecedente a quello della prima commessa (1898):</v>
      </c>
      <c r="E39" s="5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2.75" customHeight="1">
      <c r="A40" s="54"/>
      <c r="B40" s="55"/>
      <c r="C40" s="60"/>
      <c r="D40" s="57" t="str">
        <f>CONCATENATE("2. Inserire la percentuale di irriperibili assoluti nell'anno ",D23-1)</f>
        <v>2. Inserire la percentuale di irriperibili assoluti nell'anno 1898</v>
      </c>
      <c r="E40" s="5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2.75" customHeight="1">
      <c r="A41" s="54"/>
      <c r="B41" s="55"/>
      <c r="C41" s="60"/>
      <c r="D41" s="57" t="str">
        <f>CONCATENATE("3. Inserire la percentuale di PEC non a buon fine nell'anno ",D23-1)</f>
        <v>3. Inserire la percentuale di PEC non a buon fine nell'anno 1898</v>
      </c>
      <c r="E41" s="5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2.75" customHeight="1">
      <c r="A42" s="54"/>
      <c r="B42" s="55"/>
      <c r="C42" s="60"/>
      <c r="D42" s="57"/>
      <c r="E42" s="5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2.75" customHeight="1">
      <c r="A43" s="54"/>
      <c r="B43" s="55"/>
      <c r="C43" s="60"/>
      <c r="D43" s="57"/>
      <c r="E43" s="5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2.75" customHeight="1">
      <c r="A44" s="54"/>
      <c r="B44" s="55"/>
      <c r="C44" s="60"/>
      <c r="D44" s="57"/>
      <c r="E44" s="5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54"/>
      <c r="B45" s="55"/>
      <c r="C45" s="60"/>
      <c r="D45" s="57"/>
      <c r="E45" s="5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54"/>
      <c r="B46" s="55"/>
      <c r="C46" s="60"/>
      <c r="D46" s="57"/>
      <c r="E46" s="5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54"/>
      <c r="B47" s="55"/>
      <c r="C47" s="60"/>
      <c r="D47" s="57"/>
      <c r="E47" s="5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54"/>
      <c r="B48" s="55"/>
      <c r="C48" s="60"/>
      <c r="D48" s="57"/>
      <c r="E48" s="5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54"/>
      <c r="B49" s="55"/>
      <c r="C49" s="60"/>
      <c r="D49" s="57"/>
      <c r="E49" s="5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54"/>
      <c r="B50" s="55"/>
      <c r="C50" s="60"/>
      <c r="D50" s="57"/>
      <c r="E50" s="5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54"/>
      <c r="B51" s="55"/>
      <c r="C51" s="60"/>
      <c r="D51" s="57"/>
      <c r="E51" s="5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54"/>
      <c r="B52" s="55"/>
      <c r="C52" s="60"/>
      <c r="D52" s="57"/>
      <c r="E52" s="5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54"/>
      <c r="B53" s="55"/>
      <c r="C53" s="60"/>
      <c r="D53" s="57"/>
      <c r="E53" s="5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54"/>
      <c r="B54" s="55"/>
      <c r="C54" s="60"/>
      <c r="D54" s="57"/>
      <c r="E54" s="5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2.75" customHeight="1">
      <c r="A55" s="54"/>
      <c r="B55" s="55"/>
      <c r="C55" s="60"/>
      <c r="D55" s="57"/>
      <c r="E55" s="5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2.75" customHeight="1">
      <c r="A56" s="54"/>
      <c r="B56" s="55"/>
      <c r="C56" s="60"/>
      <c r="D56" s="57"/>
      <c r="E56" s="5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54"/>
      <c r="B57" s="55"/>
      <c r="C57" s="60"/>
      <c r="D57" s="57"/>
      <c r="E57" s="5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54"/>
      <c r="B58" s="55"/>
      <c r="C58" s="60"/>
      <c r="D58" s="57"/>
      <c r="E58" s="5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54"/>
      <c r="B59" s="55"/>
      <c r="C59" s="60"/>
      <c r="D59" s="57"/>
      <c r="E59" s="5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54"/>
      <c r="B60" s="55"/>
      <c r="C60" s="60"/>
      <c r="D60" s="57"/>
      <c r="E60" s="5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54"/>
      <c r="B61" s="55"/>
      <c r="C61" s="60"/>
      <c r="D61" s="57"/>
      <c r="E61" s="5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54"/>
      <c r="B62" s="55"/>
      <c r="C62" s="60"/>
      <c r="D62" s="57"/>
      <c r="E62" s="5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54"/>
      <c r="B63" s="55"/>
      <c r="C63" s="60"/>
      <c r="D63" s="57"/>
      <c r="E63" s="5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54"/>
      <c r="B64" s="55"/>
      <c r="C64" s="60"/>
      <c r="D64" s="57"/>
      <c r="E64" s="5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54"/>
      <c r="B65" s="55"/>
      <c r="C65" s="60"/>
      <c r="D65" s="57"/>
      <c r="E65" s="5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54"/>
      <c r="B66" s="55"/>
      <c r="C66" s="60"/>
      <c r="D66" s="57"/>
      <c r="E66" s="5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54"/>
      <c r="B67" s="55"/>
      <c r="C67" s="60"/>
      <c r="D67" s="57"/>
      <c r="E67" s="5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54"/>
      <c r="B68" s="55"/>
      <c r="C68" s="60"/>
      <c r="D68" s="57"/>
      <c r="E68" s="5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54"/>
      <c r="B69" s="55"/>
      <c r="C69" s="60"/>
      <c r="D69" s="57"/>
      <c r="E69" s="5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54"/>
      <c r="B70" s="55"/>
      <c r="C70" s="60"/>
      <c r="D70" s="57"/>
      <c r="E70" s="5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54"/>
      <c r="B71" s="55"/>
      <c r="C71" s="60"/>
      <c r="D71" s="57"/>
      <c r="E71" s="5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54"/>
      <c r="B72" s="55"/>
      <c r="C72" s="60"/>
      <c r="D72" s="57"/>
      <c r="E72" s="5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54"/>
      <c r="B73" s="55"/>
      <c r="C73" s="60"/>
      <c r="D73" s="57"/>
      <c r="E73" s="5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54"/>
      <c r="B74" s="55"/>
      <c r="C74" s="60"/>
      <c r="D74" s="57"/>
      <c r="E74" s="5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54"/>
      <c r="B75" s="55"/>
      <c r="C75" s="60"/>
      <c r="D75" s="57"/>
      <c r="E75" s="5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54"/>
      <c r="B76" s="55"/>
      <c r="C76" s="60"/>
      <c r="D76" s="57"/>
      <c r="E76" s="5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54"/>
      <c r="B77" s="55"/>
      <c r="C77" s="60"/>
      <c r="D77" s="57"/>
      <c r="E77" s="5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54"/>
      <c r="B78" s="55"/>
      <c r="C78" s="60"/>
      <c r="D78" s="57"/>
      <c r="E78" s="5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54"/>
      <c r="B79" s="55"/>
      <c r="C79" s="60"/>
      <c r="D79" s="57"/>
      <c r="E79" s="5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54"/>
      <c r="B80" s="55"/>
      <c r="C80" s="60"/>
      <c r="D80" s="57"/>
      <c r="E80" s="5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54"/>
      <c r="B81" s="55"/>
      <c r="C81" s="60"/>
      <c r="D81" s="57"/>
      <c r="E81" s="5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54"/>
      <c r="B82" s="55"/>
      <c r="C82" s="60"/>
      <c r="D82" s="57"/>
      <c r="E82" s="5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54"/>
      <c r="B83" s="55"/>
      <c r="C83" s="60"/>
      <c r="D83" s="57"/>
      <c r="E83" s="5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54"/>
      <c r="B84" s="55"/>
      <c r="C84" s="60"/>
      <c r="D84" s="57"/>
      <c r="E84" s="5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54"/>
      <c r="B85" s="55"/>
      <c r="C85" s="60"/>
      <c r="D85" s="57"/>
      <c r="E85" s="5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54"/>
      <c r="B86" s="55"/>
      <c r="C86" s="60"/>
      <c r="D86" s="57"/>
      <c r="E86" s="5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54"/>
      <c r="B87" s="55"/>
      <c r="C87" s="60"/>
      <c r="D87" s="57"/>
      <c r="E87" s="5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54"/>
      <c r="B88" s="55"/>
      <c r="C88" s="60"/>
      <c r="D88" s="57"/>
      <c r="E88" s="5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54"/>
      <c r="B89" s="55"/>
      <c r="C89" s="60"/>
      <c r="D89" s="57"/>
      <c r="E89" s="5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54"/>
      <c r="B90" s="55"/>
      <c r="C90" s="60"/>
      <c r="D90" s="57"/>
      <c r="E90" s="5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54"/>
      <c r="B91" s="55"/>
      <c r="C91" s="60"/>
      <c r="D91" s="57"/>
      <c r="E91" s="5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54"/>
      <c r="B92" s="55"/>
      <c r="C92" s="60"/>
      <c r="D92" s="57"/>
      <c r="E92" s="5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54"/>
      <c r="B93" s="55"/>
      <c r="C93" s="60"/>
      <c r="D93" s="57"/>
      <c r="E93" s="5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54"/>
      <c r="B94" s="55"/>
      <c r="C94" s="60"/>
      <c r="D94" s="57"/>
      <c r="E94" s="5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54"/>
      <c r="B95" s="55"/>
      <c r="C95" s="60"/>
      <c r="D95" s="57"/>
      <c r="E95" s="5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54"/>
      <c r="B96" s="55"/>
      <c r="C96" s="60"/>
      <c r="D96" s="57"/>
      <c r="E96" s="5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54"/>
      <c r="B97" s="55"/>
      <c r="C97" s="60"/>
      <c r="D97" s="57"/>
      <c r="E97" s="5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54"/>
      <c r="B98" s="55"/>
      <c r="C98" s="60"/>
      <c r="D98" s="57"/>
      <c r="E98" s="5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54"/>
      <c r="B99" s="55"/>
      <c r="C99" s="60"/>
      <c r="D99" s="57"/>
      <c r="E99" s="5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54"/>
      <c r="B100" s="55"/>
      <c r="C100" s="60"/>
      <c r="D100" s="57"/>
      <c r="E100" s="5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54"/>
      <c r="B101" s="55"/>
      <c r="C101" s="60"/>
      <c r="D101" s="57"/>
      <c r="E101" s="5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54"/>
      <c r="B102" s="55"/>
      <c r="C102" s="60"/>
      <c r="D102" s="57"/>
      <c r="E102" s="5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54"/>
      <c r="B103" s="55"/>
      <c r="C103" s="60"/>
      <c r="D103" s="57"/>
      <c r="E103" s="5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54"/>
      <c r="B104" s="55"/>
      <c r="C104" s="60"/>
      <c r="D104" s="57"/>
      <c r="E104" s="5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54"/>
      <c r="B105" s="55"/>
      <c r="C105" s="60"/>
      <c r="D105" s="57"/>
      <c r="E105" s="5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54"/>
      <c r="B106" s="55"/>
      <c r="C106" s="60"/>
      <c r="D106" s="57"/>
      <c r="E106" s="5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54"/>
      <c r="B107" s="55"/>
      <c r="C107" s="60"/>
      <c r="D107" s="57"/>
      <c r="E107" s="5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54"/>
      <c r="B108" s="55"/>
      <c r="C108" s="60"/>
      <c r="D108" s="57"/>
      <c r="E108" s="5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54"/>
      <c r="B109" s="55"/>
      <c r="C109" s="60"/>
      <c r="D109" s="57"/>
      <c r="E109" s="5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54"/>
      <c r="B110" s="55"/>
      <c r="C110" s="60"/>
      <c r="D110" s="57"/>
      <c r="E110" s="5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54"/>
      <c r="B111" s="55"/>
      <c r="C111" s="60"/>
      <c r="D111" s="57"/>
      <c r="E111" s="5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54"/>
      <c r="B112" s="55"/>
      <c r="C112" s="60"/>
      <c r="D112" s="57"/>
      <c r="E112" s="5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54"/>
      <c r="B113" s="55"/>
      <c r="C113" s="60"/>
      <c r="D113" s="57"/>
      <c r="E113" s="5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54"/>
      <c r="B114" s="55"/>
      <c r="C114" s="60"/>
      <c r="D114" s="57"/>
      <c r="E114" s="5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54"/>
      <c r="B115" s="55"/>
      <c r="C115" s="60"/>
      <c r="D115" s="57"/>
      <c r="E115" s="5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54"/>
      <c r="B116" s="55"/>
      <c r="C116" s="60"/>
      <c r="D116" s="57"/>
      <c r="E116" s="5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54"/>
      <c r="B117" s="55"/>
      <c r="C117" s="60"/>
      <c r="D117" s="57"/>
      <c r="E117" s="5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54"/>
      <c r="B118" s="55"/>
      <c r="C118" s="60"/>
      <c r="D118" s="57"/>
      <c r="E118" s="5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54"/>
      <c r="B119" s="55"/>
      <c r="C119" s="60"/>
      <c r="D119" s="57"/>
      <c r="E119" s="5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54"/>
      <c r="B120" s="55"/>
      <c r="C120" s="60"/>
      <c r="D120" s="57"/>
      <c r="E120" s="5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54"/>
      <c r="B121" s="55"/>
      <c r="C121" s="60"/>
      <c r="D121" s="57"/>
      <c r="E121" s="5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54"/>
      <c r="B122" s="55"/>
      <c r="C122" s="60"/>
      <c r="D122" s="57"/>
      <c r="E122" s="5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54"/>
      <c r="B123" s="55"/>
      <c r="C123" s="60"/>
      <c r="D123" s="57"/>
      <c r="E123" s="5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54"/>
      <c r="B124" s="55"/>
      <c r="C124" s="60"/>
      <c r="D124" s="57"/>
      <c r="E124" s="5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54"/>
      <c r="B125" s="55"/>
      <c r="C125" s="60"/>
      <c r="D125" s="57"/>
      <c r="E125" s="5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54"/>
      <c r="B126" s="55"/>
      <c r="C126" s="60"/>
      <c r="D126" s="57"/>
      <c r="E126" s="5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54"/>
      <c r="B127" s="55"/>
      <c r="C127" s="60"/>
      <c r="D127" s="57"/>
      <c r="E127" s="5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54"/>
      <c r="B128" s="55"/>
      <c r="C128" s="60"/>
      <c r="D128" s="57"/>
      <c r="E128" s="5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54"/>
      <c r="B129" s="55"/>
      <c r="C129" s="60"/>
      <c r="D129" s="57"/>
      <c r="E129" s="5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54"/>
      <c r="B130" s="55"/>
      <c r="C130" s="60"/>
      <c r="D130" s="57"/>
      <c r="E130" s="5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54"/>
      <c r="B131" s="55"/>
      <c r="C131" s="60"/>
      <c r="D131" s="57"/>
      <c r="E131" s="5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54"/>
      <c r="B132" s="55"/>
      <c r="C132" s="60"/>
      <c r="D132" s="57"/>
      <c r="E132" s="5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54"/>
      <c r="B133" s="55"/>
      <c r="C133" s="60"/>
      <c r="D133" s="57"/>
      <c r="E133" s="5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54"/>
      <c r="B134" s="55"/>
      <c r="C134" s="60"/>
      <c r="D134" s="57"/>
      <c r="E134" s="5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54"/>
      <c r="B135" s="55"/>
      <c r="C135" s="60"/>
      <c r="D135" s="57"/>
      <c r="E135" s="5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54"/>
      <c r="B136" s="55"/>
      <c r="C136" s="60"/>
      <c r="D136" s="57"/>
      <c r="E136" s="5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54"/>
      <c r="B137" s="55"/>
      <c r="C137" s="60"/>
      <c r="D137" s="57"/>
      <c r="E137" s="5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54"/>
      <c r="B138" s="55"/>
      <c r="C138" s="60"/>
      <c r="D138" s="57"/>
      <c r="E138" s="5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54"/>
      <c r="B139" s="55"/>
      <c r="C139" s="60"/>
      <c r="D139" s="57"/>
      <c r="E139" s="5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54"/>
      <c r="B140" s="55"/>
      <c r="C140" s="60"/>
      <c r="D140" s="57"/>
      <c r="E140" s="5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54"/>
      <c r="B141" s="55"/>
      <c r="C141" s="60"/>
      <c r="D141" s="57"/>
      <c r="E141" s="5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54"/>
      <c r="B142" s="55"/>
      <c r="C142" s="60"/>
      <c r="D142" s="57"/>
      <c r="E142" s="5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54"/>
      <c r="B143" s="55"/>
      <c r="C143" s="60"/>
      <c r="D143" s="57"/>
      <c r="E143" s="5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54"/>
      <c r="B144" s="55"/>
      <c r="C144" s="60"/>
      <c r="D144" s="57"/>
      <c r="E144" s="5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54"/>
      <c r="B145" s="55"/>
      <c r="C145" s="60"/>
      <c r="D145" s="57"/>
      <c r="E145" s="5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54"/>
      <c r="B146" s="55"/>
      <c r="C146" s="60"/>
      <c r="D146" s="57"/>
      <c r="E146" s="5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54"/>
      <c r="B147" s="55"/>
      <c r="C147" s="60"/>
      <c r="D147" s="57"/>
      <c r="E147" s="5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54"/>
      <c r="B148" s="55"/>
      <c r="C148" s="60"/>
      <c r="D148" s="57"/>
      <c r="E148" s="5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54"/>
      <c r="B149" s="55"/>
      <c r="C149" s="60"/>
      <c r="D149" s="57"/>
      <c r="E149" s="5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54"/>
      <c r="B150" s="55"/>
      <c r="C150" s="60"/>
      <c r="D150" s="57"/>
      <c r="E150" s="5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54"/>
      <c r="B151" s="55"/>
      <c r="C151" s="60"/>
      <c r="D151" s="57"/>
      <c r="E151" s="5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54"/>
      <c r="B152" s="55"/>
      <c r="C152" s="60"/>
      <c r="D152" s="57"/>
      <c r="E152" s="5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54"/>
      <c r="B153" s="55"/>
      <c r="C153" s="60"/>
      <c r="D153" s="57"/>
      <c r="E153" s="5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54"/>
      <c r="B154" s="55"/>
      <c r="C154" s="60"/>
      <c r="D154" s="57"/>
      <c r="E154" s="5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54"/>
      <c r="B155" s="55"/>
      <c r="C155" s="60"/>
      <c r="D155" s="57"/>
      <c r="E155" s="5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54"/>
      <c r="B156" s="55"/>
      <c r="C156" s="60"/>
      <c r="D156" s="57"/>
      <c r="E156" s="5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54"/>
      <c r="B157" s="55"/>
      <c r="C157" s="60"/>
      <c r="D157" s="57"/>
      <c r="E157" s="5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54"/>
      <c r="B158" s="55"/>
      <c r="C158" s="60"/>
      <c r="D158" s="57"/>
      <c r="E158" s="5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54"/>
      <c r="B159" s="55"/>
      <c r="C159" s="60"/>
      <c r="D159" s="57"/>
      <c r="E159" s="5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54"/>
      <c r="B160" s="55"/>
      <c r="C160" s="60"/>
      <c r="D160" s="57"/>
      <c r="E160" s="5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54"/>
      <c r="B161" s="55"/>
      <c r="C161" s="60"/>
      <c r="D161" s="57"/>
      <c r="E161" s="5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54"/>
      <c r="B162" s="55"/>
      <c r="C162" s="60"/>
      <c r="D162" s="57"/>
      <c r="E162" s="5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54"/>
      <c r="B163" s="55"/>
      <c r="C163" s="60"/>
      <c r="D163" s="57"/>
      <c r="E163" s="5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54"/>
      <c r="B164" s="55"/>
      <c r="C164" s="60"/>
      <c r="D164" s="57"/>
      <c r="E164" s="5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54"/>
      <c r="B165" s="55"/>
      <c r="C165" s="60"/>
      <c r="D165" s="57"/>
      <c r="E165" s="5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54"/>
      <c r="B166" s="55"/>
      <c r="C166" s="60"/>
      <c r="D166" s="57"/>
      <c r="E166" s="5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54"/>
      <c r="B167" s="55"/>
      <c r="C167" s="60"/>
      <c r="D167" s="57"/>
      <c r="E167" s="5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54"/>
      <c r="B168" s="55"/>
      <c r="C168" s="60"/>
      <c r="D168" s="57"/>
      <c r="E168" s="5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54"/>
      <c r="B169" s="55"/>
      <c r="C169" s="60"/>
      <c r="D169" s="57"/>
      <c r="E169" s="5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54"/>
      <c r="B170" s="55"/>
      <c r="C170" s="60"/>
      <c r="D170" s="57"/>
      <c r="E170" s="5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54"/>
      <c r="B171" s="55"/>
      <c r="C171" s="60"/>
      <c r="D171" s="57"/>
      <c r="E171" s="5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54"/>
      <c r="B172" s="55"/>
      <c r="C172" s="60"/>
      <c r="D172" s="57"/>
      <c r="E172" s="5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54"/>
      <c r="B173" s="55"/>
      <c r="C173" s="60"/>
      <c r="D173" s="57"/>
      <c r="E173" s="5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54"/>
      <c r="B174" s="55"/>
      <c r="C174" s="60"/>
      <c r="D174" s="57"/>
      <c r="E174" s="5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54"/>
      <c r="B175" s="55"/>
      <c r="C175" s="60"/>
      <c r="D175" s="57"/>
      <c r="E175" s="5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54"/>
      <c r="B176" s="55"/>
      <c r="C176" s="60"/>
      <c r="D176" s="57"/>
      <c r="E176" s="5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54"/>
      <c r="B177" s="55"/>
      <c r="C177" s="60"/>
      <c r="D177" s="57"/>
      <c r="E177" s="5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54"/>
      <c r="B178" s="55"/>
      <c r="C178" s="60"/>
      <c r="D178" s="57"/>
      <c r="E178" s="5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54"/>
      <c r="B179" s="55"/>
      <c r="C179" s="60"/>
      <c r="D179" s="57"/>
      <c r="E179" s="5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54"/>
      <c r="B180" s="55"/>
      <c r="C180" s="60"/>
      <c r="D180" s="57"/>
      <c r="E180" s="5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54"/>
      <c r="B181" s="55"/>
      <c r="C181" s="60"/>
      <c r="D181" s="57"/>
      <c r="E181" s="5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54"/>
      <c r="B182" s="55"/>
      <c r="C182" s="60"/>
      <c r="D182" s="57"/>
      <c r="E182" s="5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54"/>
      <c r="B183" s="55"/>
      <c r="C183" s="60"/>
      <c r="D183" s="57"/>
      <c r="E183" s="5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54"/>
      <c r="B184" s="55"/>
      <c r="C184" s="60"/>
      <c r="D184" s="57"/>
      <c r="E184" s="5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54"/>
      <c r="B185" s="55"/>
      <c r="C185" s="60"/>
      <c r="D185" s="57"/>
      <c r="E185" s="5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54"/>
      <c r="B186" s="55"/>
      <c r="C186" s="60"/>
      <c r="D186" s="57"/>
      <c r="E186" s="5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54"/>
      <c r="B187" s="55"/>
      <c r="C187" s="60"/>
      <c r="D187" s="57"/>
      <c r="E187" s="5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54"/>
      <c r="B188" s="55"/>
      <c r="C188" s="60"/>
      <c r="D188" s="57"/>
      <c r="E188" s="5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54"/>
      <c r="B189" s="55"/>
      <c r="C189" s="60"/>
      <c r="D189" s="57"/>
      <c r="E189" s="5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54"/>
      <c r="B190" s="55"/>
      <c r="C190" s="60"/>
      <c r="D190" s="57"/>
      <c r="E190" s="5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54"/>
      <c r="B191" s="55"/>
      <c r="C191" s="60"/>
      <c r="D191" s="57"/>
      <c r="E191" s="5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54"/>
      <c r="B192" s="55"/>
      <c r="C192" s="60"/>
      <c r="D192" s="57"/>
      <c r="E192" s="5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54"/>
      <c r="B193" s="55"/>
      <c r="C193" s="60"/>
      <c r="D193" s="57"/>
      <c r="E193" s="5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54"/>
      <c r="B194" s="55"/>
      <c r="C194" s="60"/>
      <c r="D194" s="57"/>
      <c r="E194" s="5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54"/>
      <c r="B195" s="55"/>
      <c r="C195" s="60"/>
      <c r="D195" s="57"/>
      <c r="E195" s="5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54"/>
      <c r="B196" s="55"/>
      <c r="C196" s="60"/>
      <c r="D196" s="57"/>
      <c r="E196" s="5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54"/>
      <c r="B197" s="55"/>
      <c r="C197" s="60"/>
      <c r="D197" s="57"/>
      <c r="E197" s="5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54"/>
      <c r="B198" s="55"/>
      <c r="C198" s="60"/>
      <c r="D198" s="57"/>
      <c r="E198" s="5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54"/>
      <c r="B199" s="55"/>
      <c r="C199" s="60"/>
      <c r="D199" s="57"/>
      <c r="E199" s="5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54"/>
      <c r="B200" s="55"/>
      <c r="C200" s="60"/>
      <c r="D200" s="57"/>
      <c r="E200" s="5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54"/>
      <c r="B201" s="55"/>
      <c r="C201" s="60"/>
      <c r="D201" s="57"/>
      <c r="E201" s="5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54"/>
      <c r="B202" s="55"/>
      <c r="C202" s="60"/>
      <c r="D202" s="57"/>
      <c r="E202" s="5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54"/>
      <c r="B203" s="55"/>
      <c r="C203" s="60"/>
      <c r="D203" s="57"/>
      <c r="E203" s="5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54"/>
      <c r="B204" s="55"/>
      <c r="C204" s="60"/>
      <c r="D204" s="57"/>
      <c r="E204" s="5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54"/>
      <c r="B205" s="55"/>
      <c r="C205" s="60"/>
      <c r="D205" s="57"/>
      <c r="E205" s="5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54"/>
      <c r="B206" s="55"/>
      <c r="C206" s="60"/>
      <c r="D206" s="57"/>
      <c r="E206" s="5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54"/>
      <c r="B207" s="55"/>
      <c r="C207" s="60"/>
      <c r="D207" s="57"/>
      <c r="E207" s="5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54"/>
      <c r="B208" s="55"/>
      <c r="C208" s="60"/>
      <c r="D208" s="57"/>
      <c r="E208" s="5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54"/>
      <c r="B209" s="55"/>
      <c r="C209" s="60"/>
      <c r="D209" s="57"/>
      <c r="E209" s="5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54"/>
      <c r="B210" s="55"/>
      <c r="C210" s="60"/>
      <c r="D210" s="57"/>
      <c r="E210" s="5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54"/>
      <c r="B211" s="55"/>
      <c r="C211" s="60"/>
      <c r="D211" s="57"/>
      <c r="E211" s="5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54"/>
      <c r="B212" s="55"/>
      <c r="C212" s="60"/>
      <c r="D212" s="57"/>
      <c r="E212" s="5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54"/>
      <c r="B213" s="55"/>
      <c r="C213" s="60"/>
      <c r="D213" s="57"/>
      <c r="E213" s="5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54"/>
      <c r="B214" s="55"/>
      <c r="C214" s="60"/>
      <c r="D214" s="57"/>
      <c r="E214" s="5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54"/>
      <c r="B215" s="55"/>
      <c r="C215" s="60"/>
      <c r="D215" s="57"/>
      <c r="E215" s="5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54"/>
      <c r="B216" s="55"/>
      <c r="C216" s="60"/>
      <c r="D216" s="57"/>
      <c r="E216" s="5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54"/>
      <c r="B217" s="55"/>
      <c r="C217" s="60"/>
      <c r="D217" s="57"/>
      <c r="E217" s="5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54"/>
      <c r="B218" s="55"/>
      <c r="C218" s="60"/>
      <c r="D218" s="57"/>
      <c r="E218" s="5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54"/>
      <c r="B219" s="55"/>
      <c r="C219" s="60"/>
      <c r="D219" s="57"/>
      <c r="E219" s="5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54"/>
      <c r="B220" s="55"/>
      <c r="C220" s="60"/>
      <c r="D220" s="57"/>
      <c r="E220" s="5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54"/>
      <c r="B221" s="55"/>
      <c r="C221" s="60"/>
      <c r="D221" s="57"/>
      <c r="E221" s="5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54"/>
      <c r="B222" s="55"/>
      <c r="C222" s="60"/>
      <c r="D222" s="57"/>
      <c r="E222" s="5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54"/>
      <c r="B223" s="55"/>
      <c r="C223" s="60"/>
      <c r="D223" s="57"/>
      <c r="E223" s="5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54"/>
      <c r="B224" s="55"/>
      <c r="C224" s="60"/>
      <c r="D224" s="57"/>
      <c r="E224" s="5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54"/>
      <c r="B225" s="55"/>
      <c r="C225" s="60"/>
      <c r="D225" s="57"/>
      <c r="E225" s="5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54"/>
      <c r="B226" s="55"/>
      <c r="C226" s="60"/>
      <c r="D226" s="57"/>
      <c r="E226" s="5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54"/>
      <c r="B227" s="55"/>
      <c r="C227" s="60"/>
      <c r="D227" s="57"/>
      <c r="E227" s="5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54"/>
      <c r="B228" s="55"/>
      <c r="C228" s="60"/>
      <c r="D228" s="57"/>
      <c r="E228" s="5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54"/>
      <c r="B229" s="55"/>
      <c r="C229" s="60"/>
      <c r="D229" s="57"/>
      <c r="E229" s="5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54"/>
      <c r="B230" s="55"/>
      <c r="C230" s="60"/>
      <c r="D230" s="57"/>
      <c r="E230" s="5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54"/>
      <c r="B231" s="55"/>
      <c r="C231" s="60"/>
      <c r="D231" s="57"/>
      <c r="E231" s="5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54"/>
      <c r="B232" s="55"/>
      <c r="C232" s="60"/>
      <c r="D232" s="57"/>
      <c r="E232" s="5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54"/>
      <c r="B233" s="55"/>
      <c r="C233" s="60"/>
      <c r="D233" s="57"/>
      <c r="E233" s="5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54"/>
      <c r="B234" s="55"/>
      <c r="C234" s="60"/>
      <c r="D234" s="57"/>
      <c r="E234" s="5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54"/>
      <c r="B235" s="55"/>
      <c r="C235" s="60"/>
      <c r="D235" s="57"/>
      <c r="E235" s="5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54"/>
      <c r="B236" s="55"/>
      <c r="C236" s="60"/>
      <c r="D236" s="57"/>
      <c r="E236" s="5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54"/>
      <c r="B237" s="55"/>
      <c r="C237" s="60"/>
      <c r="D237" s="57"/>
      <c r="E237" s="5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54"/>
      <c r="B238" s="55"/>
      <c r="C238" s="60"/>
      <c r="D238" s="57"/>
      <c r="E238" s="5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54"/>
      <c r="B239" s="55"/>
      <c r="C239" s="60"/>
      <c r="D239" s="57"/>
      <c r="E239" s="5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54"/>
      <c r="B240" s="55"/>
      <c r="C240" s="60"/>
      <c r="D240" s="57"/>
      <c r="E240" s="5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54"/>
      <c r="B241" s="55"/>
      <c r="C241" s="60"/>
      <c r="D241" s="57"/>
      <c r="E241" s="5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54"/>
      <c r="B242" s="55"/>
      <c r="C242" s="60"/>
      <c r="D242" s="57"/>
      <c r="E242" s="5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54"/>
      <c r="B243" s="55"/>
      <c r="C243" s="60"/>
      <c r="D243" s="57"/>
      <c r="E243" s="5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54"/>
      <c r="B244" s="55"/>
      <c r="C244" s="60"/>
      <c r="D244" s="57"/>
      <c r="E244" s="5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54"/>
      <c r="B245" s="55"/>
      <c r="C245" s="60"/>
      <c r="D245" s="57"/>
      <c r="E245" s="5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54"/>
      <c r="B246" s="55"/>
      <c r="C246" s="60"/>
      <c r="D246" s="57"/>
      <c r="E246" s="5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54"/>
      <c r="B247" s="55"/>
      <c r="C247" s="60"/>
      <c r="D247" s="57"/>
      <c r="E247" s="5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54"/>
      <c r="B248" s="55"/>
      <c r="C248" s="60"/>
      <c r="D248" s="57"/>
      <c r="E248" s="5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54"/>
      <c r="B249" s="55"/>
      <c r="C249" s="60"/>
      <c r="D249" s="57"/>
      <c r="E249" s="5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54"/>
      <c r="B250" s="55"/>
      <c r="C250" s="60"/>
      <c r="D250" s="57"/>
      <c r="E250" s="5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54"/>
      <c r="B251" s="55"/>
      <c r="C251" s="60"/>
      <c r="D251" s="57"/>
      <c r="E251" s="5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54"/>
      <c r="B252" s="55"/>
      <c r="C252" s="60"/>
      <c r="D252" s="57"/>
      <c r="E252" s="5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54"/>
      <c r="B253" s="55"/>
      <c r="C253" s="60"/>
      <c r="D253" s="57"/>
      <c r="E253" s="5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54"/>
      <c r="B254" s="55"/>
      <c r="C254" s="60"/>
      <c r="D254" s="57"/>
      <c r="E254" s="5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54"/>
      <c r="B255" s="55"/>
      <c r="C255" s="60"/>
      <c r="D255" s="57"/>
      <c r="E255" s="5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54"/>
      <c r="B256" s="55"/>
      <c r="C256" s="60"/>
      <c r="D256" s="57"/>
      <c r="E256" s="5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54"/>
      <c r="B257" s="55"/>
      <c r="C257" s="60"/>
      <c r="D257" s="57"/>
      <c r="E257" s="5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54"/>
      <c r="B258" s="55"/>
      <c r="C258" s="60"/>
      <c r="D258" s="57"/>
      <c r="E258" s="5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54"/>
      <c r="B259" s="55"/>
      <c r="C259" s="60"/>
      <c r="D259" s="57"/>
      <c r="E259" s="5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54"/>
      <c r="B260" s="55"/>
      <c r="C260" s="60"/>
      <c r="D260" s="57"/>
      <c r="E260" s="5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54"/>
      <c r="B261" s="55"/>
      <c r="C261" s="60"/>
      <c r="D261" s="57"/>
      <c r="E261" s="5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54"/>
      <c r="B262" s="55"/>
      <c r="C262" s="60"/>
      <c r="D262" s="57"/>
      <c r="E262" s="5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54"/>
      <c r="B263" s="55"/>
      <c r="C263" s="60"/>
      <c r="D263" s="57"/>
      <c r="E263" s="5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54"/>
      <c r="B264" s="55"/>
      <c r="C264" s="60"/>
      <c r="D264" s="57"/>
      <c r="E264" s="5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54"/>
      <c r="B265" s="55"/>
      <c r="C265" s="60"/>
      <c r="D265" s="57"/>
      <c r="E265" s="5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54"/>
      <c r="B266" s="55"/>
      <c r="C266" s="60"/>
      <c r="D266" s="57"/>
      <c r="E266" s="5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54"/>
      <c r="B267" s="55"/>
      <c r="C267" s="60"/>
      <c r="D267" s="57"/>
      <c r="E267" s="5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54"/>
      <c r="B268" s="55"/>
      <c r="C268" s="60"/>
      <c r="D268" s="57"/>
      <c r="E268" s="5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54"/>
      <c r="B269" s="55"/>
      <c r="C269" s="60"/>
      <c r="D269" s="57"/>
      <c r="E269" s="5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54"/>
      <c r="B270" s="55"/>
      <c r="C270" s="60"/>
      <c r="D270" s="57"/>
      <c r="E270" s="5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54"/>
      <c r="B271" s="55"/>
      <c r="C271" s="60"/>
      <c r="D271" s="57"/>
      <c r="E271" s="5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54"/>
      <c r="B272" s="55"/>
      <c r="C272" s="60"/>
      <c r="D272" s="57"/>
      <c r="E272" s="5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54"/>
      <c r="B273" s="55"/>
      <c r="C273" s="60"/>
      <c r="D273" s="57"/>
      <c r="E273" s="5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54"/>
      <c r="B274" s="55"/>
      <c r="C274" s="60"/>
      <c r="D274" s="57"/>
      <c r="E274" s="5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54"/>
      <c r="B275" s="55"/>
      <c r="C275" s="60"/>
      <c r="D275" s="57"/>
      <c r="E275" s="5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54"/>
      <c r="B276" s="55"/>
      <c r="C276" s="60"/>
      <c r="D276" s="57"/>
      <c r="E276" s="5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54"/>
      <c r="B277" s="55"/>
      <c r="C277" s="60"/>
      <c r="D277" s="57"/>
      <c r="E277" s="5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54"/>
      <c r="B278" s="55"/>
      <c r="C278" s="60"/>
      <c r="D278" s="57"/>
      <c r="E278" s="5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54"/>
      <c r="B279" s="55"/>
      <c r="C279" s="60"/>
      <c r="D279" s="57"/>
      <c r="E279" s="5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54"/>
      <c r="B280" s="55"/>
      <c r="C280" s="60"/>
      <c r="D280" s="57"/>
      <c r="E280" s="5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54"/>
      <c r="B281" s="55"/>
      <c r="C281" s="60"/>
      <c r="D281" s="57"/>
      <c r="E281" s="5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54"/>
      <c r="B282" s="55"/>
      <c r="C282" s="60"/>
      <c r="D282" s="57"/>
      <c r="E282" s="5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54"/>
      <c r="B283" s="55"/>
      <c r="C283" s="60"/>
      <c r="D283" s="57"/>
      <c r="E283" s="5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54"/>
      <c r="B284" s="55"/>
      <c r="C284" s="60"/>
      <c r="D284" s="57"/>
      <c r="E284" s="5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54"/>
      <c r="B285" s="55"/>
      <c r="C285" s="60"/>
      <c r="D285" s="57"/>
      <c r="E285" s="5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54"/>
      <c r="B286" s="55"/>
      <c r="C286" s="60"/>
      <c r="D286" s="57"/>
      <c r="E286" s="5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54"/>
      <c r="B287" s="55"/>
      <c r="C287" s="60"/>
      <c r="D287" s="57"/>
      <c r="E287" s="5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54"/>
      <c r="B288" s="55"/>
      <c r="C288" s="60"/>
      <c r="D288" s="57"/>
      <c r="E288" s="5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54"/>
      <c r="B289" s="55"/>
      <c r="C289" s="60"/>
      <c r="D289" s="57"/>
      <c r="E289" s="5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54"/>
      <c r="B290" s="55"/>
      <c r="C290" s="60"/>
      <c r="D290" s="57"/>
      <c r="E290" s="5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54"/>
      <c r="B291" s="55"/>
      <c r="C291" s="60"/>
      <c r="D291" s="57"/>
      <c r="E291" s="5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54"/>
      <c r="B292" s="55"/>
      <c r="C292" s="60"/>
      <c r="D292" s="57"/>
      <c r="E292" s="5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54"/>
      <c r="B293" s="55"/>
      <c r="C293" s="60"/>
      <c r="D293" s="57"/>
      <c r="E293" s="5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54"/>
      <c r="B294" s="55"/>
      <c r="C294" s="60"/>
      <c r="D294" s="57"/>
      <c r="E294" s="5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54"/>
      <c r="B295" s="55"/>
      <c r="C295" s="60"/>
      <c r="D295" s="57"/>
      <c r="E295" s="5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54"/>
      <c r="B296" s="55"/>
      <c r="C296" s="60"/>
      <c r="D296" s="57"/>
      <c r="E296" s="5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54"/>
      <c r="B297" s="55"/>
      <c r="C297" s="60"/>
      <c r="D297" s="57"/>
      <c r="E297" s="5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54"/>
      <c r="B298" s="55"/>
      <c r="C298" s="60"/>
      <c r="D298" s="57"/>
      <c r="E298" s="5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54"/>
      <c r="B299" s="55"/>
      <c r="C299" s="60"/>
      <c r="D299" s="57"/>
      <c r="E299" s="5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54"/>
      <c r="B300" s="55"/>
      <c r="C300" s="60"/>
      <c r="D300" s="57"/>
      <c r="E300" s="5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54"/>
      <c r="B301" s="55"/>
      <c r="C301" s="60"/>
      <c r="D301" s="57"/>
      <c r="E301" s="5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54"/>
      <c r="B302" s="55"/>
      <c r="C302" s="60"/>
      <c r="D302" s="57"/>
      <c r="E302" s="5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54"/>
      <c r="B303" s="55"/>
      <c r="C303" s="60"/>
      <c r="D303" s="57"/>
      <c r="E303" s="5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54"/>
      <c r="B304" s="55"/>
      <c r="C304" s="60"/>
      <c r="D304" s="57"/>
      <c r="E304" s="5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54"/>
      <c r="B305" s="55"/>
      <c r="C305" s="60"/>
      <c r="D305" s="57"/>
      <c r="E305" s="5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54"/>
      <c r="B306" s="55"/>
      <c r="C306" s="60"/>
      <c r="D306" s="57"/>
      <c r="E306" s="5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54"/>
      <c r="B307" s="55"/>
      <c r="C307" s="60"/>
      <c r="D307" s="57"/>
      <c r="E307" s="5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54"/>
      <c r="B308" s="55"/>
      <c r="C308" s="60"/>
      <c r="D308" s="57"/>
      <c r="E308" s="5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54"/>
      <c r="B309" s="55"/>
      <c r="C309" s="60"/>
      <c r="D309" s="57"/>
      <c r="E309" s="5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54"/>
      <c r="B310" s="55"/>
      <c r="C310" s="60"/>
      <c r="D310" s="57"/>
      <c r="E310" s="5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54"/>
      <c r="B311" s="55"/>
      <c r="C311" s="60"/>
      <c r="D311" s="57"/>
      <c r="E311" s="5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54"/>
      <c r="B312" s="55"/>
      <c r="C312" s="60"/>
      <c r="D312" s="57"/>
      <c r="E312" s="5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54"/>
      <c r="B313" s="55"/>
      <c r="C313" s="60"/>
      <c r="D313" s="57"/>
      <c r="E313" s="5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54"/>
      <c r="B314" s="55"/>
      <c r="C314" s="60"/>
      <c r="D314" s="57"/>
      <c r="E314" s="5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54"/>
      <c r="B315" s="55"/>
      <c r="C315" s="60"/>
      <c r="D315" s="57"/>
      <c r="E315" s="5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54"/>
      <c r="B316" s="55"/>
      <c r="C316" s="60"/>
      <c r="D316" s="57"/>
      <c r="E316" s="5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54"/>
      <c r="B317" s="55"/>
      <c r="C317" s="60"/>
      <c r="D317" s="57"/>
      <c r="E317" s="5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54"/>
      <c r="B318" s="55"/>
      <c r="C318" s="60"/>
      <c r="D318" s="57"/>
      <c r="E318" s="5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54"/>
      <c r="B319" s="55"/>
      <c r="C319" s="60"/>
      <c r="D319" s="57"/>
      <c r="E319" s="5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54"/>
      <c r="B320" s="55"/>
      <c r="C320" s="60"/>
      <c r="D320" s="57"/>
      <c r="E320" s="5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54"/>
      <c r="B321" s="55"/>
      <c r="C321" s="60"/>
      <c r="D321" s="57"/>
      <c r="E321" s="5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54"/>
      <c r="B322" s="55"/>
      <c r="C322" s="60"/>
      <c r="D322" s="57"/>
      <c r="E322" s="5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54"/>
      <c r="B323" s="55"/>
      <c r="C323" s="60"/>
      <c r="D323" s="57"/>
      <c r="E323" s="5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54"/>
      <c r="B324" s="55"/>
      <c r="C324" s="60"/>
      <c r="D324" s="57"/>
      <c r="E324" s="5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54"/>
      <c r="B325" s="55"/>
      <c r="C325" s="60"/>
      <c r="D325" s="57"/>
      <c r="E325" s="5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54"/>
      <c r="B326" s="55"/>
      <c r="C326" s="60"/>
      <c r="D326" s="57"/>
      <c r="E326" s="5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54"/>
      <c r="B327" s="55"/>
      <c r="C327" s="60"/>
      <c r="D327" s="57"/>
      <c r="E327" s="5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54"/>
      <c r="B328" s="55"/>
      <c r="C328" s="60"/>
      <c r="D328" s="57"/>
      <c r="E328" s="5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54"/>
      <c r="B329" s="55"/>
      <c r="C329" s="60"/>
      <c r="D329" s="57"/>
      <c r="E329" s="5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54"/>
      <c r="B330" s="55"/>
      <c r="C330" s="60"/>
      <c r="D330" s="57"/>
      <c r="E330" s="5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54"/>
      <c r="B331" s="55"/>
      <c r="C331" s="60"/>
      <c r="D331" s="57"/>
      <c r="E331" s="5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54"/>
      <c r="B332" s="55"/>
      <c r="C332" s="60"/>
      <c r="D332" s="57"/>
      <c r="E332" s="5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54"/>
      <c r="B333" s="55"/>
      <c r="C333" s="60"/>
      <c r="D333" s="57"/>
      <c r="E333" s="5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54"/>
      <c r="B334" s="55"/>
      <c r="C334" s="60"/>
      <c r="D334" s="57"/>
      <c r="E334" s="5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54"/>
      <c r="B335" s="55"/>
      <c r="C335" s="60"/>
      <c r="D335" s="57"/>
      <c r="E335" s="5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54"/>
      <c r="B336" s="55"/>
      <c r="C336" s="60"/>
      <c r="D336" s="57"/>
      <c r="E336" s="5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54"/>
      <c r="B337" s="55"/>
      <c r="C337" s="60"/>
      <c r="D337" s="57"/>
      <c r="E337" s="5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54"/>
      <c r="B338" s="55"/>
      <c r="C338" s="60"/>
      <c r="D338" s="57"/>
      <c r="E338" s="5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54"/>
      <c r="B339" s="55"/>
      <c r="C339" s="60"/>
      <c r="D339" s="57"/>
      <c r="E339" s="5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54"/>
      <c r="B340" s="55"/>
      <c r="C340" s="60"/>
      <c r="D340" s="57"/>
      <c r="E340" s="5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54"/>
      <c r="B341" s="55"/>
      <c r="C341" s="60"/>
      <c r="D341" s="57"/>
      <c r="E341" s="5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54"/>
      <c r="B342" s="55"/>
      <c r="C342" s="60"/>
      <c r="D342" s="57"/>
      <c r="E342" s="5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54"/>
      <c r="B343" s="55"/>
      <c r="C343" s="60"/>
      <c r="D343" s="57"/>
      <c r="E343" s="5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54"/>
      <c r="B344" s="55"/>
      <c r="C344" s="60"/>
      <c r="D344" s="57"/>
      <c r="E344" s="5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54"/>
      <c r="B345" s="55"/>
      <c r="C345" s="60"/>
      <c r="D345" s="57"/>
      <c r="E345" s="5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54"/>
      <c r="B346" s="55"/>
      <c r="C346" s="60"/>
      <c r="D346" s="57"/>
      <c r="E346" s="5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54"/>
      <c r="B347" s="55"/>
      <c r="C347" s="60"/>
      <c r="D347" s="57"/>
      <c r="E347" s="5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54"/>
      <c r="B348" s="55"/>
      <c r="C348" s="60"/>
      <c r="D348" s="57"/>
      <c r="E348" s="5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54"/>
      <c r="B349" s="55"/>
      <c r="C349" s="60"/>
      <c r="D349" s="57"/>
      <c r="E349" s="5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54"/>
      <c r="B350" s="55"/>
      <c r="C350" s="60"/>
      <c r="D350" s="57"/>
      <c r="E350" s="5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54"/>
      <c r="B351" s="55"/>
      <c r="C351" s="60"/>
      <c r="D351" s="57"/>
      <c r="E351" s="5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54"/>
      <c r="B352" s="55"/>
      <c r="C352" s="60"/>
      <c r="D352" s="57"/>
      <c r="E352" s="5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54"/>
      <c r="B353" s="55"/>
      <c r="C353" s="60"/>
      <c r="D353" s="57"/>
      <c r="E353" s="5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54"/>
      <c r="B354" s="55"/>
      <c r="C354" s="60"/>
      <c r="D354" s="57"/>
      <c r="E354" s="5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54"/>
      <c r="B355" s="55"/>
      <c r="C355" s="60"/>
      <c r="D355" s="57"/>
      <c r="E355" s="5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54"/>
      <c r="B356" s="55"/>
      <c r="C356" s="60"/>
      <c r="D356" s="57"/>
      <c r="E356" s="5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54"/>
      <c r="B357" s="55"/>
      <c r="C357" s="60"/>
      <c r="D357" s="57"/>
      <c r="E357" s="5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54"/>
      <c r="B358" s="55"/>
      <c r="C358" s="60"/>
      <c r="D358" s="57"/>
      <c r="E358" s="5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54"/>
      <c r="B359" s="55"/>
      <c r="C359" s="60"/>
      <c r="D359" s="57"/>
      <c r="E359" s="5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54"/>
      <c r="B360" s="55"/>
      <c r="C360" s="60"/>
      <c r="D360" s="57"/>
      <c r="E360" s="5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54"/>
      <c r="B361" s="55"/>
      <c r="C361" s="60"/>
      <c r="D361" s="57"/>
      <c r="E361" s="5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54"/>
      <c r="B362" s="55"/>
      <c r="C362" s="60"/>
      <c r="D362" s="57"/>
      <c r="E362" s="5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54"/>
      <c r="B363" s="55"/>
      <c r="C363" s="60"/>
      <c r="D363" s="57"/>
      <c r="E363" s="5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54"/>
      <c r="B364" s="55"/>
      <c r="C364" s="60"/>
      <c r="D364" s="57"/>
      <c r="E364" s="5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54"/>
      <c r="B365" s="55"/>
      <c r="C365" s="60"/>
      <c r="D365" s="57"/>
      <c r="E365" s="5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54"/>
      <c r="B366" s="55"/>
      <c r="C366" s="60"/>
      <c r="D366" s="57"/>
      <c r="E366" s="5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54"/>
      <c r="B367" s="55"/>
      <c r="C367" s="60"/>
      <c r="D367" s="57"/>
      <c r="E367" s="5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54"/>
      <c r="B368" s="55"/>
      <c r="C368" s="60"/>
      <c r="D368" s="57"/>
      <c r="E368" s="5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54"/>
      <c r="B369" s="55"/>
      <c r="C369" s="60"/>
      <c r="D369" s="57"/>
      <c r="E369" s="5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54"/>
      <c r="B370" s="55"/>
      <c r="C370" s="60"/>
      <c r="D370" s="57"/>
      <c r="E370" s="5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54"/>
      <c r="B371" s="55"/>
      <c r="C371" s="60"/>
      <c r="D371" s="57"/>
      <c r="E371" s="5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54"/>
      <c r="B372" s="55"/>
      <c r="C372" s="60"/>
      <c r="D372" s="57"/>
      <c r="E372" s="5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54"/>
      <c r="B373" s="55"/>
      <c r="C373" s="60"/>
      <c r="D373" s="57"/>
      <c r="E373" s="5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54"/>
      <c r="B374" s="55"/>
      <c r="C374" s="60"/>
      <c r="D374" s="57"/>
      <c r="E374" s="5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54"/>
      <c r="B375" s="55"/>
      <c r="C375" s="60"/>
      <c r="D375" s="57"/>
      <c r="E375" s="5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54"/>
      <c r="B376" s="55"/>
      <c r="C376" s="60"/>
      <c r="D376" s="57"/>
      <c r="E376" s="5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54"/>
      <c r="B377" s="55"/>
      <c r="C377" s="60"/>
      <c r="D377" s="57"/>
      <c r="E377" s="5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54"/>
      <c r="B378" s="55"/>
      <c r="C378" s="60"/>
      <c r="D378" s="57"/>
      <c r="E378" s="5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54"/>
      <c r="B379" s="55"/>
      <c r="C379" s="60"/>
      <c r="D379" s="57"/>
      <c r="E379" s="5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54"/>
      <c r="B380" s="55"/>
      <c r="C380" s="60"/>
      <c r="D380" s="57"/>
      <c r="E380" s="5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54"/>
      <c r="B381" s="55"/>
      <c r="C381" s="60"/>
      <c r="D381" s="57"/>
      <c r="E381" s="5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54"/>
      <c r="B382" s="55"/>
      <c r="C382" s="60"/>
      <c r="D382" s="57"/>
      <c r="E382" s="5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54"/>
      <c r="B383" s="55"/>
      <c r="C383" s="60"/>
      <c r="D383" s="57"/>
      <c r="E383" s="5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54"/>
      <c r="B384" s="55"/>
      <c r="C384" s="60"/>
      <c r="D384" s="57"/>
      <c r="E384" s="5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54"/>
      <c r="B385" s="55"/>
      <c r="C385" s="60"/>
      <c r="D385" s="57"/>
      <c r="E385" s="5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54"/>
      <c r="B386" s="55"/>
      <c r="C386" s="60"/>
      <c r="D386" s="57"/>
      <c r="E386" s="5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54"/>
      <c r="B387" s="55"/>
      <c r="C387" s="60"/>
      <c r="D387" s="57"/>
      <c r="E387" s="5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54"/>
      <c r="B388" s="55"/>
      <c r="C388" s="60"/>
      <c r="D388" s="57"/>
      <c r="E388" s="5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54"/>
      <c r="B389" s="55"/>
      <c r="C389" s="60"/>
      <c r="D389" s="57"/>
      <c r="E389" s="5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54"/>
      <c r="B390" s="55"/>
      <c r="C390" s="60"/>
      <c r="D390" s="57"/>
      <c r="E390" s="5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54"/>
      <c r="B391" s="55"/>
      <c r="C391" s="60"/>
      <c r="D391" s="57"/>
      <c r="E391" s="5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54"/>
      <c r="B392" s="55"/>
      <c r="C392" s="60"/>
      <c r="D392" s="57"/>
      <c r="E392" s="5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54"/>
      <c r="B393" s="55"/>
      <c r="C393" s="60"/>
      <c r="D393" s="57"/>
      <c r="E393" s="5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54"/>
      <c r="B394" s="55"/>
      <c r="C394" s="60"/>
      <c r="D394" s="57"/>
      <c r="E394" s="5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54"/>
      <c r="B395" s="55"/>
      <c r="C395" s="60"/>
      <c r="D395" s="57"/>
      <c r="E395" s="5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54"/>
      <c r="B396" s="55"/>
      <c r="C396" s="60"/>
      <c r="D396" s="57"/>
      <c r="E396" s="5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54"/>
      <c r="B397" s="55"/>
      <c r="C397" s="60"/>
      <c r="D397" s="57"/>
      <c r="E397" s="5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54"/>
      <c r="B398" s="55"/>
      <c r="C398" s="60"/>
      <c r="D398" s="57"/>
      <c r="E398" s="5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54"/>
      <c r="B399" s="55"/>
      <c r="C399" s="60"/>
      <c r="D399" s="57"/>
      <c r="E399" s="5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54"/>
      <c r="B400" s="55"/>
      <c r="C400" s="60"/>
      <c r="D400" s="57"/>
      <c r="E400" s="5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54"/>
      <c r="B401" s="55"/>
      <c r="C401" s="60"/>
      <c r="D401" s="57"/>
      <c r="E401" s="5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54"/>
      <c r="B402" s="55"/>
      <c r="C402" s="60"/>
      <c r="D402" s="57"/>
      <c r="E402" s="5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54"/>
      <c r="B403" s="55"/>
      <c r="C403" s="60"/>
      <c r="D403" s="57"/>
      <c r="E403" s="5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54"/>
      <c r="B404" s="55"/>
      <c r="C404" s="60"/>
      <c r="D404" s="57"/>
      <c r="E404" s="5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54"/>
      <c r="B405" s="55"/>
      <c r="C405" s="60"/>
      <c r="D405" s="57"/>
      <c r="E405" s="5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54"/>
      <c r="B406" s="55"/>
      <c r="C406" s="60"/>
      <c r="D406" s="57"/>
      <c r="E406" s="5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54"/>
      <c r="B407" s="55"/>
      <c r="C407" s="60"/>
      <c r="D407" s="57"/>
      <c r="E407" s="5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54"/>
      <c r="B408" s="55"/>
      <c r="C408" s="60"/>
      <c r="D408" s="57"/>
      <c r="E408" s="5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54"/>
      <c r="B409" s="55"/>
      <c r="C409" s="60"/>
      <c r="D409" s="57"/>
      <c r="E409" s="5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54"/>
      <c r="B410" s="55"/>
      <c r="C410" s="60"/>
      <c r="D410" s="57"/>
      <c r="E410" s="5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54"/>
      <c r="B411" s="55"/>
      <c r="C411" s="60"/>
      <c r="D411" s="57"/>
      <c r="E411" s="5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54"/>
      <c r="B412" s="55"/>
      <c r="C412" s="60"/>
      <c r="D412" s="57"/>
      <c r="E412" s="5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54"/>
      <c r="B413" s="55"/>
      <c r="C413" s="60"/>
      <c r="D413" s="57"/>
      <c r="E413" s="5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54"/>
      <c r="B414" s="55"/>
      <c r="C414" s="60"/>
      <c r="D414" s="57"/>
      <c r="E414" s="5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54"/>
      <c r="B415" s="55"/>
      <c r="C415" s="60"/>
      <c r="D415" s="57"/>
      <c r="E415" s="5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54"/>
      <c r="B416" s="55"/>
      <c r="C416" s="60"/>
      <c r="D416" s="57"/>
      <c r="E416" s="5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54"/>
      <c r="B417" s="55"/>
      <c r="C417" s="60"/>
      <c r="D417" s="57"/>
      <c r="E417" s="5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54"/>
      <c r="B418" s="55"/>
      <c r="C418" s="60"/>
      <c r="D418" s="57"/>
      <c r="E418" s="5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54"/>
      <c r="B419" s="55"/>
      <c r="C419" s="60"/>
      <c r="D419" s="57"/>
      <c r="E419" s="5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54"/>
      <c r="B420" s="55"/>
      <c r="C420" s="60"/>
      <c r="D420" s="57"/>
      <c r="E420" s="5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54"/>
      <c r="B421" s="55"/>
      <c r="C421" s="60"/>
      <c r="D421" s="57"/>
      <c r="E421" s="5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54"/>
      <c r="B422" s="55"/>
      <c r="C422" s="60"/>
      <c r="D422" s="57"/>
      <c r="E422" s="5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54"/>
      <c r="B423" s="55"/>
      <c r="C423" s="60"/>
      <c r="D423" s="57"/>
      <c r="E423" s="5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54"/>
      <c r="B424" s="55"/>
      <c r="C424" s="60"/>
      <c r="D424" s="57"/>
      <c r="E424" s="5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54"/>
      <c r="B425" s="55"/>
      <c r="C425" s="60"/>
      <c r="D425" s="57"/>
      <c r="E425" s="5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54"/>
      <c r="B426" s="55"/>
      <c r="C426" s="60"/>
      <c r="D426" s="57"/>
      <c r="E426" s="5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54"/>
      <c r="B427" s="55"/>
      <c r="C427" s="60"/>
      <c r="D427" s="57"/>
      <c r="E427" s="5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54"/>
      <c r="B428" s="55"/>
      <c r="C428" s="60"/>
      <c r="D428" s="57"/>
      <c r="E428" s="5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54"/>
      <c r="B429" s="55"/>
      <c r="C429" s="60"/>
      <c r="D429" s="57"/>
      <c r="E429" s="5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54"/>
      <c r="B430" s="55"/>
      <c r="C430" s="60"/>
      <c r="D430" s="57"/>
      <c r="E430" s="5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54"/>
      <c r="B431" s="55"/>
      <c r="C431" s="60"/>
      <c r="D431" s="57"/>
      <c r="E431" s="5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54"/>
      <c r="B432" s="55"/>
      <c r="C432" s="60"/>
      <c r="D432" s="57"/>
      <c r="E432" s="5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54"/>
      <c r="B433" s="55"/>
      <c r="C433" s="60"/>
      <c r="D433" s="57"/>
      <c r="E433" s="5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54"/>
      <c r="B434" s="55"/>
      <c r="C434" s="60"/>
      <c r="D434" s="57"/>
      <c r="E434" s="5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54"/>
      <c r="B435" s="55"/>
      <c r="C435" s="60"/>
      <c r="D435" s="57"/>
      <c r="E435" s="5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54"/>
      <c r="B436" s="55"/>
      <c r="C436" s="60"/>
      <c r="D436" s="57"/>
      <c r="E436" s="5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54"/>
      <c r="B437" s="55"/>
      <c r="C437" s="60"/>
      <c r="D437" s="57"/>
      <c r="E437" s="5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54"/>
      <c r="B438" s="55"/>
      <c r="C438" s="60"/>
      <c r="D438" s="57"/>
      <c r="E438" s="5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54"/>
      <c r="B439" s="55"/>
      <c r="C439" s="60"/>
      <c r="D439" s="57"/>
      <c r="E439" s="5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54"/>
      <c r="B440" s="55"/>
      <c r="C440" s="60"/>
      <c r="D440" s="57"/>
      <c r="E440" s="5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54"/>
      <c r="B441" s="55"/>
      <c r="C441" s="60"/>
      <c r="D441" s="57"/>
      <c r="E441" s="5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54"/>
      <c r="B442" s="55"/>
      <c r="C442" s="60"/>
      <c r="D442" s="57"/>
      <c r="E442" s="5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54"/>
      <c r="B443" s="55"/>
      <c r="C443" s="60"/>
      <c r="D443" s="57"/>
      <c r="E443" s="5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54"/>
      <c r="B444" s="55"/>
      <c r="C444" s="60"/>
      <c r="D444" s="57"/>
      <c r="E444" s="5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54"/>
      <c r="B445" s="55"/>
      <c r="C445" s="60"/>
      <c r="D445" s="57"/>
      <c r="E445" s="5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54"/>
      <c r="B446" s="55"/>
      <c r="C446" s="60"/>
      <c r="D446" s="57"/>
      <c r="E446" s="5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54"/>
      <c r="B447" s="55"/>
      <c r="C447" s="60"/>
      <c r="D447" s="57"/>
      <c r="E447" s="5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54"/>
      <c r="B448" s="55"/>
      <c r="C448" s="60"/>
      <c r="D448" s="57"/>
      <c r="E448" s="5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54"/>
      <c r="B449" s="55"/>
      <c r="C449" s="60"/>
      <c r="D449" s="57"/>
      <c r="E449" s="5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54"/>
      <c r="B450" s="55"/>
      <c r="C450" s="60"/>
      <c r="D450" s="57"/>
      <c r="E450" s="5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54"/>
      <c r="B451" s="55"/>
      <c r="C451" s="60"/>
      <c r="D451" s="57"/>
      <c r="E451" s="5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54"/>
      <c r="B452" s="55"/>
      <c r="C452" s="60"/>
      <c r="D452" s="57"/>
      <c r="E452" s="5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54"/>
      <c r="B453" s="55"/>
      <c r="C453" s="60"/>
      <c r="D453" s="57"/>
      <c r="E453" s="5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54"/>
      <c r="B454" s="55"/>
      <c r="C454" s="60"/>
      <c r="D454" s="57"/>
      <c r="E454" s="5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54"/>
      <c r="B455" s="55"/>
      <c r="C455" s="60"/>
      <c r="D455" s="57"/>
      <c r="E455" s="5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54"/>
      <c r="B456" s="55"/>
      <c r="C456" s="60"/>
      <c r="D456" s="57"/>
      <c r="E456" s="5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54"/>
      <c r="B457" s="55"/>
      <c r="C457" s="60"/>
      <c r="D457" s="57"/>
      <c r="E457" s="5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54"/>
      <c r="B458" s="55"/>
      <c r="C458" s="60"/>
      <c r="D458" s="57"/>
      <c r="E458" s="5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54"/>
      <c r="B459" s="55"/>
      <c r="C459" s="60"/>
      <c r="D459" s="57"/>
      <c r="E459" s="5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54"/>
      <c r="B460" s="55"/>
      <c r="C460" s="60"/>
      <c r="D460" s="57"/>
      <c r="E460" s="5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54"/>
      <c r="B461" s="55"/>
      <c r="C461" s="60"/>
      <c r="D461" s="57"/>
      <c r="E461" s="5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54"/>
      <c r="B462" s="55"/>
      <c r="C462" s="60"/>
      <c r="D462" s="57"/>
      <c r="E462" s="5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54"/>
      <c r="B463" s="55"/>
      <c r="C463" s="60"/>
      <c r="D463" s="57"/>
      <c r="E463" s="5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54"/>
      <c r="B464" s="55"/>
      <c r="C464" s="60"/>
      <c r="D464" s="57"/>
      <c r="E464" s="5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54"/>
      <c r="B465" s="55"/>
      <c r="C465" s="60"/>
      <c r="D465" s="57"/>
      <c r="E465" s="5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54"/>
      <c r="B466" s="55"/>
      <c r="C466" s="60"/>
      <c r="D466" s="57"/>
      <c r="E466" s="5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54"/>
      <c r="B467" s="55"/>
      <c r="C467" s="60"/>
      <c r="D467" s="57"/>
      <c r="E467" s="5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54"/>
      <c r="B468" s="55"/>
      <c r="C468" s="60"/>
      <c r="D468" s="57"/>
      <c r="E468" s="5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54"/>
      <c r="B469" s="55"/>
      <c r="C469" s="60"/>
      <c r="D469" s="57"/>
      <c r="E469" s="5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54"/>
      <c r="B470" s="55"/>
      <c r="C470" s="60"/>
      <c r="D470" s="57"/>
      <c r="E470" s="5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54"/>
      <c r="B471" s="55"/>
      <c r="C471" s="60"/>
      <c r="D471" s="57"/>
      <c r="E471" s="5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54"/>
      <c r="B472" s="55"/>
      <c r="C472" s="60"/>
      <c r="D472" s="57"/>
      <c r="E472" s="5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54"/>
      <c r="B473" s="55"/>
      <c r="C473" s="60"/>
      <c r="D473" s="57"/>
      <c r="E473" s="5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54"/>
      <c r="B474" s="55"/>
      <c r="C474" s="60"/>
      <c r="D474" s="57"/>
      <c r="E474" s="5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54"/>
      <c r="B475" s="55"/>
      <c r="C475" s="60"/>
      <c r="D475" s="57"/>
      <c r="E475" s="5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54"/>
      <c r="B476" s="55"/>
      <c r="C476" s="60"/>
      <c r="D476" s="57"/>
      <c r="E476" s="5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54"/>
      <c r="B477" s="55"/>
      <c r="C477" s="60"/>
      <c r="D477" s="57"/>
      <c r="E477" s="5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54"/>
      <c r="B478" s="55"/>
      <c r="C478" s="60"/>
      <c r="D478" s="57"/>
      <c r="E478" s="5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54"/>
      <c r="B479" s="55"/>
      <c r="C479" s="60"/>
      <c r="D479" s="57"/>
      <c r="E479" s="5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54"/>
      <c r="B480" s="55"/>
      <c r="C480" s="60"/>
      <c r="D480" s="57"/>
      <c r="E480" s="5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54"/>
      <c r="B481" s="55"/>
      <c r="C481" s="60"/>
      <c r="D481" s="57"/>
      <c r="E481" s="5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54"/>
      <c r="B482" s="55"/>
      <c r="C482" s="60"/>
      <c r="D482" s="57"/>
      <c r="E482" s="5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54"/>
      <c r="B483" s="55"/>
      <c r="C483" s="60"/>
      <c r="D483" s="57"/>
      <c r="E483" s="5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54"/>
      <c r="B484" s="55"/>
      <c r="C484" s="60"/>
      <c r="D484" s="57"/>
      <c r="E484" s="5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54"/>
      <c r="B485" s="55"/>
      <c r="C485" s="60"/>
      <c r="D485" s="57"/>
      <c r="E485" s="5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54"/>
      <c r="B486" s="55"/>
      <c r="C486" s="60"/>
      <c r="D486" s="57"/>
      <c r="E486" s="5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54"/>
      <c r="B487" s="55"/>
      <c r="C487" s="60"/>
      <c r="D487" s="57"/>
      <c r="E487" s="5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54"/>
      <c r="B488" s="55"/>
      <c r="C488" s="60"/>
      <c r="D488" s="57"/>
      <c r="E488" s="5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54"/>
      <c r="B489" s="55"/>
      <c r="C489" s="60"/>
      <c r="D489" s="57"/>
      <c r="E489" s="5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54"/>
      <c r="B490" s="55"/>
      <c r="C490" s="60"/>
      <c r="D490" s="57"/>
      <c r="E490" s="5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54"/>
      <c r="B491" s="55"/>
      <c r="C491" s="60"/>
      <c r="D491" s="57"/>
      <c r="E491" s="5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54"/>
      <c r="B492" s="55"/>
      <c r="C492" s="60"/>
      <c r="D492" s="57"/>
      <c r="E492" s="5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54"/>
      <c r="B493" s="55"/>
      <c r="C493" s="60"/>
      <c r="D493" s="57"/>
      <c r="E493" s="5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54"/>
      <c r="B494" s="55"/>
      <c r="C494" s="60"/>
      <c r="D494" s="57"/>
      <c r="E494" s="5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54"/>
      <c r="B495" s="55"/>
      <c r="C495" s="60"/>
      <c r="D495" s="57"/>
      <c r="E495" s="5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54"/>
      <c r="B496" s="55"/>
      <c r="C496" s="60"/>
      <c r="D496" s="57"/>
      <c r="E496" s="5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54"/>
      <c r="B497" s="55"/>
      <c r="C497" s="60"/>
      <c r="D497" s="57"/>
      <c r="E497" s="5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54"/>
      <c r="B498" s="55"/>
      <c r="C498" s="60"/>
      <c r="D498" s="57"/>
      <c r="E498" s="5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54"/>
      <c r="B499" s="55"/>
      <c r="C499" s="60"/>
      <c r="D499" s="57"/>
      <c r="E499" s="5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54"/>
      <c r="B500" s="55"/>
      <c r="C500" s="60"/>
      <c r="D500" s="57"/>
      <c r="E500" s="5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54"/>
      <c r="B501" s="55"/>
      <c r="C501" s="60"/>
      <c r="D501" s="57"/>
      <c r="E501" s="5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54"/>
      <c r="B502" s="55"/>
      <c r="C502" s="60"/>
      <c r="D502" s="57"/>
      <c r="E502" s="5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54"/>
      <c r="B503" s="55"/>
      <c r="C503" s="60"/>
      <c r="D503" s="57"/>
      <c r="E503" s="5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54"/>
      <c r="B504" s="55"/>
      <c r="C504" s="60"/>
      <c r="D504" s="57"/>
      <c r="E504" s="5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54"/>
      <c r="B505" s="55"/>
      <c r="C505" s="60"/>
      <c r="D505" s="57"/>
      <c r="E505" s="5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54"/>
      <c r="B506" s="55"/>
      <c r="C506" s="60"/>
      <c r="D506" s="57"/>
      <c r="E506" s="5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54"/>
      <c r="B507" s="55"/>
      <c r="C507" s="60"/>
      <c r="D507" s="57"/>
      <c r="E507" s="5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54"/>
      <c r="B508" s="55"/>
      <c r="C508" s="60"/>
      <c r="D508" s="57"/>
      <c r="E508" s="5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54"/>
      <c r="B509" s="55"/>
      <c r="C509" s="60"/>
      <c r="D509" s="57"/>
      <c r="E509" s="5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54"/>
      <c r="B510" s="55"/>
      <c r="C510" s="60"/>
      <c r="D510" s="57"/>
      <c r="E510" s="5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54"/>
      <c r="B511" s="55"/>
      <c r="C511" s="60"/>
      <c r="D511" s="57"/>
      <c r="E511" s="5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54"/>
      <c r="B512" s="55"/>
      <c r="C512" s="60"/>
      <c r="D512" s="57"/>
      <c r="E512" s="5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54"/>
      <c r="B513" s="55"/>
      <c r="C513" s="60"/>
      <c r="D513" s="57"/>
      <c r="E513" s="5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54"/>
      <c r="B514" s="55"/>
      <c r="C514" s="60"/>
      <c r="D514" s="57"/>
      <c r="E514" s="5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54"/>
      <c r="B515" s="55"/>
      <c r="C515" s="60"/>
      <c r="D515" s="57"/>
      <c r="E515" s="5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54"/>
      <c r="B516" s="55"/>
      <c r="C516" s="60"/>
      <c r="D516" s="57"/>
      <c r="E516" s="5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54"/>
      <c r="B517" s="55"/>
      <c r="C517" s="60"/>
      <c r="D517" s="57"/>
      <c r="E517" s="5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54"/>
      <c r="B518" s="55"/>
      <c r="C518" s="60"/>
      <c r="D518" s="57"/>
      <c r="E518" s="5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54"/>
      <c r="B519" s="55"/>
      <c r="C519" s="60"/>
      <c r="D519" s="57"/>
      <c r="E519" s="5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54"/>
      <c r="B520" s="55"/>
      <c r="C520" s="60"/>
      <c r="D520" s="57"/>
      <c r="E520" s="5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54"/>
      <c r="B521" s="55"/>
      <c r="C521" s="60"/>
      <c r="D521" s="57"/>
      <c r="E521" s="5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54"/>
      <c r="B522" s="55"/>
      <c r="C522" s="60"/>
      <c r="D522" s="57"/>
      <c r="E522" s="5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54"/>
      <c r="B523" s="55"/>
      <c r="C523" s="60"/>
      <c r="D523" s="57"/>
      <c r="E523" s="5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54"/>
      <c r="B524" s="55"/>
      <c r="C524" s="60"/>
      <c r="D524" s="57"/>
      <c r="E524" s="5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54"/>
      <c r="B525" s="55"/>
      <c r="C525" s="60"/>
      <c r="D525" s="57"/>
      <c r="E525" s="5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54"/>
      <c r="B526" s="55"/>
      <c r="C526" s="60"/>
      <c r="D526" s="57"/>
      <c r="E526" s="5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54"/>
      <c r="B527" s="55"/>
      <c r="C527" s="60"/>
      <c r="D527" s="57"/>
      <c r="E527" s="5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54"/>
      <c r="B528" s="55"/>
      <c r="C528" s="60"/>
      <c r="D528" s="57"/>
      <c r="E528" s="5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54"/>
      <c r="B529" s="55"/>
      <c r="C529" s="60"/>
      <c r="D529" s="57"/>
      <c r="E529" s="5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54"/>
      <c r="B530" s="55"/>
      <c r="C530" s="60"/>
      <c r="D530" s="57"/>
      <c r="E530" s="5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54"/>
      <c r="B531" s="55"/>
      <c r="C531" s="60"/>
      <c r="D531" s="57"/>
      <c r="E531" s="5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54"/>
      <c r="B532" s="55"/>
      <c r="C532" s="60"/>
      <c r="D532" s="57"/>
      <c r="E532" s="5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54"/>
      <c r="B533" s="55"/>
      <c r="C533" s="60"/>
      <c r="D533" s="57"/>
      <c r="E533" s="5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54"/>
      <c r="B534" s="55"/>
      <c r="C534" s="60"/>
      <c r="D534" s="57"/>
      <c r="E534" s="5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54"/>
      <c r="B535" s="55"/>
      <c r="C535" s="60"/>
      <c r="D535" s="57"/>
      <c r="E535" s="5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54"/>
      <c r="B536" s="55"/>
      <c r="C536" s="60"/>
      <c r="D536" s="57"/>
      <c r="E536" s="5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54"/>
      <c r="B537" s="55"/>
      <c r="C537" s="60"/>
      <c r="D537" s="57"/>
      <c r="E537" s="5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54"/>
      <c r="B538" s="55"/>
      <c r="C538" s="60"/>
      <c r="D538" s="57"/>
      <c r="E538" s="5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54"/>
      <c r="B539" s="55"/>
      <c r="C539" s="60"/>
      <c r="D539" s="57"/>
      <c r="E539" s="5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54"/>
      <c r="B540" s="55"/>
      <c r="C540" s="60"/>
      <c r="D540" s="57"/>
      <c r="E540" s="5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54"/>
      <c r="B541" s="55"/>
      <c r="C541" s="60"/>
      <c r="D541" s="57"/>
      <c r="E541" s="5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54"/>
      <c r="B542" s="55"/>
      <c r="C542" s="60"/>
      <c r="D542" s="57"/>
      <c r="E542" s="5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54"/>
      <c r="B543" s="55"/>
      <c r="C543" s="60"/>
      <c r="D543" s="57"/>
      <c r="E543" s="5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54"/>
      <c r="B544" s="55"/>
      <c r="C544" s="60"/>
      <c r="D544" s="57"/>
      <c r="E544" s="5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54"/>
      <c r="B545" s="55"/>
      <c r="C545" s="60"/>
      <c r="D545" s="57"/>
      <c r="E545" s="5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54"/>
      <c r="B546" s="55"/>
      <c r="C546" s="60"/>
      <c r="D546" s="57"/>
      <c r="E546" s="5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54"/>
      <c r="B547" s="55"/>
      <c r="C547" s="60"/>
      <c r="D547" s="57"/>
      <c r="E547" s="5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54"/>
      <c r="B548" s="55"/>
      <c r="C548" s="60"/>
      <c r="D548" s="57"/>
      <c r="E548" s="5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54"/>
      <c r="B549" s="55"/>
      <c r="C549" s="60"/>
      <c r="D549" s="57"/>
      <c r="E549" s="5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54"/>
      <c r="B550" s="55"/>
      <c r="C550" s="60"/>
      <c r="D550" s="57"/>
      <c r="E550" s="5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54"/>
      <c r="B551" s="55"/>
      <c r="C551" s="60"/>
      <c r="D551" s="57"/>
      <c r="E551" s="5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54"/>
      <c r="B552" s="55"/>
      <c r="C552" s="60"/>
      <c r="D552" s="57"/>
      <c r="E552" s="5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54"/>
      <c r="B553" s="55"/>
      <c r="C553" s="60"/>
      <c r="D553" s="57"/>
      <c r="E553" s="5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54"/>
      <c r="B554" s="55"/>
      <c r="C554" s="60"/>
      <c r="D554" s="57"/>
      <c r="E554" s="5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54"/>
      <c r="B555" s="55"/>
      <c r="C555" s="60"/>
      <c r="D555" s="57"/>
      <c r="E555" s="5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54"/>
      <c r="B556" s="55"/>
      <c r="C556" s="60"/>
      <c r="D556" s="57"/>
      <c r="E556" s="5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54"/>
      <c r="B557" s="55"/>
      <c r="C557" s="60"/>
      <c r="D557" s="57"/>
      <c r="E557" s="5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54"/>
      <c r="B558" s="55"/>
      <c r="C558" s="60"/>
      <c r="D558" s="57"/>
      <c r="E558" s="5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54"/>
      <c r="B559" s="55"/>
      <c r="C559" s="60"/>
      <c r="D559" s="57"/>
      <c r="E559" s="5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54"/>
      <c r="B560" s="55"/>
      <c r="C560" s="60"/>
      <c r="D560" s="57"/>
      <c r="E560" s="5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54"/>
      <c r="B561" s="55"/>
      <c r="C561" s="60"/>
      <c r="D561" s="57"/>
      <c r="E561" s="5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54"/>
      <c r="B562" s="55"/>
      <c r="C562" s="60"/>
      <c r="D562" s="57"/>
      <c r="E562" s="5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54"/>
      <c r="B563" s="55"/>
      <c r="C563" s="60"/>
      <c r="D563" s="57"/>
      <c r="E563" s="5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54"/>
      <c r="B564" s="55"/>
      <c r="C564" s="60"/>
      <c r="D564" s="57"/>
      <c r="E564" s="5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54"/>
      <c r="B565" s="55"/>
      <c r="C565" s="60"/>
      <c r="D565" s="57"/>
      <c r="E565" s="5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54"/>
      <c r="B566" s="55"/>
      <c r="C566" s="60"/>
      <c r="D566" s="57"/>
      <c r="E566" s="5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54"/>
      <c r="B567" s="55"/>
      <c r="C567" s="60"/>
      <c r="D567" s="57"/>
      <c r="E567" s="5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54"/>
      <c r="B568" s="55"/>
      <c r="C568" s="60"/>
      <c r="D568" s="57"/>
      <c r="E568" s="5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54"/>
      <c r="B569" s="55"/>
      <c r="C569" s="60"/>
      <c r="D569" s="57"/>
      <c r="E569" s="5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54"/>
      <c r="B570" s="55"/>
      <c r="C570" s="60"/>
      <c r="D570" s="57"/>
      <c r="E570" s="5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54"/>
      <c r="B571" s="55"/>
      <c r="C571" s="60"/>
      <c r="D571" s="57"/>
      <c r="E571" s="5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54"/>
      <c r="B572" s="55"/>
      <c r="C572" s="60"/>
      <c r="D572" s="57"/>
      <c r="E572" s="5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54"/>
      <c r="B573" s="55"/>
      <c r="C573" s="60"/>
      <c r="D573" s="57"/>
      <c r="E573" s="5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54"/>
      <c r="B574" s="55"/>
      <c r="C574" s="60"/>
      <c r="D574" s="57"/>
      <c r="E574" s="5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54"/>
      <c r="B575" s="55"/>
      <c r="C575" s="60"/>
      <c r="D575" s="57"/>
      <c r="E575" s="5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54"/>
      <c r="B576" s="55"/>
      <c r="C576" s="60"/>
      <c r="D576" s="57"/>
      <c r="E576" s="5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54"/>
      <c r="B577" s="55"/>
      <c r="C577" s="60"/>
      <c r="D577" s="57"/>
      <c r="E577" s="5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54"/>
      <c r="B578" s="55"/>
      <c r="C578" s="60"/>
      <c r="D578" s="57"/>
      <c r="E578" s="5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54"/>
      <c r="B579" s="55"/>
      <c r="C579" s="60"/>
      <c r="D579" s="57"/>
      <c r="E579" s="5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54"/>
      <c r="B580" s="55"/>
      <c r="C580" s="60"/>
      <c r="D580" s="57"/>
      <c r="E580" s="5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54"/>
      <c r="B581" s="55"/>
      <c r="C581" s="60"/>
      <c r="D581" s="57"/>
      <c r="E581" s="5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54"/>
      <c r="B582" s="55"/>
      <c r="C582" s="60"/>
      <c r="D582" s="57"/>
      <c r="E582" s="5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54"/>
      <c r="B583" s="55"/>
      <c r="C583" s="60"/>
      <c r="D583" s="57"/>
      <c r="E583" s="5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54"/>
      <c r="B584" s="55"/>
      <c r="C584" s="60"/>
      <c r="D584" s="57"/>
      <c r="E584" s="5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54"/>
      <c r="B585" s="55"/>
      <c r="C585" s="60"/>
      <c r="D585" s="57"/>
      <c r="E585" s="5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54"/>
      <c r="B586" s="55"/>
      <c r="C586" s="60"/>
      <c r="D586" s="57"/>
      <c r="E586" s="5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54"/>
      <c r="B587" s="55"/>
      <c r="C587" s="60"/>
      <c r="D587" s="57"/>
      <c r="E587" s="5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54"/>
      <c r="B588" s="55"/>
      <c r="C588" s="60"/>
      <c r="D588" s="57"/>
      <c r="E588" s="5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54"/>
      <c r="B589" s="55"/>
      <c r="C589" s="60"/>
      <c r="D589" s="57"/>
      <c r="E589" s="5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54"/>
      <c r="B590" s="55"/>
      <c r="C590" s="60"/>
      <c r="D590" s="57"/>
      <c r="E590" s="5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54"/>
      <c r="B591" s="55"/>
      <c r="C591" s="60"/>
      <c r="D591" s="57"/>
      <c r="E591" s="5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54"/>
      <c r="B592" s="55"/>
      <c r="C592" s="60"/>
      <c r="D592" s="57"/>
      <c r="E592" s="5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54"/>
      <c r="B593" s="55"/>
      <c r="C593" s="60"/>
      <c r="D593" s="57"/>
      <c r="E593" s="5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54"/>
      <c r="B594" s="55"/>
      <c r="C594" s="60"/>
      <c r="D594" s="57"/>
      <c r="E594" s="5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54"/>
      <c r="B595" s="55"/>
      <c r="C595" s="60"/>
      <c r="D595" s="57"/>
      <c r="E595" s="5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54"/>
      <c r="B596" s="55"/>
      <c r="C596" s="60"/>
      <c r="D596" s="57"/>
      <c r="E596" s="5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54"/>
      <c r="B597" s="55"/>
      <c r="C597" s="60"/>
      <c r="D597" s="57"/>
      <c r="E597" s="5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54"/>
      <c r="B598" s="55"/>
      <c r="C598" s="60"/>
      <c r="D598" s="57"/>
      <c r="E598" s="5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54"/>
      <c r="B599" s="55"/>
      <c r="C599" s="60"/>
      <c r="D599" s="57"/>
      <c r="E599" s="5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54"/>
      <c r="B600" s="55"/>
      <c r="C600" s="60"/>
      <c r="D600" s="57"/>
      <c r="E600" s="5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54"/>
      <c r="B601" s="55"/>
      <c r="C601" s="60"/>
      <c r="D601" s="57"/>
      <c r="E601" s="5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54"/>
      <c r="B602" s="55"/>
      <c r="C602" s="60"/>
      <c r="D602" s="57"/>
      <c r="E602" s="5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54"/>
      <c r="B603" s="55"/>
      <c r="C603" s="60"/>
      <c r="D603" s="57"/>
      <c r="E603" s="5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54"/>
      <c r="B604" s="55"/>
      <c r="C604" s="60"/>
      <c r="D604" s="57"/>
      <c r="E604" s="5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54"/>
      <c r="B605" s="55"/>
      <c r="C605" s="60"/>
      <c r="D605" s="57"/>
      <c r="E605" s="5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54"/>
      <c r="B606" s="55"/>
      <c r="C606" s="60"/>
      <c r="D606" s="57"/>
      <c r="E606" s="5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54"/>
      <c r="B607" s="55"/>
      <c r="C607" s="60"/>
      <c r="D607" s="57"/>
      <c r="E607" s="5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54"/>
      <c r="B608" s="55"/>
      <c r="C608" s="60"/>
      <c r="D608" s="57"/>
      <c r="E608" s="5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54"/>
      <c r="B609" s="55"/>
      <c r="C609" s="60"/>
      <c r="D609" s="57"/>
      <c r="E609" s="5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54"/>
      <c r="B610" s="55"/>
      <c r="C610" s="60"/>
      <c r="D610" s="57"/>
      <c r="E610" s="5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54"/>
      <c r="B611" s="55"/>
      <c r="C611" s="60"/>
      <c r="D611" s="57"/>
      <c r="E611" s="5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54"/>
      <c r="B612" s="55"/>
      <c r="C612" s="60"/>
      <c r="D612" s="57"/>
      <c r="E612" s="5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54"/>
      <c r="B613" s="55"/>
      <c r="C613" s="60"/>
      <c r="D613" s="57"/>
      <c r="E613" s="5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54"/>
      <c r="B614" s="55"/>
      <c r="C614" s="60"/>
      <c r="D614" s="57"/>
      <c r="E614" s="5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54"/>
      <c r="B615" s="55"/>
      <c r="C615" s="60"/>
      <c r="D615" s="57"/>
      <c r="E615" s="5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54"/>
      <c r="B616" s="55"/>
      <c r="C616" s="60"/>
      <c r="D616" s="57"/>
      <c r="E616" s="5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54"/>
      <c r="B617" s="55"/>
      <c r="C617" s="60"/>
      <c r="D617" s="57"/>
      <c r="E617" s="5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54"/>
      <c r="B618" s="55"/>
      <c r="C618" s="60"/>
      <c r="D618" s="57"/>
      <c r="E618" s="5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54"/>
      <c r="B619" s="55"/>
      <c r="C619" s="60"/>
      <c r="D619" s="57"/>
      <c r="E619" s="5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54"/>
      <c r="B620" s="55"/>
      <c r="C620" s="60"/>
      <c r="D620" s="57"/>
      <c r="E620" s="5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54"/>
      <c r="B621" s="55"/>
      <c r="C621" s="60"/>
      <c r="D621" s="57"/>
      <c r="E621" s="5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54"/>
      <c r="B622" s="55"/>
      <c r="C622" s="60"/>
      <c r="D622" s="57"/>
      <c r="E622" s="5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54"/>
      <c r="B623" s="55"/>
      <c r="C623" s="60"/>
      <c r="D623" s="57"/>
      <c r="E623" s="5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54"/>
      <c r="B624" s="55"/>
      <c r="C624" s="60"/>
      <c r="D624" s="57"/>
      <c r="E624" s="5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54"/>
      <c r="B625" s="55"/>
      <c r="C625" s="60"/>
      <c r="D625" s="57"/>
      <c r="E625" s="5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54"/>
      <c r="B626" s="55"/>
      <c r="C626" s="60"/>
      <c r="D626" s="57"/>
      <c r="E626" s="5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54"/>
      <c r="B627" s="55"/>
      <c r="C627" s="60"/>
      <c r="D627" s="57"/>
      <c r="E627" s="5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54"/>
      <c r="B628" s="55"/>
      <c r="C628" s="60"/>
      <c r="D628" s="57"/>
      <c r="E628" s="5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54"/>
      <c r="B629" s="55"/>
      <c r="C629" s="60"/>
      <c r="D629" s="57"/>
      <c r="E629" s="5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54"/>
      <c r="B630" s="55"/>
      <c r="C630" s="60"/>
      <c r="D630" s="57"/>
      <c r="E630" s="5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54"/>
      <c r="B631" s="55"/>
      <c r="C631" s="60"/>
      <c r="D631" s="57"/>
      <c r="E631" s="5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54"/>
      <c r="B632" s="55"/>
      <c r="C632" s="60"/>
      <c r="D632" s="57"/>
      <c r="E632" s="5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54"/>
      <c r="B633" s="55"/>
      <c r="C633" s="60"/>
      <c r="D633" s="57"/>
      <c r="E633" s="5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54"/>
      <c r="B634" s="55"/>
      <c r="C634" s="60"/>
      <c r="D634" s="57"/>
      <c r="E634" s="5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54"/>
      <c r="B635" s="55"/>
      <c r="C635" s="60"/>
      <c r="D635" s="57"/>
      <c r="E635" s="5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54"/>
      <c r="B636" s="55"/>
      <c r="C636" s="60"/>
      <c r="D636" s="57"/>
      <c r="E636" s="5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54"/>
      <c r="B637" s="55"/>
      <c r="C637" s="60"/>
      <c r="D637" s="57"/>
      <c r="E637" s="5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54"/>
      <c r="B638" s="55"/>
      <c r="C638" s="60"/>
      <c r="D638" s="57"/>
      <c r="E638" s="5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54"/>
      <c r="B639" s="55"/>
      <c r="C639" s="60"/>
      <c r="D639" s="57"/>
      <c r="E639" s="5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54"/>
      <c r="B640" s="55"/>
      <c r="C640" s="60"/>
      <c r="D640" s="57"/>
      <c r="E640" s="5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54"/>
      <c r="B641" s="55"/>
      <c r="C641" s="60"/>
      <c r="D641" s="57"/>
      <c r="E641" s="5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54"/>
      <c r="B642" s="55"/>
      <c r="C642" s="60"/>
      <c r="D642" s="57"/>
      <c r="E642" s="5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54"/>
      <c r="B643" s="55"/>
      <c r="C643" s="60"/>
      <c r="D643" s="57"/>
      <c r="E643" s="5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54"/>
      <c r="B644" s="55"/>
      <c r="C644" s="60"/>
      <c r="D644" s="57"/>
      <c r="E644" s="5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54"/>
      <c r="B645" s="55"/>
      <c r="C645" s="60"/>
      <c r="D645" s="57"/>
      <c r="E645" s="5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54"/>
      <c r="B646" s="55"/>
      <c r="C646" s="60"/>
      <c r="D646" s="57"/>
      <c r="E646" s="5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54"/>
      <c r="B647" s="55"/>
      <c r="C647" s="60"/>
      <c r="D647" s="57"/>
      <c r="E647" s="5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54"/>
      <c r="B648" s="55"/>
      <c r="C648" s="60"/>
      <c r="D648" s="57"/>
      <c r="E648" s="5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54"/>
      <c r="B649" s="55"/>
      <c r="C649" s="60"/>
      <c r="D649" s="57"/>
      <c r="E649" s="5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54"/>
      <c r="B650" s="55"/>
      <c r="C650" s="60"/>
      <c r="D650" s="57"/>
      <c r="E650" s="5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54"/>
      <c r="B651" s="55"/>
      <c r="C651" s="60"/>
      <c r="D651" s="57"/>
      <c r="E651" s="5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54"/>
      <c r="B652" s="55"/>
      <c r="C652" s="60"/>
      <c r="D652" s="57"/>
      <c r="E652" s="5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54"/>
      <c r="B653" s="55"/>
      <c r="C653" s="60"/>
      <c r="D653" s="57"/>
      <c r="E653" s="5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54"/>
      <c r="B654" s="55"/>
      <c r="C654" s="60"/>
      <c r="D654" s="57"/>
      <c r="E654" s="5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54"/>
      <c r="B655" s="55"/>
      <c r="C655" s="60"/>
      <c r="D655" s="57"/>
      <c r="E655" s="5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54"/>
      <c r="B656" s="55"/>
      <c r="C656" s="60"/>
      <c r="D656" s="57"/>
      <c r="E656" s="5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54"/>
      <c r="B657" s="55"/>
      <c r="C657" s="60"/>
      <c r="D657" s="57"/>
      <c r="E657" s="5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54"/>
      <c r="B658" s="55"/>
      <c r="C658" s="60"/>
      <c r="D658" s="57"/>
      <c r="E658" s="5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54"/>
      <c r="B659" s="55"/>
      <c r="C659" s="60"/>
      <c r="D659" s="57"/>
      <c r="E659" s="5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54"/>
      <c r="B660" s="55"/>
      <c r="C660" s="60"/>
      <c r="D660" s="57"/>
      <c r="E660" s="5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54"/>
      <c r="B661" s="55"/>
      <c r="C661" s="60"/>
      <c r="D661" s="57"/>
      <c r="E661" s="5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54"/>
      <c r="B662" s="55"/>
      <c r="C662" s="60"/>
      <c r="D662" s="57"/>
      <c r="E662" s="5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54"/>
      <c r="B663" s="55"/>
      <c r="C663" s="60"/>
      <c r="D663" s="57"/>
      <c r="E663" s="5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54"/>
      <c r="B664" s="55"/>
      <c r="C664" s="60"/>
      <c r="D664" s="57"/>
      <c r="E664" s="5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54"/>
      <c r="B665" s="55"/>
      <c r="C665" s="60"/>
      <c r="D665" s="57"/>
      <c r="E665" s="5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54"/>
      <c r="B666" s="55"/>
      <c r="C666" s="60"/>
      <c r="D666" s="57"/>
      <c r="E666" s="5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54"/>
      <c r="B667" s="55"/>
      <c r="C667" s="60"/>
      <c r="D667" s="57"/>
      <c r="E667" s="5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54"/>
      <c r="B668" s="55"/>
      <c r="C668" s="60"/>
      <c r="D668" s="57"/>
      <c r="E668" s="5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54"/>
      <c r="B669" s="55"/>
      <c r="C669" s="60"/>
      <c r="D669" s="57"/>
      <c r="E669" s="5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54"/>
      <c r="B670" s="55"/>
      <c r="C670" s="60"/>
      <c r="D670" s="57"/>
      <c r="E670" s="5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54"/>
      <c r="B671" s="55"/>
      <c r="C671" s="60"/>
      <c r="D671" s="57"/>
      <c r="E671" s="5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54"/>
      <c r="B672" s="55"/>
      <c r="C672" s="60"/>
      <c r="D672" s="57"/>
      <c r="E672" s="5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54"/>
      <c r="B673" s="55"/>
      <c r="C673" s="60"/>
      <c r="D673" s="57"/>
      <c r="E673" s="5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54"/>
      <c r="B674" s="55"/>
      <c r="C674" s="60"/>
      <c r="D674" s="57"/>
      <c r="E674" s="5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54"/>
      <c r="B675" s="55"/>
      <c r="C675" s="60"/>
      <c r="D675" s="57"/>
      <c r="E675" s="5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54"/>
      <c r="B676" s="55"/>
      <c r="C676" s="60"/>
      <c r="D676" s="57"/>
      <c r="E676" s="5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54"/>
      <c r="B677" s="55"/>
      <c r="C677" s="60"/>
      <c r="D677" s="57"/>
      <c r="E677" s="5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54"/>
      <c r="B678" s="55"/>
      <c r="C678" s="60"/>
      <c r="D678" s="57"/>
      <c r="E678" s="5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54"/>
      <c r="B679" s="55"/>
      <c r="C679" s="60"/>
      <c r="D679" s="57"/>
      <c r="E679" s="5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54"/>
      <c r="B680" s="55"/>
      <c r="C680" s="60"/>
      <c r="D680" s="57"/>
      <c r="E680" s="5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54"/>
      <c r="B681" s="55"/>
      <c r="C681" s="60"/>
      <c r="D681" s="57"/>
      <c r="E681" s="5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54"/>
      <c r="B682" s="55"/>
      <c r="C682" s="60"/>
      <c r="D682" s="57"/>
      <c r="E682" s="5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54"/>
      <c r="B683" s="55"/>
      <c r="C683" s="60"/>
      <c r="D683" s="57"/>
      <c r="E683" s="5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54"/>
      <c r="B684" s="55"/>
      <c r="C684" s="60"/>
      <c r="D684" s="57"/>
      <c r="E684" s="5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54"/>
      <c r="B685" s="55"/>
      <c r="C685" s="60"/>
      <c r="D685" s="57"/>
      <c r="E685" s="5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54"/>
      <c r="B686" s="55"/>
      <c r="C686" s="60"/>
      <c r="D686" s="57"/>
      <c r="E686" s="5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54"/>
      <c r="B687" s="55"/>
      <c r="C687" s="60"/>
      <c r="D687" s="57"/>
      <c r="E687" s="5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54"/>
      <c r="B688" s="55"/>
      <c r="C688" s="60"/>
      <c r="D688" s="57"/>
      <c r="E688" s="5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54"/>
      <c r="B689" s="55"/>
      <c r="C689" s="60"/>
      <c r="D689" s="57"/>
      <c r="E689" s="5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54"/>
      <c r="B690" s="55"/>
      <c r="C690" s="60"/>
      <c r="D690" s="57"/>
      <c r="E690" s="5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54"/>
      <c r="B691" s="55"/>
      <c r="C691" s="60"/>
      <c r="D691" s="57"/>
      <c r="E691" s="5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54"/>
      <c r="B692" s="55"/>
      <c r="C692" s="60"/>
      <c r="D692" s="57"/>
      <c r="E692" s="5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54"/>
      <c r="B693" s="55"/>
      <c r="C693" s="60"/>
      <c r="D693" s="57"/>
      <c r="E693" s="5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54"/>
      <c r="B694" s="55"/>
      <c r="C694" s="60"/>
      <c r="D694" s="57"/>
      <c r="E694" s="5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54"/>
      <c r="B695" s="55"/>
      <c r="C695" s="60"/>
      <c r="D695" s="57"/>
      <c r="E695" s="5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54"/>
      <c r="B696" s="55"/>
      <c r="C696" s="60"/>
      <c r="D696" s="57"/>
      <c r="E696" s="5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54"/>
      <c r="B697" s="55"/>
      <c r="C697" s="60"/>
      <c r="D697" s="57"/>
      <c r="E697" s="5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54"/>
      <c r="B698" s="55"/>
      <c r="C698" s="60"/>
      <c r="D698" s="57"/>
      <c r="E698" s="5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54"/>
      <c r="B699" s="55"/>
      <c r="C699" s="60"/>
      <c r="D699" s="57"/>
      <c r="E699" s="5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54"/>
      <c r="B700" s="55"/>
      <c r="C700" s="60"/>
      <c r="D700" s="57"/>
      <c r="E700" s="5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54"/>
      <c r="B701" s="55"/>
      <c r="C701" s="60"/>
      <c r="D701" s="57"/>
      <c r="E701" s="5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54"/>
      <c r="B702" s="55"/>
      <c r="C702" s="60"/>
      <c r="D702" s="57"/>
      <c r="E702" s="5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54"/>
      <c r="B703" s="55"/>
      <c r="C703" s="60"/>
      <c r="D703" s="57"/>
      <c r="E703" s="5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54"/>
      <c r="B704" s="55"/>
      <c r="C704" s="60"/>
      <c r="D704" s="57"/>
      <c r="E704" s="5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54"/>
      <c r="B705" s="55"/>
      <c r="C705" s="60"/>
      <c r="D705" s="57"/>
      <c r="E705" s="5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54"/>
      <c r="B706" s="55"/>
      <c r="C706" s="60"/>
      <c r="D706" s="57"/>
      <c r="E706" s="5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54"/>
      <c r="B707" s="55"/>
      <c r="C707" s="60"/>
      <c r="D707" s="57"/>
      <c r="E707" s="5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54"/>
      <c r="B708" s="55"/>
      <c r="C708" s="60"/>
      <c r="D708" s="57"/>
      <c r="E708" s="5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54"/>
      <c r="B709" s="55"/>
      <c r="C709" s="60"/>
      <c r="D709" s="57"/>
      <c r="E709" s="5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54"/>
      <c r="B710" s="55"/>
      <c r="C710" s="60"/>
      <c r="D710" s="57"/>
      <c r="E710" s="5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54"/>
      <c r="B711" s="55"/>
      <c r="C711" s="60"/>
      <c r="D711" s="57"/>
      <c r="E711" s="5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54"/>
      <c r="B712" s="55"/>
      <c r="C712" s="60"/>
      <c r="D712" s="57"/>
      <c r="E712" s="5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54"/>
      <c r="B713" s="55"/>
      <c r="C713" s="60"/>
      <c r="D713" s="57"/>
      <c r="E713" s="5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54"/>
      <c r="B714" s="55"/>
      <c r="C714" s="60"/>
      <c r="D714" s="57"/>
      <c r="E714" s="5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54"/>
      <c r="B715" s="55"/>
      <c r="C715" s="60"/>
      <c r="D715" s="57"/>
      <c r="E715" s="5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54"/>
      <c r="B716" s="55"/>
      <c r="C716" s="60"/>
      <c r="D716" s="57"/>
      <c r="E716" s="5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54"/>
      <c r="B717" s="55"/>
      <c r="C717" s="60"/>
      <c r="D717" s="57"/>
      <c r="E717" s="5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54"/>
      <c r="B718" s="55"/>
      <c r="C718" s="60"/>
      <c r="D718" s="57"/>
      <c r="E718" s="5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54"/>
      <c r="B719" s="55"/>
      <c r="C719" s="60"/>
      <c r="D719" s="57"/>
      <c r="E719" s="5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54"/>
      <c r="B720" s="55"/>
      <c r="C720" s="60"/>
      <c r="D720" s="57"/>
      <c r="E720" s="5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54"/>
      <c r="B721" s="55"/>
      <c r="C721" s="60"/>
      <c r="D721" s="57"/>
      <c r="E721" s="5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54"/>
      <c r="B722" s="55"/>
      <c r="C722" s="60"/>
      <c r="D722" s="57"/>
      <c r="E722" s="5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54"/>
      <c r="B723" s="55"/>
      <c r="C723" s="60"/>
      <c r="D723" s="57"/>
      <c r="E723" s="5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54"/>
      <c r="B724" s="55"/>
      <c r="C724" s="60"/>
      <c r="D724" s="57"/>
      <c r="E724" s="5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54"/>
      <c r="B725" s="55"/>
      <c r="C725" s="60"/>
      <c r="D725" s="57"/>
      <c r="E725" s="5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54"/>
      <c r="B726" s="55"/>
      <c r="C726" s="60"/>
      <c r="D726" s="57"/>
      <c r="E726" s="5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54"/>
      <c r="B727" s="55"/>
      <c r="C727" s="60"/>
      <c r="D727" s="57"/>
      <c r="E727" s="5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54"/>
      <c r="B728" s="55"/>
      <c r="C728" s="60"/>
      <c r="D728" s="57"/>
      <c r="E728" s="5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54"/>
      <c r="B729" s="55"/>
      <c r="C729" s="60"/>
      <c r="D729" s="57"/>
      <c r="E729" s="5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54"/>
      <c r="B730" s="55"/>
      <c r="C730" s="60"/>
      <c r="D730" s="57"/>
      <c r="E730" s="5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54"/>
      <c r="B731" s="55"/>
      <c r="C731" s="60"/>
      <c r="D731" s="57"/>
      <c r="E731" s="5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54"/>
      <c r="B732" s="55"/>
      <c r="C732" s="60"/>
      <c r="D732" s="57"/>
      <c r="E732" s="5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54"/>
      <c r="B733" s="55"/>
      <c r="C733" s="60"/>
      <c r="D733" s="57"/>
      <c r="E733" s="5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54"/>
      <c r="B734" s="55"/>
      <c r="C734" s="60"/>
      <c r="D734" s="57"/>
      <c r="E734" s="5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54"/>
      <c r="B735" s="55"/>
      <c r="C735" s="60"/>
      <c r="D735" s="57"/>
      <c r="E735" s="5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54"/>
      <c r="B736" s="55"/>
      <c r="C736" s="60"/>
      <c r="D736" s="57"/>
      <c r="E736" s="5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54"/>
      <c r="B737" s="55"/>
      <c r="C737" s="60"/>
      <c r="D737" s="57"/>
      <c r="E737" s="5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54"/>
      <c r="B738" s="55"/>
      <c r="C738" s="60"/>
      <c r="D738" s="57"/>
      <c r="E738" s="5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54"/>
      <c r="B739" s="55"/>
      <c r="C739" s="60"/>
      <c r="D739" s="57"/>
      <c r="E739" s="5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54"/>
      <c r="B740" s="55"/>
      <c r="C740" s="60"/>
      <c r="D740" s="57"/>
      <c r="E740" s="5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54"/>
      <c r="B741" s="55"/>
      <c r="C741" s="60"/>
      <c r="D741" s="57"/>
      <c r="E741" s="5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54"/>
      <c r="B742" s="55"/>
      <c r="C742" s="60"/>
      <c r="D742" s="57"/>
      <c r="E742" s="5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54"/>
      <c r="B743" s="55"/>
      <c r="C743" s="60"/>
      <c r="D743" s="57"/>
      <c r="E743" s="5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54"/>
      <c r="B744" s="55"/>
      <c r="C744" s="60"/>
      <c r="D744" s="57"/>
      <c r="E744" s="5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54"/>
      <c r="B745" s="55"/>
      <c r="C745" s="60"/>
      <c r="D745" s="57"/>
      <c r="E745" s="5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54"/>
      <c r="B746" s="55"/>
      <c r="C746" s="60"/>
      <c r="D746" s="57"/>
      <c r="E746" s="5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54"/>
      <c r="B747" s="55"/>
      <c r="C747" s="60"/>
      <c r="D747" s="57"/>
      <c r="E747" s="5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54"/>
      <c r="B748" s="55"/>
      <c r="C748" s="60"/>
      <c r="D748" s="57"/>
      <c r="E748" s="5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54"/>
      <c r="B749" s="55"/>
      <c r="C749" s="60"/>
      <c r="D749" s="57"/>
      <c r="E749" s="5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54"/>
      <c r="B750" s="55"/>
      <c r="C750" s="60"/>
      <c r="D750" s="57"/>
      <c r="E750" s="5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54"/>
      <c r="B751" s="55"/>
      <c r="C751" s="60"/>
      <c r="D751" s="57"/>
      <c r="E751" s="5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54"/>
      <c r="B752" s="55"/>
      <c r="C752" s="60"/>
      <c r="D752" s="57"/>
      <c r="E752" s="5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54"/>
      <c r="B753" s="55"/>
      <c r="C753" s="60"/>
      <c r="D753" s="57"/>
      <c r="E753" s="5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54"/>
      <c r="B754" s="55"/>
      <c r="C754" s="60"/>
      <c r="D754" s="57"/>
      <c r="E754" s="5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54"/>
      <c r="B755" s="55"/>
      <c r="C755" s="60"/>
      <c r="D755" s="57"/>
      <c r="E755" s="5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54"/>
      <c r="B756" s="55"/>
      <c r="C756" s="60"/>
      <c r="D756" s="57"/>
      <c r="E756" s="5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54"/>
      <c r="B757" s="55"/>
      <c r="C757" s="60"/>
      <c r="D757" s="57"/>
      <c r="E757" s="5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54"/>
      <c r="B758" s="55"/>
      <c r="C758" s="60"/>
      <c r="D758" s="57"/>
      <c r="E758" s="5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54"/>
      <c r="B759" s="55"/>
      <c r="C759" s="60"/>
      <c r="D759" s="57"/>
      <c r="E759" s="5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54"/>
      <c r="B760" s="55"/>
      <c r="C760" s="60"/>
      <c r="D760" s="57"/>
      <c r="E760" s="5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54"/>
      <c r="B761" s="55"/>
      <c r="C761" s="60"/>
      <c r="D761" s="57"/>
      <c r="E761" s="5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54"/>
      <c r="B762" s="55"/>
      <c r="C762" s="60"/>
      <c r="D762" s="57"/>
      <c r="E762" s="5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54"/>
      <c r="B763" s="55"/>
      <c r="C763" s="60"/>
      <c r="D763" s="57"/>
      <c r="E763" s="5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54"/>
      <c r="B764" s="55"/>
      <c r="C764" s="60"/>
      <c r="D764" s="57"/>
      <c r="E764" s="5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54"/>
      <c r="B765" s="55"/>
      <c r="C765" s="60"/>
      <c r="D765" s="57"/>
      <c r="E765" s="5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54"/>
      <c r="B766" s="55"/>
      <c r="C766" s="60"/>
      <c r="D766" s="57"/>
      <c r="E766" s="5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54"/>
      <c r="B767" s="55"/>
      <c r="C767" s="60"/>
      <c r="D767" s="57"/>
      <c r="E767" s="5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54"/>
      <c r="B768" s="55"/>
      <c r="C768" s="60"/>
      <c r="D768" s="57"/>
      <c r="E768" s="5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54"/>
      <c r="B769" s="55"/>
      <c r="C769" s="60"/>
      <c r="D769" s="57"/>
      <c r="E769" s="5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54"/>
      <c r="B770" s="55"/>
      <c r="C770" s="60"/>
      <c r="D770" s="57"/>
      <c r="E770" s="5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54"/>
      <c r="B771" s="55"/>
      <c r="C771" s="60"/>
      <c r="D771" s="57"/>
      <c r="E771" s="5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54"/>
      <c r="B772" s="55"/>
      <c r="C772" s="60"/>
      <c r="D772" s="57"/>
      <c r="E772" s="5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54"/>
      <c r="B773" s="55"/>
      <c r="C773" s="60"/>
      <c r="D773" s="57"/>
      <c r="E773" s="5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54"/>
      <c r="B774" s="55"/>
      <c r="C774" s="60"/>
      <c r="D774" s="57"/>
      <c r="E774" s="5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54"/>
      <c r="B775" s="55"/>
      <c r="C775" s="60"/>
      <c r="D775" s="57"/>
      <c r="E775" s="5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54"/>
      <c r="B776" s="55"/>
      <c r="C776" s="60"/>
      <c r="D776" s="57"/>
      <c r="E776" s="5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54"/>
      <c r="B777" s="55"/>
      <c r="C777" s="60"/>
      <c r="D777" s="57"/>
      <c r="E777" s="5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54"/>
      <c r="B778" s="55"/>
      <c r="C778" s="60"/>
      <c r="D778" s="57"/>
      <c r="E778" s="5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54"/>
      <c r="B779" s="55"/>
      <c r="C779" s="60"/>
      <c r="D779" s="57"/>
      <c r="E779" s="5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54"/>
      <c r="B780" s="55"/>
      <c r="C780" s="60"/>
      <c r="D780" s="57"/>
      <c r="E780" s="5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54"/>
      <c r="B781" s="55"/>
      <c r="C781" s="60"/>
      <c r="D781" s="57"/>
      <c r="E781" s="5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54"/>
      <c r="B782" s="55"/>
      <c r="C782" s="60"/>
      <c r="D782" s="57"/>
      <c r="E782" s="5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54"/>
      <c r="B783" s="55"/>
      <c r="C783" s="60"/>
      <c r="D783" s="57"/>
      <c r="E783" s="5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54"/>
      <c r="B784" s="55"/>
      <c r="C784" s="60"/>
      <c r="D784" s="57"/>
      <c r="E784" s="5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54"/>
      <c r="B785" s="55"/>
      <c r="C785" s="60"/>
      <c r="D785" s="57"/>
      <c r="E785" s="5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54"/>
      <c r="B786" s="55"/>
      <c r="C786" s="60"/>
      <c r="D786" s="57"/>
      <c r="E786" s="5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54"/>
      <c r="B787" s="55"/>
      <c r="C787" s="60"/>
      <c r="D787" s="57"/>
      <c r="E787" s="5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54"/>
      <c r="B788" s="55"/>
      <c r="C788" s="60"/>
      <c r="D788" s="57"/>
      <c r="E788" s="5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54"/>
      <c r="B789" s="55"/>
      <c r="C789" s="60"/>
      <c r="D789" s="57"/>
      <c r="E789" s="5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54"/>
      <c r="B790" s="55"/>
      <c r="C790" s="60"/>
      <c r="D790" s="57"/>
      <c r="E790" s="5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54"/>
      <c r="B791" s="55"/>
      <c r="C791" s="60"/>
      <c r="D791" s="57"/>
      <c r="E791" s="5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54"/>
      <c r="B792" s="55"/>
      <c r="C792" s="60"/>
      <c r="D792" s="57"/>
      <c r="E792" s="5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54"/>
      <c r="B793" s="55"/>
      <c r="C793" s="60"/>
      <c r="D793" s="57"/>
      <c r="E793" s="5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54"/>
      <c r="B794" s="55"/>
      <c r="C794" s="60"/>
      <c r="D794" s="57"/>
      <c r="E794" s="5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54"/>
      <c r="B795" s="55"/>
      <c r="C795" s="60"/>
      <c r="D795" s="57"/>
      <c r="E795" s="5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54"/>
      <c r="B796" s="55"/>
      <c r="C796" s="60"/>
      <c r="D796" s="57"/>
      <c r="E796" s="5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54"/>
      <c r="B797" s="55"/>
      <c r="C797" s="60"/>
      <c r="D797" s="57"/>
      <c r="E797" s="5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54"/>
      <c r="B798" s="55"/>
      <c r="C798" s="60"/>
      <c r="D798" s="57"/>
      <c r="E798" s="5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54"/>
      <c r="B799" s="55"/>
      <c r="C799" s="60"/>
      <c r="D799" s="57"/>
      <c r="E799" s="5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54"/>
      <c r="B800" s="55"/>
      <c r="C800" s="60"/>
      <c r="D800" s="57"/>
      <c r="E800" s="5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54"/>
      <c r="B801" s="55"/>
      <c r="C801" s="60"/>
      <c r="D801" s="57"/>
      <c r="E801" s="5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54"/>
      <c r="B802" s="55"/>
      <c r="C802" s="60"/>
      <c r="D802" s="57"/>
      <c r="E802" s="5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54"/>
      <c r="B803" s="55"/>
      <c r="C803" s="60"/>
      <c r="D803" s="57"/>
      <c r="E803" s="5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54"/>
      <c r="B804" s="55"/>
      <c r="C804" s="60"/>
      <c r="D804" s="57"/>
      <c r="E804" s="5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54"/>
      <c r="B805" s="55"/>
      <c r="C805" s="60"/>
      <c r="D805" s="57"/>
      <c r="E805" s="5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54"/>
      <c r="B806" s="55"/>
      <c r="C806" s="60"/>
      <c r="D806" s="57"/>
      <c r="E806" s="5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54"/>
      <c r="B807" s="55"/>
      <c r="C807" s="60"/>
      <c r="D807" s="57"/>
      <c r="E807" s="5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54"/>
      <c r="B808" s="55"/>
      <c r="C808" s="60"/>
      <c r="D808" s="57"/>
      <c r="E808" s="5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54"/>
      <c r="B809" s="55"/>
      <c r="C809" s="60"/>
      <c r="D809" s="57"/>
      <c r="E809" s="5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54"/>
      <c r="B810" s="55"/>
      <c r="C810" s="60"/>
      <c r="D810" s="57"/>
      <c r="E810" s="5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54"/>
      <c r="B811" s="55"/>
      <c r="C811" s="60"/>
      <c r="D811" s="57"/>
      <c r="E811" s="5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54"/>
      <c r="B812" s="55"/>
      <c r="C812" s="60"/>
      <c r="D812" s="57"/>
      <c r="E812" s="5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54"/>
      <c r="B813" s="55"/>
      <c r="C813" s="60"/>
      <c r="D813" s="57"/>
      <c r="E813" s="5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54"/>
      <c r="B814" s="55"/>
      <c r="C814" s="60"/>
      <c r="D814" s="57"/>
      <c r="E814" s="5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54"/>
      <c r="B815" s="55"/>
      <c r="C815" s="60"/>
      <c r="D815" s="57"/>
      <c r="E815" s="5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54"/>
      <c r="B816" s="55"/>
      <c r="C816" s="60"/>
      <c r="D816" s="57"/>
      <c r="E816" s="5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54"/>
      <c r="B817" s="55"/>
      <c r="C817" s="60"/>
      <c r="D817" s="57"/>
      <c r="E817" s="5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54"/>
      <c r="B818" s="55"/>
      <c r="C818" s="60"/>
      <c r="D818" s="57"/>
      <c r="E818" s="5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54"/>
      <c r="B819" s="55"/>
      <c r="C819" s="60"/>
      <c r="D819" s="57"/>
      <c r="E819" s="5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54"/>
      <c r="B820" s="55"/>
      <c r="C820" s="60"/>
      <c r="D820" s="57"/>
      <c r="E820" s="5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54"/>
      <c r="B821" s="55"/>
      <c r="C821" s="60"/>
      <c r="D821" s="57"/>
      <c r="E821" s="5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54"/>
      <c r="B822" s="55"/>
      <c r="C822" s="60"/>
      <c r="D822" s="57"/>
      <c r="E822" s="5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54"/>
      <c r="B823" s="55"/>
      <c r="C823" s="60"/>
      <c r="D823" s="57"/>
      <c r="E823" s="5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54"/>
      <c r="B824" s="55"/>
      <c r="C824" s="60"/>
      <c r="D824" s="57"/>
      <c r="E824" s="5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54"/>
      <c r="B825" s="55"/>
      <c r="C825" s="60"/>
      <c r="D825" s="57"/>
      <c r="E825" s="5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54"/>
      <c r="B826" s="55"/>
      <c r="C826" s="60"/>
      <c r="D826" s="57"/>
      <c r="E826" s="5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54"/>
      <c r="B827" s="55"/>
      <c r="C827" s="60"/>
      <c r="D827" s="57"/>
      <c r="E827" s="5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54"/>
      <c r="B828" s="55"/>
      <c r="C828" s="60"/>
      <c r="D828" s="57"/>
      <c r="E828" s="5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54"/>
      <c r="B829" s="55"/>
      <c r="C829" s="60"/>
      <c r="D829" s="57"/>
      <c r="E829" s="5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54"/>
      <c r="B830" s="55"/>
      <c r="C830" s="60"/>
      <c r="D830" s="57"/>
      <c r="E830" s="5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54"/>
      <c r="B831" s="55"/>
      <c r="C831" s="60"/>
      <c r="D831" s="57"/>
      <c r="E831" s="5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54"/>
      <c r="B832" s="55"/>
      <c r="C832" s="60"/>
      <c r="D832" s="57"/>
      <c r="E832" s="5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54"/>
      <c r="B833" s="55"/>
      <c r="C833" s="60"/>
      <c r="D833" s="57"/>
      <c r="E833" s="5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54"/>
      <c r="B834" s="55"/>
      <c r="C834" s="60"/>
      <c r="D834" s="57"/>
      <c r="E834" s="5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54"/>
      <c r="B835" s="55"/>
      <c r="C835" s="60"/>
      <c r="D835" s="57"/>
      <c r="E835" s="5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54"/>
      <c r="B836" s="55"/>
      <c r="C836" s="60"/>
      <c r="D836" s="57"/>
      <c r="E836" s="5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54"/>
      <c r="B837" s="55"/>
      <c r="C837" s="60"/>
      <c r="D837" s="57"/>
      <c r="E837" s="5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54"/>
      <c r="B838" s="55"/>
      <c r="C838" s="60"/>
      <c r="D838" s="57"/>
      <c r="E838" s="5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54"/>
      <c r="B839" s="55"/>
      <c r="C839" s="60"/>
      <c r="D839" s="57"/>
      <c r="E839" s="5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54"/>
      <c r="B840" s="55"/>
      <c r="C840" s="60"/>
      <c r="D840" s="57"/>
      <c r="E840" s="5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54"/>
      <c r="B841" s="55"/>
      <c r="C841" s="60"/>
      <c r="D841" s="57"/>
      <c r="E841" s="5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54"/>
      <c r="B842" s="55"/>
      <c r="C842" s="60"/>
      <c r="D842" s="57"/>
      <c r="E842" s="5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54"/>
      <c r="B843" s="55"/>
      <c r="C843" s="60"/>
      <c r="D843" s="57"/>
      <c r="E843" s="5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54"/>
      <c r="B844" s="55"/>
      <c r="C844" s="60"/>
      <c r="D844" s="57"/>
      <c r="E844" s="5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54"/>
      <c r="B845" s="55"/>
      <c r="C845" s="60"/>
      <c r="D845" s="57"/>
      <c r="E845" s="5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54"/>
      <c r="B846" s="55"/>
      <c r="C846" s="60"/>
      <c r="D846" s="57"/>
      <c r="E846" s="5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54"/>
      <c r="B847" s="55"/>
      <c r="C847" s="60"/>
      <c r="D847" s="57"/>
      <c r="E847" s="5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54"/>
      <c r="B848" s="55"/>
      <c r="C848" s="60"/>
      <c r="D848" s="57"/>
      <c r="E848" s="5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54"/>
      <c r="B849" s="55"/>
      <c r="C849" s="60"/>
      <c r="D849" s="57"/>
      <c r="E849" s="5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54"/>
      <c r="B850" s="55"/>
      <c r="C850" s="60"/>
      <c r="D850" s="57"/>
      <c r="E850" s="5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54"/>
      <c r="B851" s="55"/>
      <c r="C851" s="60"/>
      <c r="D851" s="57"/>
      <c r="E851" s="5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54"/>
      <c r="B852" s="55"/>
      <c r="C852" s="60"/>
      <c r="D852" s="57"/>
      <c r="E852" s="5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54"/>
      <c r="B853" s="55"/>
      <c r="C853" s="60"/>
      <c r="D853" s="57"/>
      <c r="E853" s="5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54"/>
      <c r="B854" s="55"/>
      <c r="C854" s="60"/>
      <c r="D854" s="57"/>
      <c r="E854" s="5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54"/>
      <c r="B855" s="55"/>
      <c r="C855" s="60"/>
      <c r="D855" s="57"/>
      <c r="E855" s="5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54"/>
      <c r="B856" s="55"/>
      <c r="C856" s="60"/>
      <c r="D856" s="57"/>
      <c r="E856" s="5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54"/>
      <c r="B857" s="55"/>
      <c r="C857" s="60"/>
      <c r="D857" s="57"/>
      <c r="E857" s="5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54"/>
      <c r="B858" s="55"/>
      <c r="C858" s="60"/>
      <c r="D858" s="57"/>
      <c r="E858" s="5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54"/>
      <c r="B859" s="55"/>
      <c r="C859" s="60"/>
      <c r="D859" s="57"/>
      <c r="E859" s="5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54"/>
      <c r="B860" s="55"/>
      <c r="C860" s="60"/>
      <c r="D860" s="57"/>
      <c r="E860" s="5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54"/>
      <c r="B861" s="55"/>
      <c r="C861" s="60"/>
      <c r="D861" s="57"/>
      <c r="E861" s="5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54"/>
      <c r="B862" s="55"/>
      <c r="C862" s="60"/>
      <c r="D862" s="57"/>
      <c r="E862" s="5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54"/>
      <c r="B863" s="55"/>
      <c r="C863" s="60"/>
      <c r="D863" s="57"/>
      <c r="E863" s="5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54"/>
      <c r="B864" s="55"/>
      <c r="C864" s="60"/>
      <c r="D864" s="57"/>
      <c r="E864" s="5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54"/>
      <c r="B865" s="55"/>
      <c r="C865" s="60"/>
      <c r="D865" s="57"/>
      <c r="E865" s="5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54"/>
      <c r="B866" s="55"/>
      <c r="C866" s="60"/>
      <c r="D866" s="57"/>
      <c r="E866" s="5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54"/>
      <c r="B867" s="55"/>
      <c r="C867" s="60"/>
      <c r="D867" s="57"/>
      <c r="E867" s="5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54"/>
      <c r="B868" s="55"/>
      <c r="C868" s="60"/>
      <c r="D868" s="57"/>
      <c r="E868" s="5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54"/>
      <c r="B869" s="55"/>
      <c r="C869" s="60"/>
      <c r="D869" s="57"/>
      <c r="E869" s="5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54"/>
      <c r="B870" s="55"/>
      <c r="C870" s="60"/>
      <c r="D870" s="57"/>
      <c r="E870" s="5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54"/>
      <c r="B871" s="55"/>
      <c r="C871" s="60"/>
      <c r="D871" s="57"/>
      <c r="E871" s="5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54"/>
      <c r="B872" s="55"/>
      <c r="C872" s="60"/>
      <c r="D872" s="57"/>
      <c r="E872" s="5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54"/>
      <c r="B873" s="55"/>
      <c r="C873" s="60"/>
      <c r="D873" s="57"/>
      <c r="E873" s="5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54"/>
      <c r="B874" s="55"/>
      <c r="C874" s="60"/>
      <c r="D874" s="57"/>
      <c r="E874" s="5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54"/>
      <c r="B875" s="55"/>
      <c r="C875" s="60"/>
      <c r="D875" s="57"/>
      <c r="E875" s="5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54"/>
      <c r="B876" s="55"/>
      <c r="C876" s="60"/>
      <c r="D876" s="57"/>
      <c r="E876" s="5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54"/>
      <c r="B877" s="55"/>
      <c r="C877" s="60"/>
      <c r="D877" s="57"/>
      <c r="E877" s="5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54"/>
      <c r="B878" s="55"/>
      <c r="C878" s="60"/>
      <c r="D878" s="57"/>
      <c r="E878" s="5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54"/>
      <c r="B879" s="55"/>
      <c r="C879" s="60"/>
      <c r="D879" s="57"/>
      <c r="E879" s="5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54"/>
      <c r="B880" s="55"/>
      <c r="C880" s="60"/>
      <c r="D880" s="57"/>
      <c r="E880" s="5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54"/>
      <c r="B881" s="55"/>
      <c r="C881" s="60"/>
      <c r="D881" s="57"/>
      <c r="E881" s="5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54"/>
      <c r="B882" s="55"/>
      <c r="C882" s="60"/>
      <c r="D882" s="57"/>
      <c r="E882" s="5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54"/>
      <c r="B883" s="55"/>
      <c r="C883" s="60"/>
      <c r="D883" s="57"/>
      <c r="E883" s="5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54"/>
      <c r="B884" s="55"/>
      <c r="C884" s="60"/>
      <c r="D884" s="57"/>
      <c r="E884" s="5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54"/>
      <c r="B885" s="55"/>
      <c r="C885" s="60"/>
      <c r="D885" s="57"/>
      <c r="E885" s="5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54"/>
      <c r="B886" s="55"/>
      <c r="C886" s="60"/>
      <c r="D886" s="57"/>
      <c r="E886" s="5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54"/>
      <c r="B887" s="55"/>
      <c r="C887" s="60"/>
      <c r="D887" s="57"/>
      <c r="E887" s="5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54"/>
      <c r="B888" s="55"/>
      <c r="C888" s="60"/>
      <c r="D888" s="57"/>
      <c r="E888" s="5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54"/>
      <c r="B889" s="55"/>
      <c r="C889" s="60"/>
      <c r="D889" s="57"/>
      <c r="E889" s="5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54"/>
      <c r="B890" s="55"/>
      <c r="C890" s="60"/>
      <c r="D890" s="57"/>
      <c r="E890" s="5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54"/>
      <c r="B891" s="55"/>
      <c r="C891" s="60"/>
      <c r="D891" s="57"/>
      <c r="E891" s="5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54"/>
      <c r="B892" s="55"/>
      <c r="C892" s="60"/>
      <c r="D892" s="57"/>
      <c r="E892" s="5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54"/>
      <c r="B893" s="55"/>
      <c r="C893" s="60"/>
      <c r="D893" s="57"/>
      <c r="E893" s="5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54"/>
      <c r="B894" s="55"/>
      <c r="C894" s="60"/>
      <c r="D894" s="57"/>
      <c r="E894" s="5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54"/>
      <c r="B895" s="55"/>
      <c r="C895" s="60"/>
      <c r="D895" s="57"/>
      <c r="E895" s="5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54"/>
      <c r="B896" s="55"/>
      <c r="C896" s="60"/>
      <c r="D896" s="57"/>
      <c r="E896" s="5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54"/>
      <c r="B897" s="55"/>
      <c r="C897" s="60"/>
      <c r="D897" s="57"/>
      <c r="E897" s="5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54"/>
      <c r="B898" s="55"/>
      <c r="C898" s="60"/>
      <c r="D898" s="57"/>
      <c r="E898" s="5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54"/>
      <c r="B899" s="55"/>
      <c r="C899" s="60"/>
      <c r="D899" s="57"/>
      <c r="E899" s="5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54"/>
      <c r="B900" s="55"/>
      <c r="C900" s="60"/>
      <c r="D900" s="57"/>
      <c r="E900" s="5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54"/>
      <c r="B901" s="55"/>
      <c r="C901" s="60"/>
      <c r="D901" s="57"/>
      <c r="E901" s="5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54"/>
      <c r="B902" s="55"/>
      <c r="C902" s="60"/>
      <c r="D902" s="57"/>
      <c r="E902" s="5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54"/>
      <c r="B903" s="55"/>
      <c r="C903" s="60"/>
      <c r="D903" s="57"/>
      <c r="E903" s="5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54"/>
      <c r="B904" s="55"/>
      <c r="C904" s="60"/>
      <c r="D904" s="57"/>
      <c r="E904" s="5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54"/>
      <c r="B905" s="55"/>
      <c r="C905" s="60"/>
      <c r="D905" s="57"/>
      <c r="E905" s="5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54"/>
      <c r="B906" s="55"/>
      <c r="C906" s="60"/>
      <c r="D906" s="57"/>
      <c r="E906" s="5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54"/>
      <c r="B907" s="55"/>
      <c r="C907" s="60"/>
      <c r="D907" s="57"/>
      <c r="E907" s="5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54"/>
      <c r="B908" s="55"/>
      <c r="C908" s="60"/>
      <c r="D908" s="57"/>
      <c r="E908" s="5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54"/>
      <c r="B909" s="55"/>
      <c r="C909" s="60"/>
      <c r="D909" s="57"/>
      <c r="E909" s="5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54"/>
      <c r="B910" s="55"/>
      <c r="C910" s="60"/>
      <c r="D910" s="57"/>
      <c r="E910" s="5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54"/>
      <c r="B911" s="55"/>
      <c r="C911" s="60"/>
      <c r="D911" s="57"/>
      <c r="E911" s="5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54"/>
      <c r="B912" s="55"/>
      <c r="C912" s="60"/>
      <c r="D912" s="57"/>
      <c r="E912" s="5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54"/>
      <c r="B913" s="55"/>
      <c r="C913" s="60"/>
      <c r="D913" s="57"/>
      <c r="E913" s="5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54"/>
      <c r="B914" s="55"/>
      <c r="C914" s="60"/>
      <c r="D914" s="57"/>
      <c r="E914" s="5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54"/>
      <c r="B915" s="55"/>
      <c r="C915" s="60"/>
      <c r="D915" s="57"/>
      <c r="E915" s="5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54"/>
      <c r="B916" s="55"/>
      <c r="C916" s="60"/>
      <c r="D916" s="57"/>
      <c r="E916" s="5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54"/>
      <c r="B917" s="55"/>
      <c r="C917" s="60"/>
      <c r="D917" s="57"/>
      <c r="E917" s="5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54"/>
      <c r="B918" s="55"/>
      <c r="C918" s="60"/>
      <c r="D918" s="57"/>
      <c r="E918" s="5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54"/>
      <c r="B919" s="55"/>
      <c r="C919" s="60"/>
      <c r="D919" s="57"/>
      <c r="E919" s="5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54"/>
      <c r="B920" s="55"/>
      <c r="C920" s="60"/>
      <c r="D920" s="57"/>
      <c r="E920" s="5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54"/>
      <c r="B921" s="55"/>
      <c r="C921" s="60"/>
      <c r="D921" s="57"/>
      <c r="E921" s="5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54"/>
      <c r="B922" s="55"/>
      <c r="C922" s="60"/>
      <c r="D922" s="57"/>
      <c r="E922" s="5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54"/>
      <c r="B923" s="55"/>
      <c r="C923" s="60"/>
      <c r="D923" s="57"/>
      <c r="E923" s="5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54"/>
      <c r="B924" s="55"/>
      <c r="C924" s="60"/>
      <c r="D924" s="57"/>
      <c r="E924" s="5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54"/>
      <c r="B925" s="55"/>
      <c r="C925" s="60"/>
      <c r="D925" s="57"/>
      <c r="E925" s="5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54"/>
      <c r="B926" s="55"/>
      <c r="C926" s="60"/>
      <c r="D926" s="57"/>
      <c r="E926" s="5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54"/>
      <c r="B927" s="55"/>
      <c r="C927" s="60"/>
      <c r="D927" s="57"/>
      <c r="E927" s="5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54"/>
      <c r="B928" s="55"/>
      <c r="C928" s="60"/>
      <c r="D928" s="57"/>
      <c r="E928" s="5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54"/>
      <c r="B929" s="55"/>
      <c r="C929" s="60"/>
      <c r="D929" s="57"/>
      <c r="E929" s="5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54"/>
      <c r="B930" s="55"/>
      <c r="C930" s="60"/>
      <c r="D930" s="57"/>
      <c r="E930" s="5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54"/>
      <c r="B931" s="55"/>
      <c r="C931" s="60"/>
      <c r="D931" s="57"/>
      <c r="E931" s="5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54"/>
      <c r="B932" s="55"/>
      <c r="C932" s="60"/>
      <c r="D932" s="57"/>
      <c r="E932" s="5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54"/>
      <c r="B933" s="55"/>
      <c r="C933" s="60"/>
      <c r="D933" s="57"/>
      <c r="E933" s="5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54"/>
      <c r="B934" s="55"/>
      <c r="C934" s="60"/>
      <c r="D934" s="57"/>
      <c r="E934" s="5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54"/>
      <c r="B935" s="55"/>
      <c r="C935" s="60"/>
      <c r="D935" s="57"/>
      <c r="E935" s="5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54"/>
      <c r="B936" s="55"/>
      <c r="C936" s="60"/>
      <c r="D936" s="57"/>
      <c r="E936" s="5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54"/>
      <c r="B937" s="55"/>
      <c r="C937" s="60"/>
      <c r="D937" s="57"/>
      <c r="E937" s="5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54"/>
      <c r="B938" s="55"/>
      <c r="C938" s="60"/>
      <c r="D938" s="57"/>
      <c r="E938" s="5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54"/>
      <c r="B939" s="55"/>
      <c r="C939" s="60"/>
      <c r="D939" s="57"/>
      <c r="E939" s="5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54"/>
      <c r="B940" s="55"/>
      <c r="C940" s="60"/>
      <c r="D940" s="57"/>
      <c r="E940" s="5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54"/>
      <c r="B941" s="55"/>
      <c r="C941" s="60"/>
      <c r="D941" s="57"/>
      <c r="E941" s="5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54"/>
      <c r="B942" s="55"/>
      <c r="C942" s="60"/>
      <c r="D942" s="57"/>
      <c r="E942" s="5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54"/>
      <c r="B943" s="55"/>
      <c r="C943" s="60"/>
      <c r="D943" s="57"/>
      <c r="E943" s="5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54"/>
      <c r="B944" s="55"/>
      <c r="C944" s="60"/>
      <c r="D944" s="57"/>
      <c r="E944" s="5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54"/>
      <c r="B945" s="55"/>
      <c r="C945" s="60"/>
      <c r="D945" s="57"/>
      <c r="E945" s="5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54"/>
      <c r="B946" s="55"/>
      <c r="C946" s="60"/>
      <c r="D946" s="57"/>
      <c r="E946" s="5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54"/>
      <c r="B947" s="55"/>
      <c r="C947" s="60"/>
      <c r="D947" s="57"/>
      <c r="E947" s="5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54"/>
      <c r="B948" s="55"/>
      <c r="C948" s="60"/>
      <c r="D948" s="57"/>
      <c r="E948" s="5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54"/>
      <c r="B949" s="55"/>
      <c r="C949" s="60"/>
      <c r="D949" s="57"/>
      <c r="E949" s="5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54"/>
      <c r="B950" s="55"/>
      <c r="C950" s="60"/>
      <c r="D950" s="57"/>
      <c r="E950" s="5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54"/>
      <c r="B951" s="55"/>
      <c r="C951" s="60"/>
      <c r="D951" s="57"/>
      <c r="E951" s="5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54"/>
      <c r="B952" s="55"/>
      <c r="C952" s="60"/>
      <c r="D952" s="57"/>
      <c r="E952" s="5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54"/>
      <c r="B953" s="55"/>
      <c r="C953" s="60"/>
      <c r="D953" s="57"/>
      <c r="E953" s="5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54"/>
      <c r="B954" s="55"/>
      <c r="C954" s="60"/>
      <c r="D954" s="57"/>
      <c r="E954" s="5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54"/>
      <c r="B955" s="55"/>
      <c r="C955" s="60"/>
      <c r="D955" s="57"/>
      <c r="E955" s="5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54"/>
      <c r="B956" s="55"/>
      <c r="C956" s="60"/>
      <c r="D956" s="57"/>
      <c r="E956" s="5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54"/>
      <c r="B957" s="55"/>
      <c r="C957" s="60"/>
      <c r="D957" s="57"/>
      <c r="E957" s="5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54"/>
      <c r="B958" s="55"/>
      <c r="C958" s="60"/>
      <c r="D958" s="57"/>
      <c r="E958" s="5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54"/>
      <c r="B959" s="55"/>
      <c r="C959" s="60"/>
      <c r="D959" s="57"/>
      <c r="E959" s="5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54"/>
      <c r="B960" s="55"/>
      <c r="C960" s="60"/>
      <c r="D960" s="57"/>
      <c r="E960" s="5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54"/>
      <c r="B961" s="55"/>
      <c r="C961" s="60"/>
      <c r="D961" s="57"/>
      <c r="E961" s="5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54"/>
      <c r="B962" s="55"/>
      <c r="C962" s="60"/>
      <c r="D962" s="57"/>
      <c r="E962" s="5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54"/>
      <c r="B963" s="55"/>
      <c r="C963" s="60"/>
      <c r="D963" s="57"/>
      <c r="E963" s="5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54"/>
      <c r="B964" s="55"/>
      <c r="C964" s="60"/>
      <c r="D964" s="57"/>
      <c r="E964" s="5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54"/>
      <c r="B965" s="55"/>
      <c r="C965" s="60"/>
      <c r="D965" s="57"/>
      <c r="E965" s="5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54"/>
      <c r="B966" s="55"/>
      <c r="C966" s="60"/>
      <c r="D966" s="57"/>
      <c r="E966" s="5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54"/>
      <c r="B967" s="55"/>
      <c r="C967" s="60"/>
      <c r="D967" s="57"/>
      <c r="E967" s="5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54"/>
      <c r="B968" s="55"/>
      <c r="C968" s="60"/>
      <c r="D968" s="57"/>
      <c r="E968" s="5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54"/>
      <c r="B969" s="55"/>
      <c r="C969" s="60"/>
      <c r="D969" s="57"/>
      <c r="E969" s="5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54"/>
      <c r="B970" s="55"/>
      <c r="C970" s="60"/>
      <c r="D970" s="57"/>
      <c r="E970" s="5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54"/>
      <c r="B971" s="55"/>
      <c r="C971" s="60"/>
      <c r="D971" s="57"/>
      <c r="E971" s="5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54"/>
      <c r="B972" s="55"/>
      <c r="C972" s="60"/>
      <c r="D972" s="57"/>
      <c r="E972" s="5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54"/>
      <c r="B973" s="55"/>
      <c r="C973" s="60"/>
      <c r="D973" s="57"/>
      <c r="E973" s="5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54"/>
      <c r="B974" s="55"/>
      <c r="C974" s="60"/>
      <c r="D974" s="57"/>
      <c r="E974" s="5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54"/>
      <c r="B975" s="55"/>
      <c r="C975" s="60"/>
      <c r="D975" s="57"/>
      <c r="E975" s="5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54"/>
      <c r="B976" s="55"/>
      <c r="C976" s="60"/>
      <c r="D976" s="57"/>
      <c r="E976" s="5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54"/>
      <c r="B977" s="55"/>
      <c r="C977" s="60"/>
      <c r="D977" s="57"/>
      <c r="E977" s="5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54"/>
      <c r="B978" s="55"/>
      <c r="C978" s="60"/>
      <c r="D978" s="57"/>
      <c r="E978" s="5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54"/>
      <c r="B979" s="55"/>
      <c r="C979" s="60"/>
      <c r="D979" s="57"/>
      <c r="E979" s="5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54"/>
      <c r="B980" s="55"/>
      <c r="C980" s="60"/>
      <c r="D980" s="57"/>
      <c r="E980" s="5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54"/>
      <c r="B981" s="55"/>
      <c r="C981" s="60"/>
      <c r="D981" s="57"/>
      <c r="E981" s="5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54"/>
      <c r="B982" s="55"/>
      <c r="C982" s="60"/>
      <c r="D982" s="57"/>
      <c r="E982" s="5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54"/>
      <c r="B983" s="55"/>
      <c r="C983" s="60"/>
      <c r="D983" s="57"/>
      <c r="E983" s="5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54"/>
      <c r="B984" s="55"/>
      <c r="C984" s="60"/>
      <c r="D984" s="57"/>
      <c r="E984" s="5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54"/>
      <c r="B985" s="55"/>
      <c r="C985" s="60"/>
      <c r="D985" s="57"/>
      <c r="E985" s="5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54"/>
      <c r="B986" s="55"/>
      <c r="C986" s="60"/>
      <c r="D986" s="57"/>
      <c r="E986" s="5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54"/>
      <c r="B987" s="55"/>
      <c r="C987" s="60"/>
      <c r="D987" s="57"/>
      <c r="E987" s="5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54"/>
      <c r="B988" s="55"/>
      <c r="C988" s="60"/>
      <c r="D988" s="57"/>
      <c r="E988" s="5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54"/>
      <c r="B989" s="55"/>
      <c r="C989" s="60"/>
      <c r="D989" s="57"/>
      <c r="E989" s="5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54"/>
      <c r="B990" s="55"/>
      <c r="C990" s="60"/>
      <c r="D990" s="57"/>
      <c r="E990" s="5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54"/>
      <c r="B991" s="55"/>
      <c r="C991" s="60"/>
      <c r="D991" s="57"/>
      <c r="E991" s="5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54"/>
      <c r="B992" s="55"/>
      <c r="C992" s="60"/>
      <c r="D992" s="57"/>
      <c r="E992" s="5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54"/>
      <c r="B993" s="55"/>
      <c r="C993" s="60"/>
      <c r="D993" s="57"/>
      <c r="E993" s="5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54"/>
      <c r="B994" s="55"/>
      <c r="C994" s="60"/>
      <c r="D994" s="57"/>
      <c r="E994" s="5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54"/>
      <c r="B995" s="55"/>
      <c r="C995" s="60"/>
      <c r="D995" s="57"/>
      <c r="E995" s="5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54"/>
      <c r="B996" s="55"/>
      <c r="C996" s="60"/>
      <c r="D996" s="57"/>
      <c r="E996" s="5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54"/>
      <c r="B997" s="55"/>
      <c r="C997" s="60"/>
      <c r="D997" s="57"/>
      <c r="E997" s="5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54"/>
      <c r="B998" s="55"/>
      <c r="C998" s="60"/>
      <c r="D998" s="57"/>
      <c r="E998" s="5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54"/>
      <c r="B999" s="55"/>
      <c r="C999" s="60"/>
      <c r="D999" s="57"/>
      <c r="E999" s="5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54"/>
      <c r="B1000" s="55"/>
      <c r="C1000" s="60"/>
      <c r="D1000" s="57"/>
      <c r="E1000" s="5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2023-01-26T16:07:40Z</dcterms:created>
  <dc:creator>Gianluigi Calvi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2023-01-26T16:07:41Z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eb918146-fcf4-4d8a-b3e3-132dcdbca05c</vt:lpwstr>
  </property>
  <property fmtid="{D5CDD505-2E9C-101B-9397-08002B2CF9AE}" pid="8" name="MSIP_Label_ea60d57e-af5b-4752-ac57-3e4f28ca11dc_ContentBits">
    <vt:lpwstr>0</vt:lpwstr>
  </property>
</Properties>
</file>